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8.xml" ContentType="application/vnd.openxmlformats-officedocument.spreadsheetml.comments+xml"/>
  <Override PartName="/xl/drawings/drawing13.xml" ContentType="application/vnd.openxmlformats-officedocument.drawing+xml"/>
  <Override PartName="/xl/comments9.xml" ContentType="application/vnd.openxmlformats-officedocument.spreadsheetml.comments+xml"/>
  <Override PartName="/xl/drawings/drawing14.xml" ContentType="application/vnd.openxmlformats-officedocument.drawing+xml"/>
  <Override PartName="/xl/comments10.xml" ContentType="application/vnd.openxmlformats-officedocument.spreadsheetml.comments+xml"/>
  <Override PartName="/xl/drawings/drawing15.xml" ContentType="application/vnd.openxmlformats-officedocument.drawing+xml"/>
  <Override PartName="/xl/comments11.xml" ContentType="application/vnd.openxmlformats-officedocument.spreadsheetml.comments+xml"/>
  <Override PartName="/xl/drawings/drawing16.xml" ContentType="application/vnd.openxmlformats-officedocument.drawing+xml"/>
  <Override PartName="/xl/comments12.xml" ContentType="application/vnd.openxmlformats-officedocument.spreadsheetml.comments+xml"/>
  <Override PartName="/xl/drawings/drawing17.xml" ContentType="application/vnd.openxmlformats-officedocument.drawing+xml"/>
  <Override PartName="/xl/comments13.xml" ContentType="application/vnd.openxmlformats-officedocument.spreadsheetml.comments+xml"/>
  <Override PartName="/xl/drawings/drawing18.xml" ContentType="application/vnd.openxmlformats-officedocument.drawing+xml"/>
  <Override PartName="/xl/comments14.xml" ContentType="application/vnd.openxmlformats-officedocument.spreadsheetml.comments+xml"/>
  <Override PartName="/xl/drawings/drawing19.xml" ContentType="application/vnd.openxmlformats-officedocument.drawing+xml"/>
  <Override PartName="/xl/comments15.xml" ContentType="application/vnd.openxmlformats-officedocument.spreadsheetml.comments+xml"/>
  <Override PartName="/xl/drawings/drawing20.xml" ContentType="application/vnd.openxmlformats-officedocument.drawing+xml"/>
  <Override PartName="/xl/comments16.xml" ContentType="application/vnd.openxmlformats-officedocument.spreadsheetml.comments+xml"/>
  <Override PartName="/xl/drawings/drawing21.xml" ContentType="application/vnd.openxmlformats-officedocument.drawing+xml"/>
  <Override PartName="/xl/comments17.xml" ContentType="application/vnd.openxmlformats-officedocument.spreadsheetml.comments+xml"/>
  <Override PartName="/xl/drawings/drawing22.xml" ContentType="application/vnd.openxmlformats-officedocument.drawing+xml"/>
  <Override PartName="/xl/comments18.xml" ContentType="application/vnd.openxmlformats-officedocument.spreadsheetml.comments+xml"/>
  <Override PartName="/xl/drawings/drawing23.xml" ContentType="application/vnd.openxmlformats-officedocument.drawing+xml"/>
  <Override PartName="/xl/comments19.xml" ContentType="application/vnd.openxmlformats-officedocument.spreadsheetml.comments+xml"/>
  <Override PartName="/xl/drawings/drawing24.xml" ContentType="application/vnd.openxmlformats-officedocument.drawing+xml"/>
  <Override PartName="/xl/comments20.xml" ContentType="application/vnd.openxmlformats-officedocument.spreadsheetml.comments+xml"/>
  <Override PartName="/xl/drawings/drawing25.xml" ContentType="application/vnd.openxmlformats-officedocument.drawing+xml"/>
  <Override PartName="/xl/drawings/drawing2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updateLinks="never"/>
  <mc:AlternateContent xmlns:mc="http://schemas.openxmlformats.org/markup-compatibility/2006">
    <mc:Choice Requires="x15">
      <x15ac:absPath xmlns:x15ac="http://schemas.microsoft.com/office/spreadsheetml/2010/11/ac" url="\\vmdata1\groups\Compensation &amp; Benefits\Sectoral Data Project\2025 Compensation &amp; Employee Turnover Report\NUPACKAGE\"/>
    </mc:Choice>
  </mc:AlternateContent>
  <xr:revisionPtr revIDLastSave="0" documentId="13_ncr:1_{EC1FD090-5884-414A-9367-C96A6ED47159}" xr6:coauthVersionLast="36" xr6:coauthVersionMax="36" xr10:uidLastSave="{00000000-0000-0000-0000-000000000000}"/>
  <workbookProtection workbookAlgorithmName="SHA-512" workbookHashValue="L4Wp85uyCqFG6Xsh/D4s7sqVX40AXkTt+yJlwTWxV16YSBIBrxNXd+ZL6KDGW5FkLj7dlOGlVBpzmE//9Jxf2w==" workbookSaltValue="sT6LCbawiu7AlDrEDWsfrA==" workbookSpinCount="100000" lockStructure="1"/>
  <bookViews>
    <workbookView xWindow="0" yWindow="0" windowWidth="28800" windowHeight="11505" firstSheet="3" activeTab="18" xr2:uid="{4B91E7D8-C94B-4079-B4E1-A29DC2CFE545}"/>
  </bookViews>
  <sheets>
    <sheet name="Cover Letter" sheetId="35" r:id="rId1"/>
    <sheet name="Submission-Orientation" sheetId="34" r:id="rId2"/>
    <sheet name="Authorization" sheetId="33" r:id="rId3"/>
    <sheet name="Home" sheetId="1" r:id="rId4"/>
    <sheet name="A1" sheetId="3" state="hidden" r:id="rId5"/>
    <sheet name="A2" sheetId="9" state="hidden" r:id="rId6"/>
    <sheet name="A3" sheetId="5" state="hidden" r:id="rId7"/>
    <sheet name="A4" sheetId="13" state="hidden" r:id="rId8"/>
    <sheet name="A5" sheetId="23" state="hidden" r:id="rId9"/>
    <sheet name="H2" sheetId="32" r:id="rId10"/>
    <sheet name="Q1" sheetId="29" r:id="rId11"/>
    <sheet name="R1" sheetId="31" r:id="rId12"/>
    <sheet name="N1" sheetId="36" r:id="rId13"/>
    <sheet name="N2" sheetId="37" r:id="rId14"/>
    <sheet name="M1" sheetId="12" r:id="rId15"/>
    <sheet name="M2" sheetId="26" r:id="rId16"/>
    <sheet name="B1" sheetId="11" r:id="rId17"/>
    <sheet name="B2" sheetId="25" r:id="rId18"/>
    <sheet name="S1" sheetId="14" r:id="rId19"/>
    <sheet name="S2" sheetId="15" r:id="rId20"/>
    <sheet name="T1" sheetId="22" r:id="rId21"/>
    <sheet name="T2" sheetId="18" r:id="rId22"/>
    <sheet name="T3" sheetId="19" r:id="rId23"/>
    <sheet name="T4" sheetId="16" r:id="rId24"/>
    <sheet name="E5" sheetId="20" state="hidden" r:id="rId25"/>
    <sheet name="Wage Grid" sheetId="4" state="hidden" r:id="rId26"/>
    <sheet name="Report Checklist" sheetId="38" state="hidden" r:id="rId27"/>
    <sheet name="Job Families" sheetId="6" r:id="rId28"/>
    <sheet name="Wage Calculator" sheetId="28" r:id="rId29"/>
    <sheet name="Delegated Wage Grid" sheetId="7" state="hidden" r:id="rId30"/>
    <sheet name="Lists" sheetId="8" state="hidden" r:id="rId31"/>
    <sheet name="WebsiteImport" sheetId="21" state="hidden" r:id="rId32"/>
  </sheets>
  <externalReferences>
    <externalReference r:id="rId33"/>
  </externalReferences>
  <definedNames>
    <definedName name="LikertAgree">Lists!$P$2:$P$6</definedName>
    <definedName name="ListBargainingUnit">'Wage Grid'!$B$14:$B$80</definedName>
    <definedName name="ListBenefitProvider">Lists!$I$2:$I$5</definedName>
    <definedName name="ListDelegated">'Delegated Wage Grid'!$B$14:$B$50</definedName>
    <definedName name="ListEmployeeGroup">Lists!$J$2:$J$3</definedName>
    <definedName name="ListEmploymentType">Lists!$B$2:$B$5</definedName>
    <definedName name="listFunders">Lists!$Q$2:$Q$99</definedName>
    <definedName name="ListGender">Lists!$D$2:$D$4</definedName>
    <definedName name="ListGridLevel">'Wage Grid'!$F$14:$F$54</definedName>
    <definedName name="ListLegalStatus">Lists!$L$2:$L$6</definedName>
    <definedName name="ListManagement">Lists!$H$2:$H$33</definedName>
    <definedName name="ListNonUnion">Lists!$G$2:$G$68</definedName>
    <definedName name="ListPayroll">Lists!$F$2:$F$21</definedName>
    <definedName name="ListPensionPlan">Lists!$K$2:$K$5</definedName>
    <definedName name="ListPositionType">Lists!$A$2:$A$6</definedName>
    <definedName name="ListStandardHours">Lists!$C$2:$C$14</definedName>
    <definedName name="ListSubdivision">Lists!$M$2:$M$8</definedName>
    <definedName name="ListUnion">Lists!$E$2:$E$11</definedName>
    <definedName name="ListYesNo">Lists!$N$2:$N$3</definedName>
    <definedName name="ListYN">Lists!$O$2:$O$3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16" l="1"/>
  <c r="C20" i="16"/>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120" i="16"/>
  <c r="C121" i="16"/>
  <c r="C122" i="16"/>
  <c r="C123" i="16"/>
  <c r="C124" i="16"/>
  <c r="C125" i="16"/>
  <c r="C126" i="16"/>
  <c r="C127" i="16"/>
  <c r="C128" i="16"/>
  <c r="C129" i="16"/>
  <c r="C130" i="16"/>
  <c r="C131" i="16"/>
  <c r="C132" i="16"/>
  <c r="C133" i="16"/>
  <c r="C134" i="16"/>
  <c r="C135" i="16"/>
  <c r="C136" i="16"/>
  <c r="C137" i="16"/>
  <c r="C138" i="16"/>
  <c r="C139" i="16"/>
  <c r="C140" i="16"/>
  <c r="C141" i="16"/>
  <c r="C142" i="16"/>
  <c r="C143" i="16"/>
  <c r="C144" i="16"/>
  <c r="C145" i="16"/>
  <c r="C146" i="16"/>
  <c r="C147" i="16"/>
  <c r="C148" i="16"/>
  <c r="C149" i="16"/>
  <c r="C150" i="16"/>
  <c r="C151" i="16"/>
  <c r="C152" i="16"/>
  <c r="C153" i="16"/>
  <c r="C154" i="16"/>
  <c r="C155" i="16"/>
  <c r="C156" i="16"/>
  <c r="C157" i="16"/>
  <c r="C158" i="16"/>
  <c r="C159" i="16"/>
  <c r="C160" i="16"/>
  <c r="C161" i="16"/>
  <c r="C162" i="16"/>
  <c r="C163" i="16"/>
  <c r="C164" i="16"/>
  <c r="C165" i="16"/>
  <c r="C166" i="16"/>
  <c r="C167" i="16"/>
  <c r="C168" i="16"/>
  <c r="C169" i="16"/>
  <c r="C170" i="16"/>
  <c r="C171" i="16"/>
  <c r="C172" i="16"/>
  <c r="C173" i="16"/>
  <c r="C174" i="16"/>
  <c r="C175" i="16"/>
  <c r="C176" i="16"/>
  <c r="C177" i="16"/>
  <c r="C178" i="16"/>
  <c r="C179" i="16"/>
  <c r="C180" i="16"/>
  <c r="C181" i="16"/>
  <c r="C182" i="16"/>
  <c r="C183" i="16"/>
  <c r="C184" i="16"/>
  <c r="C185" i="16"/>
  <c r="C186" i="16"/>
  <c r="C187" i="16"/>
  <c r="C188" i="16"/>
  <c r="C189" i="16"/>
  <c r="C190" i="16"/>
  <c r="C191" i="16"/>
  <c r="C192" i="16"/>
  <c r="C193" i="16"/>
  <c r="C194" i="16"/>
  <c r="C195" i="16"/>
  <c r="C196" i="16"/>
  <c r="C18" i="16"/>
  <c r="C17" i="16"/>
  <c r="C24" i="18" l="1"/>
  <c r="C17" i="18"/>
  <c r="C18" i="18"/>
  <c r="C19" i="18"/>
  <c r="C20" i="18"/>
  <c r="C21" i="18"/>
  <c r="C22" i="18"/>
  <c r="C23" i="18"/>
  <c r="C25" i="18"/>
  <c r="C26" i="18"/>
  <c r="C27" i="18"/>
  <c r="C28" i="18"/>
  <c r="C29" i="18"/>
  <c r="C30" i="18"/>
  <c r="C31" i="18" l="1"/>
  <c r="C32" i="18"/>
  <c r="C33" i="18"/>
  <c r="C34" i="18"/>
  <c r="C35" i="18"/>
  <c r="O20" i="14" l="1"/>
  <c r="E46" i="29" l="1"/>
  <c r="AA18" i="16" l="1"/>
  <c r="AA19" i="16"/>
  <c r="AA20" i="16"/>
  <c r="AA21" i="16"/>
  <c r="AA22" i="16"/>
  <c r="AA23" i="16"/>
  <c r="AA24" i="16"/>
  <c r="AA25" i="16"/>
  <c r="AA26" i="16"/>
  <c r="AA27" i="16"/>
  <c r="AA28" i="16"/>
  <c r="AA29" i="16"/>
  <c r="AA30" i="16"/>
  <c r="AA31" i="16"/>
  <c r="AA32" i="16"/>
  <c r="AA33" i="16"/>
  <c r="AA34" i="16"/>
  <c r="AA35" i="16"/>
  <c r="AA36" i="16"/>
  <c r="AA37" i="16"/>
  <c r="AA38" i="16"/>
  <c r="AA39" i="16"/>
  <c r="AA40" i="16"/>
  <c r="AA41" i="16"/>
  <c r="AA42" i="16"/>
  <c r="AA43" i="16"/>
  <c r="AA44" i="16"/>
  <c r="AA45" i="16"/>
  <c r="AA46" i="16"/>
  <c r="AA47" i="16"/>
  <c r="AA48" i="16"/>
  <c r="AA49" i="16"/>
  <c r="AA50" i="16"/>
  <c r="AA51" i="16"/>
  <c r="AA52" i="16"/>
  <c r="AA53" i="16"/>
  <c r="AA54" i="16"/>
  <c r="AA55" i="16"/>
  <c r="AA56" i="16"/>
  <c r="AA57" i="16"/>
  <c r="AA58" i="16"/>
  <c r="AA59" i="16"/>
  <c r="AA60" i="16"/>
  <c r="AA61" i="16"/>
  <c r="AA62" i="16"/>
  <c r="AA63" i="16"/>
  <c r="AA64" i="16"/>
  <c r="AA65" i="16"/>
  <c r="AA66" i="16"/>
  <c r="AA67" i="16"/>
  <c r="AA68" i="16"/>
  <c r="AA69" i="16"/>
  <c r="AA70" i="16"/>
  <c r="AA71" i="16"/>
  <c r="AA72" i="16"/>
  <c r="AA73" i="16"/>
  <c r="AA74" i="16"/>
  <c r="AA75" i="16"/>
  <c r="AA76" i="16"/>
  <c r="AA77" i="16"/>
  <c r="AA78" i="16"/>
  <c r="AA79" i="16"/>
  <c r="AA80" i="16"/>
  <c r="AA81" i="16"/>
  <c r="AA82" i="16"/>
  <c r="AA83" i="16"/>
  <c r="AA84" i="16"/>
  <c r="AA85" i="16"/>
  <c r="AA86" i="16"/>
  <c r="AA87" i="16"/>
  <c r="AA88" i="16"/>
  <c r="AA89" i="16"/>
  <c r="AA90" i="16"/>
  <c r="AA91" i="16"/>
  <c r="AA92" i="16"/>
  <c r="AA93" i="16"/>
  <c r="AA94" i="16"/>
  <c r="AA95" i="16"/>
  <c r="AA96" i="16"/>
  <c r="AA97" i="16"/>
  <c r="AA98" i="16"/>
  <c r="AA99" i="16"/>
  <c r="AA100" i="16"/>
  <c r="AA101" i="16"/>
  <c r="AA102" i="16"/>
  <c r="AA103" i="16"/>
  <c r="AA104" i="16"/>
  <c r="AA105" i="16"/>
  <c r="AA106" i="16"/>
  <c r="AA107" i="16"/>
  <c r="AA108" i="16"/>
  <c r="AA109" i="16"/>
  <c r="AA110" i="16"/>
  <c r="AA111" i="16"/>
  <c r="AA112" i="16"/>
  <c r="AA113" i="16"/>
  <c r="AA114" i="16"/>
  <c r="AA115" i="16"/>
  <c r="AA116" i="16"/>
  <c r="AA117" i="16"/>
  <c r="AA118" i="16"/>
  <c r="AA119" i="16"/>
  <c r="AA120" i="16"/>
  <c r="AA121" i="16"/>
  <c r="AA122" i="16"/>
  <c r="AA123" i="16"/>
  <c r="AA124" i="16"/>
  <c r="AA125" i="16"/>
  <c r="AA126" i="16"/>
  <c r="AA127" i="16"/>
  <c r="AA128" i="16"/>
  <c r="AA129" i="16"/>
  <c r="AA130" i="16"/>
  <c r="AA131" i="16"/>
  <c r="AA132" i="16"/>
  <c r="AA133" i="16"/>
  <c r="AA134" i="16"/>
  <c r="AA135" i="16"/>
  <c r="AA136" i="16"/>
  <c r="AA137" i="16"/>
  <c r="AA138" i="16"/>
  <c r="AA139" i="16"/>
  <c r="AA140" i="16"/>
  <c r="AA141" i="16"/>
  <c r="AA142" i="16"/>
  <c r="AA143" i="16"/>
  <c r="AA144" i="16"/>
  <c r="AA145" i="16"/>
  <c r="AA146" i="16"/>
  <c r="AA147" i="16"/>
  <c r="AA148" i="16"/>
  <c r="AA149" i="16"/>
  <c r="AA150" i="16"/>
  <c r="AA151" i="16"/>
  <c r="AA152" i="16"/>
  <c r="AA153" i="16"/>
  <c r="AA154" i="16"/>
  <c r="AA155" i="16"/>
  <c r="AA156" i="16"/>
  <c r="AA157" i="16"/>
  <c r="AA158" i="16"/>
  <c r="AA159" i="16"/>
  <c r="AA160" i="16"/>
  <c r="AA161" i="16"/>
  <c r="AA162" i="16"/>
  <c r="AA163" i="16"/>
  <c r="AA164" i="16"/>
  <c r="AA165" i="16"/>
  <c r="AA166" i="16"/>
  <c r="AA167" i="16"/>
  <c r="AA168" i="16"/>
  <c r="AA169" i="16"/>
  <c r="AA170" i="16"/>
  <c r="AA171" i="16"/>
  <c r="AA172" i="16"/>
  <c r="AA173" i="16"/>
  <c r="AA174" i="16"/>
  <c r="AA175" i="16"/>
  <c r="AA176" i="16"/>
  <c r="AA177" i="16"/>
  <c r="AA178" i="16"/>
  <c r="AA179" i="16"/>
  <c r="AA180" i="16"/>
  <c r="AA181" i="16"/>
  <c r="AA182" i="16"/>
  <c r="AA183" i="16"/>
  <c r="AA184" i="16"/>
  <c r="AA185" i="16"/>
  <c r="AA186" i="16"/>
  <c r="AA187" i="16"/>
  <c r="AA188" i="16"/>
  <c r="AA189" i="16"/>
  <c r="AA190" i="16"/>
  <c r="AA191" i="16"/>
  <c r="AA192" i="16"/>
  <c r="AA193" i="16"/>
  <c r="AA194" i="16"/>
  <c r="AA195" i="16"/>
  <c r="AA196" i="16"/>
  <c r="AA17" i="16"/>
  <c r="AA18" i="19"/>
  <c r="AA19" i="19"/>
  <c r="AA20" i="19"/>
  <c r="AA21" i="19"/>
  <c r="AA22" i="19"/>
  <c r="AA23" i="19"/>
  <c r="AA24" i="19"/>
  <c r="AA25" i="19"/>
  <c r="AA26" i="19"/>
  <c r="AA27" i="19"/>
  <c r="AA28" i="19"/>
  <c r="AA29" i="19"/>
  <c r="AA30" i="19"/>
  <c r="AA31" i="19"/>
  <c r="AA32" i="19"/>
  <c r="AA33" i="19"/>
  <c r="AA34" i="19"/>
  <c r="AA35" i="19"/>
  <c r="AA36" i="19"/>
  <c r="AA37" i="19"/>
  <c r="AA38" i="19"/>
  <c r="AA39" i="19"/>
  <c r="AA40" i="19"/>
  <c r="AA41" i="19"/>
  <c r="AA42" i="19"/>
  <c r="AA43" i="19"/>
  <c r="AA44" i="19"/>
  <c r="AA45" i="19"/>
  <c r="AA46" i="19"/>
  <c r="AA47" i="19"/>
  <c r="AA48" i="19"/>
  <c r="AA49" i="19"/>
  <c r="AA50" i="19"/>
  <c r="AA51" i="19"/>
  <c r="AA52" i="19"/>
  <c r="AA53" i="19"/>
  <c r="AA54" i="19"/>
  <c r="AA55" i="19"/>
  <c r="AA56" i="19"/>
  <c r="AA57" i="19"/>
  <c r="AA58" i="19"/>
  <c r="AA59" i="19"/>
  <c r="AA60" i="19"/>
  <c r="AA61" i="19"/>
  <c r="AA62" i="19"/>
  <c r="AA63" i="19"/>
  <c r="AA64" i="19"/>
  <c r="AA65" i="19"/>
  <c r="AA66" i="19"/>
  <c r="AA67" i="19"/>
  <c r="AA68" i="19"/>
  <c r="AA69" i="19"/>
  <c r="AA70" i="19"/>
  <c r="AA71" i="19"/>
  <c r="AA72" i="19"/>
  <c r="AA73" i="19"/>
  <c r="AA74" i="19"/>
  <c r="AA75" i="19"/>
  <c r="AA76" i="19"/>
  <c r="AA77" i="19"/>
  <c r="AA78" i="19"/>
  <c r="AA79" i="19"/>
  <c r="AA80" i="19"/>
  <c r="AA81" i="19"/>
  <c r="AA82" i="19"/>
  <c r="AA83" i="19"/>
  <c r="AA84" i="19"/>
  <c r="AA85" i="19"/>
  <c r="AA86" i="19"/>
  <c r="AA87" i="19"/>
  <c r="AA88" i="19"/>
  <c r="AA89" i="19"/>
  <c r="AA90" i="19"/>
  <c r="AA91" i="19"/>
  <c r="AA92" i="19"/>
  <c r="AA93" i="19"/>
  <c r="AA94" i="19"/>
  <c r="AA95" i="19"/>
  <c r="AA96" i="19"/>
  <c r="AA97" i="19"/>
  <c r="AA98" i="19"/>
  <c r="AA99" i="19"/>
  <c r="AA100" i="19"/>
  <c r="AA101" i="19"/>
  <c r="AA102" i="19"/>
  <c r="AA103" i="19"/>
  <c r="AA104" i="19"/>
  <c r="AA105" i="19"/>
  <c r="AA106" i="19"/>
  <c r="AA107" i="19"/>
  <c r="AA108" i="19"/>
  <c r="AA109" i="19"/>
  <c r="AA110" i="19"/>
  <c r="AA111" i="19"/>
  <c r="AA112" i="19"/>
  <c r="AA113" i="19"/>
  <c r="AA114" i="19"/>
  <c r="AA115" i="19"/>
  <c r="AA116" i="19"/>
  <c r="AA117" i="19"/>
  <c r="AA118" i="19"/>
  <c r="AA119" i="19"/>
  <c r="AA120" i="19"/>
  <c r="AA121" i="19"/>
  <c r="AA122" i="19"/>
  <c r="AA123" i="19"/>
  <c r="AA124" i="19"/>
  <c r="AA125" i="19"/>
  <c r="AA126" i="19"/>
  <c r="AA127" i="19"/>
  <c r="AA128" i="19"/>
  <c r="AA129" i="19"/>
  <c r="AA130" i="19"/>
  <c r="AA131" i="19"/>
  <c r="AA132" i="19"/>
  <c r="AA133" i="19"/>
  <c r="AA134" i="19"/>
  <c r="AA135" i="19"/>
  <c r="AA136" i="19"/>
  <c r="AA137" i="19"/>
  <c r="AA138" i="19"/>
  <c r="AA139" i="19"/>
  <c r="AA140" i="19"/>
  <c r="AA141" i="19"/>
  <c r="AA142" i="19"/>
  <c r="AA143" i="19"/>
  <c r="AA144" i="19"/>
  <c r="AA145" i="19"/>
  <c r="AA146" i="19"/>
  <c r="AA147" i="19"/>
  <c r="AA148" i="19"/>
  <c r="AA149" i="19"/>
  <c r="AA150" i="19"/>
  <c r="AA151" i="19"/>
  <c r="AA152" i="19"/>
  <c r="AA153" i="19"/>
  <c r="AA154" i="19"/>
  <c r="AA155" i="19"/>
  <c r="AA156" i="19"/>
  <c r="AA157" i="19"/>
  <c r="AA158" i="19"/>
  <c r="AA159" i="19"/>
  <c r="AA160" i="19"/>
  <c r="AA161" i="19"/>
  <c r="AA162" i="19"/>
  <c r="AA163" i="19"/>
  <c r="AA164" i="19"/>
  <c r="AA165" i="19"/>
  <c r="AA166" i="19"/>
  <c r="AA167" i="19"/>
  <c r="AA168" i="19"/>
  <c r="AA169" i="19"/>
  <c r="AA170" i="19"/>
  <c r="AA171" i="19"/>
  <c r="AA172" i="19"/>
  <c r="AA173" i="19"/>
  <c r="AA174" i="19"/>
  <c r="AA175" i="19"/>
  <c r="AA176" i="19"/>
  <c r="AA177" i="19"/>
  <c r="AA178" i="19"/>
  <c r="AA179" i="19"/>
  <c r="AA180" i="19"/>
  <c r="AA181" i="19"/>
  <c r="AA182" i="19"/>
  <c r="AA183" i="19"/>
  <c r="AA184" i="19"/>
  <c r="AA185" i="19"/>
  <c r="AA186" i="19"/>
  <c r="AA187" i="19"/>
  <c r="AA188" i="19"/>
  <c r="AA189" i="19"/>
  <c r="AA190" i="19"/>
  <c r="AA191" i="19"/>
  <c r="AA192" i="19"/>
  <c r="AA193" i="19"/>
  <c r="AA194" i="19"/>
  <c r="AA195" i="19"/>
  <c r="AA196" i="19"/>
  <c r="AA17" i="19"/>
  <c r="AA18" i="18"/>
  <c r="AA19" i="18"/>
  <c r="AA20" i="18"/>
  <c r="AA21" i="18"/>
  <c r="AA22" i="18"/>
  <c r="AA23" i="18"/>
  <c r="AA24" i="18"/>
  <c r="AA25" i="18"/>
  <c r="AA26" i="18"/>
  <c r="AA27" i="18"/>
  <c r="AA28" i="18"/>
  <c r="AA29" i="18"/>
  <c r="AA30" i="18"/>
  <c r="AA31" i="18"/>
  <c r="AA32" i="18"/>
  <c r="AA33" i="18"/>
  <c r="AA34" i="18"/>
  <c r="AA35" i="18"/>
  <c r="AA36" i="18"/>
  <c r="AA37" i="18"/>
  <c r="AA38" i="18"/>
  <c r="AA39" i="18"/>
  <c r="AA40" i="18"/>
  <c r="AA41" i="18"/>
  <c r="AA42" i="18"/>
  <c r="AA43" i="18"/>
  <c r="AA44" i="18"/>
  <c r="AA45" i="18"/>
  <c r="AA46" i="18"/>
  <c r="AA47" i="18"/>
  <c r="AA48" i="18"/>
  <c r="AA49" i="18"/>
  <c r="AA50" i="18"/>
  <c r="AA51" i="18"/>
  <c r="AA52" i="18"/>
  <c r="AA53" i="18"/>
  <c r="AA54" i="18"/>
  <c r="AA55" i="18"/>
  <c r="AA56" i="18"/>
  <c r="AA57" i="18"/>
  <c r="AA58" i="18"/>
  <c r="AA59" i="18"/>
  <c r="AA60" i="18"/>
  <c r="AA61" i="18"/>
  <c r="AA62" i="18"/>
  <c r="AA63" i="18"/>
  <c r="AA64" i="18"/>
  <c r="AA65" i="18"/>
  <c r="AA66" i="18"/>
  <c r="AA67" i="18"/>
  <c r="AA68" i="18"/>
  <c r="AA69" i="18"/>
  <c r="AA70" i="18"/>
  <c r="AA71" i="18"/>
  <c r="AA72" i="18"/>
  <c r="AA73" i="18"/>
  <c r="AA74" i="18"/>
  <c r="AA75" i="18"/>
  <c r="AA76" i="18"/>
  <c r="AA77" i="18"/>
  <c r="AA78" i="18"/>
  <c r="AA79" i="18"/>
  <c r="AA80" i="18"/>
  <c r="AA81" i="18"/>
  <c r="AA82" i="18"/>
  <c r="AA83" i="18"/>
  <c r="AA84" i="18"/>
  <c r="AA85" i="18"/>
  <c r="AA86" i="18"/>
  <c r="AA87" i="18"/>
  <c r="AA88" i="18"/>
  <c r="AA89" i="18"/>
  <c r="AA90" i="18"/>
  <c r="AA91" i="18"/>
  <c r="AA92" i="18"/>
  <c r="AA93" i="18"/>
  <c r="AA94" i="18"/>
  <c r="AA95" i="18"/>
  <c r="AA96" i="18"/>
  <c r="AA97" i="18"/>
  <c r="AA98" i="18"/>
  <c r="AA99" i="18"/>
  <c r="AA100" i="18"/>
  <c r="AA101" i="18"/>
  <c r="AA102" i="18"/>
  <c r="AA103" i="18"/>
  <c r="AA104" i="18"/>
  <c r="AA105" i="18"/>
  <c r="AA106" i="18"/>
  <c r="AA107" i="18"/>
  <c r="AA108" i="18"/>
  <c r="AA109" i="18"/>
  <c r="AA110" i="18"/>
  <c r="AA111" i="18"/>
  <c r="AA112" i="18"/>
  <c r="AA113" i="18"/>
  <c r="AA114" i="18"/>
  <c r="AA115" i="18"/>
  <c r="AA116" i="18"/>
  <c r="AA117" i="18"/>
  <c r="AA118" i="18"/>
  <c r="AA119" i="18"/>
  <c r="AA120" i="18"/>
  <c r="AA121" i="18"/>
  <c r="AA122" i="18"/>
  <c r="AA123" i="18"/>
  <c r="AA124" i="18"/>
  <c r="AA125" i="18"/>
  <c r="AA126" i="18"/>
  <c r="AA127" i="18"/>
  <c r="AA128" i="18"/>
  <c r="AA129" i="18"/>
  <c r="AA130" i="18"/>
  <c r="AA131" i="18"/>
  <c r="AA132" i="18"/>
  <c r="AA133" i="18"/>
  <c r="AA134" i="18"/>
  <c r="AA135" i="18"/>
  <c r="AA136" i="18"/>
  <c r="AA137" i="18"/>
  <c r="AA138" i="18"/>
  <c r="AA139" i="18"/>
  <c r="AA140" i="18"/>
  <c r="AA141" i="18"/>
  <c r="AA142" i="18"/>
  <c r="AA143" i="18"/>
  <c r="AA144" i="18"/>
  <c r="AA145" i="18"/>
  <c r="AA146" i="18"/>
  <c r="AA147" i="18"/>
  <c r="AA148" i="18"/>
  <c r="AA149" i="18"/>
  <c r="AA150" i="18"/>
  <c r="AA151" i="18"/>
  <c r="AA152" i="18"/>
  <c r="AA153" i="18"/>
  <c r="AA154" i="18"/>
  <c r="AA155" i="18"/>
  <c r="AA156" i="18"/>
  <c r="AA157" i="18"/>
  <c r="AA158" i="18"/>
  <c r="AA159" i="18"/>
  <c r="AA160" i="18"/>
  <c r="AA161" i="18"/>
  <c r="AA162" i="18"/>
  <c r="AA163" i="18"/>
  <c r="AA164" i="18"/>
  <c r="AA165" i="18"/>
  <c r="AA166" i="18"/>
  <c r="AA167" i="18"/>
  <c r="AA168" i="18"/>
  <c r="AA169" i="18"/>
  <c r="AA170" i="18"/>
  <c r="AA171" i="18"/>
  <c r="AA172" i="18"/>
  <c r="AA173" i="18"/>
  <c r="AA174" i="18"/>
  <c r="AA175" i="18"/>
  <c r="AA176" i="18"/>
  <c r="AA177" i="18"/>
  <c r="AA178" i="18"/>
  <c r="AA179" i="18"/>
  <c r="AA180" i="18"/>
  <c r="AA181" i="18"/>
  <c r="AA182" i="18"/>
  <c r="AA183" i="18"/>
  <c r="AA184" i="18"/>
  <c r="AA185" i="18"/>
  <c r="AA186" i="18"/>
  <c r="AA187" i="18"/>
  <c r="AA188" i="18"/>
  <c r="AA189" i="18"/>
  <c r="AA190" i="18"/>
  <c r="AA191" i="18"/>
  <c r="AA192" i="18"/>
  <c r="AA193" i="18"/>
  <c r="AA194" i="18"/>
  <c r="AA195" i="18"/>
  <c r="AA196" i="18"/>
  <c r="AA17" i="18"/>
  <c r="AF17" i="18"/>
  <c r="V16" i="16" l="1"/>
  <c r="V16" i="19"/>
  <c r="V16" i="18" l="1"/>
  <c r="F77" i="32" l="1"/>
  <c r="E77" i="32"/>
  <c r="I46" i="1"/>
  <c r="H46" i="1"/>
  <c r="C46" i="1"/>
  <c r="B46" i="1"/>
  <c r="F68" i="1"/>
  <c r="E68" i="1"/>
  <c r="F55" i="1"/>
  <c r="E55" i="1"/>
  <c r="D62" i="22" l="1"/>
  <c r="J23" i="1" l="1"/>
  <c r="K16" i="12"/>
  <c r="J16" i="12"/>
  <c r="C36" i="18"/>
  <c r="C37" i="18"/>
  <c r="C38" i="18"/>
  <c r="C39" i="18"/>
  <c r="C40" i="18"/>
  <c r="C41" i="18"/>
  <c r="C42" i="18"/>
  <c r="C43" i="18"/>
  <c r="C44" i="18"/>
  <c r="C45" i="18"/>
  <c r="C46" i="18"/>
  <c r="C47" i="18"/>
  <c r="C48" i="18"/>
  <c r="C49" i="18"/>
  <c r="C50" i="18"/>
  <c r="C51" i="18"/>
  <c r="C52" i="18"/>
  <c r="C53" i="18"/>
  <c r="C54" i="18"/>
  <c r="C55" i="18"/>
  <c r="C56" i="18"/>
  <c r="C57" i="18"/>
  <c r="C58" i="18"/>
  <c r="C59" i="18"/>
  <c r="C60" i="18"/>
  <c r="C61" i="18"/>
  <c r="C62" i="18"/>
  <c r="C63" i="18"/>
  <c r="C64" i="18"/>
  <c r="C65" i="18"/>
  <c r="C66" i="18"/>
  <c r="C67" i="18"/>
  <c r="C68" i="18"/>
  <c r="C69" i="18"/>
  <c r="C70" i="18"/>
  <c r="C71" i="18"/>
  <c r="C72" i="18"/>
  <c r="C73" i="18"/>
  <c r="C74" i="18"/>
  <c r="C75" i="18"/>
  <c r="C76" i="18"/>
  <c r="C77" i="18"/>
  <c r="C78" i="18"/>
  <c r="C79" i="18"/>
  <c r="C80" i="18"/>
  <c r="C81" i="18"/>
  <c r="C82" i="18"/>
  <c r="C83" i="18"/>
  <c r="C84" i="18"/>
  <c r="C85" i="18"/>
  <c r="C86" i="18"/>
  <c r="C87" i="18"/>
  <c r="C88" i="18"/>
  <c r="C89" i="18"/>
  <c r="C90" i="18"/>
  <c r="C91" i="18"/>
  <c r="C92" i="18"/>
  <c r="C93" i="18"/>
  <c r="C94" i="18"/>
  <c r="C95" i="18"/>
  <c r="C96" i="18"/>
  <c r="C97" i="18"/>
  <c r="C98" i="18"/>
  <c r="C99" i="18"/>
  <c r="C100" i="18"/>
  <c r="C101" i="18"/>
  <c r="C102" i="18"/>
  <c r="C103" i="18"/>
  <c r="C104" i="18"/>
  <c r="C105" i="18"/>
  <c r="C106" i="18"/>
  <c r="C107" i="18"/>
  <c r="C108" i="18"/>
  <c r="C109" i="18"/>
  <c r="C110" i="18"/>
  <c r="C111" i="18"/>
  <c r="C112" i="18"/>
  <c r="C113" i="18"/>
  <c r="C114" i="18"/>
  <c r="C115" i="18"/>
  <c r="C116" i="18"/>
  <c r="C117" i="18"/>
  <c r="C118" i="18"/>
  <c r="C119" i="18"/>
  <c r="C120" i="18"/>
  <c r="C121" i="18"/>
  <c r="C122" i="18"/>
  <c r="C123" i="18"/>
  <c r="C124" i="18"/>
  <c r="C125" i="18"/>
  <c r="C126" i="18"/>
  <c r="C127" i="18"/>
  <c r="C128" i="18"/>
  <c r="C129" i="18"/>
  <c r="C130" i="18"/>
  <c r="C131" i="18"/>
  <c r="C132" i="18"/>
  <c r="C133" i="18"/>
  <c r="C134" i="18"/>
  <c r="C135" i="18"/>
  <c r="C136" i="18"/>
  <c r="C137" i="18"/>
  <c r="C138" i="18"/>
  <c r="C139" i="18"/>
  <c r="C140" i="18"/>
  <c r="C141" i="18"/>
  <c r="C142" i="18"/>
  <c r="C143" i="18"/>
  <c r="C144" i="18"/>
  <c r="C145" i="18"/>
  <c r="C146" i="18"/>
  <c r="C147" i="18"/>
  <c r="C148" i="18"/>
  <c r="C149" i="18"/>
  <c r="C150" i="18"/>
  <c r="C151" i="18"/>
  <c r="C152" i="18"/>
  <c r="C153" i="18"/>
  <c r="C154" i="18"/>
  <c r="C155" i="18"/>
  <c r="C156" i="18"/>
  <c r="C157" i="18"/>
  <c r="C158" i="18"/>
  <c r="C159" i="18"/>
  <c r="C160" i="18"/>
  <c r="C161" i="18"/>
  <c r="C162" i="18"/>
  <c r="C163" i="18"/>
  <c r="C164" i="18"/>
  <c r="C165" i="18"/>
  <c r="C166" i="18"/>
  <c r="C167" i="18"/>
  <c r="C168" i="18"/>
  <c r="C169" i="18"/>
  <c r="C170" i="18"/>
  <c r="C171" i="18"/>
  <c r="C172" i="18"/>
  <c r="C173" i="18"/>
  <c r="C174" i="18"/>
  <c r="C175" i="18"/>
  <c r="C176" i="18"/>
  <c r="C177" i="18"/>
  <c r="C178" i="18"/>
  <c r="C179" i="18"/>
  <c r="C180" i="18"/>
  <c r="C181" i="18"/>
  <c r="C182" i="18"/>
  <c r="C183" i="18"/>
  <c r="C184" i="18"/>
  <c r="C185" i="18"/>
  <c r="C186" i="18"/>
  <c r="C187" i="18"/>
  <c r="C188" i="18"/>
  <c r="C189" i="18"/>
  <c r="C190" i="18"/>
  <c r="C191" i="18"/>
  <c r="C192" i="18"/>
  <c r="C193" i="18"/>
  <c r="C194" i="18"/>
  <c r="C195" i="18"/>
  <c r="C196" i="18"/>
  <c r="B27" i="14"/>
  <c r="I16" i="11" l="1"/>
  <c r="I16" i="36"/>
  <c r="C17" i="19"/>
  <c r="J24" i="1" l="1"/>
  <c r="D38" i="14" l="1"/>
  <c r="E38" i="14"/>
  <c r="F38" i="14"/>
  <c r="G38" i="14"/>
  <c r="J77" i="32" l="1"/>
  <c r="D77" i="32"/>
  <c r="B67" i="1"/>
  <c r="R12" i="15" l="1"/>
  <c r="J55" i="1" l="1"/>
  <c r="D55" i="1"/>
  <c r="I67" i="1" l="1"/>
  <c r="H67" i="1"/>
  <c r="J67" i="1" s="1"/>
  <c r="C67" i="1"/>
  <c r="W17" i="36" l="1"/>
  <c r="U16" i="26" l="1"/>
  <c r="U17" i="26"/>
  <c r="U18" i="26"/>
  <c r="U19" i="26"/>
  <c r="U15" i="37" l="1"/>
  <c r="U16" i="37"/>
  <c r="U17" i="37"/>
  <c r="U18" i="37"/>
  <c r="U19" i="37"/>
  <c r="G67" i="37"/>
  <c r="H67" i="37"/>
  <c r="N16" i="12" l="1"/>
  <c r="D19" i="15" l="1"/>
  <c r="M18" i="14" l="1"/>
  <c r="M21" i="14" l="1"/>
  <c r="M20" i="14"/>
  <c r="M19" i="14"/>
  <c r="J21" i="14"/>
  <c r="J20" i="14"/>
  <c r="J19" i="14"/>
  <c r="J18" i="14"/>
  <c r="B38" i="14" l="1"/>
  <c r="A18" i="16" l="1"/>
  <c r="B18" i="16"/>
  <c r="A19" i="16"/>
  <c r="B19" i="16"/>
  <c r="A20" i="16"/>
  <c r="B20" i="16"/>
  <c r="A21" i="16"/>
  <c r="B21" i="16"/>
  <c r="A22" i="16"/>
  <c r="B22" i="16"/>
  <c r="A23" i="16"/>
  <c r="B23" i="16"/>
  <c r="A24" i="16"/>
  <c r="B24" i="16"/>
  <c r="A25" i="16"/>
  <c r="B25" i="16"/>
  <c r="A26" i="16"/>
  <c r="B26" i="16"/>
  <c r="A27" i="16"/>
  <c r="B27" i="16"/>
  <c r="A28" i="16"/>
  <c r="B28" i="16"/>
  <c r="A29" i="16"/>
  <c r="B29" i="16"/>
  <c r="A30" i="16"/>
  <c r="B30" i="16"/>
  <c r="A31" i="16"/>
  <c r="B31" i="16"/>
  <c r="A32" i="16"/>
  <c r="B32" i="16"/>
  <c r="A33" i="16"/>
  <c r="B33" i="16"/>
  <c r="A34" i="16"/>
  <c r="B34" i="16"/>
  <c r="A35" i="16"/>
  <c r="B35" i="16"/>
  <c r="A36" i="16"/>
  <c r="B36" i="16"/>
  <c r="A37" i="16"/>
  <c r="B37" i="16"/>
  <c r="A38" i="16"/>
  <c r="B38" i="16"/>
  <c r="A39" i="16"/>
  <c r="B39" i="16"/>
  <c r="A40" i="16"/>
  <c r="B40" i="16"/>
  <c r="A41" i="16"/>
  <c r="B41" i="16"/>
  <c r="A42" i="16"/>
  <c r="B42" i="16"/>
  <c r="A43" i="16"/>
  <c r="B43" i="16"/>
  <c r="A44" i="16"/>
  <c r="B44" i="16"/>
  <c r="A45" i="16"/>
  <c r="B45" i="16"/>
  <c r="A46" i="16"/>
  <c r="B46" i="16"/>
  <c r="A47" i="16"/>
  <c r="B47" i="16"/>
  <c r="A48" i="16"/>
  <c r="B48" i="16"/>
  <c r="A49" i="16"/>
  <c r="B49" i="16"/>
  <c r="A50" i="16"/>
  <c r="B50" i="16"/>
  <c r="A51" i="16"/>
  <c r="B51" i="16"/>
  <c r="A52" i="16"/>
  <c r="B52" i="16"/>
  <c r="A53" i="16"/>
  <c r="B53" i="16"/>
  <c r="A54" i="16"/>
  <c r="B54" i="16"/>
  <c r="A55" i="16"/>
  <c r="B55" i="16"/>
  <c r="A56" i="16"/>
  <c r="B56" i="16"/>
  <c r="A57" i="16"/>
  <c r="B57" i="16"/>
  <c r="A58" i="16"/>
  <c r="B58" i="16"/>
  <c r="A59" i="16"/>
  <c r="B59" i="16"/>
  <c r="A60" i="16"/>
  <c r="B60" i="16"/>
  <c r="A61" i="16"/>
  <c r="B61" i="16"/>
  <c r="A62" i="16"/>
  <c r="B62" i="16"/>
  <c r="A63" i="16"/>
  <c r="B63" i="16"/>
  <c r="A64" i="16"/>
  <c r="B64" i="16"/>
  <c r="A65" i="16"/>
  <c r="B65" i="16"/>
  <c r="A66" i="16"/>
  <c r="B66" i="16"/>
  <c r="A67" i="16"/>
  <c r="B67" i="16"/>
  <c r="A68" i="16"/>
  <c r="B68" i="16"/>
  <c r="A69" i="16"/>
  <c r="B69" i="16"/>
  <c r="A70" i="16"/>
  <c r="B70" i="16"/>
  <c r="A71" i="16"/>
  <c r="B71" i="16"/>
  <c r="A72" i="16"/>
  <c r="B72" i="16"/>
  <c r="A73" i="16"/>
  <c r="B73" i="16"/>
  <c r="A74" i="16"/>
  <c r="B74" i="16"/>
  <c r="A75" i="16"/>
  <c r="B75" i="16"/>
  <c r="A76" i="16"/>
  <c r="B76" i="16"/>
  <c r="A77" i="16"/>
  <c r="B77" i="16"/>
  <c r="A78" i="16"/>
  <c r="B78" i="16"/>
  <c r="A79" i="16"/>
  <c r="B79" i="16"/>
  <c r="A80" i="16"/>
  <c r="B80" i="16"/>
  <c r="A81" i="16"/>
  <c r="B81" i="16"/>
  <c r="A82" i="16"/>
  <c r="B82" i="16"/>
  <c r="A83" i="16"/>
  <c r="B83" i="16"/>
  <c r="A84" i="16"/>
  <c r="B84" i="16"/>
  <c r="A85" i="16"/>
  <c r="B85" i="16"/>
  <c r="A86" i="16"/>
  <c r="B86" i="16"/>
  <c r="A87" i="16"/>
  <c r="B87" i="16"/>
  <c r="A88" i="16"/>
  <c r="B88" i="16"/>
  <c r="A89" i="16"/>
  <c r="B89" i="16"/>
  <c r="A90" i="16"/>
  <c r="B90" i="16"/>
  <c r="A91" i="16"/>
  <c r="B91" i="16"/>
  <c r="A92" i="16"/>
  <c r="B92" i="16"/>
  <c r="A93" i="16"/>
  <c r="B93" i="16"/>
  <c r="A94" i="16"/>
  <c r="B94" i="16"/>
  <c r="A95" i="16"/>
  <c r="B95" i="16"/>
  <c r="A96" i="16"/>
  <c r="B96" i="16"/>
  <c r="A97" i="16"/>
  <c r="B97" i="16"/>
  <c r="A98" i="16"/>
  <c r="B98" i="16"/>
  <c r="A99" i="16"/>
  <c r="B99" i="16"/>
  <c r="A100" i="16"/>
  <c r="B100" i="16"/>
  <c r="A101" i="16"/>
  <c r="B101" i="16"/>
  <c r="A102" i="16"/>
  <c r="B102" i="16"/>
  <c r="A103" i="16"/>
  <c r="B103" i="16"/>
  <c r="A104" i="16"/>
  <c r="B104" i="16"/>
  <c r="A105" i="16"/>
  <c r="B105" i="16"/>
  <c r="A106" i="16"/>
  <c r="B106" i="16"/>
  <c r="A107" i="16"/>
  <c r="B107" i="16"/>
  <c r="A108" i="16"/>
  <c r="B108" i="16"/>
  <c r="A109" i="16"/>
  <c r="B109" i="16"/>
  <c r="A110" i="16"/>
  <c r="B110" i="16"/>
  <c r="A111" i="16"/>
  <c r="B111" i="16"/>
  <c r="A112" i="16"/>
  <c r="B112" i="16"/>
  <c r="A113" i="16"/>
  <c r="B113" i="16"/>
  <c r="A114" i="16"/>
  <c r="B114" i="16"/>
  <c r="A115" i="16"/>
  <c r="B115" i="16"/>
  <c r="A116" i="16"/>
  <c r="B116" i="16"/>
  <c r="A117" i="16"/>
  <c r="B117" i="16"/>
  <c r="A118" i="16"/>
  <c r="B118" i="16"/>
  <c r="A119" i="16"/>
  <c r="B119" i="16"/>
  <c r="A120" i="16"/>
  <c r="B120" i="16"/>
  <c r="A121" i="16"/>
  <c r="B121" i="16"/>
  <c r="A122" i="16"/>
  <c r="B122" i="16"/>
  <c r="A123" i="16"/>
  <c r="B123" i="16"/>
  <c r="A124" i="16"/>
  <c r="B124" i="16"/>
  <c r="A125" i="16"/>
  <c r="B125" i="16"/>
  <c r="A126" i="16"/>
  <c r="B126" i="16"/>
  <c r="A127" i="16"/>
  <c r="B127" i="16"/>
  <c r="A128" i="16"/>
  <c r="B128" i="16"/>
  <c r="A129" i="16"/>
  <c r="B129" i="16"/>
  <c r="A130" i="16"/>
  <c r="B130" i="16"/>
  <c r="A131" i="16"/>
  <c r="B131" i="16"/>
  <c r="A132" i="16"/>
  <c r="B132" i="16"/>
  <c r="A133" i="16"/>
  <c r="B133" i="16"/>
  <c r="A134" i="16"/>
  <c r="B134" i="16"/>
  <c r="A135" i="16"/>
  <c r="B135" i="16"/>
  <c r="A136" i="16"/>
  <c r="B136" i="16"/>
  <c r="A137" i="16"/>
  <c r="B137" i="16"/>
  <c r="A138" i="16"/>
  <c r="B138" i="16"/>
  <c r="A139" i="16"/>
  <c r="B139" i="16"/>
  <c r="A140" i="16"/>
  <c r="B140" i="16"/>
  <c r="A141" i="16"/>
  <c r="B141" i="16"/>
  <c r="A142" i="16"/>
  <c r="B142" i="16"/>
  <c r="A143" i="16"/>
  <c r="B143" i="16"/>
  <c r="A144" i="16"/>
  <c r="B144" i="16"/>
  <c r="A145" i="16"/>
  <c r="B145" i="16"/>
  <c r="A146" i="16"/>
  <c r="B146" i="16"/>
  <c r="A147" i="16"/>
  <c r="B147" i="16"/>
  <c r="A148" i="16"/>
  <c r="B148" i="16"/>
  <c r="A149" i="16"/>
  <c r="B149" i="16"/>
  <c r="A150" i="16"/>
  <c r="B150" i="16"/>
  <c r="A151" i="16"/>
  <c r="B151" i="16"/>
  <c r="A152" i="16"/>
  <c r="B152" i="16"/>
  <c r="A153" i="16"/>
  <c r="B153" i="16"/>
  <c r="A154" i="16"/>
  <c r="B154" i="16"/>
  <c r="A155" i="16"/>
  <c r="B155" i="16"/>
  <c r="A156" i="16"/>
  <c r="B156" i="16"/>
  <c r="A157" i="16"/>
  <c r="B157" i="16"/>
  <c r="A158" i="16"/>
  <c r="B158" i="16"/>
  <c r="A159" i="16"/>
  <c r="B159" i="16"/>
  <c r="A160" i="16"/>
  <c r="B160" i="16"/>
  <c r="A161" i="16"/>
  <c r="B161" i="16"/>
  <c r="A162" i="16"/>
  <c r="B162" i="16"/>
  <c r="A163" i="16"/>
  <c r="B163" i="16"/>
  <c r="A164" i="16"/>
  <c r="B164" i="16"/>
  <c r="A165" i="16"/>
  <c r="B165" i="16"/>
  <c r="A166" i="16"/>
  <c r="B166" i="16"/>
  <c r="A167" i="16"/>
  <c r="B167" i="16"/>
  <c r="A168" i="16"/>
  <c r="B168" i="16"/>
  <c r="A169" i="16"/>
  <c r="B169" i="16"/>
  <c r="A170" i="16"/>
  <c r="B170" i="16"/>
  <c r="A171" i="16"/>
  <c r="B171" i="16"/>
  <c r="A172" i="16"/>
  <c r="B172" i="16"/>
  <c r="A173" i="16"/>
  <c r="B173" i="16"/>
  <c r="A174" i="16"/>
  <c r="B174" i="16"/>
  <c r="A175" i="16"/>
  <c r="B175" i="16"/>
  <c r="A176" i="16"/>
  <c r="B176" i="16"/>
  <c r="A177" i="16"/>
  <c r="B177" i="16"/>
  <c r="A178" i="16"/>
  <c r="B178" i="16"/>
  <c r="A179" i="16"/>
  <c r="B179" i="16"/>
  <c r="A180" i="16"/>
  <c r="B180" i="16"/>
  <c r="A181" i="16"/>
  <c r="B181" i="16"/>
  <c r="A182" i="16"/>
  <c r="B182" i="16"/>
  <c r="A183" i="16"/>
  <c r="B183" i="16"/>
  <c r="A184" i="16"/>
  <c r="B184" i="16"/>
  <c r="A185" i="16"/>
  <c r="B185" i="16"/>
  <c r="A186" i="16"/>
  <c r="B186" i="16"/>
  <c r="A187" i="16"/>
  <c r="B187" i="16"/>
  <c r="A188" i="16"/>
  <c r="B188" i="16"/>
  <c r="A189" i="16"/>
  <c r="B189" i="16"/>
  <c r="A190" i="16"/>
  <c r="B190" i="16"/>
  <c r="A191" i="16"/>
  <c r="B191" i="16"/>
  <c r="A192" i="16"/>
  <c r="B192" i="16"/>
  <c r="A193" i="16"/>
  <c r="B193" i="16"/>
  <c r="A194" i="16"/>
  <c r="B194" i="16"/>
  <c r="A195" i="16"/>
  <c r="B195" i="16"/>
  <c r="A196" i="16"/>
  <c r="B196" i="16"/>
  <c r="B17" i="16"/>
  <c r="A17" i="16"/>
  <c r="A18" i="18"/>
  <c r="B18" i="18"/>
  <c r="A19" i="18"/>
  <c r="B19" i="18"/>
  <c r="A20" i="18"/>
  <c r="B20" i="18"/>
  <c r="A21" i="18"/>
  <c r="B21" i="18"/>
  <c r="A22" i="18"/>
  <c r="B22" i="18"/>
  <c r="A23" i="18"/>
  <c r="B23" i="18"/>
  <c r="A24" i="18"/>
  <c r="B24" i="18"/>
  <c r="A25" i="18"/>
  <c r="B25" i="18"/>
  <c r="A26" i="18"/>
  <c r="B26" i="18"/>
  <c r="A27" i="18"/>
  <c r="B27" i="18"/>
  <c r="A28" i="18"/>
  <c r="B28" i="18"/>
  <c r="A29" i="18"/>
  <c r="B29" i="18"/>
  <c r="A30" i="18"/>
  <c r="B30" i="18"/>
  <c r="A31" i="18"/>
  <c r="B31" i="18"/>
  <c r="A32" i="18"/>
  <c r="B32" i="18"/>
  <c r="A33" i="18"/>
  <c r="B33" i="18"/>
  <c r="A34" i="18"/>
  <c r="B34" i="18"/>
  <c r="A35" i="18"/>
  <c r="B35" i="18"/>
  <c r="A36" i="18"/>
  <c r="B36" i="18"/>
  <c r="A37" i="18"/>
  <c r="B37" i="18"/>
  <c r="A38" i="18"/>
  <c r="B38" i="18"/>
  <c r="A39" i="18"/>
  <c r="B39" i="18"/>
  <c r="A40" i="18"/>
  <c r="B40" i="18"/>
  <c r="A41" i="18"/>
  <c r="B41" i="18"/>
  <c r="A42" i="18"/>
  <c r="B42" i="18"/>
  <c r="A43" i="18"/>
  <c r="B43" i="18"/>
  <c r="A44" i="18"/>
  <c r="B44" i="18"/>
  <c r="A45" i="18"/>
  <c r="B45" i="18"/>
  <c r="A46" i="18"/>
  <c r="B46" i="18"/>
  <c r="A47" i="18"/>
  <c r="B47" i="18"/>
  <c r="A48" i="18"/>
  <c r="B48" i="18"/>
  <c r="A49" i="18"/>
  <c r="B49" i="18"/>
  <c r="A50" i="18"/>
  <c r="B50" i="18"/>
  <c r="A51" i="18"/>
  <c r="B51" i="18"/>
  <c r="A52" i="18"/>
  <c r="B52" i="18"/>
  <c r="A53" i="18"/>
  <c r="B53" i="18"/>
  <c r="A54" i="18"/>
  <c r="B54" i="18"/>
  <c r="A55" i="18"/>
  <c r="B55" i="18"/>
  <c r="A56" i="18"/>
  <c r="B56" i="18"/>
  <c r="A57" i="18"/>
  <c r="B57" i="18"/>
  <c r="A58" i="18"/>
  <c r="B58" i="18"/>
  <c r="A59" i="18"/>
  <c r="B59" i="18"/>
  <c r="A60" i="18"/>
  <c r="B60" i="18"/>
  <c r="A61" i="18"/>
  <c r="B61" i="18"/>
  <c r="A62" i="18"/>
  <c r="B62" i="18"/>
  <c r="A63" i="18"/>
  <c r="B63" i="18"/>
  <c r="A64" i="18"/>
  <c r="B64" i="18"/>
  <c r="A65" i="18"/>
  <c r="B65" i="18"/>
  <c r="A66" i="18"/>
  <c r="B66" i="18"/>
  <c r="A67" i="18"/>
  <c r="B67" i="18"/>
  <c r="A68" i="18"/>
  <c r="B68" i="18"/>
  <c r="A69" i="18"/>
  <c r="B69" i="18"/>
  <c r="A70" i="18"/>
  <c r="B70" i="18"/>
  <c r="A71" i="18"/>
  <c r="B71" i="18"/>
  <c r="A72" i="18"/>
  <c r="B72" i="18"/>
  <c r="A73" i="18"/>
  <c r="B73" i="18"/>
  <c r="A74" i="18"/>
  <c r="B74" i="18"/>
  <c r="A75" i="18"/>
  <c r="B75" i="18"/>
  <c r="A76" i="18"/>
  <c r="B76" i="18"/>
  <c r="A77" i="18"/>
  <c r="B77" i="18"/>
  <c r="A78" i="18"/>
  <c r="B78" i="18"/>
  <c r="A79" i="18"/>
  <c r="B79" i="18"/>
  <c r="A80" i="18"/>
  <c r="B80" i="18"/>
  <c r="A81" i="18"/>
  <c r="B81" i="18"/>
  <c r="A82" i="18"/>
  <c r="B82" i="18"/>
  <c r="A83" i="18"/>
  <c r="B83" i="18"/>
  <c r="A84" i="18"/>
  <c r="B84" i="18"/>
  <c r="A85" i="18"/>
  <c r="B85" i="18"/>
  <c r="A86" i="18"/>
  <c r="B86" i="18"/>
  <c r="A87" i="18"/>
  <c r="B87" i="18"/>
  <c r="A88" i="18"/>
  <c r="B88" i="18"/>
  <c r="A89" i="18"/>
  <c r="B89" i="18"/>
  <c r="A90" i="18"/>
  <c r="B90" i="18"/>
  <c r="A91" i="18"/>
  <c r="B91" i="18"/>
  <c r="A92" i="18"/>
  <c r="B92" i="18"/>
  <c r="A93" i="18"/>
  <c r="B93" i="18"/>
  <c r="A94" i="18"/>
  <c r="B94" i="18"/>
  <c r="A95" i="18"/>
  <c r="B95" i="18"/>
  <c r="A96" i="18"/>
  <c r="B96" i="18"/>
  <c r="A97" i="18"/>
  <c r="B97" i="18"/>
  <c r="A98" i="18"/>
  <c r="B98" i="18"/>
  <c r="A99" i="18"/>
  <c r="B99" i="18"/>
  <c r="A100" i="18"/>
  <c r="B100" i="18"/>
  <c r="A101" i="18"/>
  <c r="B101" i="18"/>
  <c r="A102" i="18"/>
  <c r="B102" i="18"/>
  <c r="A103" i="18"/>
  <c r="B103" i="18"/>
  <c r="A104" i="18"/>
  <c r="B104" i="18"/>
  <c r="A105" i="18"/>
  <c r="B105" i="18"/>
  <c r="A106" i="18"/>
  <c r="B106" i="18"/>
  <c r="A107" i="18"/>
  <c r="B107" i="18"/>
  <c r="A108" i="18"/>
  <c r="B108" i="18"/>
  <c r="A109" i="18"/>
  <c r="B109" i="18"/>
  <c r="A110" i="18"/>
  <c r="B110" i="18"/>
  <c r="A111" i="18"/>
  <c r="B111" i="18"/>
  <c r="A112" i="18"/>
  <c r="B112" i="18"/>
  <c r="A113" i="18"/>
  <c r="B113" i="18"/>
  <c r="A114" i="18"/>
  <c r="B114" i="18"/>
  <c r="A115" i="18"/>
  <c r="B115" i="18"/>
  <c r="A116" i="18"/>
  <c r="B116" i="18"/>
  <c r="A117" i="18"/>
  <c r="B117" i="18"/>
  <c r="A118" i="18"/>
  <c r="B118" i="18"/>
  <c r="A119" i="18"/>
  <c r="B119" i="18"/>
  <c r="A120" i="18"/>
  <c r="B120" i="18"/>
  <c r="A121" i="18"/>
  <c r="B121" i="18"/>
  <c r="A122" i="18"/>
  <c r="B122" i="18"/>
  <c r="A123" i="18"/>
  <c r="B123" i="18"/>
  <c r="A124" i="18"/>
  <c r="B124" i="18"/>
  <c r="A125" i="18"/>
  <c r="B125" i="18"/>
  <c r="A126" i="18"/>
  <c r="B126" i="18"/>
  <c r="A127" i="18"/>
  <c r="B127" i="18"/>
  <c r="A128" i="18"/>
  <c r="B128" i="18"/>
  <c r="A129" i="18"/>
  <c r="B129" i="18"/>
  <c r="A130" i="18"/>
  <c r="B130" i="18"/>
  <c r="A131" i="18"/>
  <c r="B131" i="18"/>
  <c r="A132" i="18"/>
  <c r="B132" i="18"/>
  <c r="A133" i="18"/>
  <c r="B133" i="18"/>
  <c r="A134" i="18"/>
  <c r="B134" i="18"/>
  <c r="A135" i="18"/>
  <c r="B135" i="18"/>
  <c r="A136" i="18"/>
  <c r="B136" i="18"/>
  <c r="A137" i="18"/>
  <c r="B137" i="18"/>
  <c r="A138" i="18"/>
  <c r="B138" i="18"/>
  <c r="A139" i="18"/>
  <c r="B139" i="18"/>
  <c r="A140" i="18"/>
  <c r="B140" i="18"/>
  <c r="A141" i="18"/>
  <c r="B141" i="18"/>
  <c r="A142" i="18"/>
  <c r="B142" i="18"/>
  <c r="A143" i="18"/>
  <c r="B143" i="18"/>
  <c r="A144" i="18"/>
  <c r="B144" i="18"/>
  <c r="A145" i="18"/>
  <c r="B145" i="18"/>
  <c r="A146" i="18"/>
  <c r="B146" i="18"/>
  <c r="A147" i="18"/>
  <c r="B147" i="18"/>
  <c r="A148" i="18"/>
  <c r="B148" i="18"/>
  <c r="A149" i="18"/>
  <c r="B149" i="18"/>
  <c r="A150" i="18"/>
  <c r="B150" i="18"/>
  <c r="A151" i="18"/>
  <c r="B151" i="18"/>
  <c r="A152" i="18"/>
  <c r="B152" i="18"/>
  <c r="A153" i="18"/>
  <c r="B153" i="18"/>
  <c r="A154" i="18"/>
  <c r="B154" i="18"/>
  <c r="A155" i="18"/>
  <c r="B155" i="18"/>
  <c r="A156" i="18"/>
  <c r="B156" i="18"/>
  <c r="A157" i="18"/>
  <c r="B157" i="18"/>
  <c r="A158" i="18"/>
  <c r="B158" i="18"/>
  <c r="A159" i="18"/>
  <c r="B159" i="18"/>
  <c r="A160" i="18"/>
  <c r="B160" i="18"/>
  <c r="A161" i="18"/>
  <c r="B161" i="18"/>
  <c r="A162" i="18"/>
  <c r="B162" i="18"/>
  <c r="A163" i="18"/>
  <c r="B163" i="18"/>
  <c r="A164" i="18"/>
  <c r="B164" i="18"/>
  <c r="A165" i="18"/>
  <c r="B165" i="18"/>
  <c r="A166" i="18"/>
  <c r="B166" i="18"/>
  <c r="A167" i="18"/>
  <c r="B167" i="18"/>
  <c r="A168" i="18"/>
  <c r="B168" i="18"/>
  <c r="A169" i="18"/>
  <c r="B169" i="18"/>
  <c r="A170" i="18"/>
  <c r="B170" i="18"/>
  <c r="A171" i="18"/>
  <c r="B171" i="18"/>
  <c r="A172" i="18"/>
  <c r="B172" i="18"/>
  <c r="A173" i="18"/>
  <c r="B173" i="18"/>
  <c r="A174" i="18"/>
  <c r="B174" i="18"/>
  <c r="A175" i="18"/>
  <c r="B175" i="18"/>
  <c r="A176" i="18"/>
  <c r="B176" i="18"/>
  <c r="A177" i="18"/>
  <c r="B177" i="18"/>
  <c r="A178" i="18"/>
  <c r="B178" i="18"/>
  <c r="A179" i="18"/>
  <c r="B179" i="18"/>
  <c r="A180" i="18"/>
  <c r="B180" i="18"/>
  <c r="A181" i="18"/>
  <c r="B181" i="18"/>
  <c r="A182" i="18"/>
  <c r="B182" i="18"/>
  <c r="A183" i="18"/>
  <c r="B183" i="18"/>
  <c r="A184" i="18"/>
  <c r="B184" i="18"/>
  <c r="A185" i="18"/>
  <c r="B185" i="18"/>
  <c r="A186" i="18"/>
  <c r="B186" i="18"/>
  <c r="A187" i="18"/>
  <c r="B187" i="18"/>
  <c r="A188" i="18"/>
  <c r="B188" i="18"/>
  <c r="A189" i="18"/>
  <c r="B189" i="18"/>
  <c r="A190" i="18"/>
  <c r="B190" i="18"/>
  <c r="A191" i="18"/>
  <c r="B191" i="18"/>
  <c r="A192" i="18"/>
  <c r="B192" i="18"/>
  <c r="A193" i="18"/>
  <c r="B193" i="18"/>
  <c r="A194" i="18"/>
  <c r="B194" i="18"/>
  <c r="A195" i="18"/>
  <c r="B195" i="18"/>
  <c r="A196" i="18"/>
  <c r="B196" i="18"/>
  <c r="B17" i="18"/>
  <c r="A17" i="18"/>
  <c r="N16" i="11" l="1"/>
  <c r="M67" i="37"/>
  <c r="L67" i="37"/>
  <c r="K67" i="37"/>
  <c r="I67" i="37"/>
  <c r="D67" i="37"/>
  <c r="B67" i="37"/>
  <c r="W196" i="36"/>
  <c r="V196" i="36"/>
  <c r="S196" i="36"/>
  <c r="W195" i="36"/>
  <c r="V195" i="36"/>
  <c r="S195" i="36"/>
  <c r="W194" i="36"/>
  <c r="V194" i="36"/>
  <c r="S194" i="36"/>
  <c r="W193" i="36"/>
  <c r="V193" i="36"/>
  <c r="S193" i="36"/>
  <c r="W192" i="36"/>
  <c r="V192" i="36"/>
  <c r="S192" i="36"/>
  <c r="W191" i="36"/>
  <c r="V191" i="36"/>
  <c r="S191" i="36"/>
  <c r="W190" i="36"/>
  <c r="V190" i="36"/>
  <c r="S190" i="36"/>
  <c r="W189" i="36"/>
  <c r="V189" i="36"/>
  <c r="S189" i="36"/>
  <c r="W188" i="36"/>
  <c r="V188" i="36"/>
  <c r="S188" i="36"/>
  <c r="W187" i="36"/>
  <c r="V187" i="36"/>
  <c r="S187" i="36"/>
  <c r="W186" i="36"/>
  <c r="V186" i="36"/>
  <c r="S186" i="36"/>
  <c r="W185" i="36"/>
  <c r="V185" i="36"/>
  <c r="S185" i="36"/>
  <c r="W184" i="36"/>
  <c r="V184" i="36"/>
  <c r="S184" i="36"/>
  <c r="W183" i="36"/>
  <c r="V183" i="36"/>
  <c r="S183" i="36"/>
  <c r="W182" i="36"/>
  <c r="V182" i="36"/>
  <c r="S182" i="36"/>
  <c r="W181" i="36"/>
  <c r="V181" i="36"/>
  <c r="S181" i="36"/>
  <c r="W180" i="36"/>
  <c r="V180" i="36"/>
  <c r="S180" i="36"/>
  <c r="W179" i="36"/>
  <c r="V179" i="36"/>
  <c r="S179" i="36"/>
  <c r="W178" i="36"/>
  <c r="V178" i="36"/>
  <c r="S178" i="36"/>
  <c r="W177" i="36"/>
  <c r="V177" i="36"/>
  <c r="S177" i="36"/>
  <c r="W176" i="36"/>
  <c r="V176" i="36"/>
  <c r="S176" i="36"/>
  <c r="W175" i="36"/>
  <c r="V175" i="36"/>
  <c r="S175" i="36"/>
  <c r="W174" i="36"/>
  <c r="V174" i="36"/>
  <c r="S174" i="36"/>
  <c r="W173" i="36"/>
  <c r="V173" i="36"/>
  <c r="S173" i="36"/>
  <c r="W172" i="36"/>
  <c r="V172" i="36"/>
  <c r="S172" i="36"/>
  <c r="W171" i="36"/>
  <c r="V171" i="36"/>
  <c r="S171" i="36"/>
  <c r="W170" i="36"/>
  <c r="V170" i="36"/>
  <c r="S170" i="36"/>
  <c r="W169" i="36"/>
  <c r="V169" i="36"/>
  <c r="S169" i="36"/>
  <c r="W168" i="36"/>
  <c r="V168" i="36"/>
  <c r="S168" i="36"/>
  <c r="W167" i="36"/>
  <c r="V167" i="36"/>
  <c r="S167" i="36"/>
  <c r="W166" i="36"/>
  <c r="V166" i="36"/>
  <c r="S166" i="36"/>
  <c r="W165" i="36"/>
  <c r="V165" i="36"/>
  <c r="S165" i="36"/>
  <c r="W164" i="36"/>
  <c r="V164" i="36"/>
  <c r="S164" i="36"/>
  <c r="W163" i="36"/>
  <c r="V163" i="36"/>
  <c r="S163" i="36"/>
  <c r="W162" i="36"/>
  <c r="V162" i="36"/>
  <c r="S162" i="36"/>
  <c r="W161" i="36"/>
  <c r="V161" i="36"/>
  <c r="S161" i="36"/>
  <c r="W160" i="36"/>
  <c r="V160" i="36"/>
  <c r="S160" i="36"/>
  <c r="W159" i="36"/>
  <c r="V159" i="36"/>
  <c r="S159" i="36"/>
  <c r="W158" i="36"/>
  <c r="V158" i="36"/>
  <c r="S158" i="36"/>
  <c r="W157" i="36"/>
  <c r="V157" i="36"/>
  <c r="S157" i="36"/>
  <c r="W156" i="36"/>
  <c r="V156" i="36"/>
  <c r="S156" i="36"/>
  <c r="W155" i="36"/>
  <c r="V155" i="36"/>
  <c r="S155" i="36"/>
  <c r="W154" i="36"/>
  <c r="V154" i="36"/>
  <c r="S154" i="36"/>
  <c r="W153" i="36"/>
  <c r="V153" i="36"/>
  <c r="S153" i="36"/>
  <c r="W152" i="36"/>
  <c r="V152" i="36"/>
  <c r="S152" i="36"/>
  <c r="W151" i="36"/>
  <c r="V151" i="36"/>
  <c r="S151" i="36"/>
  <c r="W150" i="36"/>
  <c r="V150" i="36"/>
  <c r="S150" i="36"/>
  <c r="W149" i="36"/>
  <c r="V149" i="36"/>
  <c r="S149" i="36"/>
  <c r="W148" i="36"/>
  <c r="V148" i="36"/>
  <c r="S148" i="36"/>
  <c r="W147" i="36"/>
  <c r="V147" i="36"/>
  <c r="S147" i="36"/>
  <c r="W146" i="36"/>
  <c r="V146" i="36"/>
  <c r="S146" i="36"/>
  <c r="W145" i="36"/>
  <c r="V145" i="36"/>
  <c r="S145" i="36"/>
  <c r="W144" i="36"/>
  <c r="V144" i="36"/>
  <c r="S144" i="36"/>
  <c r="W143" i="36"/>
  <c r="V143" i="36"/>
  <c r="S143" i="36"/>
  <c r="W142" i="36"/>
  <c r="V142" i="36"/>
  <c r="S142" i="36"/>
  <c r="W141" i="36"/>
  <c r="V141" i="36"/>
  <c r="S141" i="36"/>
  <c r="W140" i="36"/>
  <c r="V140" i="36"/>
  <c r="S140" i="36"/>
  <c r="W139" i="36"/>
  <c r="V139" i="36"/>
  <c r="S139" i="36"/>
  <c r="W138" i="36"/>
  <c r="V138" i="36"/>
  <c r="S138" i="36"/>
  <c r="W137" i="36"/>
  <c r="V137" i="36"/>
  <c r="S137" i="36"/>
  <c r="W136" i="36"/>
  <c r="V136" i="36"/>
  <c r="S136" i="36"/>
  <c r="W135" i="36"/>
  <c r="V135" i="36"/>
  <c r="S135" i="36"/>
  <c r="W134" i="36"/>
  <c r="V134" i="36"/>
  <c r="S134" i="36"/>
  <c r="W133" i="36"/>
  <c r="V133" i="36"/>
  <c r="S133" i="36"/>
  <c r="W132" i="36"/>
  <c r="V132" i="36"/>
  <c r="S132" i="36"/>
  <c r="W131" i="36"/>
  <c r="V131" i="36"/>
  <c r="S131" i="36"/>
  <c r="W130" i="36"/>
  <c r="V130" i="36"/>
  <c r="S130" i="36"/>
  <c r="W129" i="36"/>
  <c r="V129" i="36"/>
  <c r="S129" i="36"/>
  <c r="W128" i="36"/>
  <c r="V128" i="36"/>
  <c r="S128" i="36"/>
  <c r="W127" i="36"/>
  <c r="V127" i="36"/>
  <c r="S127" i="36"/>
  <c r="W126" i="36"/>
  <c r="V126" i="36"/>
  <c r="S126" i="36"/>
  <c r="W125" i="36"/>
  <c r="V125" i="36"/>
  <c r="S125" i="36"/>
  <c r="W124" i="36"/>
  <c r="V124" i="36"/>
  <c r="S124" i="36"/>
  <c r="W123" i="36"/>
  <c r="V123" i="36"/>
  <c r="S123" i="36"/>
  <c r="W122" i="36"/>
  <c r="V122" i="36"/>
  <c r="S122" i="36"/>
  <c r="W121" i="36"/>
  <c r="V121" i="36"/>
  <c r="S121" i="36"/>
  <c r="W120" i="36"/>
  <c r="V120" i="36"/>
  <c r="S120" i="36"/>
  <c r="W119" i="36"/>
  <c r="V119" i="36"/>
  <c r="S119" i="36"/>
  <c r="W118" i="36"/>
  <c r="V118" i="36"/>
  <c r="S118" i="36"/>
  <c r="W117" i="36"/>
  <c r="V117" i="36"/>
  <c r="S117" i="36"/>
  <c r="W116" i="36"/>
  <c r="V116" i="36"/>
  <c r="S116" i="36"/>
  <c r="W115" i="36"/>
  <c r="V115" i="36"/>
  <c r="S115" i="36"/>
  <c r="W114" i="36"/>
  <c r="V114" i="36"/>
  <c r="S114" i="36"/>
  <c r="W113" i="36"/>
  <c r="V113" i="36"/>
  <c r="S113" i="36"/>
  <c r="W112" i="36"/>
  <c r="V112" i="36"/>
  <c r="S112" i="36"/>
  <c r="W111" i="36"/>
  <c r="V111" i="36"/>
  <c r="S111" i="36"/>
  <c r="W110" i="36"/>
  <c r="V110" i="36"/>
  <c r="S110" i="36"/>
  <c r="W109" i="36"/>
  <c r="V109" i="36"/>
  <c r="S109" i="36"/>
  <c r="W108" i="36"/>
  <c r="V108" i="36"/>
  <c r="S108" i="36"/>
  <c r="W107" i="36"/>
  <c r="V107" i="36"/>
  <c r="S107" i="36"/>
  <c r="W106" i="36"/>
  <c r="V106" i="36"/>
  <c r="S106" i="36"/>
  <c r="W105" i="36"/>
  <c r="V105" i="36"/>
  <c r="S105" i="36"/>
  <c r="W104" i="36"/>
  <c r="V104" i="36"/>
  <c r="S104" i="36"/>
  <c r="W103" i="36"/>
  <c r="V103" i="36"/>
  <c r="S103" i="36"/>
  <c r="W102" i="36"/>
  <c r="V102" i="36"/>
  <c r="S102" i="36"/>
  <c r="W101" i="36"/>
  <c r="V101" i="36"/>
  <c r="S101" i="36"/>
  <c r="W100" i="36"/>
  <c r="V100" i="36"/>
  <c r="S100" i="36"/>
  <c r="W99" i="36"/>
  <c r="V99" i="36"/>
  <c r="S99" i="36"/>
  <c r="W98" i="36"/>
  <c r="V98" i="36"/>
  <c r="S98" i="36"/>
  <c r="W97" i="36"/>
  <c r="V97" i="36"/>
  <c r="S97" i="36"/>
  <c r="W96" i="36"/>
  <c r="V96" i="36"/>
  <c r="S96" i="36"/>
  <c r="W95" i="36"/>
  <c r="V95" i="36"/>
  <c r="S95" i="36"/>
  <c r="W94" i="36"/>
  <c r="V94" i="36"/>
  <c r="S94" i="36"/>
  <c r="W93" i="36"/>
  <c r="V93" i="36"/>
  <c r="S93" i="36"/>
  <c r="W92" i="36"/>
  <c r="V92" i="36"/>
  <c r="S92" i="36"/>
  <c r="W91" i="36"/>
  <c r="V91" i="36"/>
  <c r="S91" i="36"/>
  <c r="W90" i="36"/>
  <c r="V90" i="36"/>
  <c r="S90" i="36"/>
  <c r="W89" i="36"/>
  <c r="V89" i="36"/>
  <c r="S89" i="36"/>
  <c r="W88" i="36"/>
  <c r="V88" i="36"/>
  <c r="S88" i="36"/>
  <c r="W87" i="36"/>
  <c r="V87" i="36"/>
  <c r="S87" i="36"/>
  <c r="W86" i="36"/>
  <c r="V86" i="36"/>
  <c r="S86" i="36"/>
  <c r="W85" i="36"/>
  <c r="V85" i="36"/>
  <c r="S85" i="36"/>
  <c r="W84" i="36"/>
  <c r="V84" i="36"/>
  <c r="S84" i="36"/>
  <c r="W83" i="36"/>
  <c r="V83" i="36"/>
  <c r="S83" i="36"/>
  <c r="W82" i="36"/>
  <c r="V82" i="36"/>
  <c r="S82" i="36"/>
  <c r="W81" i="36"/>
  <c r="V81" i="36"/>
  <c r="S81" i="36"/>
  <c r="W80" i="36"/>
  <c r="V80" i="36"/>
  <c r="S80" i="36"/>
  <c r="W79" i="36"/>
  <c r="V79" i="36"/>
  <c r="S79" i="36"/>
  <c r="W78" i="36"/>
  <c r="V78" i="36"/>
  <c r="S78" i="36"/>
  <c r="W77" i="36"/>
  <c r="V77" i="36"/>
  <c r="S77" i="36"/>
  <c r="W76" i="36"/>
  <c r="V76" i="36"/>
  <c r="S76" i="36"/>
  <c r="W75" i="36"/>
  <c r="V75" i="36"/>
  <c r="S75" i="36"/>
  <c r="W74" i="36"/>
  <c r="V74" i="36"/>
  <c r="S74" i="36"/>
  <c r="W73" i="36"/>
  <c r="V73" i="36"/>
  <c r="S73" i="36"/>
  <c r="W72" i="36"/>
  <c r="V72" i="36"/>
  <c r="S72" i="36"/>
  <c r="W71" i="36"/>
  <c r="V71" i="36"/>
  <c r="S71" i="36"/>
  <c r="W70" i="36"/>
  <c r="V70" i="36"/>
  <c r="S70" i="36"/>
  <c r="W69" i="36"/>
  <c r="V69" i="36"/>
  <c r="S69" i="36"/>
  <c r="W68" i="36"/>
  <c r="V68" i="36"/>
  <c r="S68" i="36"/>
  <c r="W67" i="36"/>
  <c r="V67" i="36"/>
  <c r="S67" i="36"/>
  <c r="W66" i="36"/>
  <c r="V66" i="36"/>
  <c r="S66" i="36"/>
  <c r="W65" i="36"/>
  <c r="V65" i="36"/>
  <c r="S65" i="36"/>
  <c r="W64" i="36"/>
  <c r="V64" i="36"/>
  <c r="S64" i="36"/>
  <c r="W63" i="36"/>
  <c r="V63" i="36"/>
  <c r="S63" i="36"/>
  <c r="W62" i="36"/>
  <c r="V62" i="36"/>
  <c r="S62" i="36"/>
  <c r="W61" i="36"/>
  <c r="V61" i="36"/>
  <c r="S61" i="36"/>
  <c r="W60" i="36"/>
  <c r="V60" i="36"/>
  <c r="S60" i="36"/>
  <c r="W59" i="36"/>
  <c r="V59" i="36"/>
  <c r="S59" i="36"/>
  <c r="W58" i="36"/>
  <c r="V58" i="36"/>
  <c r="S58" i="36"/>
  <c r="W57" i="36"/>
  <c r="V57" i="36"/>
  <c r="S57" i="36"/>
  <c r="W56" i="36"/>
  <c r="V56" i="36"/>
  <c r="S56" i="36"/>
  <c r="W55" i="36"/>
  <c r="V55" i="36"/>
  <c r="S55" i="36"/>
  <c r="W54" i="36"/>
  <c r="V54" i="36"/>
  <c r="S54" i="36"/>
  <c r="W53" i="36"/>
  <c r="V53" i="36"/>
  <c r="S53" i="36"/>
  <c r="W52" i="36"/>
  <c r="V52" i="36"/>
  <c r="S52" i="36"/>
  <c r="W51" i="36"/>
  <c r="V51" i="36"/>
  <c r="S51" i="36"/>
  <c r="W50" i="36"/>
  <c r="V50" i="36"/>
  <c r="S50" i="36"/>
  <c r="W49" i="36"/>
  <c r="V49" i="36"/>
  <c r="S49" i="36"/>
  <c r="W48" i="36"/>
  <c r="V48" i="36"/>
  <c r="S48" i="36"/>
  <c r="W47" i="36"/>
  <c r="V47" i="36"/>
  <c r="S47" i="36"/>
  <c r="W46" i="36"/>
  <c r="V46" i="36"/>
  <c r="S46" i="36"/>
  <c r="W45" i="36"/>
  <c r="V45" i="36"/>
  <c r="S45" i="36"/>
  <c r="W44" i="36"/>
  <c r="V44" i="36"/>
  <c r="S44" i="36"/>
  <c r="W43" i="36"/>
  <c r="V43" i="36"/>
  <c r="S43" i="36"/>
  <c r="W42" i="36"/>
  <c r="V42" i="36"/>
  <c r="S42" i="36"/>
  <c r="W41" i="36"/>
  <c r="V41" i="36"/>
  <c r="S41" i="36"/>
  <c r="W40" i="36"/>
  <c r="V40" i="36"/>
  <c r="S40" i="36"/>
  <c r="W39" i="36"/>
  <c r="V39" i="36"/>
  <c r="S39" i="36"/>
  <c r="W38" i="36"/>
  <c r="V38" i="36"/>
  <c r="S38" i="36"/>
  <c r="W37" i="36"/>
  <c r="V37" i="36"/>
  <c r="S37" i="36"/>
  <c r="W36" i="36"/>
  <c r="V36" i="36"/>
  <c r="S36" i="36"/>
  <c r="W35" i="36"/>
  <c r="V35" i="36"/>
  <c r="S35" i="36"/>
  <c r="W34" i="36"/>
  <c r="V34" i="36"/>
  <c r="S34" i="36"/>
  <c r="W33" i="36"/>
  <c r="V33" i="36"/>
  <c r="S33" i="36"/>
  <c r="W32" i="36"/>
  <c r="V32" i="36"/>
  <c r="S32" i="36"/>
  <c r="W31" i="36"/>
  <c r="V31" i="36"/>
  <c r="S31" i="36"/>
  <c r="W30" i="36"/>
  <c r="V30" i="36"/>
  <c r="S30" i="36"/>
  <c r="W29" i="36"/>
  <c r="V29" i="36"/>
  <c r="S29" i="36"/>
  <c r="W28" i="36"/>
  <c r="V28" i="36"/>
  <c r="S28" i="36"/>
  <c r="W27" i="36"/>
  <c r="V27" i="36"/>
  <c r="S27" i="36"/>
  <c r="W26" i="36"/>
  <c r="V26" i="36"/>
  <c r="S26" i="36"/>
  <c r="W25" i="36"/>
  <c r="V25" i="36"/>
  <c r="S25" i="36"/>
  <c r="W24" i="36"/>
  <c r="V24" i="36"/>
  <c r="S24" i="36"/>
  <c r="W23" i="36"/>
  <c r="V23" i="36"/>
  <c r="S23" i="36"/>
  <c r="W22" i="36"/>
  <c r="V22" i="36"/>
  <c r="S22" i="36"/>
  <c r="W21" i="36"/>
  <c r="V21" i="36"/>
  <c r="S21" i="36"/>
  <c r="W20" i="36"/>
  <c r="V20" i="36"/>
  <c r="S20" i="36"/>
  <c r="W19" i="36"/>
  <c r="V19" i="36"/>
  <c r="S19" i="36"/>
  <c r="W18" i="36"/>
  <c r="V18" i="36"/>
  <c r="S18" i="36"/>
  <c r="V17" i="36"/>
  <c r="S17" i="36"/>
  <c r="R16" i="36"/>
  <c r="Q16" i="36"/>
  <c r="P16" i="36"/>
  <c r="O16" i="36"/>
  <c r="N16" i="36"/>
  <c r="M16" i="36"/>
  <c r="L16" i="36"/>
  <c r="K16" i="36"/>
  <c r="J16" i="36"/>
  <c r="H16" i="36"/>
  <c r="E16" i="36"/>
  <c r="D16" i="36"/>
  <c r="C19" i="15" l="1"/>
  <c r="F19" i="15"/>
  <c r="F20" i="15"/>
  <c r="C20" i="15"/>
  <c r="S16" i="36"/>
  <c r="I62" i="22"/>
  <c r="E81" i="32" l="1"/>
  <c r="F81" i="32"/>
  <c r="E82" i="32"/>
  <c r="E83" i="32"/>
  <c r="F83" i="32"/>
  <c r="E84" i="32"/>
  <c r="F84" i="32"/>
  <c r="E85" i="32"/>
  <c r="F85" i="32"/>
  <c r="E86" i="32"/>
  <c r="F86" i="32"/>
  <c r="E87" i="32"/>
  <c r="F87" i="32"/>
  <c r="E88" i="32"/>
  <c r="F88" i="32"/>
  <c r="E89" i="32"/>
  <c r="F89" i="32"/>
  <c r="E19" i="32"/>
  <c r="E20" i="32"/>
  <c r="F20" i="32"/>
  <c r="E21" i="32"/>
  <c r="F21" i="32"/>
  <c r="E22" i="32"/>
  <c r="F22" i="32"/>
  <c r="E23" i="32"/>
  <c r="F23" i="32"/>
  <c r="E24" i="32"/>
  <c r="F24" i="32"/>
  <c r="E25" i="32"/>
  <c r="F25" i="32"/>
  <c r="E26" i="32"/>
  <c r="F26" i="32"/>
  <c r="E27" i="32"/>
  <c r="F27" i="32"/>
  <c r="E28" i="32"/>
  <c r="F28" i="32"/>
  <c r="E29" i="32"/>
  <c r="F29" i="32"/>
  <c r="E30" i="32"/>
  <c r="F30" i="32"/>
  <c r="E31" i="32"/>
  <c r="F31" i="32"/>
  <c r="E32" i="32"/>
  <c r="E33" i="32"/>
  <c r="F33" i="32"/>
  <c r="E34" i="32"/>
  <c r="E35" i="32"/>
  <c r="F35" i="32"/>
  <c r="E36" i="32"/>
  <c r="F37" i="32"/>
  <c r="E38" i="32"/>
  <c r="F38" i="32"/>
  <c r="E39" i="32"/>
  <c r="F39" i="32"/>
  <c r="E40" i="32"/>
  <c r="F40" i="32"/>
  <c r="E41" i="32"/>
  <c r="F41" i="32"/>
  <c r="E42" i="32"/>
  <c r="F42" i="32"/>
  <c r="E43" i="32"/>
  <c r="F43" i="32"/>
  <c r="E44" i="32"/>
  <c r="F44" i="32"/>
  <c r="E45" i="32"/>
  <c r="F45" i="32"/>
  <c r="E46" i="32"/>
  <c r="F46" i="32"/>
  <c r="E47" i="32"/>
  <c r="F47" i="32"/>
  <c r="E48" i="32"/>
  <c r="F48" i="32"/>
  <c r="E49" i="32"/>
  <c r="F49" i="32"/>
  <c r="E50" i="32"/>
  <c r="F50" i="32"/>
  <c r="E51" i="32"/>
  <c r="F51" i="32"/>
  <c r="E52" i="32"/>
  <c r="F52" i="32"/>
  <c r="E53" i="32"/>
  <c r="F53" i="32"/>
  <c r="E54" i="32"/>
  <c r="F54" i="32"/>
  <c r="E55" i="32"/>
  <c r="F55" i="32"/>
  <c r="E56" i="32"/>
  <c r="F56" i="32"/>
  <c r="E57" i="32"/>
  <c r="F57" i="32"/>
  <c r="E58" i="32"/>
  <c r="F58" i="32"/>
  <c r="E59" i="32"/>
  <c r="F59" i="32"/>
  <c r="E60" i="32"/>
  <c r="F60" i="32"/>
  <c r="E61" i="32"/>
  <c r="F61" i="32"/>
  <c r="E62" i="32"/>
  <c r="F62" i="32"/>
  <c r="E63" i="32"/>
  <c r="F63" i="32"/>
  <c r="E64" i="32"/>
  <c r="F64" i="32"/>
  <c r="E65" i="32"/>
  <c r="F65" i="32"/>
  <c r="E66" i="32"/>
  <c r="F66" i="32"/>
  <c r="E67" i="32"/>
  <c r="F67" i="32"/>
  <c r="E68" i="32"/>
  <c r="F68" i="32"/>
  <c r="E69" i="32"/>
  <c r="F69" i="32"/>
  <c r="E70" i="32"/>
  <c r="F70" i="32"/>
  <c r="E71" i="32"/>
  <c r="F71" i="32"/>
  <c r="E72" i="32"/>
  <c r="F72" i="32"/>
  <c r="E73" i="32"/>
  <c r="F73" i="32"/>
  <c r="E74" i="32"/>
  <c r="F74" i="32"/>
  <c r="E75" i="32"/>
  <c r="F75" i="32"/>
  <c r="E76" i="32"/>
  <c r="F76" i="32"/>
  <c r="C12" i="15" l="1"/>
  <c r="C13" i="15"/>
  <c r="D67" i="1"/>
  <c r="J19" i="32"/>
  <c r="J20" i="32"/>
  <c r="J21" i="32"/>
  <c r="J22" i="32"/>
  <c r="J23" i="32"/>
  <c r="J24" i="32"/>
  <c r="J25" i="32"/>
  <c r="J26" i="32"/>
  <c r="J27" i="32"/>
  <c r="J28" i="32"/>
  <c r="J29" i="32"/>
  <c r="J30" i="32"/>
  <c r="J31" i="32"/>
  <c r="J32" i="32"/>
  <c r="J33" i="32"/>
  <c r="J34" i="32"/>
  <c r="J35" i="32"/>
  <c r="J36" i="32"/>
  <c r="J37" i="32"/>
  <c r="J38" i="32"/>
  <c r="J39" i="32"/>
  <c r="J40" i="32"/>
  <c r="J41" i="32"/>
  <c r="J42" i="32"/>
  <c r="J43" i="32"/>
  <c r="J44" i="32"/>
  <c r="J45" i="32"/>
  <c r="J46" i="32"/>
  <c r="J47" i="32"/>
  <c r="J48" i="32"/>
  <c r="J49" i="32"/>
  <c r="J50" i="32"/>
  <c r="J51" i="32"/>
  <c r="J52" i="32"/>
  <c r="J53" i="32"/>
  <c r="J54" i="32"/>
  <c r="J55" i="32"/>
  <c r="J56" i="32"/>
  <c r="J57" i="32"/>
  <c r="J58" i="32"/>
  <c r="J59" i="32"/>
  <c r="J60" i="32"/>
  <c r="J61" i="32"/>
  <c r="J62" i="32"/>
  <c r="J63" i="32"/>
  <c r="J64" i="32"/>
  <c r="J65" i="32"/>
  <c r="J66" i="32"/>
  <c r="J67" i="32"/>
  <c r="J68" i="32"/>
  <c r="J69" i="32"/>
  <c r="J70" i="32"/>
  <c r="J71" i="32"/>
  <c r="J72" i="32"/>
  <c r="J73" i="32"/>
  <c r="J74" i="32"/>
  <c r="J75" i="32"/>
  <c r="J76" i="32"/>
  <c r="D19" i="32"/>
  <c r="D20" i="32"/>
  <c r="D21" i="32"/>
  <c r="D22" i="32"/>
  <c r="D23" i="32"/>
  <c r="D24" i="32"/>
  <c r="D25" i="32"/>
  <c r="D26" i="32"/>
  <c r="D27" i="32"/>
  <c r="D28" i="32"/>
  <c r="D29" i="32"/>
  <c r="D30" i="32"/>
  <c r="D31" i="32"/>
  <c r="D32" i="32"/>
  <c r="D33" i="32"/>
  <c r="D34" i="32"/>
  <c r="D35" i="32"/>
  <c r="D36" i="32"/>
  <c r="D37" i="32"/>
  <c r="D38" i="32"/>
  <c r="D39" i="32"/>
  <c r="D40" i="32"/>
  <c r="D41" i="32"/>
  <c r="D42" i="32"/>
  <c r="D43" i="32"/>
  <c r="D44" i="32"/>
  <c r="D45" i="32"/>
  <c r="D46" i="32"/>
  <c r="D47" i="32"/>
  <c r="D48" i="32"/>
  <c r="D49" i="32"/>
  <c r="D50" i="32"/>
  <c r="D51" i="32"/>
  <c r="D52" i="32"/>
  <c r="D53" i="32"/>
  <c r="D54" i="32"/>
  <c r="D55" i="32"/>
  <c r="D56" i="32"/>
  <c r="D57" i="32"/>
  <c r="D58" i="32"/>
  <c r="D59" i="32"/>
  <c r="D60" i="32"/>
  <c r="D61" i="32"/>
  <c r="D62" i="32"/>
  <c r="D63" i="32"/>
  <c r="D64" i="32"/>
  <c r="D65" i="32"/>
  <c r="D66" i="32"/>
  <c r="D67" i="32"/>
  <c r="D68" i="32"/>
  <c r="D69" i="32"/>
  <c r="D70" i="32"/>
  <c r="D71" i="32"/>
  <c r="D72" i="32"/>
  <c r="D73" i="32"/>
  <c r="D74" i="32"/>
  <c r="D75" i="32"/>
  <c r="D76" i="32"/>
  <c r="J18" i="32"/>
  <c r="D18" i="32"/>
  <c r="J89" i="32"/>
  <c r="D89" i="32"/>
  <c r="J88" i="32"/>
  <c r="D88" i="32"/>
  <c r="J87" i="32"/>
  <c r="D87" i="32"/>
  <c r="J86" i="32"/>
  <c r="D86" i="32"/>
  <c r="J85" i="32"/>
  <c r="D85" i="32"/>
  <c r="J84" i="32"/>
  <c r="D84" i="32"/>
  <c r="J83" i="32"/>
  <c r="D83" i="32"/>
  <c r="J82" i="32"/>
  <c r="D82" i="32"/>
  <c r="J81" i="32"/>
  <c r="D81" i="32"/>
  <c r="J80" i="32"/>
  <c r="D80" i="32"/>
  <c r="O19" i="14" l="1"/>
  <c r="L19" i="14"/>
  <c r="E20" i="15"/>
  <c r="H20" i="15"/>
  <c r="H19" i="15"/>
  <c r="E19" i="15"/>
  <c r="O21" i="14"/>
  <c r="L21" i="14"/>
  <c r="L20" i="14"/>
  <c r="O18" i="14"/>
  <c r="L18" i="14"/>
  <c r="W18" i="11"/>
  <c r="X18" i="11"/>
  <c r="W19" i="11"/>
  <c r="X19" i="11"/>
  <c r="W20" i="11"/>
  <c r="X20" i="11"/>
  <c r="W21" i="11"/>
  <c r="X21" i="11"/>
  <c r="W22" i="11"/>
  <c r="X22" i="11"/>
  <c r="W23" i="11"/>
  <c r="X23" i="11"/>
  <c r="W24" i="11"/>
  <c r="X24" i="11"/>
  <c r="W25" i="11"/>
  <c r="X25" i="11"/>
  <c r="W26" i="11"/>
  <c r="X26" i="11"/>
  <c r="W27" i="11"/>
  <c r="X27" i="11"/>
  <c r="W28" i="11"/>
  <c r="X28" i="11"/>
  <c r="W29" i="11"/>
  <c r="X29" i="11"/>
  <c r="W30" i="11"/>
  <c r="X30" i="11"/>
  <c r="W31" i="11"/>
  <c r="X31" i="11"/>
  <c r="W32" i="11"/>
  <c r="X32" i="11"/>
  <c r="W33" i="11"/>
  <c r="X33" i="11"/>
  <c r="W34" i="11"/>
  <c r="X34" i="11"/>
  <c r="W35" i="11"/>
  <c r="X35" i="11"/>
  <c r="W36" i="11"/>
  <c r="X36" i="11"/>
  <c r="W37" i="11"/>
  <c r="X37" i="11"/>
  <c r="W38" i="11"/>
  <c r="X38" i="11"/>
  <c r="W39" i="11"/>
  <c r="X39" i="11"/>
  <c r="W40" i="11"/>
  <c r="X40" i="11"/>
  <c r="W41" i="11"/>
  <c r="X41" i="11"/>
  <c r="W42" i="11"/>
  <c r="X42" i="11"/>
  <c r="W43" i="11"/>
  <c r="X43" i="11"/>
  <c r="W44" i="11"/>
  <c r="X44" i="11"/>
  <c r="W45" i="11"/>
  <c r="X45" i="11"/>
  <c r="W46" i="11"/>
  <c r="X46" i="11"/>
  <c r="W47" i="11"/>
  <c r="X47" i="11"/>
  <c r="W48" i="11"/>
  <c r="X48" i="11"/>
  <c r="W49" i="11"/>
  <c r="X49" i="11"/>
  <c r="W50" i="11"/>
  <c r="X50" i="11"/>
  <c r="W51" i="11"/>
  <c r="X51" i="11"/>
  <c r="W52" i="11"/>
  <c r="X52" i="11"/>
  <c r="W53" i="11"/>
  <c r="X53" i="11"/>
  <c r="W54" i="11"/>
  <c r="X54" i="11"/>
  <c r="W55" i="11"/>
  <c r="X55" i="11"/>
  <c r="W56" i="11"/>
  <c r="X56" i="11"/>
  <c r="W57" i="11"/>
  <c r="X57" i="11"/>
  <c r="W58" i="11"/>
  <c r="X58" i="11"/>
  <c r="W59" i="11"/>
  <c r="X59" i="11"/>
  <c r="W60" i="11"/>
  <c r="X60" i="11"/>
  <c r="W61" i="11"/>
  <c r="X61" i="11"/>
  <c r="W62" i="11"/>
  <c r="X62" i="11"/>
  <c r="W63" i="11"/>
  <c r="X63" i="11"/>
  <c r="W64" i="11"/>
  <c r="X64" i="11"/>
  <c r="W65" i="11"/>
  <c r="X65" i="11"/>
  <c r="W66" i="11"/>
  <c r="X66" i="11"/>
  <c r="W67" i="11"/>
  <c r="X67" i="11"/>
  <c r="W68" i="11"/>
  <c r="X68" i="11"/>
  <c r="W69" i="11"/>
  <c r="X69" i="11"/>
  <c r="W70" i="11"/>
  <c r="X70" i="11"/>
  <c r="W71" i="11"/>
  <c r="X71" i="11"/>
  <c r="W72" i="11"/>
  <c r="X72" i="11"/>
  <c r="W73" i="11"/>
  <c r="X73" i="11"/>
  <c r="W74" i="11"/>
  <c r="X74" i="11"/>
  <c r="W75" i="11"/>
  <c r="X75" i="11"/>
  <c r="W76" i="11"/>
  <c r="X76" i="11"/>
  <c r="W77" i="11"/>
  <c r="X77" i="11"/>
  <c r="W78" i="11"/>
  <c r="X78" i="11"/>
  <c r="W79" i="11"/>
  <c r="X79" i="11"/>
  <c r="W80" i="11"/>
  <c r="X80" i="11"/>
  <c r="W81" i="11"/>
  <c r="X81" i="11"/>
  <c r="W82" i="11"/>
  <c r="X82" i="11"/>
  <c r="W83" i="11"/>
  <c r="X83" i="11"/>
  <c r="W84" i="11"/>
  <c r="X84" i="11"/>
  <c r="W85" i="11"/>
  <c r="X85" i="11"/>
  <c r="W86" i="11"/>
  <c r="X86" i="11"/>
  <c r="W87" i="11"/>
  <c r="X87" i="11"/>
  <c r="W88" i="11"/>
  <c r="X88" i="11"/>
  <c r="W89" i="11"/>
  <c r="X89" i="11"/>
  <c r="W90" i="11"/>
  <c r="X90" i="11"/>
  <c r="W91" i="11"/>
  <c r="X91" i="11"/>
  <c r="W92" i="11"/>
  <c r="X92" i="11"/>
  <c r="W93" i="11"/>
  <c r="X93" i="11"/>
  <c r="W94" i="11"/>
  <c r="X94" i="11"/>
  <c r="W95" i="11"/>
  <c r="X95" i="11"/>
  <c r="W96" i="11"/>
  <c r="X96" i="11"/>
  <c r="W97" i="11"/>
  <c r="X97" i="11"/>
  <c r="W98" i="11"/>
  <c r="X98" i="11"/>
  <c r="W99" i="11"/>
  <c r="X99" i="11"/>
  <c r="W100" i="11"/>
  <c r="X100" i="11"/>
  <c r="W101" i="11"/>
  <c r="X101" i="11"/>
  <c r="W102" i="11"/>
  <c r="X102" i="11"/>
  <c r="W103" i="11"/>
  <c r="X103" i="11"/>
  <c r="W104" i="11"/>
  <c r="X104" i="11"/>
  <c r="W105" i="11"/>
  <c r="X105" i="11"/>
  <c r="W106" i="11"/>
  <c r="X106" i="11"/>
  <c r="W107" i="11"/>
  <c r="X107" i="11"/>
  <c r="W108" i="11"/>
  <c r="X108" i="11"/>
  <c r="W109" i="11"/>
  <c r="X109" i="11"/>
  <c r="W110" i="11"/>
  <c r="X110" i="11"/>
  <c r="W111" i="11"/>
  <c r="X111" i="11"/>
  <c r="W112" i="11"/>
  <c r="X112" i="11"/>
  <c r="W113" i="11"/>
  <c r="X113" i="11"/>
  <c r="W114" i="11"/>
  <c r="X114" i="11"/>
  <c r="W115" i="11"/>
  <c r="X115" i="11"/>
  <c r="W116" i="11"/>
  <c r="X116" i="11"/>
  <c r="W117" i="11"/>
  <c r="X117" i="11"/>
  <c r="W118" i="11"/>
  <c r="X118" i="11"/>
  <c r="W119" i="11"/>
  <c r="X119" i="11"/>
  <c r="W120" i="11"/>
  <c r="X120" i="11"/>
  <c r="W121" i="11"/>
  <c r="X121" i="11"/>
  <c r="W122" i="11"/>
  <c r="X122" i="11"/>
  <c r="W123" i="11"/>
  <c r="X123" i="11"/>
  <c r="W124" i="11"/>
  <c r="X124" i="11"/>
  <c r="W125" i="11"/>
  <c r="X125" i="11"/>
  <c r="W126" i="11"/>
  <c r="X126" i="11"/>
  <c r="W127" i="11"/>
  <c r="X127" i="11"/>
  <c r="W128" i="11"/>
  <c r="X128" i="11"/>
  <c r="W129" i="11"/>
  <c r="X129" i="11"/>
  <c r="W130" i="11"/>
  <c r="X130" i="11"/>
  <c r="W131" i="11"/>
  <c r="X131" i="11"/>
  <c r="W132" i="11"/>
  <c r="X132" i="11"/>
  <c r="W133" i="11"/>
  <c r="X133" i="11"/>
  <c r="W134" i="11"/>
  <c r="X134" i="11"/>
  <c r="W135" i="11"/>
  <c r="X135" i="11"/>
  <c r="W136" i="11"/>
  <c r="X136" i="11"/>
  <c r="W137" i="11"/>
  <c r="X137" i="11"/>
  <c r="W138" i="11"/>
  <c r="X138" i="11"/>
  <c r="W139" i="11"/>
  <c r="X139" i="11"/>
  <c r="W140" i="11"/>
  <c r="X140" i="11"/>
  <c r="W141" i="11"/>
  <c r="X141" i="11"/>
  <c r="W142" i="11"/>
  <c r="X142" i="11"/>
  <c r="W143" i="11"/>
  <c r="X143" i="11"/>
  <c r="W144" i="11"/>
  <c r="X144" i="11"/>
  <c r="W145" i="11"/>
  <c r="X145" i="11"/>
  <c r="W146" i="11"/>
  <c r="X146" i="11"/>
  <c r="W147" i="11"/>
  <c r="X147" i="11"/>
  <c r="W148" i="11"/>
  <c r="X148" i="11"/>
  <c r="W149" i="11"/>
  <c r="X149" i="11"/>
  <c r="W150" i="11"/>
  <c r="X150" i="11"/>
  <c r="W151" i="11"/>
  <c r="X151" i="11"/>
  <c r="W152" i="11"/>
  <c r="X152" i="11"/>
  <c r="W153" i="11"/>
  <c r="X153" i="11"/>
  <c r="W154" i="11"/>
  <c r="X154" i="11"/>
  <c r="W155" i="11"/>
  <c r="X155" i="11"/>
  <c r="W156" i="11"/>
  <c r="X156" i="11"/>
  <c r="W157" i="11"/>
  <c r="X157" i="11"/>
  <c r="W158" i="11"/>
  <c r="X158" i="11"/>
  <c r="W159" i="11"/>
  <c r="X159" i="11"/>
  <c r="W160" i="11"/>
  <c r="X160" i="11"/>
  <c r="W161" i="11"/>
  <c r="X161" i="11"/>
  <c r="W162" i="11"/>
  <c r="X162" i="11"/>
  <c r="W163" i="11"/>
  <c r="X163" i="11"/>
  <c r="W164" i="11"/>
  <c r="X164" i="11"/>
  <c r="W165" i="11"/>
  <c r="X165" i="11"/>
  <c r="W166" i="11"/>
  <c r="X166" i="11"/>
  <c r="W167" i="11"/>
  <c r="X167" i="11"/>
  <c r="W168" i="11"/>
  <c r="X168" i="11"/>
  <c r="W169" i="11"/>
  <c r="X169" i="11"/>
  <c r="W170" i="11"/>
  <c r="X170" i="11"/>
  <c r="W171" i="11"/>
  <c r="X171" i="11"/>
  <c r="W172" i="11"/>
  <c r="X172" i="11"/>
  <c r="W173" i="11"/>
  <c r="X173" i="11"/>
  <c r="W174" i="11"/>
  <c r="X174" i="11"/>
  <c r="W175" i="11"/>
  <c r="X175" i="11"/>
  <c r="W176" i="11"/>
  <c r="X176" i="11"/>
  <c r="W177" i="11"/>
  <c r="X177" i="11"/>
  <c r="W178" i="11"/>
  <c r="X178" i="11"/>
  <c r="W179" i="11"/>
  <c r="X179" i="11"/>
  <c r="W180" i="11"/>
  <c r="X180" i="11"/>
  <c r="W181" i="11"/>
  <c r="X181" i="11"/>
  <c r="W182" i="11"/>
  <c r="X182" i="11"/>
  <c r="W183" i="11"/>
  <c r="X183" i="11"/>
  <c r="W184" i="11"/>
  <c r="X184" i="11"/>
  <c r="W185" i="11"/>
  <c r="X185" i="11"/>
  <c r="W186" i="11"/>
  <c r="X186" i="11"/>
  <c r="W187" i="11"/>
  <c r="X187" i="11"/>
  <c r="W188" i="11"/>
  <c r="X188" i="11"/>
  <c r="W189" i="11"/>
  <c r="X189" i="11"/>
  <c r="W190" i="11"/>
  <c r="X190" i="11"/>
  <c r="W191" i="11"/>
  <c r="X191" i="11"/>
  <c r="W192" i="11"/>
  <c r="X192" i="11"/>
  <c r="W193" i="11"/>
  <c r="X193" i="11"/>
  <c r="W194" i="11"/>
  <c r="X194" i="11"/>
  <c r="W195" i="11"/>
  <c r="X195" i="11"/>
  <c r="W196" i="11"/>
  <c r="X196" i="11"/>
  <c r="X17" i="11"/>
  <c r="W17" i="11"/>
  <c r="D17" i="13"/>
  <c r="AA18" i="13"/>
  <c r="AB18" i="13"/>
  <c r="AC18" i="13"/>
  <c r="AD18" i="13"/>
  <c r="AE18" i="13"/>
  <c r="AA19" i="13"/>
  <c r="AB19" i="13"/>
  <c r="AC19" i="13"/>
  <c r="AD19" i="13"/>
  <c r="AE19" i="13"/>
  <c r="AA20" i="13"/>
  <c r="AB20" i="13"/>
  <c r="AC20" i="13"/>
  <c r="AD20" i="13"/>
  <c r="AE20" i="13"/>
  <c r="AA21" i="13"/>
  <c r="AB21" i="13"/>
  <c r="AC21" i="13"/>
  <c r="AD21" i="13"/>
  <c r="AE21" i="13"/>
  <c r="AA22" i="13"/>
  <c r="AB22" i="13"/>
  <c r="AC22" i="13"/>
  <c r="AD22" i="13"/>
  <c r="AE22" i="13"/>
  <c r="AA23" i="13"/>
  <c r="AB23" i="13"/>
  <c r="AC23" i="13"/>
  <c r="AD23" i="13"/>
  <c r="AE23" i="13"/>
  <c r="AA24" i="13"/>
  <c r="AB24" i="13"/>
  <c r="AC24" i="13"/>
  <c r="AD24" i="13"/>
  <c r="AE24" i="13"/>
  <c r="AA25" i="13"/>
  <c r="AB25" i="13"/>
  <c r="AH25" i="13" s="1"/>
  <c r="AC25" i="13"/>
  <c r="AD25" i="13"/>
  <c r="AE25" i="13"/>
  <c r="AA26" i="13"/>
  <c r="AB26" i="13"/>
  <c r="AC26" i="13"/>
  <c r="AD26" i="13"/>
  <c r="AE26" i="13"/>
  <c r="AA27" i="13"/>
  <c r="AB27" i="13"/>
  <c r="AC27" i="13"/>
  <c r="AD27" i="13"/>
  <c r="AE27" i="13"/>
  <c r="AA28" i="13"/>
  <c r="AB28" i="13"/>
  <c r="AC28" i="13"/>
  <c r="AD28" i="13"/>
  <c r="AE28" i="13"/>
  <c r="AA29" i="13"/>
  <c r="AB29" i="13"/>
  <c r="AC29" i="13"/>
  <c r="AD29" i="13"/>
  <c r="AE29" i="13"/>
  <c r="AA30" i="13"/>
  <c r="AB30" i="13"/>
  <c r="AC30" i="13"/>
  <c r="AD30" i="13"/>
  <c r="AE30" i="13"/>
  <c r="AA31" i="13"/>
  <c r="AB31" i="13"/>
  <c r="AC31" i="13"/>
  <c r="AD31" i="13"/>
  <c r="AE31" i="13"/>
  <c r="AA32" i="13"/>
  <c r="AB32" i="13"/>
  <c r="AC32" i="13"/>
  <c r="AD32" i="13"/>
  <c r="AE32" i="13"/>
  <c r="AA33" i="13"/>
  <c r="AB33" i="13"/>
  <c r="AC33" i="13"/>
  <c r="AD33" i="13"/>
  <c r="AE33" i="13"/>
  <c r="AA34" i="13"/>
  <c r="AB34" i="13"/>
  <c r="AC34" i="13"/>
  <c r="AD34" i="13"/>
  <c r="AE34" i="13"/>
  <c r="AH34" i="13" s="1"/>
  <c r="AA35" i="13"/>
  <c r="AB35" i="13"/>
  <c r="AC35" i="13"/>
  <c r="AD35" i="13"/>
  <c r="AE35" i="13"/>
  <c r="AA36" i="13"/>
  <c r="AB36" i="13"/>
  <c r="AC36" i="13"/>
  <c r="AD36" i="13"/>
  <c r="AE36" i="13"/>
  <c r="AA37" i="13"/>
  <c r="AB37" i="13"/>
  <c r="AH37" i="13" s="1"/>
  <c r="AC37" i="13"/>
  <c r="AD37" i="13"/>
  <c r="AE37" i="13"/>
  <c r="AA38" i="13"/>
  <c r="AB38" i="13"/>
  <c r="AC38" i="13"/>
  <c r="AD38" i="13"/>
  <c r="AE38" i="13"/>
  <c r="AA39" i="13"/>
  <c r="AB39" i="13"/>
  <c r="AC39" i="13"/>
  <c r="AD39" i="13"/>
  <c r="AE39" i="13"/>
  <c r="AA40" i="13"/>
  <c r="AB40" i="13"/>
  <c r="AC40" i="13"/>
  <c r="AD40" i="13"/>
  <c r="AE40" i="13"/>
  <c r="AA41" i="13"/>
  <c r="AB41" i="13"/>
  <c r="AC41" i="13"/>
  <c r="AD41" i="13"/>
  <c r="AE41" i="13"/>
  <c r="AA42" i="13"/>
  <c r="AB42" i="13"/>
  <c r="AC42" i="13"/>
  <c r="AD42" i="13"/>
  <c r="AE42" i="13"/>
  <c r="AA43" i="13"/>
  <c r="AB43" i="13"/>
  <c r="AC43" i="13"/>
  <c r="AD43" i="13"/>
  <c r="AE43" i="13"/>
  <c r="AA44" i="13"/>
  <c r="AB44" i="13"/>
  <c r="AC44" i="13"/>
  <c r="AD44" i="13"/>
  <c r="AE44" i="13"/>
  <c r="AA45" i="13"/>
  <c r="AB45" i="13"/>
  <c r="AC45" i="13"/>
  <c r="AD45" i="13"/>
  <c r="AE45" i="13"/>
  <c r="AA46" i="13"/>
  <c r="AB46" i="13"/>
  <c r="AC46" i="13"/>
  <c r="AD46" i="13"/>
  <c r="AE46" i="13"/>
  <c r="AA47" i="13"/>
  <c r="AB47" i="13"/>
  <c r="AC47" i="13"/>
  <c r="AD47" i="13"/>
  <c r="AE47" i="13"/>
  <c r="AA48" i="13"/>
  <c r="AB48" i="13"/>
  <c r="AC48" i="13"/>
  <c r="AD48" i="13"/>
  <c r="AE48" i="13"/>
  <c r="AA49" i="13"/>
  <c r="AB49" i="13"/>
  <c r="AC49" i="13"/>
  <c r="AD49" i="13"/>
  <c r="AE49" i="13"/>
  <c r="AA50" i="13"/>
  <c r="AB50" i="13"/>
  <c r="AC50" i="13"/>
  <c r="AD50" i="13"/>
  <c r="AE50" i="13"/>
  <c r="AA51" i="13"/>
  <c r="AB51" i="13"/>
  <c r="AC51" i="13"/>
  <c r="AD51" i="13"/>
  <c r="AE51" i="13"/>
  <c r="AA52" i="13"/>
  <c r="AB52" i="13"/>
  <c r="AC52" i="13"/>
  <c r="AD52" i="13"/>
  <c r="AE52" i="13"/>
  <c r="AA53" i="13"/>
  <c r="AB53" i="13"/>
  <c r="AC53" i="13"/>
  <c r="AD53" i="13"/>
  <c r="AE53" i="13"/>
  <c r="AA54" i="13"/>
  <c r="AB54" i="13"/>
  <c r="AC54" i="13"/>
  <c r="AD54" i="13"/>
  <c r="AE54" i="13"/>
  <c r="AA55" i="13"/>
  <c r="AB55" i="13"/>
  <c r="AC55" i="13"/>
  <c r="AD55" i="13"/>
  <c r="AE55" i="13"/>
  <c r="AA56" i="13"/>
  <c r="AB56" i="13"/>
  <c r="AC56" i="13"/>
  <c r="AD56" i="13"/>
  <c r="AE56" i="13"/>
  <c r="AA57" i="13"/>
  <c r="AB57" i="13"/>
  <c r="AC57" i="13"/>
  <c r="AD57" i="13"/>
  <c r="AE57" i="13"/>
  <c r="AA58" i="13"/>
  <c r="AB58" i="13"/>
  <c r="AC58" i="13"/>
  <c r="AD58" i="13"/>
  <c r="AE58" i="13"/>
  <c r="AA59" i="13"/>
  <c r="AB59" i="13"/>
  <c r="AC59" i="13"/>
  <c r="AD59" i="13"/>
  <c r="AE59" i="13"/>
  <c r="AA60" i="13"/>
  <c r="AB60" i="13"/>
  <c r="AC60" i="13"/>
  <c r="AD60" i="13"/>
  <c r="AE60" i="13"/>
  <c r="AA61" i="13"/>
  <c r="AB61" i="13"/>
  <c r="AC61" i="13"/>
  <c r="AD61" i="13"/>
  <c r="AE61" i="13"/>
  <c r="AA62" i="13"/>
  <c r="AB62" i="13"/>
  <c r="AC62" i="13"/>
  <c r="AD62" i="13"/>
  <c r="AE62" i="13"/>
  <c r="AA63" i="13"/>
  <c r="AB63" i="13"/>
  <c r="AC63" i="13"/>
  <c r="AD63" i="13"/>
  <c r="AE63" i="13"/>
  <c r="AA64" i="13"/>
  <c r="AB64" i="13"/>
  <c r="AC64" i="13"/>
  <c r="AD64" i="13"/>
  <c r="AE64" i="13"/>
  <c r="AA65" i="13"/>
  <c r="AB65" i="13"/>
  <c r="AC65" i="13"/>
  <c r="AD65" i="13"/>
  <c r="AE65" i="13"/>
  <c r="AA66" i="13"/>
  <c r="AB66" i="13"/>
  <c r="AC66" i="13"/>
  <c r="AD66" i="13"/>
  <c r="AE66" i="13"/>
  <c r="AA67" i="13"/>
  <c r="AB67" i="13"/>
  <c r="AC67" i="13"/>
  <c r="AD67" i="13"/>
  <c r="AE67" i="13"/>
  <c r="AA68" i="13"/>
  <c r="AB68" i="13"/>
  <c r="AC68" i="13"/>
  <c r="AD68" i="13"/>
  <c r="AE68" i="13"/>
  <c r="AA69" i="13"/>
  <c r="AB69" i="13"/>
  <c r="AC69" i="13"/>
  <c r="AD69" i="13"/>
  <c r="AE69" i="13"/>
  <c r="AA70" i="13"/>
  <c r="AB70" i="13"/>
  <c r="AC70" i="13"/>
  <c r="AD70" i="13"/>
  <c r="AE70" i="13"/>
  <c r="AH70" i="13" s="1"/>
  <c r="AA71" i="13"/>
  <c r="AB71" i="13"/>
  <c r="AC71" i="13"/>
  <c r="AD71" i="13"/>
  <c r="AE71" i="13"/>
  <c r="AA72" i="13"/>
  <c r="AB72" i="13"/>
  <c r="AC72" i="13"/>
  <c r="AD72" i="13"/>
  <c r="AE72" i="13"/>
  <c r="AA73" i="13"/>
  <c r="AB73" i="13"/>
  <c r="AH73" i="13" s="1"/>
  <c r="AC73" i="13"/>
  <c r="AD73" i="13"/>
  <c r="AE73" i="13"/>
  <c r="AA74" i="13"/>
  <c r="AB74" i="13"/>
  <c r="AC74" i="13"/>
  <c r="AD74" i="13"/>
  <c r="AE74" i="13"/>
  <c r="AA75" i="13"/>
  <c r="AB75" i="13"/>
  <c r="AC75" i="13"/>
  <c r="AD75" i="13"/>
  <c r="AE75" i="13"/>
  <c r="AA76" i="13"/>
  <c r="AB76" i="13"/>
  <c r="AC76" i="13"/>
  <c r="AD76" i="13"/>
  <c r="AE76" i="13"/>
  <c r="AA77" i="13"/>
  <c r="AB77" i="13"/>
  <c r="AC77" i="13"/>
  <c r="AD77" i="13"/>
  <c r="AE77" i="13"/>
  <c r="AA78" i="13"/>
  <c r="AB78" i="13"/>
  <c r="AC78" i="13"/>
  <c r="AD78" i="13"/>
  <c r="AE78" i="13"/>
  <c r="AA79" i="13"/>
  <c r="AB79" i="13"/>
  <c r="AC79" i="13"/>
  <c r="AD79" i="13"/>
  <c r="AE79" i="13"/>
  <c r="AA80" i="13"/>
  <c r="AB80" i="13"/>
  <c r="AC80" i="13"/>
  <c r="AD80" i="13"/>
  <c r="AE80" i="13"/>
  <c r="AA81" i="13"/>
  <c r="AB81" i="13"/>
  <c r="AC81" i="13"/>
  <c r="AD81" i="13"/>
  <c r="AE81" i="13"/>
  <c r="AA82" i="13"/>
  <c r="AB82" i="13"/>
  <c r="AC82" i="13"/>
  <c r="AD82" i="13"/>
  <c r="AE82" i="13"/>
  <c r="AA83" i="13"/>
  <c r="AB83" i="13"/>
  <c r="AC83" i="13"/>
  <c r="AD83" i="13"/>
  <c r="AE83" i="13"/>
  <c r="AA84" i="13"/>
  <c r="AB84" i="13"/>
  <c r="AC84" i="13"/>
  <c r="AD84" i="13"/>
  <c r="AE84" i="13"/>
  <c r="AA85" i="13"/>
  <c r="AB85" i="13"/>
  <c r="AC85" i="13"/>
  <c r="AD85" i="13"/>
  <c r="AE85" i="13"/>
  <c r="AA86" i="13"/>
  <c r="AB86" i="13"/>
  <c r="AC86" i="13"/>
  <c r="AD86" i="13"/>
  <c r="AE86" i="13"/>
  <c r="AA87" i="13"/>
  <c r="AB87" i="13"/>
  <c r="AC87" i="13"/>
  <c r="AD87" i="13"/>
  <c r="AE87" i="13"/>
  <c r="AA88" i="13"/>
  <c r="AB88" i="13"/>
  <c r="AC88" i="13"/>
  <c r="AD88" i="13"/>
  <c r="AE88" i="13"/>
  <c r="AA89" i="13"/>
  <c r="AB89" i="13"/>
  <c r="AC89" i="13"/>
  <c r="AD89" i="13"/>
  <c r="AE89" i="13"/>
  <c r="AA90" i="13"/>
  <c r="AB90" i="13"/>
  <c r="AC90" i="13"/>
  <c r="AD90" i="13"/>
  <c r="AE90" i="13"/>
  <c r="AA91" i="13"/>
  <c r="AB91" i="13"/>
  <c r="AC91" i="13"/>
  <c r="AD91" i="13"/>
  <c r="AE91" i="13"/>
  <c r="AA92" i="13"/>
  <c r="AB92" i="13"/>
  <c r="AC92" i="13"/>
  <c r="AD92" i="13"/>
  <c r="AE92" i="13"/>
  <c r="AA93" i="13"/>
  <c r="AB93" i="13"/>
  <c r="AC93" i="13"/>
  <c r="AD93" i="13"/>
  <c r="AE93" i="13"/>
  <c r="AA94" i="13"/>
  <c r="AB94" i="13"/>
  <c r="AC94" i="13"/>
  <c r="AD94" i="13"/>
  <c r="AE94" i="13"/>
  <c r="AA95" i="13"/>
  <c r="AB95" i="13"/>
  <c r="AC95" i="13"/>
  <c r="AD95" i="13"/>
  <c r="AE95" i="13"/>
  <c r="AA96" i="13"/>
  <c r="AB96" i="13"/>
  <c r="AC96" i="13"/>
  <c r="AD96" i="13"/>
  <c r="AE96" i="13"/>
  <c r="AA97" i="13"/>
  <c r="AB97" i="13"/>
  <c r="AC97" i="13"/>
  <c r="AD97" i="13"/>
  <c r="AE97" i="13"/>
  <c r="AA98" i="13"/>
  <c r="AB98" i="13"/>
  <c r="AC98" i="13"/>
  <c r="AD98" i="13"/>
  <c r="AE98" i="13"/>
  <c r="AA99" i="13"/>
  <c r="AB99" i="13"/>
  <c r="AC99" i="13"/>
  <c r="AD99" i="13"/>
  <c r="AE99" i="13"/>
  <c r="AA100" i="13"/>
  <c r="AB100" i="13"/>
  <c r="AC100" i="13"/>
  <c r="AD100" i="13"/>
  <c r="AE100" i="13"/>
  <c r="AA101" i="13"/>
  <c r="AB101" i="13"/>
  <c r="AC101" i="13"/>
  <c r="AD101" i="13"/>
  <c r="AE101" i="13"/>
  <c r="AA102" i="13"/>
  <c r="AB102" i="13"/>
  <c r="AC102" i="13"/>
  <c r="AD102" i="13"/>
  <c r="AE102" i="13"/>
  <c r="AA103" i="13"/>
  <c r="AB103" i="13"/>
  <c r="AC103" i="13"/>
  <c r="AD103" i="13"/>
  <c r="AE103" i="13"/>
  <c r="AA104" i="13"/>
  <c r="AB104" i="13"/>
  <c r="AC104" i="13"/>
  <c r="AD104" i="13"/>
  <c r="AE104" i="13"/>
  <c r="AA105" i="13"/>
  <c r="AB105" i="13"/>
  <c r="AC105" i="13"/>
  <c r="AD105" i="13"/>
  <c r="AE105" i="13"/>
  <c r="AA106" i="13"/>
  <c r="AB106" i="13"/>
  <c r="AC106" i="13"/>
  <c r="AD106" i="13"/>
  <c r="AE106" i="13"/>
  <c r="AH106" i="13" s="1"/>
  <c r="AA107" i="13"/>
  <c r="AB107" i="13"/>
  <c r="AC107" i="13"/>
  <c r="AD107" i="13"/>
  <c r="AE107" i="13"/>
  <c r="AA108" i="13"/>
  <c r="AB108" i="13"/>
  <c r="AC108" i="13"/>
  <c r="AD108" i="13"/>
  <c r="AE108" i="13"/>
  <c r="AA109" i="13"/>
  <c r="AB109" i="13"/>
  <c r="AC109" i="13"/>
  <c r="AD109" i="13"/>
  <c r="AE109" i="13"/>
  <c r="AA110" i="13"/>
  <c r="AB110" i="13"/>
  <c r="AC110" i="13"/>
  <c r="AD110" i="13"/>
  <c r="AE110" i="13"/>
  <c r="AA111" i="13"/>
  <c r="AB111" i="13"/>
  <c r="AC111" i="13"/>
  <c r="AD111" i="13"/>
  <c r="AE111" i="13"/>
  <c r="AA112" i="13"/>
  <c r="AB112" i="13"/>
  <c r="AC112" i="13"/>
  <c r="AD112" i="13"/>
  <c r="AE112" i="13"/>
  <c r="AA113" i="13"/>
  <c r="AB113" i="13"/>
  <c r="AC113" i="13"/>
  <c r="AD113" i="13"/>
  <c r="AE113" i="13"/>
  <c r="AA114" i="13"/>
  <c r="AB114" i="13"/>
  <c r="AC114" i="13"/>
  <c r="AD114" i="13"/>
  <c r="AE114" i="13"/>
  <c r="AA115" i="13"/>
  <c r="AB115" i="13"/>
  <c r="AC115" i="13"/>
  <c r="AD115" i="13"/>
  <c r="AE115" i="13"/>
  <c r="AA116" i="13"/>
  <c r="AB116" i="13"/>
  <c r="AC116" i="13"/>
  <c r="AD116" i="13"/>
  <c r="AE116" i="13"/>
  <c r="AA117" i="13"/>
  <c r="AB117" i="13"/>
  <c r="AC117" i="13"/>
  <c r="AD117" i="13"/>
  <c r="AE117" i="13"/>
  <c r="AA118" i="13"/>
  <c r="AB118" i="13"/>
  <c r="AC118" i="13"/>
  <c r="AD118" i="13"/>
  <c r="AE118" i="13"/>
  <c r="AA119" i="13"/>
  <c r="AB119" i="13"/>
  <c r="AC119" i="13"/>
  <c r="AD119" i="13"/>
  <c r="AE119" i="13"/>
  <c r="AA120" i="13"/>
  <c r="AB120" i="13"/>
  <c r="AC120" i="13"/>
  <c r="AD120" i="13"/>
  <c r="AE120" i="13"/>
  <c r="AA121" i="13"/>
  <c r="AB121" i="13"/>
  <c r="AC121" i="13"/>
  <c r="AD121" i="13"/>
  <c r="AE121" i="13"/>
  <c r="AA122" i="13"/>
  <c r="AB122" i="13"/>
  <c r="AC122" i="13"/>
  <c r="AD122" i="13"/>
  <c r="AE122" i="13"/>
  <c r="AA123" i="13"/>
  <c r="AB123" i="13"/>
  <c r="AC123" i="13"/>
  <c r="AD123" i="13"/>
  <c r="AE123" i="13"/>
  <c r="AA124" i="13"/>
  <c r="AB124" i="13"/>
  <c r="AC124" i="13"/>
  <c r="AD124" i="13"/>
  <c r="AE124" i="13"/>
  <c r="AA125" i="13"/>
  <c r="AB125" i="13"/>
  <c r="AC125" i="13"/>
  <c r="AD125" i="13"/>
  <c r="AE125" i="13"/>
  <c r="AA126" i="13"/>
  <c r="AB126" i="13"/>
  <c r="AC126" i="13"/>
  <c r="AD126" i="13"/>
  <c r="AE126" i="13"/>
  <c r="AA127" i="13"/>
  <c r="AB127" i="13"/>
  <c r="AC127" i="13"/>
  <c r="AD127" i="13"/>
  <c r="AE127" i="13"/>
  <c r="AA128" i="13"/>
  <c r="AB128" i="13"/>
  <c r="AC128" i="13"/>
  <c r="AH128" i="13" s="1"/>
  <c r="AD128" i="13"/>
  <c r="AE128" i="13"/>
  <c r="AA129" i="13"/>
  <c r="AB129" i="13"/>
  <c r="AC129" i="13"/>
  <c r="AD129" i="13"/>
  <c r="AE129" i="13"/>
  <c r="AA130" i="13"/>
  <c r="AB130" i="13"/>
  <c r="AC130" i="13"/>
  <c r="AD130" i="13"/>
  <c r="AE130" i="13"/>
  <c r="AA131" i="13"/>
  <c r="AB131" i="13"/>
  <c r="AC131" i="13"/>
  <c r="AD131" i="13"/>
  <c r="AE131" i="13"/>
  <c r="AA132" i="13"/>
  <c r="AB132" i="13"/>
  <c r="AC132" i="13"/>
  <c r="AD132" i="13"/>
  <c r="AE132" i="13"/>
  <c r="AA133" i="13"/>
  <c r="AB133" i="13"/>
  <c r="AC133" i="13"/>
  <c r="AD133" i="13"/>
  <c r="AE133" i="13"/>
  <c r="AA134" i="13"/>
  <c r="AB134" i="13"/>
  <c r="AC134" i="13"/>
  <c r="AD134" i="13"/>
  <c r="AE134" i="13"/>
  <c r="AA135" i="13"/>
  <c r="AB135" i="13"/>
  <c r="AC135" i="13"/>
  <c r="AD135" i="13"/>
  <c r="AE135" i="13"/>
  <c r="AA136" i="13"/>
  <c r="AB136" i="13"/>
  <c r="AC136" i="13"/>
  <c r="AD136" i="13"/>
  <c r="AE136" i="13"/>
  <c r="AA137" i="13"/>
  <c r="AB137" i="13"/>
  <c r="AC137" i="13"/>
  <c r="AD137" i="13"/>
  <c r="AE137" i="13"/>
  <c r="AA138" i="13"/>
  <c r="AB138" i="13"/>
  <c r="AC138" i="13"/>
  <c r="AD138" i="13"/>
  <c r="AE138" i="13"/>
  <c r="AA139" i="13"/>
  <c r="AB139" i="13"/>
  <c r="AC139" i="13"/>
  <c r="AD139" i="13"/>
  <c r="AE139" i="13"/>
  <c r="AA140" i="13"/>
  <c r="AB140" i="13"/>
  <c r="AC140" i="13"/>
  <c r="AH140" i="13" s="1"/>
  <c r="AD140" i="13"/>
  <c r="AE140" i="13"/>
  <c r="AA141" i="13"/>
  <c r="AB141" i="13"/>
  <c r="AC141" i="13"/>
  <c r="AD141" i="13"/>
  <c r="AE141" i="13"/>
  <c r="AA142" i="13"/>
  <c r="AB142" i="13"/>
  <c r="AC142" i="13"/>
  <c r="AD142" i="13"/>
  <c r="AE142" i="13"/>
  <c r="AA143" i="13"/>
  <c r="AB143" i="13"/>
  <c r="AC143" i="13"/>
  <c r="AD143" i="13"/>
  <c r="AE143" i="13"/>
  <c r="AA144" i="13"/>
  <c r="AB144" i="13"/>
  <c r="AC144" i="13"/>
  <c r="AD144" i="13"/>
  <c r="AE144" i="13"/>
  <c r="AA145" i="13"/>
  <c r="AB145" i="13"/>
  <c r="AC145" i="13"/>
  <c r="AD145" i="13"/>
  <c r="AE145" i="13"/>
  <c r="AA146" i="13"/>
  <c r="AB146" i="13"/>
  <c r="AC146" i="13"/>
  <c r="AD146" i="13"/>
  <c r="AE146" i="13"/>
  <c r="AA147" i="13"/>
  <c r="AB147" i="13"/>
  <c r="AC147" i="13"/>
  <c r="AD147" i="13"/>
  <c r="AE147" i="13"/>
  <c r="AA148" i="13"/>
  <c r="AB148" i="13"/>
  <c r="AC148" i="13"/>
  <c r="AD148" i="13"/>
  <c r="AE148" i="13"/>
  <c r="AA149" i="13"/>
  <c r="AB149" i="13"/>
  <c r="AC149" i="13"/>
  <c r="AD149" i="13"/>
  <c r="AE149" i="13"/>
  <c r="AA150" i="13"/>
  <c r="AB150" i="13"/>
  <c r="AC150" i="13"/>
  <c r="AD150" i="13"/>
  <c r="AE150" i="13"/>
  <c r="AA151" i="13"/>
  <c r="AB151" i="13"/>
  <c r="AC151" i="13"/>
  <c r="AD151" i="13"/>
  <c r="AE151" i="13"/>
  <c r="AA152" i="13"/>
  <c r="AB152" i="13"/>
  <c r="AC152" i="13"/>
  <c r="AD152" i="13"/>
  <c r="AE152" i="13"/>
  <c r="AA153" i="13"/>
  <c r="AB153" i="13"/>
  <c r="AC153" i="13"/>
  <c r="AD153" i="13"/>
  <c r="AE153" i="13"/>
  <c r="AA154" i="13"/>
  <c r="AB154" i="13"/>
  <c r="AC154" i="13"/>
  <c r="AD154" i="13"/>
  <c r="AE154" i="13"/>
  <c r="AH154" i="13" s="1"/>
  <c r="AA155" i="13"/>
  <c r="AB155" i="13"/>
  <c r="AC155" i="13"/>
  <c r="AD155" i="13"/>
  <c r="AE155" i="13"/>
  <c r="AA156" i="13"/>
  <c r="AB156" i="13"/>
  <c r="AC156" i="13"/>
  <c r="AD156" i="13"/>
  <c r="AE156" i="13"/>
  <c r="AA157" i="13"/>
  <c r="AB157" i="13"/>
  <c r="AC157" i="13"/>
  <c r="AD157" i="13"/>
  <c r="AE157" i="13"/>
  <c r="AA158" i="13"/>
  <c r="AB158" i="13"/>
  <c r="AC158" i="13"/>
  <c r="AD158" i="13"/>
  <c r="AE158" i="13"/>
  <c r="AA159" i="13"/>
  <c r="AB159" i="13"/>
  <c r="AC159" i="13"/>
  <c r="AD159" i="13"/>
  <c r="AE159" i="13"/>
  <c r="AA160" i="13"/>
  <c r="AB160" i="13"/>
  <c r="AC160" i="13"/>
  <c r="AD160" i="13"/>
  <c r="AE160" i="13"/>
  <c r="AA161" i="13"/>
  <c r="AB161" i="13"/>
  <c r="AC161" i="13"/>
  <c r="AD161" i="13"/>
  <c r="AE161" i="13"/>
  <c r="AA162" i="13"/>
  <c r="AB162" i="13"/>
  <c r="AC162" i="13"/>
  <c r="AD162" i="13"/>
  <c r="AE162" i="13"/>
  <c r="AA163" i="13"/>
  <c r="AB163" i="13"/>
  <c r="AC163" i="13"/>
  <c r="AD163" i="13"/>
  <c r="AE163" i="13"/>
  <c r="AA164" i="13"/>
  <c r="AB164" i="13"/>
  <c r="AC164" i="13"/>
  <c r="AD164" i="13"/>
  <c r="AE164" i="13"/>
  <c r="AA165" i="13"/>
  <c r="AB165" i="13"/>
  <c r="AC165" i="13"/>
  <c r="AD165" i="13"/>
  <c r="AE165" i="13"/>
  <c r="AA166" i="13"/>
  <c r="AB166" i="13"/>
  <c r="AC166" i="13"/>
  <c r="AD166" i="13"/>
  <c r="AE166" i="13"/>
  <c r="AA167" i="13"/>
  <c r="AB167" i="13"/>
  <c r="AC167" i="13"/>
  <c r="AD167" i="13"/>
  <c r="AE167" i="13"/>
  <c r="AA168" i="13"/>
  <c r="AB168" i="13"/>
  <c r="AC168" i="13"/>
  <c r="AD168" i="13"/>
  <c r="AE168" i="13"/>
  <c r="AA169" i="13"/>
  <c r="AB169" i="13"/>
  <c r="AC169" i="13"/>
  <c r="AD169" i="13"/>
  <c r="AE169" i="13"/>
  <c r="AA170" i="13"/>
  <c r="AB170" i="13"/>
  <c r="AC170" i="13"/>
  <c r="AD170" i="13"/>
  <c r="AE170" i="13"/>
  <c r="AA171" i="13"/>
  <c r="AB171" i="13"/>
  <c r="AC171" i="13"/>
  <c r="AD171" i="13"/>
  <c r="AE171" i="13"/>
  <c r="AA172" i="13"/>
  <c r="AB172" i="13"/>
  <c r="AC172" i="13"/>
  <c r="AD172" i="13"/>
  <c r="AE172" i="13"/>
  <c r="AA173" i="13"/>
  <c r="AB173" i="13"/>
  <c r="AC173" i="13"/>
  <c r="AD173" i="13"/>
  <c r="AE173" i="13"/>
  <c r="AA174" i="13"/>
  <c r="AB174" i="13"/>
  <c r="AC174" i="13"/>
  <c r="AD174" i="13"/>
  <c r="AE174" i="13"/>
  <c r="AA175" i="13"/>
  <c r="AB175" i="13"/>
  <c r="AC175" i="13"/>
  <c r="AD175" i="13"/>
  <c r="AE175" i="13"/>
  <c r="AA176" i="13"/>
  <c r="AB176" i="13"/>
  <c r="AC176" i="13"/>
  <c r="AH176" i="13" s="1"/>
  <c r="AD176" i="13"/>
  <c r="AE176" i="13"/>
  <c r="AA177" i="13"/>
  <c r="AB177" i="13"/>
  <c r="AC177" i="13"/>
  <c r="AD177" i="13"/>
  <c r="AE177" i="13"/>
  <c r="AA178" i="13"/>
  <c r="AB178" i="13"/>
  <c r="AC178" i="13"/>
  <c r="AD178" i="13"/>
  <c r="AE178" i="13"/>
  <c r="AA179" i="13"/>
  <c r="AB179" i="13"/>
  <c r="AC179" i="13"/>
  <c r="AD179" i="13"/>
  <c r="AE179" i="13"/>
  <c r="AA180" i="13"/>
  <c r="AB180" i="13"/>
  <c r="AC180" i="13"/>
  <c r="AD180" i="13"/>
  <c r="AE180" i="13"/>
  <c r="AA181" i="13"/>
  <c r="AB181" i="13"/>
  <c r="AC181" i="13"/>
  <c r="AD181" i="13"/>
  <c r="AE181" i="13"/>
  <c r="AA182" i="13"/>
  <c r="AB182" i="13"/>
  <c r="AC182" i="13"/>
  <c r="AD182" i="13"/>
  <c r="AE182" i="13"/>
  <c r="AA183" i="13"/>
  <c r="AB183" i="13"/>
  <c r="AC183" i="13"/>
  <c r="AD183" i="13"/>
  <c r="AE183" i="13"/>
  <c r="AA184" i="13"/>
  <c r="AB184" i="13"/>
  <c r="AC184" i="13"/>
  <c r="AD184" i="13"/>
  <c r="AE184" i="13"/>
  <c r="AA185" i="13"/>
  <c r="AB185" i="13"/>
  <c r="AC185" i="13"/>
  <c r="AD185" i="13"/>
  <c r="AE185" i="13"/>
  <c r="AH185" i="13" s="1"/>
  <c r="AA186" i="13"/>
  <c r="AB186" i="13"/>
  <c r="AC186" i="13"/>
  <c r="AD186" i="13"/>
  <c r="AE186" i="13"/>
  <c r="AA187" i="13"/>
  <c r="AB187" i="13"/>
  <c r="AC187" i="13"/>
  <c r="AD187" i="13"/>
  <c r="AE187" i="13"/>
  <c r="AA188" i="13"/>
  <c r="AB188" i="13"/>
  <c r="AC188" i="13"/>
  <c r="AD188" i="13"/>
  <c r="AE188" i="13"/>
  <c r="AA189" i="13"/>
  <c r="AB189" i="13"/>
  <c r="AC189" i="13"/>
  <c r="AD189" i="13"/>
  <c r="AE189" i="13"/>
  <c r="AA190" i="13"/>
  <c r="AB190" i="13"/>
  <c r="AC190" i="13"/>
  <c r="AD190" i="13"/>
  <c r="AE190" i="13"/>
  <c r="AA191" i="13"/>
  <c r="AB191" i="13"/>
  <c r="AC191" i="13"/>
  <c r="AD191" i="13"/>
  <c r="AE191" i="13"/>
  <c r="AA192" i="13"/>
  <c r="AB192" i="13"/>
  <c r="AC192" i="13"/>
  <c r="AD192" i="13"/>
  <c r="AE192" i="13"/>
  <c r="AA193" i="13"/>
  <c r="AB193" i="13"/>
  <c r="AC193" i="13"/>
  <c r="AD193" i="13"/>
  <c r="AE193" i="13"/>
  <c r="AA194" i="13"/>
  <c r="AB194" i="13"/>
  <c r="AC194" i="13"/>
  <c r="AD194" i="13"/>
  <c r="AE194" i="13"/>
  <c r="AA195" i="13"/>
  <c r="AB195" i="13"/>
  <c r="AC195" i="13"/>
  <c r="AD195" i="13"/>
  <c r="AE195" i="13"/>
  <c r="AA196" i="13"/>
  <c r="AB196" i="13"/>
  <c r="AC196" i="13"/>
  <c r="AD196" i="13"/>
  <c r="AE196" i="13"/>
  <c r="AF18" i="13"/>
  <c r="AF19" i="13"/>
  <c r="AF20" i="13"/>
  <c r="AF21" i="13"/>
  <c r="AF22" i="13"/>
  <c r="AF23" i="13"/>
  <c r="AH23" i="13" s="1"/>
  <c r="AF24" i="13"/>
  <c r="AF25" i="13"/>
  <c r="AF26" i="13"/>
  <c r="AF27" i="13"/>
  <c r="AF28" i="13"/>
  <c r="AF29" i="13"/>
  <c r="AF30" i="13"/>
  <c r="AF31" i="13"/>
  <c r="AF32" i="13"/>
  <c r="AF33" i="13"/>
  <c r="AF34" i="13"/>
  <c r="AF35" i="13"/>
  <c r="AF36" i="13"/>
  <c r="AF37" i="13"/>
  <c r="AF38" i="13"/>
  <c r="AF39" i="13"/>
  <c r="AF40" i="13"/>
  <c r="AF41" i="13"/>
  <c r="AF42" i="13"/>
  <c r="AF43" i="13"/>
  <c r="AF44" i="13"/>
  <c r="AF45" i="13"/>
  <c r="AF46" i="13"/>
  <c r="AF47" i="13"/>
  <c r="AF48" i="13"/>
  <c r="AF49" i="13"/>
  <c r="AF50" i="13"/>
  <c r="AF51" i="13"/>
  <c r="AF52" i="13"/>
  <c r="AH52" i="13" s="1"/>
  <c r="AF53" i="13"/>
  <c r="AF54" i="13"/>
  <c r="AF55" i="13"/>
  <c r="AH55" i="13" s="1"/>
  <c r="AF56" i="13"/>
  <c r="AF57" i="13"/>
  <c r="AF58" i="13"/>
  <c r="AF59" i="13"/>
  <c r="AF60" i="13"/>
  <c r="AF61" i="13"/>
  <c r="AF62" i="13"/>
  <c r="AF63" i="13"/>
  <c r="AF64" i="13"/>
  <c r="AF65" i="13"/>
  <c r="AF66" i="13"/>
  <c r="AF67" i="13"/>
  <c r="AF68" i="13"/>
  <c r="AF69" i="13"/>
  <c r="AF70" i="13"/>
  <c r="AF71" i="13"/>
  <c r="AH71" i="13" s="1"/>
  <c r="AF72" i="13"/>
  <c r="AF73" i="13"/>
  <c r="AF74" i="13"/>
  <c r="AF75" i="13"/>
  <c r="AF76" i="13"/>
  <c r="AF77" i="13"/>
  <c r="AF78" i="13"/>
  <c r="AF79" i="13"/>
  <c r="AF80" i="13"/>
  <c r="AF81" i="13"/>
  <c r="AF82" i="13"/>
  <c r="AF83" i="13"/>
  <c r="AF84" i="13"/>
  <c r="AF85" i="13"/>
  <c r="AF86" i="13"/>
  <c r="AF87" i="13"/>
  <c r="AF88" i="13"/>
  <c r="AF89" i="13"/>
  <c r="AF90" i="13"/>
  <c r="AF91" i="13"/>
  <c r="AF92" i="13"/>
  <c r="AF93" i="13"/>
  <c r="AF94" i="13"/>
  <c r="AF95" i="13"/>
  <c r="AF96" i="13"/>
  <c r="AF97" i="13"/>
  <c r="AF98" i="13"/>
  <c r="AF99" i="13"/>
  <c r="AF100" i="13"/>
  <c r="AF101" i="13"/>
  <c r="AH101" i="13" s="1"/>
  <c r="AF102" i="13"/>
  <c r="AF103" i="13"/>
  <c r="AH103" i="13" s="1"/>
  <c r="AF104" i="13"/>
  <c r="AF105" i="13"/>
  <c r="AF106" i="13"/>
  <c r="AF107" i="13"/>
  <c r="AF108" i="13"/>
  <c r="AF109" i="13"/>
  <c r="AF110" i="13"/>
  <c r="AF111" i="13"/>
  <c r="AF112" i="13"/>
  <c r="AF113" i="13"/>
  <c r="AF114" i="13"/>
  <c r="AF115" i="13"/>
  <c r="AF116" i="13"/>
  <c r="AF117" i="13"/>
  <c r="AF118" i="13"/>
  <c r="AF119" i="13"/>
  <c r="AH119" i="13" s="1"/>
  <c r="AF120" i="13"/>
  <c r="AF121" i="13"/>
  <c r="AF122" i="13"/>
  <c r="AF123" i="13"/>
  <c r="AF124" i="13"/>
  <c r="AF125" i="13"/>
  <c r="AF126" i="13"/>
  <c r="AF127" i="13"/>
  <c r="AF128" i="13"/>
  <c r="AF129" i="13"/>
  <c r="AF130" i="13"/>
  <c r="AF131" i="13"/>
  <c r="AF132" i="13"/>
  <c r="AF133" i="13"/>
  <c r="AF134" i="13"/>
  <c r="AF135" i="13"/>
  <c r="AF136" i="13"/>
  <c r="AF137" i="13"/>
  <c r="AF138" i="13"/>
  <c r="AH138" i="13" s="1"/>
  <c r="AF139" i="13"/>
  <c r="AF140" i="13"/>
  <c r="AF141" i="13"/>
  <c r="AF142" i="13"/>
  <c r="AF143" i="13"/>
  <c r="AF144" i="13"/>
  <c r="AF145" i="13"/>
  <c r="AF146" i="13"/>
  <c r="AF147" i="13"/>
  <c r="AF148" i="13"/>
  <c r="AF149" i="13"/>
  <c r="AF150" i="13"/>
  <c r="AF151" i="13"/>
  <c r="AH151" i="13" s="1"/>
  <c r="AF152" i="13"/>
  <c r="AF153" i="13"/>
  <c r="AF154" i="13"/>
  <c r="AF155" i="13"/>
  <c r="AF156" i="13"/>
  <c r="AF157" i="13"/>
  <c r="AF158" i="13"/>
  <c r="AF159" i="13"/>
  <c r="AF160" i="13"/>
  <c r="AF161" i="13"/>
  <c r="AF162" i="13"/>
  <c r="AF163" i="13"/>
  <c r="AF164" i="13"/>
  <c r="AF165" i="13"/>
  <c r="AF166" i="13"/>
  <c r="AF167" i="13"/>
  <c r="AH167" i="13" s="1"/>
  <c r="AF168" i="13"/>
  <c r="AF169" i="13"/>
  <c r="AF170" i="13"/>
  <c r="AH170" i="13" s="1"/>
  <c r="AF171" i="13"/>
  <c r="AF172" i="13"/>
  <c r="AF173" i="13"/>
  <c r="AF174" i="13"/>
  <c r="AF175" i="13"/>
  <c r="AF176" i="13"/>
  <c r="AF177" i="13"/>
  <c r="AF178" i="13"/>
  <c r="AF179" i="13"/>
  <c r="AF180" i="13"/>
  <c r="AF181" i="13"/>
  <c r="AF182" i="13"/>
  <c r="AF183" i="13"/>
  <c r="AF184" i="13"/>
  <c r="AF185" i="13"/>
  <c r="AF186" i="13"/>
  <c r="AF187" i="13"/>
  <c r="AF188" i="13"/>
  <c r="AF189" i="13"/>
  <c r="AF190" i="13"/>
  <c r="AF191" i="13"/>
  <c r="AF192" i="13"/>
  <c r="AF193" i="13"/>
  <c r="AF194" i="13"/>
  <c r="AF195" i="13"/>
  <c r="AF196" i="13"/>
  <c r="AB17" i="13"/>
  <c r="AC17" i="13"/>
  <c r="AD17" i="13"/>
  <c r="AE17" i="13"/>
  <c r="AF17" i="13"/>
  <c r="AA17" i="13"/>
  <c r="AH21" i="13"/>
  <c r="AH41" i="13"/>
  <c r="AH42" i="13"/>
  <c r="AH53" i="13"/>
  <c r="AH66" i="13"/>
  <c r="AH105" i="13"/>
  <c r="AH121" i="13"/>
  <c r="AH137" i="13"/>
  <c r="AH184" i="13"/>
  <c r="AG18" i="13"/>
  <c r="AG19" i="13"/>
  <c r="AG20" i="13"/>
  <c r="AG21" i="13"/>
  <c r="AG22" i="13"/>
  <c r="AG23" i="13"/>
  <c r="AG24" i="13"/>
  <c r="AG25" i="13"/>
  <c r="AG26" i="13"/>
  <c r="AG27" i="13"/>
  <c r="AG28" i="13"/>
  <c r="AG29" i="13"/>
  <c r="AG30" i="13"/>
  <c r="AG31" i="13"/>
  <c r="AG32" i="13"/>
  <c r="AG33" i="13"/>
  <c r="AG34" i="13"/>
  <c r="AG35" i="13"/>
  <c r="AG36" i="13"/>
  <c r="AG37" i="13"/>
  <c r="AG38" i="13"/>
  <c r="AG39" i="13"/>
  <c r="AG40" i="13"/>
  <c r="AG41" i="13"/>
  <c r="AG42" i="13"/>
  <c r="AG43" i="13"/>
  <c r="AG44" i="13"/>
  <c r="AG45" i="13"/>
  <c r="AG46" i="13"/>
  <c r="AG47" i="13"/>
  <c r="AG48" i="13"/>
  <c r="AG49" i="13"/>
  <c r="AG50" i="13"/>
  <c r="AG51" i="13"/>
  <c r="AG52" i="13"/>
  <c r="AG53" i="13"/>
  <c r="AG54" i="13"/>
  <c r="AG55" i="13"/>
  <c r="AG56" i="13"/>
  <c r="AG57" i="13"/>
  <c r="AG58" i="13"/>
  <c r="AG59" i="13"/>
  <c r="AG60" i="13"/>
  <c r="AG61" i="13"/>
  <c r="AG62" i="13"/>
  <c r="AG63" i="13"/>
  <c r="AG64" i="13"/>
  <c r="AG65" i="13"/>
  <c r="AG66" i="13"/>
  <c r="AG67" i="13"/>
  <c r="AG68" i="13"/>
  <c r="AG69" i="13"/>
  <c r="AG70" i="13"/>
  <c r="AG71" i="13"/>
  <c r="AG72" i="13"/>
  <c r="AG73" i="13"/>
  <c r="AG74" i="13"/>
  <c r="AG75" i="13"/>
  <c r="AG76" i="13"/>
  <c r="AG77" i="13"/>
  <c r="AG78" i="13"/>
  <c r="AG79" i="13"/>
  <c r="AG80" i="13"/>
  <c r="AG81" i="13"/>
  <c r="AG82" i="13"/>
  <c r="AG83" i="13"/>
  <c r="AG84" i="13"/>
  <c r="AG85" i="13"/>
  <c r="AG86" i="13"/>
  <c r="AG87" i="13"/>
  <c r="AG88" i="13"/>
  <c r="AG89" i="13"/>
  <c r="AG90" i="13"/>
  <c r="AG91" i="13"/>
  <c r="AG92" i="13"/>
  <c r="AG93" i="13"/>
  <c r="AG94" i="13"/>
  <c r="AG95" i="13"/>
  <c r="AG96" i="13"/>
  <c r="AG97" i="13"/>
  <c r="AG98" i="13"/>
  <c r="AG99" i="13"/>
  <c r="AG100" i="13"/>
  <c r="AG101" i="13"/>
  <c r="AG102" i="13"/>
  <c r="AG103" i="13"/>
  <c r="AG104" i="13"/>
  <c r="AG105" i="13"/>
  <c r="AG106" i="13"/>
  <c r="AG107" i="13"/>
  <c r="AG108" i="13"/>
  <c r="AG109" i="13"/>
  <c r="AG110" i="13"/>
  <c r="AG111" i="13"/>
  <c r="AG112" i="13"/>
  <c r="AG113" i="13"/>
  <c r="AG114" i="13"/>
  <c r="AG115" i="13"/>
  <c r="AG116" i="13"/>
  <c r="AG117" i="13"/>
  <c r="AG118" i="13"/>
  <c r="AG119" i="13"/>
  <c r="AG120" i="13"/>
  <c r="AG121" i="13"/>
  <c r="AG122" i="13"/>
  <c r="AG123" i="13"/>
  <c r="AG124" i="13"/>
  <c r="AG125" i="13"/>
  <c r="AG126" i="13"/>
  <c r="AG127" i="13"/>
  <c r="AG128" i="13"/>
  <c r="AG129" i="13"/>
  <c r="AG130" i="13"/>
  <c r="AG131" i="13"/>
  <c r="AG132" i="13"/>
  <c r="AG133" i="13"/>
  <c r="AG134" i="13"/>
  <c r="AG135" i="13"/>
  <c r="AG136" i="13"/>
  <c r="AG137" i="13"/>
  <c r="AG138" i="13"/>
  <c r="AG139" i="13"/>
  <c r="AG140" i="13"/>
  <c r="AG141" i="13"/>
  <c r="AG142" i="13"/>
  <c r="AG143" i="13"/>
  <c r="AG144" i="13"/>
  <c r="AG145" i="13"/>
  <c r="AG146" i="13"/>
  <c r="AG147" i="13"/>
  <c r="AG148" i="13"/>
  <c r="AG149" i="13"/>
  <c r="AG150" i="13"/>
  <c r="AG151" i="13"/>
  <c r="AG152" i="13"/>
  <c r="AG153" i="13"/>
  <c r="AG154" i="13"/>
  <c r="AG155" i="13"/>
  <c r="AG156" i="13"/>
  <c r="AG157" i="13"/>
  <c r="AG158" i="13"/>
  <c r="AG159" i="13"/>
  <c r="AG160" i="13"/>
  <c r="AG161" i="13"/>
  <c r="AG162" i="13"/>
  <c r="AG163" i="13"/>
  <c r="AG164" i="13"/>
  <c r="AG165" i="13"/>
  <c r="AG166" i="13"/>
  <c r="AG167" i="13"/>
  <c r="AG168" i="13"/>
  <c r="AG169" i="13"/>
  <c r="AG170" i="13"/>
  <c r="AG171" i="13"/>
  <c r="AG172" i="13"/>
  <c r="AG173" i="13"/>
  <c r="AG174" i="13"/>
  <c r="AG175" i="13"/>
  <c r="AG176" i="13"/>
  <c r="AG177" i="13"/>
  <c r="AG178" i="13"/>
  <c r="AG179" i="13"/>
  <c r="AG180" i="13"/>
  <c r="AG181" i="13"/>
  <c r="AG182" i="13"/>
  <c r="AG183" i="13"/>
  <c r="AG184" i="13"/>
  <c r="AG185" i="13"/>
  <c r="AG186" i="13"/>
  <c r="AG187" i="13"/>
  <c r="AG188" i="13"/>
  <c r="AG189" i="13"/>
  <c r="AG190" i="13"/>
  <c r="AG191" i="13"/>
  <c r="AG192" i="13"/>
  <c r="AG193" i="13"/>
  <c r="AG194" i="13"/>
  <c r="AG195" i="13"/>
  <c r="AG196" i="13"/>
  <c r="AG17" i="13"/>
  <c r="G19" i="15"/>
  <c r="N18" i="14"/>
  <c r="K18" i="14"/>
  <c r="S18" i="3"/>
  <c r="T18" i="3"/>
  <c r="Z18" i="3"/>
  <c r="S19" i="3"/>
  <c r="T19" i="3"/>
  <c r="Z19" i="3"/>
  <c r="S20" i="3"/>
  <c r="T20" i="3"/>
  <c r="Z20" i="3"/>
  <c r="S21" i="3"/>
  <c r="T21" i="3"/>
  <c r="Z21" i="3"/>
  <c r="S22" i="3"/>
  <c r="T22" i="3"/>
  <c r="Z22" i="3"/>
  <c r="S23" i="3"/>
  <c r="T23" i="3"/>
  <c r="Z23" i="3"/>
  <c r="S24" i="3"/>
  <c r="T24" i="3"/>
  <c r="Z24" i="3"/>
  <c r="S25" i="3"/>
  <c r="T25" i="3"/>
  <c r="Z25" i="3"/>
  <c r="S26" i="3"/>
  <c r="T26" i="3"/>
  <c r="Z26" i="3"/>
  <c r="S27" i="3"/>
  <c r="T27" i="3"/>
  <c r="Z27" i="3"/>
  <c r="S28" i="3"/>
  <c r="T28" i="3"/>
  <c r="Z28" i="3"/>
  <c r="S29" i="3"/>
  <c r="T29" i="3"/>
  <c r="Z29" i="3"/>
  <c r="S30" i="3"/>
  <c r="T30" i="3"/>
  <c r="Z30" i="3"/>
  <c r="S31" i="3"/>
  <c r="T31" i="3"/>
  <c r="Z31" i="3"/>
  <c r="S32" i="3"/>
  <c r="T32" i="3"/>
  <c r="Z32" i="3"/>
  <c r="S33" i="3"/>
  <c r="T33" i="3"/>
  <c r="Z33" i="3"/>
  <c r="S34" i="3"/>
  <c r="T34" i="3"/>
  <c r="Z34" i="3"/>
  <c r="S35" i="3"/>
  <c r="T35" i="3"/>
  <c r="Z35" i="3"/>
  <c r="S36" i="3"/>
  <c r="T36" i="3"/>
  <c r="Z36" i="3"/>
  <c r="S37" i="3"/>
  <c r="T37" i="3"/>
  <c r="Z37" i="3"/>
  <c r="S38" i="3"/>
  <c r="T38" i="3"/>
  <c r="Z38" i="3"/>
  <c r="S39" i="3"/>
  <c r="T39" i="3"/>
  <c r="Z39" i="3"/>
  <c r="S40" i="3"/>
  <c r="T40" i="3"/>
  <c r="Z40" i="3"/>
  <c r="S41" i="3"/>
  <c r="T41" i="3"/>
  <c r="Z41" i="3"/>
  <c r="S42" i="3"/>
  <c r="T42" i="3"/>
  <c r="Z42" i="3"/>
  <c r="S43" i="3"/>
  <c r="T43" i="3"/>
  <c r="Z43" i="3"/>
  <c r="S44" i="3"/>
  <c r="T44" i="3"/>
  <c r="Z44" i="3"/>
  <c r="S45" i="3"/>
  <c r="T45" i="3"/>
  <c r="Z45" i="3"/>
  <c r="S46" i="3"/>
  <c r="T46" i="3"/>
  <c r="Z46" i="3"/>
  <c r="S47" i="3"/>
  <c r="T47" i="3"/>
  <c r="Z47" i="3"/>
  <c r="S48" i="3"/>
  <c r="T48" i="3"/>
  <c r="Z48" i="3"/>
  <c r="S49" i="3"/>
  <c r="T49" i="3"/>
  <c r="Z49" i="3"/>
  <c r="S50" i="3"/>
  <c r="T50" i="3"/>
  <c r="Z50" i="3"/>
  <c r="S51" i="3"/>
  <c r="T51" i="3"/>
  <c r="Z51" i="3"/>
  <c r="S52" i="3"/>
  <c r="T52" i="3"/>
  <c r="Z52" i="3"/>
  <c r="S53" i="3"/>
  <c r="T53" i="3"/>
  <c r="Z53" i="3"/>
  <c r="S54" i="3"/>
  <c r="T54" i="3"/>
  <c r="Z54" i="3"/>
  <c r="S55" i="3"/>
  <c r="T55" i="3"/>
  <c r="Z55" i="3"/>
  <c r="S56" i="3"/>
  <c r="T56" i="3"/>
  <c r="Z56" i="3"/>
  <c r="S57" i="3"/>
  <c r="T57" i="3"/>
  <c r="Z57" i="3"/>
  <c r="S58" i="3"/>
  <c r="T58" i="3"/>
  <c r="Z58" i="3"/>
  <c r="S59" i="3"/>
  <c r="T59" i="3"/>
  <c r="Z59" i="3"/>
  <c r="S60" i="3"/>
  <c r="T60" i="3"/>
  <c r="Z60" i="3"/>
  <c r="S61" i="3"/>
  <c r="T61" i="3"/>
  <c r="Z61" i="3"/>
  <c r="S62" i="3"/>
  <c r="T62" i="3"/>
  <c r="Z62" i="3"/>
  <c r="S63" i="3"/>
  <c r="T63" i="3"/>
  <c r="Z63" i="3"/>
  <c r="S64" i="3"/>
  <c r="T64" i="3"/>
  <c r="Z64" i="3"/>
  <c r="S65" i="3"/>
  <c r="T65" i="3"/>
  <c r="Z65" i="3"/>
  <c r="S66" i="3"/>
  <c r="T66" i="3"/>
  <c r="Z66" i="3"/>
  <c r="S67" i="3"/>
  <c r="T67" i="3"/>
  <c r="Z67" i="3"/>
  <c r="S68" i="3"/>
  <c r="T68" i="3"/>
  <c r="Z68" i="3"/>
  <c r="S69" i="3"/>
  <c r="T69" i="3"/>
  <c r="Z69" i="3"/>
  <c r="S70" i="3"/>
  <c r="T70" i="3"/>
  <c r="Z70" i="3"/>
  <c r="S71" i="3"/>
  <c r="T71" i="3"/>
  <c r="Z71" i="3"/>
  <c r="S72" i="3"/>
  <c r="T72" i="3"/>
  <c r="Z72" i="3"/>
  <c r="S73" i="3"/>
  <c r="T73" i="3"/>
  <c r="Z73" i="3"/>
  <c r="S74" i="3"/>
  <c r="T74" i="3"/>
  <c r="Z74" i="3"/>
  <c r="S75" i="3"/>
  <c r="T75" i="3"/>
  <c r="Z75" i="3"/>
  <c r="S76" i="3"/>
  <c r="T76" i="3"/>
  <c r="Z76" i="3"/>
  <c r="S77" i="3"/>
  <c r="T77" i="3"/>
  <c r="Z77" i="3"/>
  <c r="S78" i="3"/>
  <c r="T78" i="3"/>
  <c r="Z78" i="3"/>
  <c r="S79" i="3"/>
  <c r="T79" i="3"/>
  <c r="Z79" i="3"/>
  <c r="S80" i="3"/>
  <c r="T80" i="3"/>
  <c r="Z80" i="3"/>
  <c r="S81" i="3"/>
  <c r="T81" i="3"/>
  <c r="Z81" i="3"/>
  <c r="S82" i="3"/>
  <c r="T82" i="3"/>
  <c r="Z82" i="3"/>
  <c r="S83" i="3"/>
  <c r="T83" i="3"/>
  <c r="Z83" i="3"/>
  <c r="S84" i="3"/>
  <c r="T84" i="3"/>
  <c r="Z84" i="3"/>
  <c r="S85" i="3"/>
  <c r="T85" i="3"/>
  <c r="Z85" i="3"/>
  <c r="S86" i="3"/>
  <c r="T86" i="3"/>
  <c r="Z86" i="3"/>
  <c r="S87" i="3"/>
  <c r="T87" i="3"/>
  <c r="Z87" i="3"/>
  <c r="S88" i="3"/>
  <c r="T88" i="3"/>
  <c r="Z88" i="3"/>
  <c r="S89" i="3"/>
  <c r="T89" i="3"/>
  <c r="Z89" i="3"/>
  <c r="S90" i="3"/>
  <c r="T90" i="3"/>
  <c r="Z90" i="3"/>
  <c r="S91" i="3"/>
  <c r="T91" i="3"/>
  <c r="Z91" i="3"/>
  <c r="S92" i="3"/>
  <c r="T92" i="3"/>
  <c r="Z92" i="3"/>
  <c r="S93" i="3"/>
  <c r="T93" i="3"/>
  <c r="Z93" i="3"/>
  <c r="S94" i="3"/>
  <c r="T94" i="3"/>
  <c r="Z94" i="3"/>
  <c r="S95" i="3"/>
  <c r="T95" i="3"/>
  <c r="Z95" i="3"/>
  <c r="S96" i="3"/>
  <c r="T96" i="3"/>
  <c r="Z96" i="3"/>
  <c r="S97" i="3"/>
  <c r="T97" i="3"/>
  <c r="Z97" i="3"/>
  <c r="S98" i="3"/>
  <c r="T98" i="3"/>
  <c r="Z98" i="3"/>
  <c r="S99" i="3"/>
  <c r="T99" i="3"/>
  <c r="Z99" i="3"/>
  <c r="S100" i="3"/>
  <c r="T100" i="3"/>
  <c r="Z100" i="3"/>
  <c r="S101" i="3"/>
  <c r="T101" i="3"/>
  <c r="Z101" i="3"/>
  <c r="S102" i="3"/>
  <c r="T102" i="3"/>
  <c r="Z102" i="3"/>
  <c r="S103" i="3"/>
  <c r="T103" i="3"/>
  <c r="Z103" i="3"/>
  <c r="S104" i="3"/>
  <c r="T104" i="3"/>
  <c r="Z104" i="3"/>
  <c r="S105" i="3"/>
  <c r="T105" i="3"/>
  <c r="Z105" i="3"/>
  <c r="S106" i="3"/>
  <c r="T106" i="3"/>
  <c r="Z106" i="3"/>
  <c r="S107" i="3"/>
  <c r="T107" i="3"/>
  <c r="Z107" i="3"/>
  <c r="S108" i="3"/>
  <c r="T108" i="3"/>
  <c r="Z108" i="3"/>
  <c r="S109" i="3"/>
  <c r="T109" i="3"/>
  <c r="Z109" i="3"/>
  <c r="S110" i="3"/>
  <c r="T110" i="3"/>
  <c r="Z110" i="3"/>
  <c r="S111" i="3"/>
  <c r="T111" i="3"/>
  <c r="Z111" i="3"/>
  <c r="S112" i="3"/>
  <c r="T112" i="3"/>
  <c r="Z112" i="3"/>
  <c r="S113" i="3"/>
  <c r="T113" i="3"/>
  <c r="Z113" i="3"/>
  <c r="S114" i="3"/>
  <c r="T114" i="3"/>
  <c r="Z114" i="3"/>
  <c r="S115" i="3"/>
  <c r="T115" i="3"/>
  <c r="Z115" i="3"/>
  <c r="S116" i="3"/>
  <c r="T116" i="3"/>
  <c r="Z116" i="3"/>
  <c r="S117" i="3"/>
  <c r="T117" i="3"/>
  <c r="Z117" i="3"/>
  <c r="S118" i="3"/>
  <c r="T118" i="3"/>
  <c r="Z118" i="3"/>
  <c r="S119" i="3"/>
  <c r="T119" i="3"/>
  <c r="Z119" i="3"/>
  <c r="S120" i="3"/>
  <c r="T120" i="3"/>
  <c r="Z120" i="3"/>
  <c r="S121" i="3"/>
  <c r="T121" i="3"/>
  <c r="Z121" i="3"/>
  <c r="S122" i="3"/>
  <c r="T122" i="3"/>
  <c r="Z122" i="3"/>
  <c r="S123" i="3"/>
  <c r="T123" i="3"/>
  <c r="Z123" i="3"/>
  <c r="S124" i="3"/>
  <c r="T124" i="3"/>
  <c r="Z124" i="3"/>
  <c r="S125" i="3"/>
  <c r="T125" i="3"/>
  <c r="Z125" i="3"/>
  <c r="S126" i="3"/>
  <c r="T126" i="3"/>
  <c r="Z126" i="3"/>
  <c r="S127" i="3"/>
  <c r="T127" i="3"/>
  <c r="Z127" i="3"/>
  <c r="S128" i="3"/>
  <c r="T128" i="3"/>
  <c r="Z128" i="3"/>
  <c r="S129" i="3"/>
  <c r="T129" i="3"/>
  <c r="Z129" i="3"/>
  <c r="S130" i="3"/>
  <c r="T130" i="3"/>
  <c r="Z130" i="3"/>
  <c r="S131" i="3"/>
  <c r="T131" i="3"/>
  <c r="Z131" i="3"/>
  <c r="S132" i="3"/>
  <c r="T132" i="3"/>
  <c r="Z132" i="3"/>
  <c r="S133" i="3"/>
  <c r="T133" i="3"/>
  <c r="Z133" i="3"/>
  <c r="S134" i="3"/>
  <c r="T134" i="3"/>
  <c r="Z134" i="3"/>
  <c r="S135" i="3"/>
  <c r="T135" i="3"/>
  <c r="Z135" i="3"/>
  <c r="S136" i="3"/>
  <c r="T136" i="3"/>
  <c r="Z136" i="3"/>
  <c r="S137" i="3"/>
  <c r="T137" i="3"/>
  <c r="Z137" i="3"/>
  <c r="S138" i="3"/>
  <c r="T138" i="3"/>
  <c r="Z138" i="3"/>
  <c r="S139" i="3"/>
  <c r="T139" i="3"/>
  <c r="Z139" i="3"/>
  <c r="S140" i="3"/>
  <c r="T140" i="3"/>
  <c r="Z140" i="3"/>
  <c r="S141" i="3"/>
  <c r="T141" i="3"/>
  <c r="Z141" i="3"/>
  <c r="S142" i="3"/>
  <c r="T142" i="3"/>
  <c r="Z142" i="3"/>
  <c r="S143" i="3"/>
  <c r="T143" i="3"/>
  <c r="Z143" i="3"/>
  <c r="S144" i="3"/>
  <c r="T144" i="3"/>
  <c r="Z144" i="3"/>
  <c r="S145" i="3"/>
  <c r="T145" i="3"/>
  <c r="Z145" i="3"/>
  <c r="S146" i="3"/>
  <c r="T146" i="3"/>
  <c r="Z146" i="3"/>
  <c r="S147" i="3"/>
  <c r="T147" i="3"/>
  <c r="Z147" i="3"/>
  <c r="S148" i="3"/>
  <c r="T148" i="3"/>
  <c r="Z148" i="3"/>
  <c r="S149" i="3"/>
  <c r="T149" i="3"/>
  <c r="Z149" i="3"/>
  <c r="S150" i="3"/>
  <c r="T150" i="3"/>
  <c r="Z150" i="3"/>
  <c r="S151" i="3"/>
  <c r="T151" i="3"/>
  <c r="Z151" i="3"/>
  <c r="S152" i="3"/>
  <c r="T152" i="3"/>
  <c r="Z152" i="3"/>
  <c r="S153" i="3"/>
  <c r="T153" i="3"/>
  <c r="Z153" i="3"/>
  <c r="S154" i="3"/>
  <c r="T154" i="3"/>
  <c r="Z154" i="3"/>
  <c r="S155" i="3"/>
  <c r="T155" i="3"/>
  <c r="Z155" i="3"/>
  <c r="S156" i="3"/>
  <c r="T156" i="3"/>
  <c r="Z156" i="3"/>
  <c r="S157" i="3"/>
  <c r="T157" i="3"/>
  <c r="Z157" i="3"/>
  <c r="S158" i="3"/>
  <c r="T158" i="3"/>
  <c r="Z158" i="3"/>
  <c r="S159" i="3"/>
  <c r="T159" i="3"/>
  <c r="Z159" i="3"/>
  <c r="S160" i="3"/>
  <c r="T160" i="3"/>
  <c r="Z160" i="3"/>
  <c r="S161" i="3"/>
  <c r="T161" i="3"/>
  <c r="Z161" i="3"/>
  <c r="S162" i="3"/>
  <c r="T162" i="3"/>
  <c r="Z162" i="3"/>
  <c r="S163" i="3"/>
  <c r="T163" i="3"/>
  <c r="Z163" i="3"/>
  <c r="S164" i="3"/>
  <c r="T164" i="3"/>
  <c r="Z164" i="3"/>
  <c r="S165" i="3"/>
  <c r="T165" i="3"/>
  <c r="Z165" i="3"/>
  <c r="S166" i="3"/>
  <c r="T166" i="3"/>
  <c r="Z166" i="3"/>
  <c r="S167" i="3"/>
  <c r="T167" i="3"/>
  <c r="Z167" i="3"/>
  <c r="S168" i="3"/>
  <c r="T168" i="3"/>
  <c r="Z168" i="3"/>
  <c r="S169" i="3"/>
  <c r="T169" i="3"/>
  <c r="Z169" i="3"/>
  <c r="S170" i="3"/>
  <c r="T170" i="3"/>
  <c r="Z170" i="3"/>
  <c r="S171" i="3"/>
  <c r="T171" i="3"/>
  <c r="Z171" i="3"/>
  <c r="S172" i="3"/>
  <c r="T172" i="3"/>
  <c r="Z172" i="3"/>
  <c r="S173" i="3"/>
  <c r="T173" i="3"/>
  <c r="Z173" i="3"/>
  <c r="S174" i="3"/>
  <c r="T174" i="3"/>
  <c r="Z174" i="3"/>
  <c r="S175" i="3"/>
  <c r="T175" i="3"/>
  <c r="Z175" i="3"/>
  <c r="S176" i="3"/>
  <c r="T176" i="3"/>
  <c r="Z176" i="3"/>
  <c r="S177" i="3"/>
  <c r="T177" i="3"/>
  <c r="Z177" i="3"/>
  <c r="S178" i="3"/>
  <c r="T178" i="3"/>
  <c r="Z178" i="3"/>
  <c r="S179" i="3"/>
  <c r="T179" i="3"/>
  <c r="Z179" i="3"/>
  <c r="S180" i="3"/>
  <c r="T180" i="3"/>
  <c r="Z180" i="3"/>
  <c r="S181" i="3"/>
  <c r="T181" i="3"/>
  <c r="Z181" i="3"/>
  <c r="S182" i="3"/>
  <c r="T182" i="3"/>
  <c r="Z182" i="3"/>
  <c r="S183" i="3"/>
  <c r="T183" i="3"/>
  <c r="Z183" i="3"/>
  <c r="S184" i="3"/>
  <c r="T184" i="3"/>
  <c r="Z184" i="3"/>
  <c r="S185" i="3"/>
  <c r="T185" i="3"/>
  <c r="Z185" i="3"/>
  <c r="S186" i="3"/>
  <c r="T186" i="3"/>
  <c r="Z186" i="3"/>
  <c r="S187" i="3"/>
  <c r="T187" i="3"/>
  <c r="Z187" i="3"/>
  <c r="S188" i="3"/>
  <c r="T188" i="3"/>
  <c r="Z188" i="3"/>
  <c r="S189" i="3"/>
  <c r="T189" i="3"/>
  <c r="Z189" i="3"/>
  <c r="S190" i="3"/>
  <c r="T190" i="3"/>
  <c r="Z190" i="3"/>
  <c r="S191" i="3"/>
  <c r="T191" i="3"/>
  <c r="Z191" i="3"/>
  <c r="S192" i="3"/>
  <c r="T192" i="3"/>
  <c r="Z192" i="3"/>
  <c r="S193" i="3"/>
  <c r="T193" i="3"/>
  <c r="Z193" i="3"/>
  <c r="S194" i="3"/>
  <c r="T194" i="3"/>
  <c r="Z194" i="3"/>
  <c r="S195" i="3"/>
  <c r="T195" i="3"/>
  <c r="Z195" i="3"/>
  <c r="S196" i="3"/>
  <c r="T196" i="3"/>
  <c r="Z196" i="3"/>
  <c r="Z17" i="3"/>
  <c r="T17" i="3"/>
  <c r="S17" i="3"/>
  <c r="P13" i="15" l="1"/>
  <c r="R13" i="15"/>
  <c r="R14" i="15" s="1"/>
  <c r="AH183" i="13"/>
  <c r="AH135" i="13"/>
  <c r="AH87" i="13"/>
  <c r="AH39" i="13"/>
  <c r="AH141" i="13"/>
  <c r="AH64" i="13"/>
  <c r="AH93" i="13"/>
  <c r="AH29" i="13"/>
  <c r="AH189" i="13"/>
  <c r="AH186" i="13"/>
  <c r="AH160" i="13"/>
  <c r="AH157" i="13"/>
  <c r="AH144" i="13"/>
  <c r="AH125" i="13"/>
  <c r="AH122" i="13"/>
  <c r="AH112" i="13"/>
  <c r="AH109" i="13"/>
  <c r="AH96" i="13"/>
  <c r="AH90" i="13"/>
  <c r="AH80" i="13"/>
  <c r="AH77" i="13"/>
  <c r="AH74" i="13"/>
  <c r="AH61" i="13"/>
  <c r="AH58" i="13"/>
  <c r="AH48" i="13"/>
  <c r="AH45" i="13"/>
  <c r="AH32" i="13"/>
  <c r="AH26" i="13"/>
  <c r="AH150" i="13"/>
  <c r="AH169" i="13"/>
  <c r="AH153" i="13"/>
  <c r="AH89" i="13"/>
  <c r="AH57" i="13"/>
  <c r="AH166" i="13"/>
  <c r="AH134" i="13"/>
  <c r="AH118" i="13"/>
  <c r="AH102" i="13"/>
  <c r="AH86" i="13"/>
  <c r="AH54" i="13"/>
  <c r="AH38" i="13"/>
  <c r="AH22" i="13"/>
  <c r="AH188" i="13"/>
  <c r="AH156" i="13"/>
  <c r="AH124" i="13"/>
  <c r="AH108" i="13"/>
  <c r="AH98" i="13"/>
  <c r="AH92" i="13"/>
  <c r="AH82" i="13"/>
  <c r="AH76" i="13"/>
  <c r="AH69" i="13"/>
  <c r="AH60" i="13"/>
  <c r="AH44" i="13"/>
  <c r="AH28" i="13"/>
  <c r="AH178" i="13"/>
  <c r="AH162" i="13"/>
  <c r="AH146" i="13"/>
  <c r="AH130" i="13"/>
  <c r="AH114" i="13"/>
  <c r="AH50" i="13"/>
  <c r="AH18" i="13"/>
  <c r="AH195" i="13"/>
  <c r="AH179" i="13"/>
  <c r="AH163" i="13"/>
  <c r="AH147" i="13"/>
  <c r="AH131" i="13"/>
  <c r="AH115" i="13"/>
  <c r="AH99" i="13"/>
  <c r="AH83" i="13"/>
  <c r="AH67" i="13"/>
  <c r="AH51" i="13"/>
  <c r="AH35" i="13"/>
  <c r="AH19" i="13"/>
  <c r="AH196" i="13"/>
  <c r="AH148" i="13"/>
  <c r="AH116" i="13"/>
  <c r="AH84" i="13"/>
  <c r="AH68" i="13"/>
  <c r="AH36" i="13"/>
  <c r="AH20" i="13"/>
  <c r="AH180" i="13"/>
  <c r="AH100" i="13"/>
  <c r="AH164" i="13"/>
  <c r="AH132" i="13"/>
  <c r="AH175" i="13"/>
  <c r="AH159" i="13"/>
  <c r="AH143" i="13"/>
  <c r="AH127" i="13"/>
  <c r="AH111" i="13"/>
  <c r="AH95" i="13"/>
  <c r="AH79" i="13"/>
  <c r="AH63" i="13"/>
  <c r="AH47" i="13"/>
  <c r="AH31" i="13"/>
  <c r="AH181" i="13"/>
  <c r="AH165" i="13"/>
  <c r="AH149" i="13"/>
  <c r="AH133" i="13"/>
  <c r="AH117" i="13"/>
  <c r="AH85" i="13"/>
  <c r="U167" i="3"/>
  <c r="V167" i="3" s="1"/>
  <c r="U162" i="3"/>
  <c r="V162" i="3" s="1"/>
  <c r="U188" i="3"/>
  <c r="V188" i="3" s="1"/>
  <c r="U81" i="3"/>
  <c r="Y81" i="3" s="1"/>
  <c r="U49" i="3"/>
  <c r="F49" i="3" s="1"/>
  <c r="U33" i="3"/>
  <c r="F33" i="3" s="1"/>
  <c r="AH173" i="13"/>
  <c r="AH192" i="13"/>
  <c r="U106" i="3"/>
  <c r="V106" i="3" s="1"/>
  <c r="AH182" i="13"/>
  <c r="AH172" i="13"/>
  <c r="U190" i="3"/>
  <c r="V190" i="3" s="1"/>
  <c r="U30" i="3"/>
  <c r="V30" i="3" s="1"/>
  <c r="AH194" i="13"/>
  <c r="U189" i="3"/>
  <c r="Y189" i="3" s="1"/>
  <c r="U45" i="3"/>
  <c r="F45" i="3" s="1"/>
  <c r="AH190" i="13"/>
  <c r="AH187" i="13"/>
  <c r="AH174" i="13"/>
  <c r="AH171" i="13"/>
  <c r="AH168" i="13"/>
  <c r="AH158" i="13"/>
  <c r="AH155" i="13"/>
  <c r="AH152" i="13"/>
  <c r="AH142" i="13"/>
  <c r="AH139" i="13"/>
  <c r="AH136" i="13"/>
  <c r="AH126" i="13"/>
  <c r="AH123" i="13"/>
  <c r="AH120" i="13"/>
  <c r="AH110" i="13"/>
  <c r="AH107" i="13"/>
  <c r="AH104" i="13"/>
  <c r="AH94" i="13"/>
  <c r="AH91" i="13"/>
  <c r="AH88" i="13"/>
  <c r="AH78" i="13"/>
  <c r="AH75" i="13"/>
  <c r="AH72" i="13"/>
  <c r="AH62" i="13"/>
  <c r="AH59" i="13"/>
  <c r="AH56" i="13"/>
  <c r="AH46" i="13"/>
  <c r="AH43" i="13"/>
  <c r="AH40" i="13"/>
  <c r="AH30" i="13"/>
  <c r="AH27" i="13"/>
  <c r="AH24" i="13"/>
  <c r="U124" i="3"/>
  <c r="V124" i="3" s="1"/>
  <c r="U119" i="3"/>
  <c r="V119" i="3" s="1"/>
  <c r="U129" i="3"/>
  <c r="V129" i="3" s="1"/>
  <c r="U113" i="3"/>
  <c r="V113" i="3" s="1"/>
  <c r="U97" i="3"/>
  <c r="V97" i="3" s="1"/>
  <c r="U22" i="3"/>
  <c r="V22" i="3" s="1"/>
  <c r="U88" i="3"/>
  <c r="F88" i="3" s="1"/>
  <c r="U19" i="3"/>
  <c r="F19" i="3" s="1"/>
  <c r="U160" i="3"/>
  <c r="W160" i="3" s="1"/>
  <c r="U139" i="3"/>
  <c r="X139" i="3" s="1"/>
  <c r="U127" i="3"/>
  <c r="Y127" i="3" s="1"/>
  <c r="U95" i="3"/>
  <c r="X95" i="3" s="1"/>
  <c r="U184" i="3"/>
  <c r="F184" i="3" s="1"/>
  <c r="U179" i="3"/>
  <c r="X179" i="3" s="1"/>
  <c r="U173" i="3"/>
  <c r="F173" i="3" s="1"/>
  <c r="U157" i="3"/>
  <c r="F157" i="3" s="1"/>
  <c r="U141" i="3"/>
  <c r="F141" i="3" s="1"/>
  <c r="U125" i="3"/>
  <c r="F125" i="3" s="1"/>
  <c r="U104" i="3"/>
  <c r="F104" i="3" s="1"/>
  <c r="U172" i="3"/>
  <c r="U77" i="3"/>
  <c r="F77" i="3" s="1"/>
  <c r="U177" i="3"/>
  <c r="W177" i="3" s="1"/>
  <c r="U161" i="3"/>
  <c r="W161" i="3" s="1"/>
  <c r="U76" i="3"/>
  <c r="U71" i="3"/>
  <c r="W71" i="3" s="1"/>
  <c r="U39" i="3"/>
  <c r="F39" i="3" s="1"/>
  <c r="AH17" i="13"/>
  <c r="AH193" i="13"/>
  <c r="AH177" i="13"/>
  <c r="AH161" i="13"/>
  <c r="AH145" i="13"/>
  <c r="AH129" i="13"/>
  <c r="AH113" i="13"/>
  <c r="AH97" i="13"/>
  <c r="AH81" i="13"/>
  <c r="AH65" i="13"/>
  <c r="AH49" i="13"/>
  <c r="AH33" i="13"/>
  <c r="AH191" i="13"/>
  <c r="U180" i="3"/>
  <c r="U133" i="3"/>
  <c r="Y133" i="3" s="1"/>
  <c r="U112" i="3"/>
  <c r="X112" i="3" s="1"/>
  <c r="U65" i="3"/>
  <c r="Y65" i="3" s="1"/>
  <c r="U195" i="3"/>
  <c r="U101" i="3"/>
  <c r="W101" i="3" s="1"/>
  <c r="U75" i="3"/>
  <c r="W75" i="3" s="1"/>
  <c r="U64" i="3"/>
  <c r="X64" i="3" s="1"/>
  <c r="U137" i="3"/>
  <c r="Y137" i="3" s="1"/>
  <c r="U116" i="3"/>
  <c r="X116" i="3" s="1"/>
  <c r="U174" i="3"/>
  <c r="X174" i="3" s="1"/>
  <c r="U42" i="3"/>
  <c r="X42" i="3" s="1"/>
  <c r="U147" i="3"/>
  <c r="F147" i="3" s="1"/>
  <c r="U63" i="3"/>
  <c r="X63" i="3" s="1"/>
  <c r="U52" i="3"/>
  <c r="Y52" i="3" s="1"/>
  <c r="U193" i="3"/>
  <c r="V193" i="3" s="1"/>
  <c r="U83" i="3"/>
  <c r="X83" i="3" s="1"/>
  <c r="U73" i="3"/>
  <c r="X73" i="3" s="1"/>
  <c r="U151" i="3"/>
  <c r="X151" i="3" s="1"/>
  <c r="U135" i="3"/>
  <c r="F135" i="3" s="1"/>
  <c r="U93" i="3"/>
  <c r="X93" i="3" s="1"/>
  <c r="U67" i="3"/>
  <c r="W67" i="3" s="1"/>
  <c r="U51" i="3"/>
  <c r="F51" i="3" s="1"/>
  <c r="U35" i="3"/>
  <c r="Y35" i="3" s="1"/>
  <c r="U72" i="3"/>
  <c r="X72" i="3" s="1"/>
  <c r="U40" i="3"/>
  <c r="U103" i="3"/>
  <c r="F103" i="3" s="1"/>
  <c r="U61" i="3"/>
  <c r="F61" i="3" s="1"/>
  <c r="U150" i="3"/>
  <c r="U87" i="3"/>
  <c r="Y87" i="3" s="1"/>
  <c r="U66" i="3"/>
  <c r="Y66" i="3" s="1"/>
  <c r="Y49" i="3"/>
  <c r="U183" i="3"/>
  <c r="U168" i="3"/>
  <c r="X168" i="3" s="1"/>
  <c r="U163" i="3"/>
  <c r="Y163" i="3" s="1"/>
  <c r="U142" i="3"/>
  <c r="U131" i="3"/>
  <c r="U111" i="3"/>
  <c r="W111" i="3" s="1"/>
  <c r="U100" i="3"/>
  <c r="W100" i="3" s="1"/>
  <c r="U90" i="3"/>
  <c r="X90" i="3" s="1"/>
  <c r="U28" i="3"/>
  <c r="U23" i="3"/>
  <c r="V23" i="3" s="1"/>
  <c r="U152" i="3"/>
  <c r="F152" i="3" s="1"/>
  <c r="U136" i="3"/>
  <c r="V136" i="3" s="1"/>
  <c r="U69" i="3"/>
  <c r="F69" i="3" s="1"/>
  <c r="U43" i="3"/>
  <c r="X43" i="3" s="1"/>
  <c r="U38" i="3"/>
  <c r="U120" i="3"/>
  <c r="U115" i="3"/>
  <c r="Y115" i="3" s="1"/>
  <c r="U53" i="3"/>
  <c r="U130" i="3"/>
  <c r="Y130" i="3" s="1"/>
  <c r="U99" i="3"/>
  <c r="U68" i="3"/>
  <c r="Y68" i="3" s="1"/>
  <c r="U58" i="3"/>
  <c r="Y58" i="3" s="1"/>
  <c r="U27" i="3"/>
  <c r="Y27" i="3" s="1"/>
  <c r="U196" i="3"/>
  <c r="Y196" i="3" s="1"/>
  <c r="U181" i="3"/>
  <c r="F181" i="3" s="1"/>
  <c r="U114" i="3"/>
  <c r="X114" i="3" s="1"/>
  <c r="U109" i="3"/>
  <c r="U78" i="3"/>
  <c r="U47" i="3"/>
  <c r="W47" i="3" s="1"/>
  <c r="U171" i="3"/>
  <c r="X171" i="3" s="1"/>
  <c r="U145" i="3"/>
  <c r="V145" i="3" s="1"/>
  <c r="U98" i="3"/>
  <c r="X98" i="3" s="1"/>
  <c r="Y101" i="3"/>
  <c r="Y97" i="3"/>
  <c r="U165" i="3"/>
  <c r="F165" i="3" s="1"/>
  <c r="U128" i="3"/>
  <c r="Y128" i="3" s="1"/>
  <c r="U56" i="3"/>
  <c r="W56" i="3" s="1"/>
  <c r="U25" i="3"/>
  <c r="X25" i="3" s="1"/>
  <c r="U154" i="3"/>
  <c r="W154" i="3" s="1"/>
  <c r="U50" i="3"/>
  <c r="W50" i="3" s="1"/>
  <c r="U169" i="3"/>
  <c r="F169" i="3" s="1"/>
  <c r="U159" i="3"/>
  <c r="Y159" i="3" s="1"/>
  <c r="U148" i="3"/>
  <c r="W148" i="3" s="1"/>
  <c r="U132" i="3"/>
  <c r="U122" i="3"/>
  <c r="Y122" i="3" s="1"/>
  <c r="U117" i="3"/>
  <c r="X117" i="3" s="1"/>
  <c r="U96" i="3"/>
  <c r="W96" i="3" s="1"/>
  <c r="U55" i="3"/>
  <c r="W55" i="3" s="1"/>
  <c r="U24" i="3"/>
  <c r="Y24" i="3" s="1"/>
  <c r="U29" i="3"/>
  <c r="F29" i="3" s="1"/>
  <c r="X163" i="3"/>
  <c r="V147" i="3"/>
  <c r="W147" i="3"/>
  <c r="Y33" i="3"/>
  <c r="W33" i="3"/>
  <c r="X33" i="3"/>
  <c r="X115" i="3"/>
  <c r="W103" i="3"/>
  <c r="X103" i="3"/>
  <c r="V19" i="3"/>
  <c r="W19" i="3"/>
  <c r="X19" i="3"/>
  <c r="Y19" i="3"/>
  <c r="U194" i="3"/>
  <c r="F194" i="3" s="1"/>
  <c r="U166" i="3"/>
  <c r="F166" i="3" s="1"/>
  <c r="U156" i="3"/>
  <c r="F156" i="3" s="1"/>
  <c r="U118" i="3"/>
  <c r="F118" i="3" s="1"/>
  <c r="U108" i="3"/>
  <c r="F108" i="3" s="1"/>
  <c r="U94" i="3"/>
  <c r="F94" i="3" s="1"/>
  <c r="U89" i="3"/>
  <c r="F89" i="3" s="1"/>
  <c r="U84" i="3"/>
  <c r="F84" i="3" s="1"/>
  <c r="U70" i="3"/>
  <c r="F70" i="3" s="1"/>
  <c r="U60" i="3"/>
  <c r="F60" i="3" s="1"/>
  <c r="U46" i="3"/>
  <c r="F46" i="3" s="1"/>
  <c r="U41" i="3"/>
  <c r="F41" i="3" s="1"/>
  <c r="U36" i="3"/>
  <c r="F36" i="3" s="1"/>
  <c r="X177" i="3"/>
  <c r="X97" i="3"/>
  <c r="X69" i="3"/>
  <c r="X49" i="3"/>
  <c r="Y113" i="3"/>
  <c r="W49" i="3"/>
  <c r="U170" i="3"/>
  <c r="F170" i="3" s="1"/>
  <c r="U146" i="3"/>
  <c r="F146" i="3" s="1"/>
  <c r="U79" i="3"/>
  <c r="F79" i="3" s="1"/>
  <c r="U74" i="3"/>
  <c r="F74" i="3" s="1"/>
  <c r="U31" i="3"/>
  <c r="F31" i="3" s="1"/>
  <c r="U26" i="3"/>
  <c r="F26" i="3" s="1"/>
  <c r="V161" i="3"/>
  <c r="Y172" i="3"/>
  <c r="Y116" i="3"/>
  <c r="Y100" i="3"/>
  <c r="Y64" i="3"/>
  <c r="Y28" i="3"/>
  <c r="U175" i="3"/>
  <c r="F175" i="3" s="1"/>
  <c r="U155" i="3"/>
  <c r="F155" i="3" s="1"/>
  <c r="U126" i="3"/>
  <c r="F126" i="3" s="1"/>
  <c r="U121" i="3"/>
  <c r="F121" i="3" s="1"/>
  <c r="U107" i="3"/>
  <c r="F107" i="3" s="1"/>
  <c r="U59" i="3"/>
  <c r="F59" i="3" s="1"/>
  <c r="U21" i="3"/>
  <c r="F21" i="3" s="1"/>
  <c r="X172" i="3"/>
  <c r="X160" i="3"/>
  <c r="X68" i="3"/>
  <c r="X52" i="3"/>
  <c r="X28" i="3"/>
  <c r="U164" i="3"/>
  <c r="F164" i="3" s="1"/>
  <c r="U140" i="3"/>
  <c r="F140" i="3" s="1"/>
  <c r="W172" i="3"/>
  <c r="W116" i="3"/>
  <c r="W52" i="3"/>
  <c r="W40" i="3"/>
  <c r="W28" i="3"/>
  <c r="U192" i="3"/>
  <c r="F192" i="3" s="1"/>
  <c r="U102" i="3"/>
  <c r="F102" i="3" s="1"/>
  <c r="U92" i="3"/>
  <c r="F92" i="3" s="1"/>
  <c r="U54" i="3"/>
  <c r="F54" i="3" s="1"/>
  <c r="U44" i="3"/>
  <c r="F44" i="3" s="1"/>
  <c r="U20" i="3"/>
  <c r="F20" i="3" s="1"/>
  <c r="Y195" i="3"/>
  <c r="Y179" i="3"/>
  <c r="Y167" i="3"/>
  <c r="U187" i="3"/>
  <c r="F187" i="3" s="1"/>
  <c r="U178" i="3"/>
  <c r="F178" i="3" s="1"/>
  <c r="U149" i="3"/>
  <c r="F149" i="3" s="1"/>
  <c r="U144" i="3"/>
  <c r="F144" i="3" s="1"/>
  <c r="U82" i="3"/>
  <c r="F82" i="3" s="1"/>
  <c r="U34" i="3"/>
  <c r="F34" i="3" s="1"/>
  <c r="X195" i="3"/>
  <c r="X167" i="3"/>
  <c r="X127" i="3"/>
  <c r="X35" i="3"/>
  <c r="U48" i="3"/>
  <c r="F48" i="3" s="1"/>
  <c r="W195" i="3"/>
  <c r="W139" i="3"/>
  <c r="W127" i="3"/>
  <c r="W63" i="3"/>
  <c r="W35" i="3"/>
  <c r="W27" i="3"/>
  <c r="U182" i="3"/>
  <c r="F182" i="3" s="1"/>
  <c r="U110" i="3"/>
  <c r="F110" i="3" s="1"/>
  <c r="U105" i="3"/>
  <c r="F105" i="3" s="1"/>
  <c r="U91" i="3"/>
  <c r="F91" i="3" s="1"/>
  <c r="U62" i="3"/>
  <c r="F62" i="3" s="1"/>
  <c r="U57" i="3"/>
  <c r="F57" i="3" s="1"/>
  <c r="U191" i="3"/>
  <c r="F191" i="3" s="1"/>
  <c r="U153" i="3"/>
  <c r="F153" i="3" s="1"/>
  <c r="U86" i="3"/>
  <c r="F86" i="3" s="1"/>
  <c r="Y190" i="3"/>
  <c r="Y150" i="3"/>
  <c r="Y106" i="3"/>
  <c r="Y30" i="3"/>
  <c r="Y22" i="3"/>
  <c r="U158" i="3"/>
  <c r="F158" i="3" s="1"/>
  <c r="U186" i="3"/>
  <c r="F186" i="3" s="1"/>
  <c r="U143" i="3"/>
  <c r="F143" i="3" s="1"/>
  <c r="U138" i="3"/>
  <c r="F138" i="3" s="1"/>
  <c r="X190" i="3"/>
  <c r="X150" i="3"/>
  <c r="X142" i="3"/>
  <c r="X106" i="3"/>
  <c r="X78" i="3"/>
  <c r="X38" i="3"/>
  <c r="X30" i="3"/>
  <c r="X22" i="3"/>
  <c r="U134" i="3"/>
  <c r="F134" i="3" s="1"/>
  <c r="W190" i="3"/>
  <c r="W150" i="3"/>
  <c r="W142" i="3"/>
  <c r="W122" i="3"/>
  <c r="W106" i="3"/>
  <c r="W98" i="3"/>
  <c r="W66" i="3"/>
  <c r="W30" i="3"/>
  <c r="W22" i="3"/>
  <c r="U185" i="3"/>
  <c r="F185" i="3" s="1"/>
  <c r="U176" i="3"/>
  <c r="F176" i="3" s="1"/>
  <c r="U123" i="3"/>
  <c r="F123" i="3" s="1"/>
  <c r="U85" i="3"/>
  <c r="F85" i="3" s="1"/>
  <c r="U80" i="3"/>
  <c r="F80" i="3" s="1"/>
  <c r="U37" i="3"/>
  <c r="F37" i="3" s="1"/>
  <c r="U32" i="3"/>
  <c r="F32" i="3" s="1"/>
  <c r="U18" i="3"/>
  <c r="F18" i="3" s="1"/>
  <c r="U17" i="3"/>
  <c r="F17" i="3" s="1"/>
  <c r="D15" i="7"/>
  <c r="E15" i="7"/>
  <c r="F15" i="7"/>
  <c r="G15" i="7"/>
  <c r="H15" i="7"/>
  <c r="D16" i="7"/>
  <c r="E16" i="7"/>
  <c r="F16" i="7"/>
  <c r="G16" i="7"/>
  <c r="H16" i="7"/>
  <c r="D17" i="7"/>
  <c r="E17" i="7"/>
  <c r="F17" i="7"/>
  <c r="G17" i="7"/>
  <c r="H17" i="7"/>
  <c r="D18" i="7"/>
  <c r="E18" i="7"/>
  <c r="F18" i="7"/>
  <c r="G18" i="7"/>
  <c r="H18" i="7"/>
  <c r="D19" i="7"/>
  <c r="E19" i="7"/>
  <c r="F19" i="7"/>
  <c r="G19" i="7"/>
  <c r="H19" i="7"/>
  <c r="D20" i="7"/>
  <c r="E20" i="7"/>
  <c r="F20" i="7"/>
  <c r="G20" i="7"/>
  <c r="H20" i="7"/>
  <c r="D21" i="7"/>
  <c r="E21" i="7"/>
  <c r="F21" i="7"/>
  <c r="G21" i="7"/>
  <c r="H21" i="7"/>
  <c r="D22" i="7"/>
  <c r="E22" i="7"/>
  <c r="F22" i="7"/>
  <c r="G22" i="7"/>
  <c r="H22" i="7"/>
  <c r="D23" i="7"/>
  <c r="E23" i="7"/>
  <c r="F23" i="7"/>
  <c r="G23" i="7"/>
  <c r="H23" i="7"/>
  <c r="D24" i="7"/>
  <c r="E24" i="7"/>
  <c r="F24" i="7"/>
  <c r="G24" i="7"/>
  <c r="H24" i="7"/>
  <c r="D25" i="7"/>
  <c r="E25" i="7"/>
  <c r="F25" i="7"/>
  <c r="G25" i="7"/>
  <c r="H25" i="7"/>
  <c r="D26" i="7"/>
  <c r="E26" i="7"/>
  <c r="F26" i="7"/>
  <c r="G26" i="7"/>
  <c r="H26" i="7"/>
  <c r="D27" i="7"/>
  <c r="E27" i="7"/>
  <c r="F27" i="7"/>
  <c r="G27" i="7"/>
  <c r="H27" i="7"/>
  <c r="D28" i="7"/>
  <c r="E28" i="7"/>
  <c r="F28" i="7"/>
  <c r="G28" i="7"/>
  <c r="H28" i="7"/>
  <c r="D29" i="7"/>
  <c r="E29" i="7"/>
  <c r="F29" i="7"/>
  <c r="G29" i="7"/>
  <c r="H29" i="7"/>
  <c r="D30" i="7"/>
  <c r="E30" i="7"/>
  <c r="F30" i="7"/>
  <c r="G30" i="7"/>
  <c r="H30" i="7"/>
  <c r="D31" i="7"/>
  <c r="E31" i="7"/>
  <c r="F31" i="7"/>
  <c r="G31" i="7"/>
  <c r="H31" i="7"/>
  <c r="D32" i="7"/>
  <c r="E32" i="7"/>
  <c r="F32" i="7"/>
  <c r="G32" i="7"/>
  <c r="H32" i="7"/>
  <c r="D33" i="7"/>
  <c r="E33" i="7"/>
  <c r="F33" i="7"/>
  <c r="G33" i="7"/>
  <c r="H33" i="7"/>
  <c r="D34" i="7"/>
  <c r="E34" i="7"/>
  <c r="F34" i="7"/>
  <c r="G34" i="7"/>
  <c r="H34" i="7"/>
  <c r="D35" i="7"/>
  <c r="E35" i="7"/>
  <c r="F35" i="7"/>
  <c r="G35" i="7"/>
  <c r="H35" i="7"/>
  <c r="D36" i="7"/>
  <c r="E36" i="7"/>
  <c r="F36" i="7"/>
  <c r="G36" i="7"/>
  <c r="H36" i="7"/>
  <c r="D37" i="7"/>
  <c r="E37" i="7"/>
  <c r="F37" i="7"/>
  <c r="G37" i="7"/>
  <c r="H37" i="7"/>
  <c r="D38" i="7"/>
  <c r="E38" i="7"/>
  <c r="F38" i="7"/>
  <c r="G38" i="7"/>
  <c r="H38" i="7"/>
  <c r="D39" i="7"/>
  <c r="E39" i="7"/>
  <c r="F39" i="7"/>
  <c r="G39" i="7"/>
  <c r="H39" i="7"/>
  <c r="D40" i="7"/>
  <c r="E40" i="7"/>
  <c r="F40" i="7"/>
  <c r="G40" i="7"/>
  <c r="H40" i="7"/>
  <c r="D41" i="7"/>
  <c r="E41" i="7"/>
  <c r="F41" i="7"/>
  <c r="G41" i="7"/>
  <c r="H41" i="7"/>
  <c r="D42" i="7"/>
  <c r="E42" i="7"/>
  <c r="F42" i="7"/>
  <c r="G42" i="7"/>
  <c r="H42" i="7"/>
  <c r="D43" i="7"/>
  <c r="E43" i="7"/>
  <c r="F43" i="7"/>
  <c r="G43" i="7"/>
  <c r="H43" i="7"/>
  <c r="D44" i="7"/>
  <c r="E44" i="7"/>
  <c r="F44" i="7"/>
  <c r="G44" i="7"/>
  <c r="H44" i="7"/>
  <c r="D45" i="7"/>
  <c r="E45" i="7"/>
  <c r="F45" i="7"/>
  <c r="G45" i="7"/>
  <c r="H45" i="7"/>
  <c r="D46" i="7"/>
  <c r="E46" i="7"/>
  <c r="F46" i="7"/>
  <c r="G46" i="7"/>
  <c r="H46" i="7"/>
  <c r="D47" i="7"/>
  <c r="E47" i="7"/>
  <c r="F47" i="7"/>
  <c r="G47" i="7"/>
  <c r="H47" i="7"/>
  <c r="D48" i="7"/>
  <c r="E48" i="7"/>
  <c r="F48" i="7"/>
  <c r="G48" i="7"/>
  <c r="H48" i="7"/>
  <c r="D49" i="7"/>
  <c r="E49" i="7"/>
  <c r="F49" i="7"/>
  <c r="G49" i="7"/>
  <c r="H49" i="7"/>
  <c r="D50" i="7"/>
  <c r="E50" i="7"/>
  <c r="F50" i="7"/>
  <c r="G50" i="7"/>
  <c r="H50" i="7"/>
  <c r="X162" i="3" l="1"/>
  <c r="W43" i="3"/>
  <c r="V29" i="3"/>
  <c r="W162" i="3"/>
  <c r="Y29" i="3"/>
  <c r="W174" i="3"/>
  <c r="W95" i="3"/>
  <c r="W119" i="3"/>
  <c r="X100" i="3"/>
  <c r="W181" i="3"/>
  <c r="W189" i="3"/>
  <c r="Y67" i="3"/>
  <c r="Y154" i="3"/>
  <c r="X136" i="3"/>
  <c r="F113" i="3"/>
  <c r="Y162" i="3"/>
  <c r="V196" i="3"/>
  <c r="X159" i="3"/>
  <c r="Y135" i="3"/>
  <c r="F106" i="3"/>
  <c r="X50" i="3"/>
  <c r="X135" i="3"/>
  <c r="Y23" i="3"/>
  <c r="Y50" i="3"/>
  <c r="X66" i="3"/>
  <c r="Y160" i="3"/>
  <c r="X29" i="3"/>
  <c r="W135" i="3"/>
  <c r="X23" i="3"/>
  <c r="F188" i="3"/>
  <c r="Y39" i="3"/>
  <c r="X154" i="3"/>
  <c r="Y174" i="3"/>
  <c r="Y157" i="3"/>
  <c r="V49" i="3"/>
  <c r="Y71" i="3"/>
  <c r="Y184" i="3"/>
  <c r="W157" i="3"/>
  <c r="X157" i="3"/>
  <c r="W167" i="3"/>
  <c r="AA167" i="3" s="1"/>
  <c r="Y56" i="3"/>
  <c r="W168" i="3"/>
  <c r="W188" i="3"/>
  <c r="AA49" i="3"/>
  <c r="W129" i="3"/>
  <c r="V33" i="3"/>
  <c r="AA33" i="3" s="1"/>
  <c r="X65" i="3"/>
  <c r="V184" i="3"/>
  <c r="AA184" i="3" s="1"/>
  <c r="F97" i="3"/>
  <c r="Y96" i="3"/>
  <c r="W65" i="3"/>
  <c r="X81" i="3"/>
  <c r="Y77" i="3"/>
  <c r="V39" i="3"/>
  <c r="F162" i="3"/>
  <c r="W69" i="3"/>
  <c r="X77" i="3"/>
  <c r="Y88" i="3"/>
  <c r="F119" i="3"/>
  <c r="W130" i="3"/>
  <c r="X122" i="3"/>
  <c r="X47" i="3"/>
  <c r="Y95" i="3"/>
  <c r="X124" i="3"/>
  <c r="AA124" i="3" s="1"/>
  <c r="W73" i="3"/>
  <c r="X113" i="3"/>
  <c r="AA113" i="3" s="1"/>
  <c r="W77" i="3"/>
  <c r="X88" i="3"/>
  <c r="W173" i="3"/>
  <c r="F167" i="3"/>
  <c r="X130" i="3"/>
  <c r="Y119" i="3"/>
  <c r="Y124" i="3"/>
  <c r="W81" i="3"/>
  <c r="V77" i="3"/>
  <c r="AA77" i="3" s="1"/>
  <c r="W88" i="3"/>
  <c r="AA88" i="3" s="1"/>
  <c r="Y173" i="3"/>
  <c r="F81" i="3"/>
  <c r="X71" i="3"/>
  <c r="W112" i="3"/>
  <c r="W97" i="3"/>
  <c r="X129" i="3"/>
  <c r="V88" i="3"/>
  <c r="Y129" i="3"/>
  <c r="V81" i="3"/>
  <c r="X188" i="3"/>
  <c r="X133" i="3"/>
  <c r="Y193" i="3"/>
  <c r="F129" i="3"/>
  <c r="X119" i="3"/>
  <c r="W124" i="3"/>
  <c r="Y188" i="3"/>
  <c r="W113" i="3"/>
  <c r="X161" i="3"/>
  <c r="V189" i="3"/>
  <c r="X189" i="3"/>
  <c r="AA189" i="3" s="1"/>
  <c r="Y42" i="3"/>
  <c r="X45" i="3"/>
  <c r="W45" i="3"/>
  <c r="V45" i="3"/>
  <c r="Y45" i="3"/>
  <c r="Y152" i="3"/>
  <c r="Y114" i="3"/>
  <c r="X152" i="3"/>
  <c r="W163" i="3"/>
  <c r="Y61" i="3"/>
  <c r="Y103" i="3"/>
  <c r="AA103" i="3" s="1"/>
  <c r="W152" i="3"/>
  <c r="X61" i="3"/>
  <c r="V152" i="3"/>
  <c r="W61" i="3"/>
  <c r="V61" i="3"/>
  <c r="V103" i="3"/>
  <c r="F189" i="3"/>
  <c r="W42" i="3"/>
  <c r="X67" i="3"/>
  <c r="V151" i="3"/>
  <c r="W165" i="3"/>
  <c r="X169" i="3"/>
  <c r="W169" i="3"/>
  <c r="F30" i="3"/>
  <c r="X181" i="3"/>
  <c r="W29" i="3"/>
  <c r="AA29" i="3" s="1"/>
  <c r="W196" i="3"/>
  <c r="X173" i="3"/>
  <c r="F190" i="3"/>
  <c r="Y90" i="3"/>
  <c r="W137" i="3"/>
  <c r="V104" i="3"/>
  <c r="Y72" i="3"/>
  <c r="W58" i="3"/>
  <c r="W90" i="3"/>
  <c r="AA90" i="3" s="1"/>
  <c r="Y75" i="3"/>
  <c r="X39" i="3"/>
  <c r="X125" i="3"/>
  <c r="X58" i="3"/>
  <c r="X75" i="3"/>
  <c r="W39" i="3"/>
  <c r="AA39" i="3" s="1"/>
  <c r="W141" i="3"/>
  <c r="F124" i="3"/>
  <c r="V141" i="3"/>
  <c r="Y141" i="3"/>
  <c r="Y139" i="3"/>
  <c r="F22" i="3"/>
  <c r="Y51" i="3"/>
  <c r="X51" i="3"/>
  <c r="W104" i="3"/>
  <c r="X55" i="3"/>
  <c r="W51" i="3"/>
  <c r="Y104" i="3"/>
  <c r="V157" i="3"/>
  <c r="V173" i="3"/>
  <c r="X104" i="3"/>
  <c r="V159" i="3"/>
  <c r="F159" i="3"/>
  <c r="V78" i="3"/>
  <c r="F78" i="3"/>
  <c r="V43" i="3"/>
  <c r="F43" i="3"/>
  <c r="W193" i="3"/>
  <c r="F193" i="3"/>
  <c r="Y161" i="3"/>
  <c r="F161" i="3"/>
  <c r="Y109" i="3"/>
  <c r="F109" i="3"/>
  <c r="V66" i="3"/>
  <c r="F66" i="3"/>
  <c r="V52" i="3"/>
  <c r="AA52" i="3" s="1"/>
  <c r="F52" i="3"/>
  <c r="V177" i="3"/>
  <c r="F177" i="3"/>
  <c r="V47" i="3"/>
  <c r="F47" i="3"/>
  <c r="V38" i="3"/>
  <c r="F38" i="3"/>
  <c r="V76" i="3"/>
  <c r="F76" i="3"/>
  <c r="X165" i="3"/>
  <c r="V51" i="3"/>
  <c r="W125" i="3"/>
  <c r="V50" i="3"/>
  <c r="F50" i="3"/>
  <c r="V114" i="3"/>
  <c r="F114" i="3"/>
  <c r="W136" i="3"/>
  <c r="F136" i="3"/>
  <c r="V87" i="3"/>
  <c r="F87" i="3"/>
  <c r="V63" i="3"/>
  <c r="F63" i="3"/>
  <c r="V95" i="3"/>
  <c r="F95" i="3"/>
  <c r="V148" i="3"/>
  <c r="F148" i="3"/>
  <c r="V180" i="3"/>
  <c r="F180" i="3"/>
  <c r="W83" i="3"/>
  <c r="X148" i="3"/>
  <c r="Y76" i="3"/>
  <c r="X109" i="3"/>
  <c r="V125" i="3"/>
  <c r="X145" i="3"/>
  <c r="V154" i="3"/>
  <c r="F154" i="3"/>
  <c r="V150" i="3"/>
  <c r="F150" i="3"/>
  <c r="V127" i="3"/>
  <c r="F127" i="3"/>
  <c r="V83" i="3"/>
  <c r="F83" i="3"/>
  <c r="Y38" i="3"/>
  <c r="Y125" i="3"/>
  <c r="W145" i="3"/>
  <c r="Y73" i="3"/>
  <c r="X196" i="3"/>
  <c r="F196" i="3"/>
  <c r="Y177" i="3"/>
  <c r="AA177" i="3" s="1"/>
  <c r="V42" i="3"/>
  <c r="AA42" i="3" s="1"/>
  <c r="F42" i="3"/>
  <c r="V172" i="3"/>
  <c r="F172" i="3"/>
  <c r="Y47" i="3"/>
  <c r="W180" i="3"/>
  <c r="X141" i="3"/>
  <c r="W25" i="3"/>
  <c r="F25" i="3"/>
  <c r="W23" i="3"/>
  <c r="F23" i="3"/>
  <c r="V174" i="3"/>
  <c r="F174" i="3"/>
  <c r="X180" i="3"/>
  <c r="V56" i="3"/>
  <c r="F56" i="3"/>
  <c r="V28" i="3"/>
  <c r="F28" i="3"/>
  <c r="V40" i="3"/>
  <c r="F40" i="3"/>
  <c r="V116" i="3"/>
  <c r="F116" i="3"/>
  <c r="V128" i="3"/>
  <c r="F128" i="3"/>
  <c r="V27" i="3"/>
  <c r="F27" i="3"/>
  <c r="V90" i="3"/>
  <c r="F90" i="3"/>
  <c r="W72" i="3"/>
  <c r="F72" i="3"/>
  <c r="V137" i="3"/>
  <c r="F137" i="3"/>
  <c r="V58" i="3"/>
  <c r="F58" i="3"/>
  <c r="V100" i="3"/>
  <c r="AA100" i="3" s="1"/>
  <c r="F100" i="3"/>
  <c r="V35" i="3"/>
  <c r="AA35" i="3" s="1"/>
  <c r="F35" i="3"/>
  <c r="V64" i="3"/>
  <c r="F64" i="3"/>
  <c r="V68" i="3"/>
  <c r="F68" i="3"/>
  <c r="V75" i="3"/>
  <c r="F75" i="3"/>
  <c r="V139" i="3"/>
  <c r="F139" i="3"/>
  <c r="W38" i="3"/>
  <c r="V24" i="3"/>
  <c r="F24" i="3"/>
  <c r="V111" i="3"/>
  <c r="F111" i="3"/>
  <c r="W179" i="3"/>
  <c r="W64" i="3"/>
  <c r="X40" i="3"/>
  <c r="X184" i="3"/>
  <c r="V72" i="3"/>
  <c r="V135" i="3"/>
  <c r="Y151" i="3"/>
  <c r="Y147" i="3"/>
  <c r="V55" i="3"/>
  <c r="F55" i="3"/>
  <c r="V99" i="3"/>
  <c r="F99" i="3"/>
  <c r="V131" i="3"/>
  <c r="F131" i="3"/>
  <c r="V67" i="3"/>
  <c r="F67" i="3"/>
  <c r="V101" i="3"/>
  <c r="F101" i="3"/>
  <c r="V160" i="3"/>
  <c r="F160" i="3"/>
  <c r="Y83" i="3"/>
  <c r="W68" i="3"/>
  <c r="Y180" i="3"/>
  <c r="W184" i="3"/>
  <c r="Y136" i="3"/>
  <c r="X147" i="3"/>
  <c r="V96" i="3"/>
  <c r="F96" i="3"/>
  <c r="V130" i="3"/>
  <c r="F130" i="3"/>
  <c r="V142" i="3"/>
  <c r="F142" i="3"/>
  <c r="Y93" i="3"/>
  <c r="F93" i="3"/>
  <c r="V195" i="3"/>
  <c r="F195" i="3"/>
  <c r="W76" i="3"/>
  <c r="W117" i="3"/>
  <c r="F117" i="3"/>
  <c r="V98" i="3"/>
  <c r="F98" i="3"/>
  <c r="X53" i="3"/>
  <c r="F53" i="3"/>
  <c r="V163" i="3"/>
  <c r="AA163" i="3" s="1"/>
  <c r="F163" i="3"/>
  <c r="V65" i="3"/>
  <c r="F65" i="3"/>
  <c r="V122" i="3"/>
  <c r="F122" i="3"/>
  <c r="Y145" i="3"/>
  <c r="F145" i="3"/>
  <c r="V115" i="3"/>
  <c r="F115" i="3"/>
  <c r="V168" i="3"/>
  <c r="F168" i="3"/>
  <c r="W151" i="3"/>
  <c r="F151" i="3"/>
  <c r="V112" i="3"/>
  <c r="F112" i="3"/>
  <c r="V179" i="3"/>
  <c r="F179" i="3"/>
  <c r="X76" i="3"/>
  <c r="V132" i="3"/>
  <c r="F132" i="3"/>
  <c r="V171" i="3"/>
  <c r="F171" i="3"/>
  <c r="V120" i="3"/>
  <c r="F120" i="3"/>
  <c r="W183" i="3"/>
  <c r="F183" i="3"/>
  <c r="V73" i="3"/>
  <c r="AA73" i="3" s="1"/>
  <c r="F73" i="3"/>
  <c r="V133" i="3"/>
  <c r="F133" i="3"/>
  <c r="V71" i="3"/>
  <c r="F71" i="3"/>
  <c r="AA28" i="3"/>
  <c r="AA23" i="3"/>
  <c r="AA190" i="3"/>
  <c r="Y78" i="3"/>
  <c r="X111" i="3"/>
  <c r="W128" i="3"/>
  <c r="Y40" i="3"/>
  <c r="AA19" i="3"/>
  <c r="AA97" i="3"/>
  <c r="Y98" i="3"/>
  <c r="AA98" i="3" s="1"/>
  <c r="Y63" i="3"/>
  <c r="AA63" i="3" s="1"/>
  <c r="X128" i="3"/>
  <c r="W133" i="3"/>
  <c r="X101" i="3"/>
  <c r="X87" i="3"/>
  <c r="W93" i="3"/>
  <c r="Y99" i="3"/>
  <c r="Y131" i="3"/>
  <c r="AA45" i="3"/>
  <c r="W87" i="3"/>
  <c r="V93" i="3"/>
  <c r="X99" i="3"/>
  <c r="X131" i="3"/>
  <c r="W99" i="3"/>
  <c r="X24" i="3"/>
  <c r="X193" i="3"/>
  <c r="W114" i="3"/>
  <c r="AA114" i="3" s="1"/>
  <c r="Y142" i="3"/>
  <c r="X27" i="3"/>
  <c r="AA27" i="3" s="1"/>
  <c r="Y111" i="3"/>
  <c r="Y112" i="3"/>
  <c r="X137" i="3"/>
  <c r="Y55" i="3"/>
  <c r="X56" i="3"/>
  <c r="Y168" i="3"/>
  <c r="AA135" i="3"/>
  <c r="Y171" i="3"/>
  <c r="V169" i="3"/>
  <c r="Y169" i="3"/>
  <c r="Y132" i="3"/>
  <c r="W53" i="3"/>
  <c r="W24" i="3"/>
  <c r="W115" i="3"/>
  <c r="W131" i="3"/>
  <c r="V69" i="3"/>
  <c r="Y69" i="3"/>
  <c r="W78" i="3"/>
  <c r="W159" i="3"/>
  <c r="Y43" i="3"/>
  <c r="X96" i="3"/>
  <c r="Y148" i="3"/>
  <c r="AA148" i="3" s="1"/>
  <c r="V181" i="3"/>
  <c r="Y181" i="3"/>
  <c r="Y120" i="3"/>
  <c r="W171" i="3"/>
  <c r="W132" i="3"/>
  <c r="W109" i="3"/>
  <c r="X120" i="3"/>
  <c r="V25" i="3"/>
  <c r="Y25" i="3"/>
  <c r="V109" i="3"/>
  <c r="W120" i="3"/>
  <c r="AA195" i="3"/>
  <c r="AA161" i="3"/>
  <c r="V165" i="3"/>
  <c r="Y165" i="3"/>
  <c r="X132" i="3"/>
  <c r="Y183" i="3"/>
  <c r="V117" i="3"/>
  <c r="Y117" i="3"/>
  <c r="V53" i="3"/>
  <c r="Y53" i="3"/>
  <c r="X183" i="3"/>
  <c r="V183" i="3"/>
  <c r="V123" i="3"/>
  <c r="W123" i="3"/>
  <c r="X123" i="3"/>
  <c r="Y123" i="3"/>
  <c r="V36" i="3"/>
  <c r="W36" i="3"/>
  <c r="X36" i="3"/>
  <c r="Y36" i="3"/>
  <c r="V48" i="3"/>
  <c r="W48" i="3"/>
  <c r="X48" i="3"/>
  <c r="Y48" i="3"/>
  <c r="Y41" i="3"/>
  <c r="V41" i="3"/>
  <c r="W41" i="3"/>
  <c r="X41" i="3"/>
  <c r="V185" i="3"/>
  <c r="W185" i="3"/>
  <c r="Y185" i="3"/>
  <c r="X185" i="3"/>
  <c r="V34" i="3"/>
  <c r="W34" i="3"/>
  <c r="X34" i="3"/>
  <c r="Y34" i="3"/>
  <c r="V140" i="3"/>
  <c r="W140" i="3"/>
  <c r="X140" i="3"/>
  <c r="Y140" i="3"/>
  <c r="V31" i="3"/>
  <c r="W31" i="3"/>
  <c r="X31" i="3"/>
  <c r="Y31" i="3"/>
  <c r="V46" i="3"/>
  <c r="W46" i="3"/>
  <c r="X46" i="3"/>
  <c r="Y46" i="3"/>
  <c r="V82" i="3"/>
  <c r="W82" i="3"/>
  <c r="X82" i="3"/>
  <c r="Y82" i="3"/>
  <c r="V164" i="3"/>
  <c r="W164" i="3"/>
  <c r="X164" i="3"/>
  <c r="Y164" i="3"/>
  <c r="V74" i="3"/>
  <c r="W74" i="3"/>
  <c r="X74" i="3"/>
  <c r="Y74" i="3"/>
  <c r="V60" i="3"/>
  <c r="W60" i="3"/>
  <c r="X60" i="3"/>
  <c r="Y60" i="3"/>
  <c r="V86" i="3"/>
  <c r="W86" i="3"/>
  <c r="X86" i="3"/>
  <c r="Y86" i="3"/>
  <c r="V144" i="3"/>
  <c r="W144" i="3"/>
  <c r="X144" i="3"/>
  <c r="Y144" i="3"/>
  <c r="V79" i="3"/>
  <c r="W79" i="3"/>
  <c r="X79" i="3"/>
  <c r="Y79" i="3"/>
  <c r="V70" i="3"/>
  <c r="W70" i="3"/>
  <c r="X70" i="3"/>
  <c r="Y70" i="3"/>
  <c r="V192" i="3"/>
  <c r="W192" i="3"/>
  <c r="X192" i="3"/>
  <c r="Y192" i="3"/>
  <c r="V176" i="3"/>
  <c r="W176" i="3"/>
  <c r="X176" i="3"/>
  <c r="Y176" i="3"/>
  <c r="V26" i="3"/>
  <c r="W26" i="3"/>
  <c r="X26" i="3"/>
  <c r="Y26" i="3"/>
  <c r="Y153" i="3"/>
  <c r="V153" i="3"/>
  <c r="W153" i="3"/>
  <c r="X153" i="3"/>
  <c r="V149" i="3"/>
  <c r="W149" i="3"/>
  <c r="Y149" i="3"/>
  <c r="X149" i="3"/>
  <c r="V146" i="3"/>
  <c r="W146" i="3"/>
  <c r="X146" i="3"/>
  <c r="Y146" i="3"/>
  <c r="V84" i="3"/>
  <c r="W84" i="3"/>
  <c r="X84" i="3"/>
  <c r="Y84" i="3"/>
  <c r="V158" i="3"/>
  <c r="W158" i="3"/>
  <c r="X158" i="3"/>
  <c r="Y158" i="3"/>
  <c r="V191" i="3"/>
  <c r="W191" i="3"/>
  <c r="X191" i="3"/>
  <c r="Y191" i="3"/>
  <c r="V178" i="3"/>
  <c r="W178" i="3"/>
  <c r="X178" i="3"/>
  <c r="Y178" i="3"/>
  <c r="V21" i="3"/>
  <c r="W21" i="3"/>
  <c r="X21" i="3"/>
  <c r="Y21" i="3"/>
  <c r="V170" i="3"/>
  <c r="W170" i="3"/>
  <c r="X170" i="3"/>
  <c r="Y170" i="3"/>
  <c r="Y89" i="3"/>
  <c r="V89" i="3"/>
  <c r="W89" i="3"/>
  <c r="X89" i="3"/>
  <c r="V134" i="3"/>
  <c r="W134" i="3"/>
  <c r="X134" i="3"/>
  <c r="Y134" i="3"/>
  <c r="V57" i="3"/>
  <c r="W57" i="3"/>
  <c r="X57" i="3"/>
  <c r="Y57" i="3"/>
  <c r="V187" i="3"/>
  <c r="W187" i="3"/>
  <c r="X187" i="3"/>
  <c r="Y187" i="3"/>
  <c r="V59" i="3"/>
  <c r="W59" i="3"/>
  <c r="X59" i="3"/>
  <c r="Y59" i="3"/>
  <c r="V94" i="3"/>
  <c r="W94" i="3"/>
  <c r="X94" i="3"/>
  <c r="Y94" i="3"/>
  <c r="V62" i="3"/>
  <c r="W62" i="3"/>
  <c r="X62" i="3"/>
  <c r="Y62" i="3"/>
  <c r="V107" i="3"/>
  <c r="W107" i="3"/>
  <c r="X107" i="3"/>
  <c r="Y107" i="3"/>
  <c r="V108" i="3"/>
  <c r="W108" i="3"/>
  <c r="X108" i="3"/>
  <c r="Y108" i="3"/>
  <c r="Y85" i="3"/>
  <c r="V85" i="3"/>
  <c r="W85" i="3"/>
  <c r="X85" i="3"/>
  <c r="V118" i="3"/>
  <c r="W118" i="3"/>
  <c r="X118" i="3"/>
  <c r="Y118" i="3"/>
  <c r="Y105" i="3"/>
  <c r="V105" i="3"/>
  <c r="W105" i="3"/>
  <c r="X105" i="3"/>
  <c r="V20" i="3"/>
  <c r="W20" i="3"/>
  <c r="X20" i="3"/>
  <c r="Y20" i="3"/>
  <c r="V156" i="3"/>
  <c r="W156" i="3"/>
  <c r="X156" i="3"/>
  <c r="Y156" i="3"/>
  <c r="V17" i="3"/>
  <c r="W17" i="3"/>
  <c r="X17" i="3"/>
  <c r="Y17" i="3"/>
  <c r="V18" i="3"/>
  <c r="W18" i="3"/>
  <c r="X18" i="3"/>
  <c r="Y18" i="3"/>
  <c r="V110" i="3"/>
  <c r="W110" i="3"/>
  <c r="X110" i="3"/>
  <c r="Y110" i="3"/>
  <c r="V44" i="3"/>
  <c r="W44" i="3"/>
  <c r="X44" i="3"/>
  <c r="Y44" i="3"/>
  <c r="V155" i="3"/>
  <c r="W155" i="3"/>
  <c r="X155" i="3"/>
  <c r="Y155" i="3"/>
  <c r="V166" i="3"/>
  <c r="W166" i="3"/>
  <c r="X166" i="3"/>
  <c r="Y166" i="3"/>
  <c r="V121" i="3"/>
  <c r="Y121" i="3"/>
  <c r="W121" i="3"/>
  <c r="X121" i="3"/>
  <c r="V126" i="3"/>
  <c r="W126" i="3"/>
  <c r="X126" i="3"/>
  <c r="Y126" i="3"/>
  <c r="V32" i="3"/>
  <c r="W32" i="3"/>
  <c r="X32" i="3"/>
  <c r="Y32" i="3"/>
  <c r="V138" i="3"/>
  <c r="W138" i="3"/>
  <c r="X138" i="3"/>
  <c r="Y138" i="3"/>
  <c r="V182" i="3"/>
  <c r="W182" i="3"/>
  <c r="X182" i="3"/>
  <c r="Y182" i="3"/>
  <c r="V54" i="3"/>
  <c r="W54" i="3"/>
  <c r="X54" i="3"/>
  <c r="Y54" i="3"/>
  <c r="V175" i="3"/>
  <c r="W175" i="3"/>
  <c r="X175" i="3"/>
  <c r="Y175" i="3"/>
  <c r="V194" i="3"/>
  <c r="W194" i="3"/>
  <c r="X194" i="3"/>
  <c r="Y194" i="3"/>
  <c r="V91" i="3"/>
  <c r="W91" i="3"/>
  <c r="X91" i="3"/>
  <c r="Y91" i="3"/>
  <c r="V37" i="3"/>
  <c r="Y37" i="3"/>
  <c r="W37" i="3"/>
  <c r="X37" i="3"/>
  <c r="V143" i="3"/>
  <c r="W143" i="3"/>
  <c r="X143" i="3"/>
  <c r="Y143" i="3"/>
  <c r="V92" i="3"/>
  <c r="W92" i="3"/>
  <c r="X92" i="3"/>
  <c r="Y92" i="3"/>
  <c r="V80" i="3"/>
  <c r="W80" i="3"/>
  <c r="X80" i="3"/>
  <c r="Y80" i="3"/>
  <c r="V186" i="3"/>
  <c r="W186" i="3"/>
  <c r="X186" i="3"/>
  <c r="Y186" i="3"/>
  <c r="V102" i="3"/>
  <c r="W102" i="3"/>
  <c r="X102" i="3"/>
  <c r="Y102" i="3"/>
  <c r="AA162" i="3"/>
  <c r="AA50" i="3"/>
  <c r="AA122" i="3"/>
  <c r="AA58" i="3"/>
  <c r="AA150" i="3"/>
  <c r="AA160" i="3"/>
  <c r="AA139" i="3"/>
  <c r="AA127" i="3"/>
  <c r="AA172" i="3"/>
  <c r="AA66" i="3"/>
  <c r="AA75" i="3"/>
  <c r="AA30" i="3"/>
  <c r="AA22" i="3"/>
  <c r="AA174" i="3"/>
  <c r="AA133" i="3"/>
  <c r="AA116" i="3"/>
  <c r="AA188" i="3"/>
  <c r="AA106" i="3"/>
  <c r="AA68" i="3"/>
  <c r="AA95" i="3"/>
  <c r="B18" i="14"/>
  <c r="D68" i="1"/>
  <c r="J68" i="1"/>
  <c r="C23" i="1"/>
  <c r="C24" i="1"/>
  <c r="B24" i="1"/>
  <c r="B23" i="1"/>
  <c r="E37" i="32" s="1"/>
  <c r="F34" i="32" l="1"/>
  <c r="F32" i="32"/>
  <c r="F36" i="32"/>
  <c r="F82" i="32"/>
  <c r="AA196" i="3"/>
  <c r="AA130" i="3"/>
  <c r="AA125" i="3"/>
  <c r="AA71" i="3"/>
  <c r="AA67" i="3"/>
  <c r="AA157" i="3"/>
  <c r="AA119" i="3"/>
  <c r="AA64" i="3"/>
  <c r="AA65" i="3"/>
  <c r="AA152" i="3"/>
  <c r="AA154" i="3"/>
  <c r="AA151" i="3"/>
  <c r="AA129" i="3"/>
  <c r="AA96" i="3"/>
  <c r="AA173" i="3"/>
  <c r="AA112" i="3"/>
  <c r="AA159" i="3"/>
  <c r="AA81" i="3"/>
  <c r="AA61" i="3"/>
  <c r="AA101" i="3"/>
  <c r="AA47" i="3"/>
  <c r="AA43" i="3"/>
  <c r="E80" i="32"/>
  <c r="E67" i="1"/>
  <c r="F80" i="32"/>
  <c r="F67" i="1"/>
  <c r="AA169" i="3"/>
  <c r="AA156" i="3"/>
  <c r="AA179" i="3"/>
  <c r="AA38" i="3"/>
  <c r="AA137" i="3"/>
  <c r="AA136" i="3"/>
  <c r="AA104" i="3"/>
  <c r="AA44" i="3"/>
  <c r="AA111" i="3"/>
  <c r="AA147" i="3"/>
  <c r="AA145" i="3"/>
  <c r="AA78" i="3"/>
  <c r="AA76" i="3"/>
  <c r="AA83" i="3"/>
  <c r="AA72" i="3"/>
  <c r="AA25" i="3"/>
  <c r="AA180" i="3"/>
  <c r="AA51" i="3"/>
  <c r="AA141" i="3"/>
  <c r="AA142" i="3"/>
  <c r="AA117" i="3"/>
  <c r="AA24" i="3"/>
  <c r="AA89" i="3"/>
  <c r="AA193" i="3"/>
  <c r="AA128" i="3"/>
  <c r="AA70" i="3"/>
  <c r="AA40" i="3"/>
  <c r="AA109" i="3"/>
  <c r="AA168" i="3"/>
  <c r="AA56" i="3"/>
  <c r="AA115" i="3"/>
  <c r="AA55" i="3"/>
  <c r="AA140" i="3"/>
  <c r="AA53" i="3"/>
  <c r="AA99" i="3"/>
  <c r="AA164" i="3"/>
  <c r="AA171" i="3"/>
  <c r="AA146" i="3"/>
  <c r="AA86" i="3"/>
  <c r="AA69" i="3"/>
  <c r="AA62" i="3"/>
  <c r="AA21" i="3"/>
  <c r="AA26" i="3"/>
  <c r="AA74" i="3"/>
  <c r="AA41" i="3"/>
  <c r="AA183" i="3"/>
  <c r="AA131" i="3"/>
  <c r="AA93" i="3"/>
  <c r="AA87" i="3"/>
  <c r="AA132" i="3"/>
  <c r="AA120" i="3"/>
  <c r="AA181" i="3"/>
  <c r="AA34" i="3"/>
  <c r="AA153" i="3"/>
  <c r="AA82" i="3"/>
  <c r="E18" i="32"/>
  <c r="F18" i="32"/>
  <c r="F19" i="32"/>
  <c r="AA194" i="3"/>
  <c r="AA105" i="3"/>
  <c r="AA165" i="3"/>
  <c r="AA158" i="3"/>
  <c r="AA102" i="3"/>
  <c r="AA143" i="3"/>
  <c r="AA20" i="3"/>
  <c r="AA134" i="3"/>
  <c r="AA176" i="3"/>
  <c r="AA144" i="3"/>
  <c r="AA191" i="3"/>
  <c r="AA138" i="3"/>
  <c r="AA18" i="3"/>
  <c r="AA166" i="3"/>
  <c r="AA107" i="3"/>
  <c r="AA84" i="3"/>
  <c r="AA32" i="3"/>
  <c r="AA57" i="3"/>
  <c r="AA175" i="3"/>
  <c r="AA118" i="3"/>
  <c r="AA79" i="3"/>
  <c r="AA85" i="3"/>
  <c r="AA178" i="3"/>
  <c r="AA48" i="3"/>
  <c r="AA110" i="3"/>
  <c r="AA182" i="3"/>
  <c r="AA108" i="3"/>
  <c r="AA59" i="3"/>
  <c r="AA80" i="3"/>
  <c r="AA92" i="3"/>
  <c r="AA17" i="3"/>
  <c r="AA31" i="3"/>
  <c r="AA186" i="3"/>
  <c r="AA54" i="3"/>
  <c r="AA126" i="3"/>
  <c r="AA155" i="3"/>
  <c r="AA37" i="3"/>
  <c r="AA94" i="3"/>
  <c r="AA91" i="3"/>
  <c r="AA121" i="3"/>
  <c r="AA149" i="3"/>
  <c r="AA192" i="3"/>
  <c r="AA36" i="3"/>
  <c r="AA187" i="3"/>
  <c r="AA170" i="3"/>
  <c r="AA60" i="3"/>
  <c r="AA46" i="3"/>
  <c r="AA185" i="3"/>
  <c r="AA123" i="3"/>
  <c r="I82" i="22"/>
  <c r="E62" i="1" l="1"/>
  <c r="F62" i="1"/>
  <c r="E63" i="1"/>
  <c r="F63" i="1"/>
  <c r="E64" i="1"/>
  <c r="F64" i="1"/>
  <c r="E66" i="1"/>
  <c r="F66" i="1"/>
  <c r="M9" i="36" l="1"/>
  <c r="M10" i="36"/>
  <c r="A17" i="9" l="1"/>
  <c r="B17" i="9"/>
  <c r="C17" i="9"/>
  <c r="D17" i="9"/>
  <c r="E17" i="9"/>
  <c r="T16" i="12" l="1"/>
  <c r="S16" i="11"/>
  <c r="W16" i="13" l="1"/>
  <c r="P16" i="9"/>
  <c r="J62" i="1"/>
  <c r="J63" i="1"/>
  <c r="J64" i="1"/>
  <c r="J66" i="1"/>
  <c r="D62" i="1"/>
  <c r="D63" i="1"/>
  <c r="D64" i="1"/>
  <c r="D66" i="1"/>
  <c r="E62" i="22" l="1"/>
  <c r="F62" i="22"/>
  <c r="G62" i="22"/>
  <c r="H62" i="22"/>
  <c r="J62" i="22"/>
  <c r="D49" i="1" l="1"/>
  <c r="O9" i="12"/>
  <c r="M9" i="11" l="1"/>
  <c r="B13" i="14"/>
  <c r="Q10" i="13"/>
  <c r="M10" i="3"/>
  <c r="O10" i="12"/>
  <c r="M10" i="11"/>
  <c r="B12" i="14"/>
  <c r="M9" i="3"/>
  <c r="Q9" i="13"/>
  <c r="J74" i="1" l="1"/>
  <c r="F74" i="1"/>
  <c r="E74" i="1"/>
  <c r="D74" i="1"/>
  <c r="J73" i="1"/>
  <c r="D73" i="1"/>
  <c r="J72" i="1"/>
  <c r="F72" i="1"/>
  <c r="E72" i="1"/>
  <c r="D72" i="1"/>
  <c r="J71" i="1"/>
  <c r="F71" i="1"/>
  <c r="E71" i="1"/>
  <c r="D71" i="1"/>
  <c r="J70" i="1"/>
  <c r="F70" i="1"/>
  <c r="E70" i="1"/>
  <c r="D70" i="1"/>
  <c r="J61" i="1"/>
  <c r="F61" i="1"/>
  <c r="E61" i="1"/>
  <c r="D61" i="1"/>
  <c r="J60" i="1"/>
  <c r="F60" i="1"/>
  <c r="E60" i="1"/>
  <c r="D60" i="1"/>
  <c r="J59" i="1"/>
  <c r="F59" i="1"/>
  <c r="E59" i="1"/>
  <c r="D59" i="1"/>
  <c r="J58" i="1"/>
  <c r="F58" i="1"/>
  <c r="E58" i="1"/>
  <c r="D58" i="1"/>
  <c r="J57" i="1"/>
  <c r="F57" i="1"/>
  <c r="E57" i="1"/>
  <c r="D57" i="1"/>
  <c r="J56" i="1"/>
  <c r="F56" i="1"/>
  <c r="E56" i="1"/>
  <c r="D56" i="1"/>
  <c r="J54" i="1"/>
  <c r="F54" i="1"/>
  <c r="E54" i="1"/>
  <c r="D54" i="1"/>
  <c r="J53" i="1"/>
  <c r="F53" i="1"/>
  <c r="E53" i="1"/>
  <c r="D53" i="1"/>
  <c r="J52" i="1"/>
  <c r="F52" i="1"/>
  <c r="E52" i="1"/>
  <c r="D52" i="1"/>
  <c r="J51" i="1"/>
  <c r="F51" i="1"/>
  <c r="E51" i="1"/>
  <c r="D51" i="1"/>
  <c r="J50" i="1"/>
  <c r="F50" i="1"/>
  <c r="E50" i="1"/>
  <c r="D50" i="1"/>
  <c r="J49" i="1"/>
  <c r="F49" i="1"/>
  <c r="E49" i="1"/>
  <c r="J48" i="1"/>
  <c r="F48" i="1"/>
  <c r="E48" i="1"/>
  <c r="D48" i="1"/>
  <c r="J47" i="1"/>
  <c r="F47" i="1"/>
  <c r="E47" i="1"/>
  <c r="D47" i="1"/>
  <c r="J46" i="1"/>
  <c r="F46" i="1"/>
  <c r="E46" i="1"/>
  <c r="D46" i="1"/>
  <c r="P12" i="15" s="1"/>
  <c r="P14" i="15" s="1"/>
  <c r="J45" i="1"/>
  <c r="F45" i="1"/>
  <c r="E45" i="1"/>
  <c r="D45" i="1"/>
  <c r="J44" i="1"/>
  <c r="F44" i="1"/>
  <c r="E44" i="1"/>
  <c r="D44" i="1"/>
  <c r="J43" i="1"/>
  <c r="F43" i="1"/>
  <c r="E43" i="1"/>
  <c r="D43" i="1"/>
  <c r="J42" i="1"/>
  <c r="F42" i="1"/>
  <c r="E42" i="1"/>
  <c r="D42" i="1"/>
  <c r="J41" i="1"/>
  <c r="F41" i="1"/>
  <c r="E41" i="1"/>
  <c r="D41" i="1"/>
  <c r="J39" i="1"/>
  <c r="F39" i="1"/>
  <c r="E39" i="1"/>
  <c r="D39" i="1"/>
  <c r="J38" i="1"/>
  <c r="F38" i="1"/>
  <c r="E38" i="1"/>
  <c r="D38" i="1"/>
  <c r="J37" i="1"/>
  <c r="F37" i="1"/>
  <c r="E37" i="1"/>
  <c r="D37" i="1"/>
  <c r="J36" i="1"/>
  <c r="F36" i="1"/>
  <c r="E36" i="1"/>
  <c r="D36" i="1"/>
  <c r="J35" i="1"/>
  <c r="E35" i="1"/>
  <c r="D35" i="1"/>
  <c r="J34" i="1"/>
  <c r="F34" i="1"/>
  <c r="E34" i="1"/>
  <c r="D34" i="1"/>
  <c r="J32" i="1"/>
  <c r="F32" i="1"/>
  <c r="E32" i="1"/>
  <c r="D32" i="1"/>
  <c r="J31" i="1"/>
  <c r="D31" i="1"/>
  <c r="J30" i="1"/>
  <c r="D30" i="1"/>
  <c r="C55" i="29" s="1"/>
  <c r="J29" i="1"/>
  <c r="D29" i="1"/>
  <c r="C59" i="29" s="1"/>
  <c r="F29" i="1"/>
  <c r="E29" i="1"/>
  <c r="V16" i="13"/>
  <c r="S16" i="12"/>
  <c r="R16" i="11"/>
  <c r="O16" i="9"/>
  <c r="D24" i="1" l="1"/>
  <c r="D23" i="1"/>
  <c r="G77" i="32" s="1"/>
  <c r="E73" i="1"/>
  <c r="F73" i="1"/>
  <c r="F35" i="1"/>
  <c r="F31" i="1"/>
  <c r="E30" i="1"/>
  <c r="F30" i="1"/>
  <c r="E31" i="1"/>
  <c r="G12" i="15" l="1"/>
  <c r="G68" i="1"/>
  <c r="G55" i="1"/>
  <c r="G67" i="1"/>
  <c r="G89" i="32"/>
  <c r="G88" i="32"/>
  <c r="G81" i="32"/>
  <c r="G87" i="32"/>
  <c r="G82" i="32"/>
  <c r="G83" i="32"/>
  <c r="G85" i="32"/>
  <c r="G84" i="32"/>
  <c r="G80" i="32"/>
  <c r="G86" i="32"/>
  <c r="G18" i="32"/>
  <c r="G19" i="32"/>
  <c r="G35" i="32"/>
  <c r="G51" i="32"/>
  <c r="G67" i="32"/>
  <c r="G30" i="32"/>
  <c r="G46" i="32"/>
  <c r="G62" i="32"/>
  <c r="G25" i="32"/>
  <c r="G41" i="32"/>
  <c r="G57" i="32"/>
  <c r="G73" i="32"/>
  <c r="G20" i="32"/>
  <c r="G36" i="32"/>
  <c r="G52" i="32"/>
  <c r="G68" i="32"/>
  <c r="G47" i="32"/>
  <c r="G26" i="32"/>
  <c r="G42" i="32"/>
  <c r="G58" i="32"/>
  <c r="G74" i="32"/>
  <c r="G21" i="32"/>
  <c r="G37" i="32"/>
  <c r="G53" i="32"/>
  <c r="G69" i="32"/>
  <c r="G32" i="32"/>
  <c r="G48" i="32"/>
  <c r="G64" i="32"/>
  <c r="G29" i="32"/>
  <c r="G61" i="32"/>
  <c r="G27" i="32"/>
  <c r="G43" i="32"/>
  <c r="G59" i="32"/>
  <c r="G75" i="32"/>
  <c r="G22" i="32"/>
  <c r="G38" i="32"/>
  <c r="G54" i="32"/>
  <c r="G70" i="32"/>
  <c r="G33" i="32"/>
  <c r="G49" i="32"/>
  <c r="G65" i="32"/>
  <c r="G72" i="32"/>
  <c r="G63" i="32"/>
  <c r="G28" i="32"/>
  <c r="G44" i="32"/>
  <c r="G60" i="32"/>
  <c r="G76" i="32"/>
  <c r="G34" i="32"/>
  <c r="G50" i="32"/>
  <c r="G24" i="32"/>
  <c r="G31" i="32"/>
  <c r="G23" i="32"/>
  <c r="G39" i="32"/>
  <c r="G55" i="32"/>
  <c r="G71" i="32"/>
  <c r="G66" i="32"/>
  <c r="G45" i="32"/>
  <c r="G40" i="32"/>
  <c r="G56" i="32"/>
  <c r="G52" i="1"/>
  <c r="G62" i="1"/>
  <c r="G63" i="1"/>
  <c r="G64" i="1"/>
  <c r="G66" i="1"/>
  <c r="G72" i="1"/>
  <c r="G60" i="1"/>
  <c r="G45" i="1"/>
  <c r="G30" i="1"/>
  <c r="G42" i="1"/>
  <c r="G70" i="1"/>
  <c r="G56" i="1"/>
  <c r="G44" i="1"/>
  <c r="G53" i="1"/>
  <c r="G43" i="1"/>
  <c r="G32" i="1"/>
  <c r="G29" i="1"/>
  <c r="G41" i="1"/>
  <c r="G37" i="1"/>
  <c r="G61" i="1"/>
  <c r="G38" i="1"/>
  <c r="G46" i="1"/>
  <c r="G59" i="1"/>
  <c r="G36" i="1"/>
  <c r="G54" i="1"/>
  <c r="G74" i="1"/>
  <c r="G51" i="1"/>
  <c r="G31" i="1"/>
  <c r="G58" i="1"/>
  <c r="G34" i="1"/>
  <c r="G50" i="1"/>
  <c r="G73" i="1"/>
  <c r="G49" i="1"/>
  <c r="G48" i="1"/>
  <c r="G35" i="1"/>
  <c r="G71" i="1"/>
  <c r="G47" i="1"/>
  <c r="G57" i="1"/>
  <c r="G39" i="1"/>
  <c r="K16" i="20" l="1"/>
  <c r="K16" i="19"/>
  <c r="K16" i="18"/>
  <c r="K16" i="16"/>
  <c r="L67" i="26"/>
  <c r="H67" i="26"/>
  <c r="I67" i="26"/>
  <c r="L67" i="23"/>
  <c r="H67" i="23"/>
  <c r="L67" i="5"/>
  <c r="H67" i="5"/>
  <c r="I67" i="5"/>
  <c r="L67" i="25"/>
  <c r="H67" i="25"/>
  <c r="E82" i="22" l="1"/>
  <c r="F82" i="22"/>
  <c r="G82" i="22"/>
  <c r="H82" i="22"/>
  <c r="J82" i="22"/>
  <c r="D82" i="22"/>
  <c r="U19" i="25" l="1"/>
  <c r="U18" i="25"/>
  <c r="U19" i="23"/>
  <c r="U18" i="23"/>
  <c r="U19" i="5"/>
  <c r="U17" i="25" l="1"/>
  <c r="U17" i="23"/>
  <c r="U18" i="5"/>
  <c r="U17" i="5"/>
  <c r="U18" i="12" l="1"/>
  <c r="U19" i="12"/>
  <c r="U20" i="12"/>
  <c r="U21" i="12"/>
  <c r="U22" i="12"/>
  <c r="U23" i="12"/>
  <c r="U24" i="12"/>
  <c r="U25" i="12"/>
  <c r="U26" i="12"/>
  <c r="U27" i="12"/>
  <c r="U28" i="12"/>
  <c r="U29" i="12"/>
  <c r="U30" i="12"/>
  <c r="U31" i="12"/>
  <c r="U32" i="12"/>
  <c r="U33" i="12"/>
  <c r="U34" i="12"/>
  <c r="U35" i="12"/>
  <c r="U36" i="12"/>
  <c r="U37" i="12"/>
  <c r="U38" i="12"/>
  <c r="U39" i="12"/>
  <c r="U40" i="12"/>
  <c r="U41" i="12"/>
  <c r="U42" i="12"/>
  <c r="U43" i="12"/>
  <c r="U44" i="12"/>
  <c r="U45" i="12"/>
  <c r="U46" i="12"/>
  <c r="U47" i="12"/>
  <c r="U48" i="12"/>
  <c r="U49" i="12"/>
  <c r="U50" i="12"/>
  <c r="U51" i="12"/>
  <c r="U52" i="12"/>
  <c r="U53" i="12"/>
  <c r="U54" i="12"/>
  <c r="U55" i="12"/>
  <c r="U56" i="12"/>
  <c r="U57" i="12"/>
  <c r="U58" i="12"/>
  <c r="U59" i="12"/>
  <c r="U60" i="12"/>
  <c r="U61" i="12"/>
  <c r="U62" i="12"/>
  <c r="U63" i="12"/>
  <c r="U64" i="12"/>
  <c r="U65" i="12"/>
  <c r="U66" i="12"/>
  <c r="U67" i="12"/>
  <c r="U68" i="12"/>
  <c r="U69" i="12"/>
  <c r="U70" i="12"/>
  <c r="U71" i="12"/>
  <c r="U72" i="12"/>
  <c r="U73" i="12"/>
  <c r="U74" i="12"/>
  <c r="U75" i="12"/>
  <c r="U76" i="12"/>
  <c r="U77" i="12"/>
  <c r="U78" i="12"/>
  <c r="U79" i="12"/>
  <c r="U80" i="12"/>
  <c r="U81" i="12"/>
  <c r="U82" i="12"/>
  <c r="U83" i="12"/>
  <c r="U84" i="12"/>
  <c r="U85" i="12"/>
  <c r="U86" i="12"/>
  <c r="U87" i="12"/>
  <c r="U88" i="12"/>
  <c r="U89" i="12"/>
  <c r="U90" i="12"/>
  <c r="U91" i="12"/>
  <c r="U92" i="12"/>
  <c r="U93" i="12"/>
  <c r="U94" i="12"/>
  <c r="U95" i="12"/>
  <c r="U96" i="12"/>
  <c r="U97" i="12"/>
  <c r="U98" i="12"/>
  <c r="U99" i="12"/>
  <c r="U100" i="12"/>
  <c r="U101" i="12"/>
  <c r="U102" i="12"/>
  <c r="U103" i="12"/>
  <c r="U104" i="12"/>
  <c r="U105" i="12"/>
  <c r="U106" i="12"/>
  <c r="U107" i="12"/>
  <c r="U108" i="12"/>
  <c r="U109" i="12"/>
  <c r="U110" i="12"/>
  <c r="U111" i="12"/>
  <c r="U112" i="12"/>
  <c r="U113" i="12"/>
  <c r="U114" i="12"/>
  <c r="U115" i="12"/>
  <c r="U116" i="12"/>
  <c r="U117" i="12"/>
  <c r="U118" i="12"/>
  <c r="U119" i="12"/>
  <c r="U120" i="12"/>
  <c r="U121" i="12"/>
  <c r="U122" i="12"/>
  <c r="U123" i="12"/>
  <c r="U124" i="12"/>
  <c r="U125" i="12"/>
  <c r="U126" i="12"/>
  <c r="U127" i="12"/>
  <c r="U128" i="12"/>
  <c r="U129" i="12"/>
  <c r="U130" i="12"/>
  <c r="U131" i="12"/>
  <c r="U132" i="12"/>
  <c r="U133" i="12"/>
  <c r="U134" i="12"/>
  <c r="U135" i="12"/>
  <c r="U136" i="12"/>
  <c r="U137" i="12"/>
  <c r="U138" i="12"/>
  <c r="U139" i="12"/>
  <c r="U140" i="12"/>
  <c r="U141" i="12"/>
  <c r="U142" i="12"/>
  <c r="U143" i="12"/>
  <c r="U144" i="12"/>
  <c r="U145" i="12"/>
  <c r="U146" i="12"/>
  <c r="U147" i="12"/>
  <c r="U148" i="12"/>
  <c r="U149" i="12"/>
  <c r="U150" i="12"/>
  <c r="U151" i="12"/>
  <c r="U152" i="12"/>
  <c r="U153" i="12"/>
  <c r="U154" i="12"/>
  <c r="U155" i="12"/>
  <c r="U156" i="12"/>
  <c r="U157" i="12"/>
  <c r="U158" i="12"/>
  <c r="U159" i="12"/>
  <c r="U160" i="12"/>
  <c r="U161" i="12"/>
  <c r="U162" i="12"/>
  <c r="U163" i="12"/>
  <c r="U164" i="12"/>
  <c r="U165" i="12"/>
  <c r="U166" i="12"/>
  <c r="U167" i="12"/>
  <c r="U168" i="12"/>
  <c r="U169" i="12"/>
  <c r="U170" i="12"/>
  <c r="U171" i="12"/>
  <c r="U172" i="12"/>
  <c r="U173" i="12"/>
  <c r="U174" i="12"/>
  <c r="U175" i="12"/>
  <c r="U176" i="12"/>
  <c r="U177" i="12"/>
  <c r="U178" i="12"/>
  <c r="U179" i="12"/>
  <c r="U180" i="12"/>
  <c r="U181" i="12"/>
  <c r="U182" i="12"/>
  <c r="U183" i="12"/>
  <c r="U184" i="12"/>
  <c r="U185" i="12"/>
  <c r="U186" i="12"/>
  <c r="U187" i="12"/>
  <c r="U188" i="12"/>
  <c r="U189" i="12"/>
  <c r="U190" i="12"/>
  <c r="U191" i="12"/>
  <c r="U192" i="12"/>
  <c r="U193" i="12"/>
  <c r="U194" i="12"/>
  <c r="U195" i="12"/>
  <c r="U196" i="12"/>
  <c r="U17" i="12"/>
  <c r="T18" i="11"/>
  <c r="T19" i="11"/>
  <c r="T20" i="11"/>
  <c r="T21" i="11"/>
  <c r="T22" i="11"/>
  <c r="T23" i="11"/>
  <c r="T24" i="11"/>
  <c r="T25" i="11"/>
  <c r="T26" i="11"/>
  <c r="T27" i="11"/>
  <c r="T28" i="11"/>
  <c r="T29" i="11"/>
  <c r="T30" i="11"/>
  <c r="T31" i="11"/>
  <c r="T32" i="11"/>
  <c r="T33" i="11"/>
  <c r="T34" i="11"/>
  <c r="T35" i="11"/>
  <c r="T36" i="11"/>
  <c r="T37" i="11"/>
  <c r="T38" i="11"/>
  <c r="T39" i="11"/>
  <c r="T40" i="11"/>
  <c r="T41" i="11"/>
  <c r="T42" i="11"/>
  <c r="T43" i="11"/>
  <c r="T44" i="11"/>
  <c r="T45" i="11"/>
  <c r="T46" i="11"/>
  <c r="T47" i="11"/>
  <c r="T48" i="11"/>
  <c r="T49" i="11"/>
  <c r="T50" i="11"/>
  <c r="T51" i="11"/>
  <c r="T52" i="11"/>
  <c r="T53" i="11"/>
  <c r="T54" i="11"/>
  <c r="T55" i="11"/>
  <c r="T56" i="11"/>
  <c r="T57" i="11"/>
  <c r="T58" i="11"/>
  <c r="T59" i="11"/>
  <c r="T60" i="11"/>
  <c r="T61" i="11"/>
  <c r="T62" i="11"/>
  <c r="T63" i="11"/>
  <c r="T64" i="11"/>
  <c r="T65" i="11"/>
  <c r="T66" i="11"/>
  <c r="T67" i="11"/>
  <c r="T68" i="11"/>
  <c r="T69" i="11"/>
  <c r="T70" i="11"/>
  <c r="T71" i="11"/>
  <c r="T72" i="11"/>
  <c r="T73" i="11"/>
  <c r="T74" i="11"/>
  <c r="T75" i="11"/>
  <c r="T76" i="11"/>
  <c r="T77" i="11"/>
  <c r="T78" i="11"/>
  <c r="T79" i="11"/>
  <c r="T80" i="11"/>
  <c r="T81" i="11"/>
  <c r="T82" i="11"/>
  <c r="T83" i="11"/>
  <c r="T84" i="11"/>
  <c r="T85" i="11"/>
  <c r="T86" i="11"/>
  <c r="T87" i="11"/>
  <c r="T88" i="11"/>
  <c r="T89" i="11"/>
  <c r="T90" i="11"/>
  <c r="T91" i="11"/>
  <c r="T92" i="11"/>
  <c r="T93" i="11"/>
  <c r="T94" i="11"/>
  <c r="T95" i="11"/>
  <c r="T96" i="11"/>
  <c r="T97" i="11"/>
  <c r="T98" i="11"/>
  <c r="T99" i="11"/>
  <c r="T100" i="11"/>
  <c r="T101" i="11"/>
  <c r="T102" i="11"/>
  <c r="T103" i="11"/>
  <c r="T104" i="11"/>
  <c r="T105" i="11"/>
  <c r="T106" i="11"/>
  <c r="T107" i="11"/>
  <c r="T108" i="11"/>
  <c r="T109" i="11"/>
  <c r="T110" i="11"/>
  <c r="T111" i="11"/>
  <c r="T112" i="11"/>
  <c r="T113" i="11"/>
  <c r="T114" i="11"/>
  <c r="T115" i="11"/>
  <c r="T116" i="11"/>
  <c r="T117" i="11"/>
  <c r="T118" i="11"/>
  <c r="T119" i="11"/>
  <c r="T120" i="11"/>
  <c r="T121" i="11"/>
  <c r="T122" i="11"/>
  <c r="T123" i="11"/>
  <c r="T124" i="11"/>
  <c r="T125" i="11"/>
  <c r="T126" i="11"/>
  <c r="T127" i="11"/>
  <c r="T128" i="11"/>
  <c r="T129" i="11"/>
  <c r="T130" i="11"/>
  <c r="T131" i="11"/>
  <c r="T132" i="11"/>
  <c r="T133" i="11"/>
  <c r="T134" i="11"/>
  <c r="T135" i="11"/>
  <c r="T136" i="11"/>
  <c r="T137" i="11"/>
  <c r="T138" i="11"/>
  <c r="T139" i="11"/>
  <c r="T140" i="11"/>
  <c r="T141" i="11"/>
  <c r="T142" i="11"/>
  <c r="T143" i="11"/>
  <c r="T144" i="11"/>
  <c r="T145" i="11"/>
  <c r="T146" i="11"/>
  <c r="T147" i="11"/>
  <c r="T148" i="11"/>
  <c r="T149" i="11"/>
  <c r="T150" i="11"/>
  <c r="T151" i="11"/>
  <c r="T152" i="11"/>
  <c r="T153" i="11"/>
  <c r="T154" i="11"/>
  <c r="T155" i="11"/>
  <c r="T156" i="11"/>
  <c r="T157" i="11"/>
  <c r="T158" i="11"/>
  <c r="T159" i="11"/>
  <c r="T160" i="11"/>
  <c r="T161" i="11"/>
  <c r="T162" i="11"/>
  <c r="T163" i="11"/>
  <c r="T164" i="11"/>
  <c r="T165" i="11"/>
  <c r="T166" i="11"/>
  <c r="T167" i="11"/>
  <c r="T168" i="11"/>
  <c r="T169" i="11"/>
  <c r="T170" i="11"/>
  <c r="T171" i="11"/>
  <c r="T172" i="11"/>
  <c r="T173" i="11"/>
  <c r="T174" i="11"/>
  <c r="T175" i="11"/>
  <c r="T176" i="11"/>
  <c r="T177" i="11"/>
  <c r="T178" i="11"/>
  <c r="T179" i="11"/>
  <c r="T180" i="11"/>
  <c r="T181" i="11"/>
  <c r="T182" i="11"/>
  <c r="T183" i="11"/>
  <c r="T184" i="11"/>
  <c r="T185" i="11"/>
  <c r="T186" i="11"/>
  <c r="T187" i="11"/>
  <c r="T188" i="11"/>
  <c r="T189" i="11"/>
  <c r="T190" i="11"/>
  <c r="T191" i="11"/>
  <c r="T192" i="11"/>
  <c r="T193" i="11"/>
  <c r="T194" i="11"/>
  <c r="T195" i="11"/>
  <c r="T196" i="11"/>
  <c r="T17" i="11"/>
  <c r="X18" i="13"/>
  <c r="X19" i="13"/>
  <c r="X20" i="13"/>
  <c r="X21" i="13"/>
  <c r="X22" i="13"/>
  <c r="X23" i="13"/>
  <c r="X24" i="13"/>
  <c r="X25" i="13"/>
  <c r="X26" i="13"/>
  <c r="X27" i="13"/>
  <c r="X28" i="13"/>
  <c r="X29" i="13"/>
  <c r="X30" i="13"/>
  <c r="X31" i="13"/>
  <c r="X32" i="13"/>
  <c r="X33" i="13"/>
  <c r="X34" i="13"/>
  <c r="X35" i="13"/>
  <c r="X36" i="13"/>
  <c r="X37" i="13"/>
  <c r="X38" i="13"/>
  <c r="X39" i="13"/>
  <c r="X40" i="13"/>
  <c r="X41" i="13"/>
  <c r="X42" i="13"/>
  <c r="X43" i="13"/>
  <c r="X44" i="13"/>
  <c r="X45" i="13"/>
  <c r="X46" i="13"/>
  <c r="X47" i="13"/>
  <c r="X48" i="13"/>
  <c r="X49" i="13"/>
  <c r="X50" i="13"/>
  <c r="X51" i="13"/>
  <c r="X52" i="13"/>
  <c r="X53" i="13"/>
  <c r="X54" i="13"/>
  <c r="X55" i="13"/>
  <c r="X56" i="13"/>
  <c r="X57" i="13"/>
  <c r="X58" i="13"/>
  <c r="X59" i="13"/>
  <c r="X60" i="13"/>
  <c r="X61" i="13"/>
  <c r="X62" i="13"/>
  <c r="X63" i="13"/>
  <c r="X64" i="13"/>
  <c r="X65" i="13"/>
  <c r="X66" i="13"/>
  <c r="X67" i="13"/>
  <c r="X68" i="13"/>
  <c r="X69" i="13"/>
  <c r="X70" i="13"/>
  <c r="X71" i="13"/>
  <c r="X72" i="13"/>
  <c r="X73" i="13"/>
  <c r="X74" i="13"/>
  <c r="X75" i="13"/>
  <c r="X76" i="13"/>
  <c r="X77" i="13"/>
  <c r="X78" i="13"/>
  <c r="X79" i="13"/>
  <c r="X80" i="13"/>
  <c r="X81" i="13"/>
  <c r="X82" i="13"/>
  <c r="X83" i="13"/>
  <c r="X84" i="13"/>
  <c r="X85" i="13"/>
  <c r="X86" i="13"/>
  <c r="X87" i="13"/>
  <c r="X88" i="13"/>
  <c r="X89" i="13"/>
  <c r="X90" i="13"/>
  <c r="X91" i="13"/>
  <c r="X92" i="13"/>
  <c r="X93" i="13"/>
  <c r="X94" i="13"/>
  <c r="X95" i="13"/>
  <c r="X96" i="13"/>
  <c r="X97" i="13"/>
  <c r="X98" i="13"/>
  <c r="X99" i="13"/>
  <c r="X100" i="13"/>
  <c r="X101" i="13"/>
  <c r="X102" i="13"/>
  <c r="X103" i="13"/>
  <c r="X104" i="13"/>
  <c r="X105" i="13"/>
  <c r="X106" i="13"/>
  <c r="X107" i="13"/>
  <c r="X108" i="13"/>
  <c r="X109" i="13"/>
  <c r="X110" i="13"/>
  <c r="X111" i="13"/>
  <c r="X112" i="13"/>
  <c r="X113" i="13"/>
  <c r="X114" i="13"/>
  <c r="X115" i="13"/>
  <c r="X116" i="13"/>
  <c r="X117" i="13"/>
  <c r="X118" i="13"/>
  <c r="X119" i="13"/>
  <c r="X120" i="13"/>
  <c r="X121" i="13"/>
  <c r="X122" i="13"/>
  <c r="X123" i="13"/>
  <c r="X124" i="13"/>
  <c r="X125" i="13"/>
  <c r="X126" i="13"/>
  <c r="X127" i="13"/>
  <c r="X128" i="13"/>
  <c r="X129" i="13"/>
  <c r="X130" i="13"/>
  <c r="X131" i="13"/>
  <c r="X132" i="13"/>
  <c r="X133" i="13"/>
  <c r="X134" i="13"/>
  <c r="X135" i="13"/>
  <c r="X136" i="13"/>
  <c r="X137" i="13"/>
  <c r="X138" i="13"/>
  <c r="X139" i="13"/>
  <c r="X140" i="13"/>
  <c r="X141" i="13"/>
  <c r="X142" i="13"/>
  <c r="X143" i="13"/>
  <c r="X144" i="13"/>
  <c r="X145" i="13"/>
  <c r="X146" i="13"/>
  <c r="X147" i="13"/>
  <c r="X148" i="13"/>
  <c r="X149" i="13"/>
  <c r="X150" i="13"/>
  <c r="X151" i="13"/>
  <c r="X152" i="13"/>
  <c r="X153" i="13"/>
  <c r="X154" i="13"/>
  <c r="X155" i="13"/>
  <c r="X156" i="13"/>
  <c r="X157" i="13"/>
  <c r="X158" i="13"/>
  <c r="X159" i="13"/>
  <c r="X160" i="13"/>
  <c r="X161" i="13"/>
  <c r="X162" i="13"/>
  <c r="X163" i="13"/>
  <c r="X164" i="13"/>
  <c r="X165" i="13"/>
  <c r="X166" i="13"/>
  <c r="X167" i="13"/>
  <c r="X168" i="13"/>
  <c r="X169" i="13"/>
  <c r="X170" i="13"/>
  <c r="X171" i="13"/>
  <c r="X172" i="13"/>
  <c r="X173" i="13"/>
  <c r="X174" i="13"/>
  <c r="X175" i="13"/>
  <c r="X176" i="13"/>
  <c r="X177" i="13"/>
  <c r="X178" i="13"/>
  <c r="X179" i="13"/>
  <c r="X180" i="13"/>
  <c r="X181" i="13"/>
  <c r="X182" i="13"/>
  <c r="X183" i="13"/>
  <c r="X184" i="13"/>
  <c r="X185" i="13"/>
  <c r="X186" i="13"/>
  <c r="X187" i="13"/>
  <c r="X188" i="13"/>
  <c r="X189" i="13"/>
  <c r="X190" i="13"/>
  <c r="X191" i="13"/>
  <c r="X192" i="13"/>
  <c r="X193" i="13"/>
  <c r="X194" i="13"/>
  <c r="X195" i="13"/>
  <c r="X196" i="13"/>
  <c r="X17" i="13"/>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61" i="9"/>
  <c r="Q62" i="9"/>
  <c r="Q63" i="9"/>
  <c r="Q64" i="9"/>
  <c r="Q65" i="9"/>
  <c r="Q66" i="9"/>
  <c r="Q67" i="9"/>
  <c r="Q68" i="9"/>
  <c r="Q69" i="9"/>
  <c r="Q70" i="9"/>
  <c r="Q71" i="9"/>
  <c r="Q72" i="9"/>
  <c r="Q73" i="9"/>
  <c r="Q74" i="9"/>
  <c r="Q75" i="9"/>
  <c r="Q76" i="9"/>
  <c r="Q77" i="9"/>
  <c r="Q78" i="9"/>
  <c r="Q79" i="9"/>
  <c r="Q80" i="9"/>
  <c r="Q81" i="9"/>
  <c r="Q82" i="9"/>
  <c r="Q83" i="9"/>
  <c r="Q84" i="9"/>
  <c r="Q85" i="9"/>
  <c r="Q86" i="9"/>
  <c r="Q87" i="9"/>
  <c r="Q88" i="9"/>
  <c r="Q89" i="9"/>
  <c r="Q90" i="9"/>
  <c r="Q91" i="9"/>
  <c r="Q92" i="9"/>
  <c r="Q93" i="9"/>
  <c r="Q94" i="9"/>
  <c r="Q95" i="9"/>
  <c r="Q96" i="9"/>
  <c r="Q97" i="9"/>
  <c r="Q98" i="9"/>
  <c r="Q99" i="9"/>
  <c r="Q100" i="9"/>
  <c r="Q101" i="9"/>
  <c r="Q102" i="9"/>
  <c r="Q103" i="9"/>
  <c r="Q104" i="9"/>
  <c r="Q105" i="9"/>
  <c r="Q106" i="9"/>
  <c r="Q107" i="9"/>
  <c r="Q108" i="9"/>
  <c r="Q109" i="9"/>
  <c r="Q110" i="9"/>
  <c r="Q111" i="9"/>
  <c r="Q112" i="9"/>
  <c r="Q113" i="9"/>
  <c r="Q114" i="9"/>
  <c r="Q115" i="9"/>
  <c r="Q116" i="9"/>
  <c r="Q117" i="9"/>
  <c r="Q118" i="9"/>
  <c r="Q119" i="9"/>
  <c r="Q120" i="9"/>
  <c r="Q121" i="9"/>
  <c r="Q122" i="9"/>
  <c r="Q123" i="9"/>
  <c r="Q124" i="9"/>
  <c r="Q125" i="9"/>
  <c r="Q126" i="9"/>
  <c r="Q127" i="9"/>
  <c r="Q128" i="9"/>
  <c r="Q129" i="9"/>
  <c r="Q130" i="9"/>
  <c r="Q131" i="9"/>
  <c r="Q132" i="9"/>
  <c r="Q133" i="9"/>
  <c r="Q134" i="9"/>
  <c r="Q135" i="9"/>
  <c r="Q136" i="9"/>
  <c r="Q137" i="9"/>
  <c r="Q138" i="9"/>
  <c r="Q139" i="9"/>
  <c r="Q140" i="9"/>
  <c r="Q141" i="9"/>
  <c r="Q142" i="9"/>
  <c r="Q143" i="9"/>
  <c r="Q144" i="9"/>
  <c r="Q145" i="9"/>
  <c r="Q146" i="9"/>
  <c r="Q147" i="9"/>
  <c r="Q148" i="9"/>
  <c r="Q149" i="9"/>
  <c r="Q150" i="9"/>
  <c r="Q151" i="9"/>
  <c r="Q152" i="9"/>
  <c r="Q153" i="9"/>
  <c r="Q154" i="9"/>
  <c r="Q155" i="9"/>
  <c r="Q156" i="9"/>
  <c r="Q157" i="9"/>
  <c r="Q158" i="9"/>
  <c r="Q159" i="9"/>
  <c r="Q160" i="9"/>
  <c r="Q161" i="9"/>
  <c r="Q162" i="9"/>
  <c r="Q163" i="9"/>
  <c r="Q164" i="9"/>
  <c r="Q165" i="9"/>
  <c r="Q166" i="9"/>
  <c r="Q167" i="9"/>
  <c r="Q168" i="9"/>
  <c r="Q169" i="9"/>
  <c r="Q170" i="9"/>
  <c r="Q171" i="9"/>
  <c r="Q172" i="9"/>
  <c r="Q173" i="9"/>
  <c r="Q174" i="9"/>
  <c r="Q175" i="9"/>
  <c r="Q176" i="9"/>
  <c r="Q177" i="9"/>
  <c r="Q178" i="9"/>
  <c r="Q179" i="9"/>
  <c r="Q180" i="9"/>
  <c r="Q181" i="9"/>
  <c r="Q182" i="9"/>
  <c r="Q183" i="9"/>
  <c r="Q184" i="9"/>
  <c r="Q185" i="9"/>
  <c r="Q186" i="9"/>
  <c r="Q187" i="9"/>
  <c r="Q188" i="9"/>
  <c r="Q189" i="9"/>
  <c r="Q190" i="9"/>
  <c r="Q191" i="9"/>
  <c r="Q192" i="9"/>
  <c r="Q193" i="9"/>
  <c r="Q194" i="9"/>
  <c r="Q195" i="9"/>
  <c r="Q196" i="9"/>
  <c r="Q17" i="9"/>
  <c r="D55" i="28"/>
  <c r="D54" i="28"/>
  <c r="D53" i="28"/>
  <c r="D52" i="28"/>
  <c r="D51" i="28"/>
  <c r="D50" i="28"/>
  <c r="D49" i="28"/>
  <c r="D48" i="28"/>
  <c r="D47" i="28"/>
  <c r="D46" i="28"/>
  <c r="D30" i="28"/>
  <c r="D29" i="28"/>
  <c r="D28" i="28"/>
  <c r="D27" i="28"/>
  <c r="D26" i="28"/>
  <c r="D35" i="28"/>
  <c r="D34" i="28"/>
  <c r="D33" i="28"/>
  <c r="D32" i="28"/>
  <c r="D31" i="28"/>
  <c r="D45" i="28"/>
  <c r="D44" i="28"/>
  <c r="D43" i="28"/>
  <c r="D42" i="28"/>
  <c r="D41" i="28"/>
  <c r="U16" i="12" l="1"/>
  <c r="T16" i="11"/>
  <c r="B67" i="28"/>
  <c r="D65" i="28"/>
  <c r="D64" i="28"/>
  <c r="D63" i="28"/>
  <c r="D62" i="28"/>
  <c r="D61" i="28"/>
  <c r="D60" i="28"/>
  <c r="D59" i="28"/>
  <c r="D58" i="28"/>
  <c r="D57" i="28"/>
  <c r="D56" i="28"/>
  <c r="D40" i="28"/>
  <c r="D39" i="28"/>
  <c r="D38" i="28"/>
  <c r="D37" i="28"/>
  <c r="D36" i="28"/>
  <c r="D25" i="28"/>
  <c r="D24" i="28"/>
  <c r="D23" i="28"/>
  <c r="D22" i="28"/>
  <c r="D21" i="28"/>
  <c r="D20" i="28"/>
  <c r="D19" i="28"/>
  <c r="D18" i="28"/>
  <c r="D17" i="28"/>
  <c r="D16" i="28"/>
  <c r="D12" i="28" l="1"/>
  <c r="D67" i="28"/>
  <c r="D13" i="28" l="1"/>
  <c r="C67" i="28"/>
  <c r="D67" i="26" l="1"/>
  <c r="B67" i="26"/>
  <c r="D67" i="25"/>
  <c r="B67" i="25"/>
  <c r="D67" i="23"/>
  <c r="B67" i="23"/>
  <c r="D67" i="5"/>
  <c r="B67" i="5"/>
  <c r="C38" i="14" l="1"/>
  <c r="M67" i="26" l="1"/>
  <c r="K67" i="26"/>
  <c r="G67" i="26"/>
  <c r="U15" i="26"/>
  <c r="M67" i="25"/>
  <c r="K67" i="25"/>
  <c r="I67" i="25"/>
  <c r="G67" i="25"/>
  <c r="U16" i="25"/>
  <c r="U15" i="25"/>
  <c r="M67" i="23"/>
  <c r="K67" i="23"/>
  <c r="I67" i="23"/>
  <c r="G67" i="23"/>
  <c r="U16" i="23"/>
  <c r="U15" i="23"/>
  <c r="U15" i="5"/>
  <c r="U16" i="5"/>
  <c r="K67" i="5" l="1"/>
  <c r="M67" i="5"/>
  <c r="G67" i="5"/>
  <c r="A18" i="20"/>
  <c r="B18" i="20"/>
  <c r="C18" i="20"/>
  <c r="A19" i="20"/>
  <c r="B19" i="20"/>
  <c r="C19" i="20"/>
  <c r="A20" i="20"/>
  <c r="B20" i="20"/>
  <c r="C20" i="20"/>
  <c r="A21" i="20"/>
  <c r="B21" i="20"/>
  <c r="C21" i="20"/>
  <c r="A22" i="20"/>
  <c r="B22" i="20"/>
  <c r="C22" i="20"/>
  <c r="A23" i="20"/>
  <c r="B23" i="20"/>
  <c r="C23" i="20"/>
  <c r="A24" i="20"/>
  <c r="B24" i="20"/>
  <c r="C24" i="20"/>
  <c r="A25" i="20"/>
  <c r="B25" i="20"/>
  <c r="C25" i="20"/>
  <c r="A26" i="20"/>
  <c r="B26" i="20"/>
  <c r="C26" i="20"/>
  <c r="A27" i="20"/>
  <c r="B27" i="20"/>
  <c r="C27" i="20"/>
  <c r="A28" i="20"/>
  <c r="B28" i="20"/>
  <c r="C28" i="20"/>
  <c r="A29" i="20"/>
  <c r="B29" i="20"/>
  <c r="C29" i="20"/>
  <c r="A30" i="20"/>
  <c r="B30" i="20"/>
  <c r="C30" i="20"/>
  <c r="A31" i="20"/>
  <c r="B31" i="20"/>
  <c r="C31" i="20"/>
  <c r="A32" i="20"/>
  <c r="B32" i="20"/>
  <c r="C32" i="20"/>
  <c r="A33" i="20"/>
  <c r="B33" i="20"/>
  <c r="C33" i="20"/>
  <c r="A34" i="20"/>
  <c r="B34" i="20"/>
  <c r="C34" i="20"/>
  <c r="A35" i="20"/>
  <c r="B35" i="20"/>
  <c r="C35" i="20"/>
  <c r="A36" i="20"/>
  <c r="B36" i="20"/>
  <c r="C36" i="20"/>
  <c r="A37" i="20"/>
  <c r="B37" i="20"/>
  <c r="C37" i="20"/>
  <c r="A38" i="20"/>
  <c r="B38" i="20"/>
  <c r="C38" i="20"/>
  <c r="A39" i="20"/>
  <c r="B39" i="20"/>
  <c r="C39" i="20"/>
  <c r="A40" i="20"/>
  <c r="B40" i="20"/>
  <c r="C40" i="20"/>
  <c r="A41" i="20"/>
  <c r="B41" i="20"/>
  <c r="C41" i="20"/>
  <c r="A42" i="20"/>
  <c r="B42" i="20"/>
  <c r="C42" i="20"/>
  <c r="A43" i="20"/>
  <c r="B43" i="20"/>
  <c r="C43" i="20"/>
  <c r="A44" i="20"/>
  <c r="B44" i="20"/>
  <c r="C44" i="20"/>
  <c r="A45" i="20"/>
  <c r="B45" i="20"/>
  <c r="C45" i="20"/>
  <c r="A46" i="20"/>
  <c r="B46" i="20"/>
  <c r="C46" i="20"/>
  <c r="A47" i="20"/>
  <c r="B47" i="20"/>
  <c r="C47" i="20"/>
  <c r="A48" i="20"/>
  <c r="B48" i="20"/>
  <c r="C48" i="20"/>
  <c r="A49" i="20"/>
  <c r="B49" i="20"/>
  <c r="C49" i="20"/>
  <c r="A50" i="20"/>
  <c r="B50" i="20"/>
  <c r="C50" i="20"/>
  <c r="A51" i="20"/>
  <c r="B51" i="20"/>
  <c r="C51" i="20"/>
  <c r="A52" i="20"/>
  <c r="B52" i="20"/>
  <c r="C52" i="20"/>
  <c r="A53" i="20"/>
  <c r="B53" i="20"/>
  <c r="C53" i="20"/>
  <c r="A54" i="20"/>
  <c r="B54" i="20"/>
  <c r="C54" i="20"/>
  <c r="A55" i="20"/>
  <c r="B55" i="20"/>
  <c r="C55" i="20"/>
  <c r="A56" i="20"/>
  <c r="B56" i="20"/>
  <c r="C56" i="20"/>
  <c r="A57" i="20"/>
  <c r="B57" i="20"/>
  <c r="C57" i="20"/>
  <c r="A58" i="20"/>
  <c r="B58" i="20"/>
  <c r="C58" i="20"/>
  <c r="A59" i="20"/>
  <c r="B59" i="20"/>
  <c r="C59" i="20"/>
  <c r="A60" i="20"/>
  <c r="B60" i="20"/>
  <c r="C60" i="20"/>
  <c r="A61" i="20"/>
  <c r="B61" i="20"/>
  <c r="C61" i="20"/>
  <c r="A62" i="20"/>
  <c r="B62" i="20"/>
  <c r="C62" i="20"/>
  <c r="A63" i="20"/>
  <c r="B63" i="20"/>
  <c r="C63" i="20"/>
  <c r="A64" i="20"/>
  <c r="B64" i="20"/>
  <c r="C64" i="20"/>
  <c r="A65" i="20"/>
  <c r="B65" i="20"/>
  <c r="C65" i="20"/>
  <c r="A66" i="20"/>
  <c r="B66" i="20"/>
  <c r="C66" i="20"/>
  <c r="A67" i="20"/>
  <c r="B67" i="20"/>
  <c r="C67" i="20"/>
  <c r="A68" i="20"/>
  <c r="B68" i="20"/>
  <c r="C68" i="20"/>
  <c r="A69" i="20"/>
  <c r="B69" i="20"/>
  <c r="C69" i="20"/>
  <c r="A70" i="20"/>
  <c r="B70" i="20"/>
  <c r="C70" i="20"/>
  <c r="A71" i="20"/>
  <c r="B71" i="20"/>
  <c r="C71" i="20"/>
  <c r="A72" i="20"/>
  <c r="B72" i="20"/>
  <c r="C72" i="20"/>
  <c r="A73" i="20"/>
  <c r="B73" i="20"/>
  <c r="C73" i="20"/>
  <c r="A74" i="20"/>
  <c r="B74" i="20"/>
  <c r="C74" i="20"/>
  <c r="A75" i="20"/>
  <c r="B75" i="20"/>
  <c r="C75" i="20"/>
  <c r="A76" i="20"/>
  <c r="B76" i="20"/>
  <c r="C76" i="20"/>
  <c r="A77" i="20"/>
  <c r="B77" i="20"/>
  <c r="C77" i="20"/>
  <c r="A78" i="20"/>
  <c r="B78" i="20"/>
  <c r="C78" i="20"/>
  <c r="A79" i="20"/>
  <c r="B79" i="20"/>
  <c r="C79" i="20"/>
  <c r="A80" i="20"/>
  <c r="B80" i="20"/>
  <c r="C80" i="20"/>
  <c r="A81" i="20"/>
  <c r="B81" i="20"/>
  <c r="C81" i="20"/>
  <c r="A82" i="20"/>
  <c r="B82" i="20"/>
  <c r="C82" i="20"/>
  <c r="A83" i="20"/>
  <c r="B83" i="20"/>
  <c r="C83" i="20"/>
  <c r="A84" i="20"/>
  <c r="B84" i="20"/>
  <c r="C84" i="20"/>
  <c r="A85" i="20"/>
  <c r="B85" i="20"/>
  <c r="C85" i="20"/>
  <c r="A86" i="20"/>
  <c r="B86" i="20"/>
  <c r="C86" i="20"/>
  <c r="A87" i="20"/>
  <c r="B87" i="20"/>
  <c r="C87" i="20"/>
  <c r="A88" i="20"/>
  <c r="B88" i="20"/>
  <c r="C88" i="20"/>
  <c r="A89" i="20"/>
  <c r="B89" i="20"/>
  <c r="C89" i="20"/>
  <c r="A90" i="20"/>
  <c r="B90" i="20"/>
  <c r="C90" i="20"/>
  <c r="A91" i="20"/>
  <c r="B91" i="20"/>
  <c r="C91" i="20"/>
  <c r="A92" i="20"/>
  <c r="B92" i="20"/>
  <c r="C92" i="20"/>
  <c r="A93" i="20"/>
  <c r="B93" i="20"/>
  <c r="C93" i="20"/>
  <c r="A94" i="20"/>
  <c r="B94" i="20"/>
  <c r="C94" i="20"/>
  <c r="A95" i="20"/>
  <c r="B95" i="20"/>
  <c r="C95" i="20"/>
  <c r="A96" i="20"/>
  <c r="B96" i="20"/>
  <c r="C96" i="20"/>
  <c r="A97" i="20"/>
  <c r="B97" i="20"/>
  <c r="C97" i="20"/>
  <c r="A98" i="20"/>
  <c r="B98" i="20"/>
  <c r="C98" i="20"/>
  <c r="A99" i="20"/>
  <c r="B99" i="20"/>
  <c r="C99" i="20"/>
  <c r="A100" i="20"/>
  <c r="B100" i="20"/>
  <c r="C100" i="20"/>
  <c r="A101" i="20"/>
  <c r="B101" i="20"/>
  <c r="C101" i="20"/>
  <c r="A102" i="20"/>
  <c r="B102" i="20"/>
  <c r="C102" i="20"/>
  <c r="A103" i="20"/>
  <c r="B103" i="20"/>
  <c r="C103" i="20"/>
  <c r="A104" i="20"/>
  <c r="B104" i="20"/>
  <c r="C104" i="20"/>
  <c r="A105" i="20"/>
  <c r="B105" i="20"/>
  <c r="C105" i="20"/>
  <c r="A106" i="20"/>
  <c r="B106" i="20"/>
  <c r="C106" i="20"/>
  <c r="A107" i="20"/>
  <c r="B107" i="20"/>
  <c r="C107" i="20"/>
  <c r="A108" i="20"/>
  <c r="B108" i="20"/>
  <c r="C108" i="20"/>
  <c r="A109" i="20"/>
  <c r="B109" i="20"/>
  <c r="C109" i="20"/>
  <c r="A110" i="20"/>
  <c r="B110" i="20"/>
  <c r="C110" i="20"/>
  <c r="A111" i="20"/>
  <c r="B111" i="20"/>
  <c r="C111" i="20"/>
  <c r="A112" i="20"/>
  <c r="B112" i="20"/>
  <c r="C112" i="20"/>
  <c r="A113" i="20"/>
  <c r="B113" i="20"/>
  <c r="C113" i="20"/>
  <c r="A114" i="20"/>
  <c r="B114" i="20"/>
  <c r="C114" i="20"/>
  <c r="A115" i="20"/>
  <c r="B115" i="20"/>
  <c r="C115" i="20"/>
  <c r="A116" i="20"/>
  <c r="B116" i="20"/>
  <c r="C116" i="20"/>
  <c r="A117" i="20"/>
  <c r="B117" i="20"/>
  <c r="C117" i="20"/>
  <c r="A118" i="20"/>
  <c r="B118" i="20"/>
  <c r="C118" i="20"/>
  <c r="A119" i="20"/>
  <c r="B119" i="20"/>
  <c r="C119" i="20"/>
  <c r="A120" i="20"/>
  <c r="B120" i="20"/>
  <c r="C120" i="20"/>
  <c r="A121" i="20"/>
  <c r="B121" i="20"/>
  <c r="C121" i="20"/>
  <c r="A122" i="20"/>
  <c r="B122" i="20"/>
  <c r="C122" i="20"/>
  <c r="A123" i="20"/>
  <c r="B123" i="20"/>
  <c r="C123" i="20"/>
  <c r="A124" i="20"/>
  <c r="B124" i="20"/>
  <c r="C124" i="20"/>
  <c r="A125" i="20"/>
  <c r="B125" i="20"/>
  <c r="C125" i="20"/>
  <c r="A126" i="20"/>
  <c r="B126" i="20"/>
  <c r="C126" i="20"/>
  <c r="A127" i="20"/>
  <c r="B127" i="20"/>
  <c r="C127" i="20"/>
  <c r="A128" i="20"/>
  <c r="B128" i="20"/>
  <c r="C128" i="20"/>
  <c r="A129" i="20"/>
  <c r="B129" i="20"/>
  <c r="C129" i="20"/>
  <c r="A130" i="20"/>
  <c r="B130" i="20"/>
  <c r="C130" i="20"/>
  <c r="A131" i="20"/>
  <c r="B131" i="20"/>
  <c r="C131" i="20"/>
  <c r="A132" i="20"/>
  <c r="B132" i="20"/>
  <c r="C132" i="20"/>
  <c r="A133" i="20"/>
  <c r="B133" i="20"/>
  <c r="C133" i="20"/>
  <c r="A134" i="20"/>
  <c r="B134" i="20"/>
  <c r="C134" i="20"/>
  <c r="A135" i="20"/>
  <c r="B135" i="20"/>
  <c r="C135" i="20"/>
  <c r="A136" i="20"/>
  <c r="B136" i="20"/>
  <c r="C136" i="20"/>
  <c r="A137" i="20"/>
  <c r="B137" i="20"/>
  <c r="C137" i="20"/>
  <c r="A138" i="20"/>
  <c r="B138" i="20"/>
  <c r="C138" i="20"/>
  <c r="A139" i="20"/>
  <c r="B139" i="20"/>
  <c r="C139" i="20"/>
  <c r="A140" i="20"/>
  <c r="B140" i="20"/>
  <c r="C140" i="20"/>
  <c r="A141" i="20"/>
  <c r="B141" i="20"/>
  <c r="C141" i="20"/>
  <c r="A142" i="20"/>
  <c r="B142" i="20"/>
  <c r="C142" i="20"/>
  <c r="A143" i="20"/>
  <c r="B143" i="20"/>
  <c r="C143" i="20"/>
  <c r="A144" i="20"/>
  <c r="B144" i="20"/>
  <c r="C144" i="20"/>
  <c r="A145" i="20"/>
  <c r="B145" i="20"/>
  <c r="C145" i="20"/>
  <c r="A146" i="20"/>
  <c r="B146" i="20"/>
  <c r="C146" i="20"/>
  <c r="A147" i="20"/>
  <c r="B147" i="20"/>
  <c r="C147" i="20"/>
  <c r="A148" i="20"/>
  <c r="B148" i="20"/>
  <c r="C148" i="20"/>
  <c r="A149" i="20"/>
  <c r="B149" i="20"/>
  <c r="C149" i="20"/>
  <c r="A150" i="20"/>
  <c r="B150" i="20"/>
  <c r="C150" i="20"/>
  <c r="A151" i="20"/>
  <c r="B151" i="20"/>
  <c r="C151" i="20"/>
  <c r="A152" i="20"/>
  <c r="B152" i="20"/>
  <c r="C152" i="20"/>
  <c r="A153" i="20"/>
  <c r="B153" i="20"/>
  <c r="C153" i="20"/>
  <c r="A154" i="20"/>
  <c r="B154" i="20"/>
  <c r="C154" i="20"/>
  <c r="A155" i="20"/>
  <c r="B155" i="20"/>
  <c r="C155" i="20"/>
  <c r="A156" i="20"/>
  <c r="B156" i="20"/>
  <c r="C156" i="20"/>
  <c r="A157" i="20"/>
  <c r="B157" i="20"/>
  <c r="C157" i="20"/>
  <c r="A158" i="20"/>
  <c r="B158" i="20"/>
  <c r="C158" i="20"/>
  <c r="A159" i="20"/>
  <c r="B159" i="20"/>
  <c r="C159" i="20"/>
  <c r="A160" i="20"/>
  <c r="B160" i="20"/>
  <c r="C160" i="20"/>
  <c r="A161" i="20"/>
  <c r="B161" i="20"/>
  <c r="C161" i="20"/>
  <c r="A162" i="20"/>
  <c r="B162" i="20"/>
  <c r="C162" i="20"/>
  <c r="A163" i="20"/>
  <c r="B163" i="20"/>
  <c r="C163" i="20"/>
  <c r="A164" i="20"/>
  <c r="B164" i="20"/>
  <c r="C164" i="20"/>
  <c r="A165" i="20"/>
  <c r="B165" i="20"/>
  <c r="C165" i="20"/>
  <c r="A166" i="20"/>
  <c r="B166" i="20"/>
  <c r="C166" i="20"/>
  <c r="A167" i="20"/>
  <c r="B167" i="20"/>
  <c r="C167" i="20"/>
  <c r="A168" i="20"/>
  <c r="B168" i="20"/>
  <c r="C168" i="20"/>
  <c r="A169" i="20"/>
  <c r="B169" i="20"/>
  <c r="C169" i="20"/>
  <c r="A170" i="20"/>
  <c r="B170" i="20"/>
  <c r="C170" i="20"/>
  <c r="A171" i="20"/>
  <c r="B171" i="20"/>
  <c r="C171" i="20"/>
  <c r="A172" i="20"/>
  <c r="B172" i="20"/>
  <c r="C172" i="20"/>
  <c r="A173" i="20"/>
  <c r="B173" i="20"/>
  <c r="C173" i="20"/>
  <c r="A174" i="20"/>
  <c r="B174" i="20"/>
  <c r="C174" i="20"/>
  <c r="A175" i="20"/>
  <c r="B175" i="20"/>
  <c r="C175" i="20"/>
  <c r="A176" i="20"/>
  <c r="B176" i="20"/>
  <c r="C176" i="20"/>
  <c r="A177" i="20"/>
  <c r="B177" i="20"/>
  <c r="C177" i="20"/>
  <c r="A178" i="20"/>
  <c r="B178" i="20"/>
  <c r="C178" i="20"/>
  <c r="A179" i="20"/>
  <c r="B179" i="20"/>
  <c r="C179" i="20"/>
  <c r="A180" i="20"/>
  <c r="B180" i="20"/>
  <c r="C180" i="20"/>
  <c r="A181" i="20"/>
  <c r="B181" i="20"/>
  <c r="C181" i="20"/>
  <c r="A182" i="20"/>
  <c r="B182" i="20"/>
  <c r="C182" i="20"/>
  <c r="A183" i="20"/>
  <c r="B183" i="20"/>
  <c r="C183" i="20"/>
  <c r="A184" i="20"/>
  <c r="B184" i="20"/>
  <c r="C184" i="20"/>
  <c r="A185" i="20"/>
  <c r="B185" i="20"/>
  <c r="C185" i="20"/>
  <c r="A186" i="20"/>
  <c r="B186" i="20"/>
  <c r="C186" i="20"/>
  <c r="A187" i="20"/>
  <c r="B187" i="20"/>
  <c r="C187" i="20"/>
  <c r="A188" i="20"/>
  <c r="B188" i="20"/>
  <c r="C188" i="20"/>
  <c r="A189" i="20"/>
  <c r="B189" i="20"/>
  <c r="C189" i="20"/>
  <c r="A190" i="20"/>
  <c r="B190" i="20"/>
  <c r="C190" i="20"/>
  <c r="A191" i="20"/>
  <c r="B191" i="20"/>
  <c r="C191" i="20"/>
  <c r="A192" i="20"/>
  <c r="B192" i="20"/>
  <c r="C192" i="20"/>
  <c r="A193" i="20"/>
  <c r="B193" i="20"/>
  <c r="C193" i="20"/>
  <c r="A194" i="20"/>
  <c r="B194" i="20"/>
  <c r="C194" i="20"/>
  <c r="A195" i="20"/>
  <c r="B195" i="20"/>
  <c r="C195" i="20"/>
  <c r="A196" i="20"/>
  <c r="B196" i="20"/>
  <c r="C196" i="20"/>
  <c r="C17" i="20"/>
  <c r="B17" i="20"/>
  <c r="A17" i="20"/>
  <c r="Z196" i="20"/>
  <c r="Y196" i="20"/>
  <c r="X196" i="20"/>
  <c r="W196" i="20"/>
  <c r="Z195" i="20"/>
  <c r="Y195" i="20"/>
  <c r="X195" i="20"/>
  <c r="W195" i="20"/>
  <c r="Z194" i="20"/>
  <c r="Y194" i="20"/>
  <c r="X194" i="20"/>
  <c r="W194" i="20"/>
  <c r="Z193" i="20"/>
  <c r="Y193" i="20"/>
  <c r="X193" i="20"/>
  <c r="W193" i="20"/>
  <c r="Z192" i="20"/>
  <c r="Y192" i="20"/>
  <c r="X192" i="20"/>
  <c r="W192" i="20"/>
  <c r="Z191" i="20"/>
  <c r="Y191" i="20"/>
  <c r="X191" i="20"/>
  <c r="W191" i="20"/>
  <c r="Z190" i="20"/>
  <c r="Y190" i="20"/>
  <c r="X190" i="20"/>
  <c r="W190" i="20"/>
  <c r="Z189" i="20"/>
  <c r="Y189" i="20"/>
  <c r="X189" i="20"/>
  <c r="W189" i="20"/>
  <c r="Z188" i="20"/>
  <c r="Y188" i="20"/>
  <c r="X188" i="20"/>
  <c r="W188" i="20"/>
  <c r="Z187" i="20"/>
  <c r="Y187" i="20"/>
  <c r="X187" i="20"/>
  <c r="W187" i="20"/>
  <c r="Z186" i="20"/>
  <c r="Y186" i="20"/>
  <c r="X186" i="20"/>
  <c r="W186" i="20"/>
  <c r="Z185" i="20"/>
  <c r="Y185" i="20"/>
  <c r="X185" i="20"/>
  <c r="W185" i="20"/>
  <c r="Z184" i="20"/>
  <c r="Y184" i="20"/>
  <c r="X184" i="20"/>
  <c r="W184" i="20"/>
  <c r="Z183" i="20"/>
  <c r="Y183" i="20"/>
  <c r="X183" i="20"/>
  <c r="W183" i="20"/>
  <c r="Z182" i="20"/>
  <c r="Y182" i="20"/>
  <c r="X182" i="20"/>
  <c r="W182" i="20"/>
  <c r="Z181" i="20"/>
  <c r="Y181" i="20"/>
  <c r="X181" i="20"/>
  <c r="W181" i="20"/>
  <c r="Z180" i="20"/>
  <c r="Y180" i="20"/>
  <c r="X180" i="20"/>
  <c r="W180" i="20"/>
  <c r="Z179" i="20"/>
  <c r="Y179" i="20"/>
  <c r="X179" i="20"/>
  <c r="W179" i="20"/>
  <c r="Z178" i="20"/>
  <c r="Y178" i="20"/>
  <c r="X178" i="20"/>
  <c r="W178" i="20"/>
  <c r="Z177" i="20"/>
  <c r="Y177" i="20"/>
  <c r="X177" i="20"/>
  <c r="W177" i="20"/>
  <c r="Z176" i="20"/>
  <c r="Y176" i="20"/>
  <c r="X176" i="20"/>
  <c r="W176" i="20"/>
  <c r="Z175" i="20"/>
  <c r="Y175" i="20"/>
  <c r="X175" i="20"/>
  <c r="W175" i="20"/>
  <c r="Z174" i="20"/>
  <c r="Y174" i="20"/>
  <c r="X174" i="20"/>
  <c r="W174" i="20"/>
  <c r="Z173" i="20"/>
  <c r="Y173" i="20"/>
  <c r="X173" i="20"/>
  <c r="W173" i="20"/>
  <c r="Z172" i="20"/>
  <c r="Y172" i="20"/>
  <c r="X172" i="20"/>
  <c r="W172" i="20"/>
  <c r="Z171" i="20"/>
  <c r="Y171" i="20"/>
  <c r="X171" i="20"/>
  <c r="W171" i="20"/>
  <c r="Z170" i="20"/>
  <c r="Y170" i="20"/>
  <c r="X170" i="20"/>
  <c r="W170" i="20"/>
  <c r="Z169" i="20"/>
  <c r="Y169" i="20"/>
  <c r="X169" i="20"/>
  <c r="W169" i="20"/>
  <c r="Z168" i="20"/>
  <c r="Y168" i="20"/>
  <c r="X168" i="20"/>
  <c r="W168" i="20"/>
  <c r="Z167" i="20"/>
  <c r="Y167" i="20"/>
  <c r="X167" i="20"/>
  <c r="W167" i="20"/>
  <c r="Z166" i="20"/>
  <c r="Y166" i="20"/>
  <c r="X166" i="20"/>
  <c r="W166" i="20"/>
  <c r="Z165" i="20"/>
  <c r="Y165" i="20"/>
  <c r="X165" i="20"/>
  <c r="W165" i="20"/>
  <c r="Z164" i="20"/>
  <c r="Y164" i="20"/>
  <c r="X164" i="20"/>
  <c r="W164" i="20"/>
  <c r="Z163" i="20"/>
  <c r="Y163" i="20"/>
  <c r="X163" i="20"/>
  <c r="W163" i="20"/>
  <c r="Z162" i="20"/>
  <c r="Y162" i="20"/>
  <c r="X162" i="20"/>
  <c r="W162" i="20"/>
  <c r="Z161" i="20"/>
  <c r="Y161" i="20"/>
  <c r="X161" i="20"/>
  <c r="W161" i="20"/>
  <c r="Z160" i="20"/>
  <c r="Y160" i="20"/>
  <c r="X160" i="20"/>
  <c r="W160" i="20"/>
  <c r="Z159" i="20"/>
  <c r="Y159" i="20"/>
  <c r="X159" i="20"/>
  <c r="W159" i="20"/>
  <c r="Z158" i="20"/>
  <c r="Y158" i="20"/>
  <c r="X158" i="20"/>
  <c r="W158" i="20"/>
  <c r="Z157" i="20"/>
  <c r="Y157" i="20"/>
  <c r="X157" i="20"/>
  <c r="W157" i="20"/>
  <c r="Z156" i="20"/>
  <c r="Y156" i="20"/>
  <c r="X156" i="20"/>
  <c r="W156" i="20"/>
  <c r="Z155" i="20"/>
  <c r="Y155" i="20"/>
  <c r="X155" i="20"/>
  <c r="W155" i="20"/>
  <c r="Z154" i="20"/>
  <c r="Y154" i="20"/>
  <c r="X154" i="20"/>
  <c r="W154" i="20"/>
  <c r="Z153" i="20"/>
  <c r="Y153" i="20"/>
  <c r="X153" i="20"/>
  <c r="W153" i="20"/>
  <c r="Z152" i="20"/>
  <c r="Y152" i="20"/>
  <c r="X152" i="20"/>
  <c r="W152" i="20"/>
  <c r="Z151" i="20"/>
  <c r="Y151" i="20"/>
  <c r="X151" i="20"/>
  <c r="W151" i="20"/>
  <c r="Z150" i="20"/>
  <c r="Y150" i="20"/>
  <c r="X150" i="20"/>
  <c r="W150" i="20"/>
  <c r="Z149" i="20"/>
  <c r="Y149" i="20"/>
  <c r="X149" i="20"/>
  <c r="W149" i="20"/>
  <c r="Z148" i="20"/>
  <c r="Y148" i="20"/>
  <c r="X148" i="20"/>
  <c r="W148" i="20"/>
  <c r="Z147" i="20"/>
  <c r="Y147" i="20"/>
  <c r="X147" i="20"/>
  <c r="W147" i="20"/>
  <c r="Z146" i="20"/>
  <c r="Y146" i="20"/>
  <c r="X146" i="20"/>
  <c r="W146" i="20"/>
  <c r="Z145" i="20"/>
  <c r="Y145" i="20"/>
  <c r="X145" i="20"/>
  <c r="W145" i="20"/>
  <c r="Z144" i="20"/>
  <c r="Y144" i="20"/>
  <c r="X144" i="20"/>
  <c r="W144" i="20"/>
  <c r="Z143" i="20"/>
  <c r="Y143" i="20"/>
  <c r="X143" i="20"/>
  <c r="W143" i="20"/>
  <c r="Z142" i="20"/>
  <c r="Y142" i="20"/>
  <c r="X142" i="20"/>
  <c r="W142" i="20"/>
  <c r="Z141" i="20"/>
  <c r="Y141" i="20"/>
  <c r="X141" i="20"/>
  <c r="W141" i="20"/>
  <c r="Z140" i="20"/>
  <c r="Y140" i="20"/>
  <c r="X140" i="20"/>
  <c r="W140" i="20"/>
  <c r="Z139" i="20"/>
  <c r="Y139" i="20"/>
  <c r="X139" i="20"/>
  <c r="W139" i="20"/>
  <c r="Z138" i="20"/>
  <c r="Y138" i="20"/>
  <c r="X138" i="20"/>
  <c r="W138" i="20"/>
  <c r="Z137" i="20"/>
  <c r="Y137" i="20"/>
  <c r="X137" i="20"/>
  <c r="W137" i="20"/>
  <c r="Z136" i="20"/>
  <c r="Y136" i="20"/>
  <c r="X136" i="20"/>
  <c r="W136" i="20"/>
  <c r="Z135" i="20"/>
  <c r="Y135" i="20"/>
  <c r="X135" i="20"/>
  <c r="W135" i="20"/>
  <c r="Z134" i="20"/>
  <c r="Y134" i="20"/>
  <c r="X134" i="20"/>
  <c r="W134" i="20"/>
  <c r="Z133" i="20"/>
  <c r="Y133" i="20"/>
  <c r="X133" i="20"/>
  <c r="W133" i="20"/>
  <c r="Z132" i="20"/>
  <c r="Y132" i="20"/>
  <c r="X132" i="20"/>
  <c r="W132" i="20"/>
  <c r="Z131" i="20"/>
  <c r="Y131" i="20"/>
  <c r="X131" i="20"/>
  <c r="W131" i="20"/>
  <c r="Z130" i="20"/>
  <c r="Y130" i="20"/>
  <c r="X130" i="20"/>
  <c r="W130" i="20"/>
  <c r="Z129" i="20"/>
  <c r="Y129" i="20"/>
  <c r="X129" i="20"/>
  <c r="W129" i="20"/>
  <c r="Z128" i="20"/>
  <c r="Y128" i="20"/>
  <c r="X128" i="20"/>
  <c r="W128" i="20"/>
  <c r="Z127" i="20"/>
  <c r="Y127" i="20"/>
  <c r="X127" i="20"/>
  <c r="W127" i="20"/>
  <c r="Z126" i="20"/>
  <c r="Y126" i="20"/>
  <c r="X126" i="20"/>
  <c r="W126" i="20"/>
  <c r="Z125" i="20"/>
  <c r="Y125" i="20"/>
  <c r="X125" i="20"/>
  <c r="W125" i="20"/>
  <c r="Z124" i="20"/>
  <c r="Y124" i="20"/>
  <c r="X124" i="20"/>
  <c r="W124" i="20"/>
  <c r="Z123" i="20"/>
  <c r="Y123" i="20"/>
  <c r="X123" i="20"/>
  <c r="W123" i="20"/>
  <c r="Z122" i="20"/>
  <c r="Y122" i="20"/>
  <c r="X122" i="20"/>
  <c r="W122" i="20"/>
  <c r="Z121" i="20"/>
  <c r="Y121" i="20"/>
  <c r="X121" i="20"/>
  <c r="W121" i="20"/>
  <c r="Z120" i="20"/>
  <c r="Y120" i="20"/>
  <c r="X120" i="20"/>
  <c r="W120" i="20"/>
  <c r="Z119" i="20"/>
  <c r="Y119" i="20"/>
  <c r="X119" i="20"/>
  <c r="W119" i="20"/>
  <c r="Z118" i="20"/>
  <c r="Y118" i="20"/>
  <c r="X118" i="20"/>
  <c r="W118" i="20"/>
  <c r="Z117" i="20"/>
  <c r="Y117" i="20"/>
  <c r="X117" i="20"/>
  <c r="W117" i="20"/>
  <c r="Z116" i="20"/>
  <c r="Y116" i="20"/>
  <c r="X116" i="20"/>
  <c r="W116" i="20"/>
  <c r="Z115" i="20"/>
  <c r="Y115" i="20"/>
  <c r="X115" i="20"/>
  <c r="W115" i="20"/>
  <c r="Z114" i="20"/>
  <c r="Y114" i="20"/>
  <c r="X114" i="20"/>
  <c r="W114" i="20"/>
  <c r="Z113" i="20"/>
  <c r="Y113" i="20"/>
  <c r="X113" i="20"/>
  <c r="W113" i="20"/>
  <c r="Z112" i="20"/>
  <c r="Y112" i="20"/>
  <c r="X112" i="20"/>
  <c r="W112" i="20"/>
  <c r="Z111" i="20"/>
  <c r="Y111" i="20"/>
  <c r="X111" i="20"/>
  <c r="W111" i="20"/>
  <c r="Z110" i="20"/>
  <c r="Y110" i="20"/>
  <c r="X110" i="20"/>
  <c r="W110" i="20"/>
  <c r="Z109" i="20"/>
  <c r="Y109" i="20"/>
  <c r="X109" i="20"/>
  <c r="W109" i="20"/>
  <c r="Z108" i="20"/>
  <c r="Y108" i="20"/>
  <c r="X108" i="20"/>
  <c r="W108" i="20"/>
  <c r="Z107" i="20"/>
  <c r="Y107" i="20"/>
  <c r="X107" i="20"/>
  <c r="W107" i="20"/>
  <c r="Z106" i="20"/>
  <c r="Y106" i="20"/>
  <c r="X106" i="20"/>
  <c r="W106" i="20"/>
  <c r="Z105" i="20"/>
  <c r="Y105" i="20"/>
  <c r="X105" i="20"/>
  <c r="W105" i="20"/>
  <c r="Z104" i="20"/>
  <c r="Y104" i="20"/>
  <c r="X104" i="20"/>
  <c r="W104" i="20"/>
  <c r="Z103" i="20"/>
  <c r="Y103" i="20"/>
  <c r="X103" i="20"/>
  <c r="W103" i="20"/>
  <c r="Z102" i="20"/>
  <c r="Y102" i="20"/>
  <c r="X102" i="20"/>
  <c r="W102" i="20"/>
  <c r="Z101" i="20"/>
  <c r="Y101" i="20"/>
  <c r="X101" i="20"/>
  <c r="W101" i="20"/>
  <c r="Z100" i="20"/>
  <c r="Y100" i="20"/>
  <c r="X100" i="20"/>
  <c r="W100" i="20"/>
  <c r="Z99" i="20"/>
  <c r="Y99" i="20"/>
  <c r="X99" i="20"/>
  <c r="W99" i="20"/>
  <c r="Z98" i="20"/>
  <c r="Y98" i="20"/>
  <c r="X98" i="20"/>
  <c r="W98" i="20"/>
  <c r="Z97" i="20"/>
  <c r="Y97" i="20"/>
  <c r="X97" i="20"/>
  <c r="W97" i="20"/>
  <c r="Z96" i="20"/>
  <c r="Y96" i="20"/>
  <c r="X96" i="20"/>
  <c r="W96" i="20"/>
  <c r="Z95" i="20"/>
  <c r="Y95" i="20"/>
  <c r="X95" i="20"/>
  <c r="W95" i="20"/>
  <c r="Z94" i="20"/>
  <c r="Y94" i="20"/>
  <c r="X94" i="20"/>
  <c r="W94" i="20"/>
  <c r="Z93" i="20"/>
  <c r="Y93" i="20"/>
  <c r="X93" i="20"/>
  <c r="W93" i="20"/>
  <c r="Z92" i="20"/>
  <c r="Y92" i="20"/>
  <c r="X92" i="20"/>
  <c r="W92" i="20"/>
  <c r="Z91" i="20"/>
  <c r="Y91" i="20"/>
  <c r="X91" i="20"/>
  <c r="W91" i="20"/>
  <c r="Z90" i="20"/>
  <c r="Y90" i="20"/>
  <c r="X90" i="20"/>
  <c r="W90" i="20"/>
  <c r="Z89" i="20"/>
  <c r="Y89" i="20"/>
  <c r="X89" i="20"/>
  <c r="W89" i="20"/>
  <c r="Z88" i="20"/>
  <c r="Y88" i="20"/>
  <c r="X88" i="20"/>
  <c r="W88" i="20"/>
  <c r="Z87" i="20"/>
  <c r="Y87" i="20"/>
  <c r="X87" i="20"/>
  <c r="W87" i="20"/>
  <c r="Z86" i="20"/>
  <c r="Y86" i="20"/>
  <c r="X86" i="20"/>
  <c r="W86" i="20"/>
  <c r="Z85" i="20"/>
  <c r="Y85" i="20"/>
  <c r="X85" i="20"/>
  <c r="W85" i="20"/>
  <c r="Z84" i="20"/>
  <c r="Y84" i="20"/>
  <c r="X84" i="20"/>
  <c r="W84" i="20"/>
  <c r="Z83" i="20"/>
  <c r="Y83" i="20"/>
  <c r="X83" i="20"/>
  <c r="W83" i="20"/>
  <c r="Z82" i="20"/>
  <c r="Y82" i="20"/>
  <c r="X82" i="20"/>
  <c r="W82" i="20"/>
  <c r="Z81" i="20"/>
  <c r="Y81" i="20"/>
  <c r="X81" i="20"/>
  <c r="W81" i="20"/>
  <c r="Z80" i="20"/>
  <c r="Y80" i="20"/>
  <c r="X80" i="20"/>
  <c r="W80" i="20"/>
  <c r="Z79" i="20"/>
  <c r="Y79" i="20"/>
  <c r="X79" i="20"/>
  <c r="W79" i="20"/>
  <c r="Z78" i="20"/>
  <c r="Y78" i="20"/>
  <c r="X78" i="20"/>
  <c r="W78" i="20"/>
  <c r="Z77" i="20"/>
  <c r="Y77" i="20"/>
  <c r="X77" i="20"/>
  <c r="W77" i="20"/>
  <c r="Z76" i="20"/>
  <c r="Y76" i="20"/>
  <c r="X76" i="20"/>
  <c r="W76" i="20"/>
  <c r="Z75" i="20"/>
  <c r="Y75" i="20"/>
  <c r="X75" i="20"/>
  <c r="W75" i="20"/>
  <c r="Z74" i="20"/>
  <c r="Y74" i="20"/>
  <c r="X74" i="20"/>
  <c r="W74" i="20"/>
  <c r="Z73" i="20"/>
  <c r="Y73" i="20"/>
  <c r="X73" i="20"/>
  <c r="W73" i="20"/>
  <c r="Z72" i="20"/>
  <c r="Y72" i="20"/>
  <c r="X72" i="20"/>
  <c r="W72" i="20"/>
  <c r="Z71" i="20"/>
  <c r="Y71" i="20"/>
  <c r="X71" i="20"/>
  <c r="W71" i="20"/>
  <c r="Z70" i="20"/>
  <c r="Y70" i="20"/>
  <c r="X70" i="20"/>
  <c r="W70" i="20"/>
  <c r="Z69" i="20"/>
  <c r="Y69" i="20"/>
  <c r="X69" i="20"/>
  <c r="W69" i="20"/>
  <c r="Z68" i="20"/>
  <c r="Y68" i="20"/>
  <c r="X68" i="20"/>
  <c r="W68" i="20"/>
  <c r="Z67" i="20"/>
  <c r="Y67" i="20"/>
  <c r="X67" i="20"/>
  <c r="W67" i="20"/>
  <c r="Z66" i="20"/>
  <c r="Y66" i="20"/>
  <c r="X66" i="20"/>
  <c r="W66" i="20"/>
  <c r="Z65" i="20"/>
  <c r="Y65" i="20"/>
  <c r="X65" i="20"/>
  <c r="W65" i="20"/>
  <c r="Z64" i="20"/>
  <c r="Y64" i="20"/>
  <c r="X64" i="20"/>
  <c r="W64" i="20"/>
  <c r="Z63" i="20"/>
  <c r="Y63" i="20"/>
  <c r="X63" i="20"/>
  <c r="W63" i="20"/>
  <c r="Z62" i="20"/>
  <c r="Y62" i="20"/>
  <c r="X62" i="20"/>
  <c r="W62" i="20"/>
  <c r="Z61" i="20"/>
  <c r="Y61" i="20"/>
  <c r="X61" i="20"/>
  <c r="W61" i="20"/>
  <c r="Z60" i="20"/>
  <c r="Y60" i="20"/>
  <c r="X60" i="20"/>
  <c r="W60" i="20"/>
  <c r="Z59" i="20"/>
  <c r="Y59" i="20"/>
  <c r="X59" i="20"/>
  <c r="W59" i="20"/>
  <c r="Z58" i="20"/>
  <c r="Y58" i="20"/>
  <c r="X58" i="20"/>
  <c r="W58" i="20"/>
  <c r="Z57" i="20"/>
  <c r="Y57" i="20"/>
  <c r="X57" i="20"/>
  <c r="W57" i="20"/>
  <c r="Z56" i="20"/>
  <c r="Y56" i="20"/>
  <c r="X56" i="20"/>
  <c r="W56" i="20"/>
  <c r="Z55" i="20"/>
  <c r="Y55" i="20"/>
  <c r="X55" i="20"/>
  <c r="W55" i="20"/>
  <c r="Z54" i="20"/>
  <c r="Y54" i="20"/>
  <c r="X54" i="20"/>
  <c r="W54" i="20"/>
  <c r="Z53" i="20"/>
  <c r="Y53" i="20"/>
  <c r="X53" i="20"/>
  <c r="W53" i="20"/>
  <c r="Z52" i="20"/>
  <c r="Y52" i="20"/>
  <c r="X52" i="20"/>
  <c r="W52" i="20"/>
  <c r="Z51" i="20"/>
  <c r="Y51" i="20"/>
  <c r="X51" i="20"/>
  <c r="W51" i="20"/>
  <c r="Z50" i="20"/>
  <c r="Y50" i="20"/>
  <c r="X50" i="20"/>
  <c r="W50" i="20"/>
  <c r="Z49" i="20"/>
  <c r="Y49" i="20"/>
  <c r="X49" i="20"/>
  <c r="W49" i="20"/>
  <c r="Z48" i="20"/>
  <c r="Y48" i="20"/>
  <c r="X48" i="20"/>
  <c r="W48" i="20"/>
  <c r="Z47" i="20"/>
  <c r="Y47" i="20"/>
  <c r="X47" i="20"/>
  <c r="W47" i="20"/>
  <c r="Z46" i="20"/>
  <c r="Y46" i="20"/>
  <c r="X46" i="20"/>
  <c r="W46" i="20"/>
  <c r="Z45" i="20"/>
  <c r="Y45" i="20"/>
  <c r="X45" i="20"/>
  <c r="W45" i="20"/>
  <c r="Z44" i="20"/>
  <c r="Y44" i="20"/>
  <c r="X44" i="20"/>
  <c r="W44" i="20"/>
  <c r="Z43" i="20"/>
  <c r="Y43" i="20"/>
  <c r="X43" i="20"/>
  <c r="W43" i="20"/>
  <c r="Z42" i="20"/>
  <c r="Y42" i="20"/>
  <c r="X42" i="20"/>
  <c r="W42" i="20"/>
  <c r="Z41" i="20"/>
  <c r="Y41" i="20"/>
  <c r="X41" i="20"/>
  <c r="W41" i="20"/>
  <c r="Z40" i="20"/>
  <c r="Y40" i="20"/>
  <c r="X40" i="20"/>
  <c r="W40" i="20"/>
  <c r="Z39" i="20"/>
  <c r="Y39" i="20"/>
  <c r="X39" i="20"/>
  <c r="W39" i="20"/>
  <c r="Z38" i="20"/>
  <c r="Y38" i="20"/>
  <c r="X38" i="20"/>
  <c r="W38" i="20"/>
  <c r="Z37" i="20"/>
  <c r="Y37" i="20"/>
  <c r="X37" i="20"/>
  <c r="W37" i="20"/>
  <c r="Z36" i="20"/>
  <c r="Y36" i="20"/>
  <c r="X36" i="20"/>
  <c r="W36" i="20"/>
  <c r="Z35" i="20"/>
  <c r="Y35" i="20"/>
  <c r="X35" i="20"/>
  <c r="W35" i="20"/>
  <c r="Z34" i="20"/>
  <c r="Y34" i="20"/>
  <c r="X34" i="20"/>
  <c r="W34" i="20"/>
  <c r="Z33" i="20"/>
  <c r="Y33" i="20"/>
  <c r="X33" i="20"/>
  <c r="W33" i="20"/>
  <c r="Z32" i="20"/>
  <c r="Y32" i="20"/>
  <c r="X32" i="20"/>
  <c r="W32" i="20"/>
  <c r="Z31" i="20"/>
  <c r="Y31" i="20"/>
  <c r="X31" i="20"/>
  <c r="W31" i="20"/>
  <c r="Z30" i="20"/>
  <c r="Y30" i="20"/>
  <c r="X30" i="20"/>
  <c r="W30" i="20"/>
  <c r="Z29" i="20"/>
  <c r="Y29" i="20"/>
  <c r="X29" i="20"/>
  <c r="W29" i="20"/>
  <c r="Z28" i="20"/>
  <c r="Y28" i="20"/>
  <c r="X28" i="20"/>
  <c r="W28" i="20"/>
  <c r="Z27" i="20"/>
  <c r="Y27" i="20"/>
  <c r="X27" i="20"/>
  <c r="W27" i="20"/>
  <c r="Z26" i="20"/>
  <c r="Y26" i="20"/>
  <c r="X26" i="20"/>
  <c r="W26" i="20"/>
  <c r="Z25" i="20"/>
  <c r="Y25" i="20"/>
  <c r="X25" i="20"/>
  <c r="W25" i="20"/>
  <c r="Z24" i="20"/>
  <c r="Y24" i="20"/>
  <c r="X24" i="20"/>
  <c r="W24" i="20"/>
  <c r="Z23" i="20"/>
  <c r="Y23" i="20"/>
  <c r="X23" i="20"/>
  <c r="W23" i="20"/>
  <c r="Z22" i="20"/>
  <c r="Y22" i="20"/>
  <c r="X22" i="20"/>
  <c r="W22" i="20"/>
  <c r="Z21" i="20"/>
  <c r="Y21" i="20"/>
  <c r="X21" i="20"/>
  <c r="W21" i="20"/>
  <c r="Z20" i="20"/>
  <c r="Y20" i="20"/>
  <c r="X20" i="20"/>
  <c r="W20" i="20"/>
  <c r="Z19" i="20"/>
  <c r="Y19" i="20"/>
  <c r="X19" i="20"/>
  <c r="W19" i="20"/>
  <c r="Z18" i="20"/>
  <c r="Y18" i="20"/>
  <c r="X18" i="20"/>
  <c r="W18" i="20"/>
  <c r="Z17" i="20"/>
  <c r="Y17" i="20"/>
  <c r="X17" i="20"/>
  <c r="W17" i="20"/>
  <c r="U16" i="20"/>
  <c r="T16" i="20"/>
  <c r="S16" i="20"/>
  <c r="R16" i="20"/>
  <c r="Q16" i="20"/>
  <c r="P16" i="20"/>
  <c r="O16" i="20"/>
  <c r="N16" i="20"/>
  <c r="M16" i="20"/>
  <c r="L16" i="20"/>
  <c r="J16" i="20"/>
  <c r="I16" i="20"/>
  <c r="H16" i="20"/>
  <c r="G16" i="20"/>
  <c r="F16" i="20"/>
  <c r="E16" i="20"/>
  <c r="D16" i="20"/>
  <c r="AE133" i="20" l="1"/>
  <c r="AE125" i="20"/>
  <c r="AE93" i="20"/>
  <c r="AD77" i="20"/>
  <c r="AE61" i="20"/>
  <c r="AD45" i="20"/>
  <c r="AD196" i="20"/>
  <c r="AD188" i="20"/>
  <c r="AD180" i="20"/>
  <c r="AD172" i="20"/>
  <c r="AD164" i="20"/>
  <c r="AD156" i="20"/>
  <c r="AC192" i="20"/>
  <c r="AE184" i="20"/>
  <c r="AC176" i="20"/>
  <c r="AE168" i="20"/>
  <c r="AB160" i="20"/>
  <c r="AE152" i="20"/>
  <c r="AB144" i="20"/>
  <c r="AC136" i="20"/>
  <c r="AC120" i="20"/>
  <c r="AB112" i="20"/>
  <c r="AC80" i="20"/>
  <c r="AC64" i="20"/>
  <c r="AC48" i="20"/>
  <c r="AC32" i="20"/>
  <c r="AB157" i="20"/>
  <c r="AB141" i="20"/>
  <c r="AE29" i="20"/>
  <c r="AB194" i="20"/>
  <c r="AD178" i="20"/>
  <c r="AD162" i="20"/>
  <c r="AD146" i="20"/>
  <c r="AC90" i="20"/>
  <c r="AB74" i="20"/>
  <c r="AC58" i="20"/>
  <c r="AB42" i="20"/>
  <c r="AC18" i="20"/>
  <c r="AB189" i="20"/>
  <c r="AB149" i="20"/>
  <c r="AB109" i="20"/>
  <c r="AD191" i="20"/>
  <c r="AC183" i="20"/>
  <c r="AE175" i="20"/>
  <c r="AB151" i="20"/>
  <c r="AB103" i="20"/>
  <c r="AB87" i="20"/>
  <c r="AB71" i="20"/>
  <c r="AB55" i="20"/>
  <c r="AB39" i="20"/>
  <c r="AB23" i="20"/>
  <c r="AB173" i="20"/>
  <c r="AD148" i="20"/>
  <c r="AD140" i="20"/>
  <c r="AB132" i="20"/>
  <c r="AB124" i="20"/>
  <c r="AB116" i="20"/>
  <c r="AB108" i="20"/>
  <c r="AB100" i="20"/>
  <c r="AB92" i="20"/>
  <c r="AC84" i="20"/>
  <c r="AB76" i="20"/>
  <c r="AB68" i="20"/>
  <c r="AB60" i="20"/>
  <c r="AB52" i="20"/>
  <c r="AB44" i="20"/>
  <c r="AB36" i="20"/>
  <c r="AC28" i="20"/>
  <c r="AB20" i="20"/>
  <c r="AB193" i="20"/>
  <c r="AE185" i="20"/>
  <c r="AB177" i="20"/>
  <c r="AE169" i="20"/>
  <c r="AB161" i="20"/>
  <c r="AE153" i="20"/>
  <c r="AB145" i="20"/>
  <c r="AE137" i="20"/>
  <c r="AE129" i="20"/>
  <c r="AE121" i="20"/>
  <c r="AB113" i="20"/>
  <c r="AB105" i="20"/>
  <c r="AB97" i="20"/>
  <c r="AB89" i="20"/>
  <c r="AB81" i="20"/>
  <c r="AB73" i="20"/>
  <c r="AB65" i="20"/>
  <c r="AB57" i="20"/>
  <c r="AB49" i="20"/>
  <c r="AB41" i="20"/>
  <c r="AB33" i="20"/>
  <c r="AB25" i="20"/>
  <c r="AB165" i="20"/>
  <c r="AD190" i="20"/>
  <c r="AD182" i="20"/>
  <c r="AD174" i="20"/>
  <c r="AD166" i="20"/>
  <c r="AD158" i="20"/>
  <c r="AD150" i="20"/>
  <c r="AD142" i="20"/>
  <c r="AB134" i="20"/>
  <c r="AB126" i="20"/>
  <c r="AC118" i="20"/>
  <c r="AB110" i="20"/>
  <c r="AB102" i="20"/>
  <c r="AB94" i="20"/>
  <c r="AC86" i="20"/>
  <c r="AB78" i="20"/>
  <c r="AC70" i="20"/>
  <c r="AB62" i="20"/>
  <c r="AC54" i="20"/>
  <c r="AB46" i="20"/>
  <c r="AC38" i="20"/>
  <c r="AB30" i="20"/>
  <c r="AB22" i="20"/>
  <c r="AB181" i="20"/>
  <c r="AB195" i="20"/>
  <c r="AE187" i="20"/>
  <c r="AB179" i="20"/>
  <c r="AD171" i="20"/>
  <c r="AB163" i="20"/>
  <c r="AB155" i="20"/>
  <c r="AB147" i="20"/>
  <c r="AC139" i="20"/>
  <c r="AD131" i="20"/>
  <c r="AB123" i="20"/>
  <c r="AB115" i="20"/>
  <c r="AB107" i="20"/>
  <c r="AB99" i="20"/>
  <c r="AB91" i="20"/>
  <c r="AB83" i="20"/>
  <c r="AB75" i="20"/>
  <c r="AB67" i="20"/>
  <c r="AB59" i="20"/>
  <c r="AB51" i="20"/>
  <c r="AB43" i="20"/>
  <c r="AB35" i="20"/>
  <c r="AB27" i="20"/>
  <c r="AB19" i="20"/>
  <c r="AE19" i="20"/>
  <c r="AD187" i="20"/>
  <c r="AB142" i="20"/>
  <c r="AC97" i="20"/>
  <c r="AE139" i="20"/>
  <c r="AE67" i="20"/>
  <c r="AC187" i="20"/>
  <c r="AD61" i="20"/>
  <c r="AE147" i="20"/>
  <c r="AC59" i="20"/>
  <c r="AC131" i="20"/>
  <c r="AD19" i="20"/>
  <c r="AD157" i="20"/>
  <c r="AB118" i="20"/>
  <c r="AB70" i="20"/>
  <c r="AE51" i="20"/>
  <c r="AE173" i="20"/>
  <c r="AB131" i="20"/>
  <c r="AE83" i="20"/>
  <c r="AC42" i="20"/>
  <c r="AB187" i="20"/>
  <c r="AC171" i="20"/>
  <c r="AD123" i="20"/>
  <c r="AB86" i="20"/>
  <c r="AB166" i="20"/>
  <c r="AC123" i="20"/>
  <c r="AC75" i="20"/>
  <c r="AD173" i="20"/>
  <c r="AC157" i="20"/>
  <c r="AC141" i="20"/>
  <c r="AD113" i="20"/>
  <c r="AE77" i="20"/>
  <c r="AD153" i="20"/>
  <c r="AC113" i="20"/>
  <c r="AD93" i="20"/>
  <c r="AB38" i="20"/>
  <c r="AB182" i="20"/>
  <c r="AB171" i="20"/>
  <c r="AC153" i="20"/>
  <c r="AD139" i="20"/>
  <c r="AE123" i="20"/>
  <c r="AC91" i="20"/>
  <c r="AB54" i="20"/>
  <c r="AE35" i="20"/>
  <c r="AB137" i="20"/>
  <c r="AE109" i="20"/>
  <c r="AE193" i="20"/>
  <c r="AD177" i="20"/>
  <c r="AC148" i="20"/>
  <c r="AD109" i="20"/>
  <c r="AD193" i="20"/>
  <c r="AB176" i="20"/>
  <c r="AC160" i="20"/>
  <c r="AC134" i="20"/>
  <c r="AC102" i="20"/>
  <c r="AD29" i="20"/>
  <c r="AB174" i="20"/>
  <c r="AB158" i="20"/>
  <c r="AE146" i="20"/>
  <c r="AC43" i="20"/>
  <c r="AC27" i="20"/>
  <c r="AC36" i="20"/>
  <c r="AC193" i="20"/>
  <c r="AE164" i="20"/>
  <c r="AB153" i="20"/>
  <c r="AC100" i="20"/>
  <c r="AB84" i="20"/>
  <c r="AB190" i="20"/>
  <c r="AB180" i="20"/>
  <c r="AB164" i="20"/>
  <c r="AE99" i="20"/>
  <c r="AD83" i="20"/>
  <c r="AD35" i="20"/>
  <c r="AE20" i="20"/>
  <c r="AD195" i="20"/>
  <c r="AE189" i="20"/>
  <c r="AB185" i="20"/>
  <c r="AE179" i="20"/>
  <c r="AC173" i="20"/>
  <c r="AE163" i="20"/>
  <c r="AD155" i="20"/>
  <c r="AC150" i="20"/>
  <c r="AD145" i="20"/>
  <c r="AB139" i="20"/>
  <c r="AC126" i="20"/>
  <c r="AD121" i="20"/>
  <c r="AD115" i="20"/>
  <c r="AC107" i="20"/>
  <c r="AD99" i="20"/>
  <c r="AE89" i="20"/>
  <c r="AC83" i="20"/>
  <c r="AE73" i="20"/>
  <c r="AC67" i="20"/>
  <c r="AE57" i="20"/>
  <c r="AC51" i="20"/>
  <c r="AE41" i="20"/>
  <c r="AC35" i="20"/>
  <c r="AD25" i="20"/>
  <c r="AB148" i="20"/>
  <c r="AC68" i="20"/>
  <c r="AC52" i="20"/>
  <c r="AC196" i="20"/>
  <c r="AE180" i="20"/>
  <c r="AD169" i="20"/>
  <c r="AD129" i="20"/>
  <c r="AD185" i="20"/>
  <c r="AC164" i="20"/>
  <c r="AC129" i="20"/>
  <c r="AC185" i="20"/>
  <c r="AB169" i="20"/>
  <c r="AE150" i="20"/>
  <c r="AE145" i="20"/>
  <c r="AB129" i="20"/>
  <c r="AD67" i="20"/>
  <c r="AD51" i="20"/>
  <c r="AE25" i="20"/>
  <c r="AC195" i="20"/>
  <c r="AD189" i="20"/>
  <c r="AE182" i="20"/>
  <c r="AB178" i="20"/>
  <c r="AE171" i="20"/>
  <c r="AE166" i="20"/>
  <c r="AE161" i="20"/>
  <c r="AC155" i="20"/>
  <c r="AB150" i="20"/>
  <c r="AC144" i="20"/>
  <c r="AD137" i="20"/>
  <c r="AE131" i="20"/>
  <c r="AC121" i="20"/>
  <c r="AC115" i="20"/>
  <c r="AE105" i="20"/>
  <c r="AC99" i="20"/>
  <c r="AD89" i="20"/>
  <c r="AD81" i="20"/>
  <c r="AD73" i="20"/>
  <c r="AD65" i="20"/>
  <c r="AD57" i="20"/>
  <c r="AD49" i="20"/>
  <c r="AD41" i="20"/>
  <c r="AD33" i="20"/>
  <c r="AC22" i="20"/>
  <c r="AB196" i="20"/>
  <c r="AC180" i="20"/>
  <c r="AC169" i="20"/>
  <c r="AE195" i="20"/>
  <c r="AE155" i="20"/>
  <c r="AE115" i="20"/>
  <c r="AC19" i="20"/>
  <c r="AC182" i="20"/>
  <c r="AE177" i="20"/>
  <c r="AC166" i="20"/>
  <c r="AD161" i="20"/>
  <c r="AE148" i="20"/>
  <c r="AC137" i="20"/>
  <c r="AB121" i="20"/>
  <c r="AD105" i="20"/>
  <c r="AD97" i="20"/>
  <c r="AC81" i="20"/>
  <c r="AC65" i="20"/>
  <c r="AC49" i="20"/>
  <c r="AC33" i="20"/>
  <c r="AD167" i="20"/>
  <c r="AE167" i="20"/>
  <c r="AC143" i="20"/>
  <c r="AB143" i="20"/>
  <c r="AC127" i="20"/>
  <c r="AD127" i="20"/>
  <c r="AE127" i="20"/>
  <c r="AD143" i="20"/>
  <c r="AC23" i="20"/>
  <c r="AC17" i="20"/>
  <c r="AD194" i="20"/>
  <c r="AE194" i="20"/>
  <c r="AD186" i="20"/>
  <c r="AE186" i="20"/>
  <c r="AB186" i="20"/>
  <c r="AC186" i="20"/>
  <c r="AD170" i="20"/>
  <c r="AB170" i="20"/>
  <c r="AE170" i="20"/>
  <c r="AC170" i="20"/>
  <c r="AD154" i="20"/>
  <c r="AE154" i="20"/>
  <c r="AB154" i="20"/>
  <c r="AC154" i="20"/>
  <c r="AD138" i="20"/>
  <c r="AB138" i="20"/>
  <c r="AC138" i="20"/>
  <c r="AE138" i="20"/>
  <c r="AE130" i="20"/>
  <c r="AD130" i="20"/>
  <c r="AB130" i="20"/>
  <c r="AC130" i="20"/>
  <c r="AE122" i="20"/>
  <c r="AD122" i="20"/>
  <c r="AB122" i="20"/>
  <c r="AC122" i="20"/>
  <c r="AE114" i="20"/>
  <c r="AD114" i="20"/>
  <c r="AB114" i="20"/>
  <c r="AC114" i="20"/>
  <c r="AE106" i="20"/>
  <c r="AD106" i="20"/>
  <c r="AE98" i="20"/>
  <c r="AD98" i="20"/>
  <c r="AB98" i="20"/>
  <c r="AC98" i="20"/>
  <c r="AE90" i="20"/>
  <c r="AD90" i="20"/>
  <c r="AE82" i="20"/>
  <c r="AD82" i="20"/>
  <c r="AB82" i="20"/>
  <c r="AC82" i="20"/>
  <c r="AE74" i="20"/>
  <c r="AD74" i="20"/>
  <c r="AE66" i="20"/>
  <c r="AD66" i="20"/>
  <c r="AB66" i="20"/>
  <c r="AC66" i="20"/>
  <c r="AE58" i="20"/>
  <c r="AD58" i="20"/>
  <c r="AE50" i="20"/>
  <c r="AD50" i="20"/>
  <c r="AB50" i="20"/>
  <c r="AC50" i="20"/>
  <c r="AE42" i="20"/>
  <c r="AD42" i="20"/>
  <c r="AE34" i="20"/>
  <c r="AD34" i="20"/>
  <c r="AB34" i="20"/>
  <c r="AC34" i="20"/>
  <c r="AE26" i="20"/>
  <c r="AD26" i="20"/>
  <c r="AC194" i="20"/>
  <c r="AC178" i="20"/>
  <c r="AB162" i="20"/>
  <c r="AE157" i="20"/>
  <c r="AD141" i="20"/>
  <c r="AD87" i="20"/>
  <c r="AC74" i="20"/>
  <c r="AC39" i="20"/>
  <c r="AB26" i="20"/>
  <c r="AD183" i="20"/>
  <c r="AE183" i="20"/>
  <c r="AB159" i="20"/>
  <c r="AC159" i="20"/>
  <c r="AC135" i="20"/>
  <c r="AD135" i="20"/>
  <c r="AE135" i="20"/>
  <c r="AC119" i="20"/>
  <c r="AD119" i="20"/>
  <c r="AE119" i="20"/>
  <c r="AB63" i="20"/>
  <c r="AC63" i="20"/>
  <c r="AD63" i="20"/>
  <c r="AE63" i="20"/>
  <c r="AB47" i="20"/>
  <c r="AC47" i="20"/>
  <c r="AD47" i="20"/>
  <c r="AE47" i="20"/>
  <c r="AC87" i="20"/>
  <c r="AE55" i="20"/>
  <c r="AB135" i="20"/>
  <c r="AE103" i="20"/>
  <c r="AD55" i="20"/>
  <c r="AC151" i="20"/>
  <c r="AD103" i="20"/>
  <c r="AC55" i="20"/>
  <c r="AE23" i="20"/>
  <c r="AC189" i="20"/>
  <c r="AC167" i="20"/>
  <c r="AE143" i="20"/>
  <c r="AB119" i="20"/>
  <c r="AC109" i="20"/>
  <c r="AC103" i="20"/>
  <c r="AB90" i="20"/>
  <c r="AE71" i="20"/>
  <c r="AD23" i="20"/>
  <c r="AB191" i="20"/>
  <c r="AC191" i="20"/>
  <c r="AD151" i="20"/>
  <c r="AE151" i="20"/>
  <c r="AB111" i="20"/>
  <c r="AC111" i="20"/>
  <c r="AD111" i="20"/>
  <c r="AE111" i="20"/>
  <c r="AB95" i="20"/>
  <c r="AC95" i="20"/>
  <c r="AE95" i="20"/>
  <c r="AD95" i="20"/>
  <c r="AB79" i="20"/>
  <c r="AC79" i="20"/>
  <c r="AD79" i="20"/>
  <c r="AE79" i="20"/>
  <c r="AB31" i="20"/>
  <c r="AC31" i="20"/>
  <c r="AD31" i="20"/>
  <c r="AE31" i="20"/>
  <c r="AE159" i="20"/>
  <c r="AD71" i="20"/>
  <c r="AD192" i="20"/>
  <c r="AE192" i="20"/>
  <c r="AD184" i="20"/>
  <c r="AC184" i="20"/>
  <c r="AB184" i="20"/>
  <c r="AD176" i="20"/>
  <c r="AE176" i="20"/>
  <c r="AD168" i="20"/>
  <c r="AC168" i="20"/>
  <c r="AB168" i="20"/>
  <c r="AD160" i="20"/>
  <c r="AE160" i="20"/>
  <c r="AD152" i="20"/>
  <c r="AB152" i="20"/>
  <c r="AC152" i="20"/>
  <c r="AD144" i="20"/>
  <c r="AE144" i="20"/>
  <c r="AE136" i="20"/>
  <c r="AD136" i="20"/>
  <c r="AB136" i="20"/>
  <c r="AE128" i="20"/>
  <c r="AD128" i="20"/>
  <c r="AB128" i="20"/>
  <c r="AE120" i="20"/>
  <c r="AD120" i="20"/>
  <c r="AB120" i="20"/>
  <c r="AE112" i="20"/>
  <c r="AD112" i="20"/>
  <c r="AE104" i="20"/>
  <c r="AD104" i="20"/>
  <c r="AB104" i="20"/>
  <c r="AC104" i="20"/>
  <c r="AE96" i="20"/>
  <c r="AD96" i="20"/>
  <c r="AB96" i="20"/>
  <c r="AE88" i="20"/>
  <c r="AD88" i="20"/>
  <c r="AB88" i="20"/>
  <c r="AC88" i="20"/>
  <c r="AE80" i="20"/>
  <c r="AD80" i="20"/>
  <c r="AB80" i="20"/>
  <c r="AE72" i="20"/>
  <c r="AD72" i="20"/>
  <c r="AB72" i="20"/>
  <c r="AC72" i="20"/>
  <c r="AE64" i="20"/>
  <c r="AD64" i="20"/>
  <c r="AB64" i="20"/>
  <c r="AE56" i="20"/>
  <c r="AD56" i="20"/>
  <c r="AB56" i="20"/>
  <c r="AC56" i="20"/>
  <c r="AE48" i="20"/>
  <c r="AD48" i="20"/>
  <c r="AB48" i="20"/>
  <c r="AE40" i="20"/>
  <c r="AD40" i="20"/>
  <c r="AB40" i="20"/>
  <c r="AC40" i="20"/>
  <c r="AE32" i="20"/>
  <c r="AD32" i="20"/>
  <c r="AB32" i="20"/>
  <c r="AE24" i="20"/>
  <c r="AD24" i="20"/>
  <c r="AB24" i="20"/>
  <c r="AC24" i="20"/>
  <c r="AB192" i="20"/>
  <c r="AB183" i="20"/>
  <c r="AE162" i="20"/>
  <c r="AD159" i="20"/>
  <c r="AC146" i="20"/>
  <c r="AC128" i="20"/>
  <c r="AC106" i="20"/>
  <c r="AC96" i="20"/>
  <c r="AC71" i="20"/>
  <c r="AB58" i="20"/>
  <c r="AE39" i="20"/>
  <c r="AE17" i="20"/>
  <c r="AB17" i="20"/>
  <c r="AB175" i="20"/>
  <c r="AC175" i="20"/>
  <c r="AB167" i="20"/>
  <c r="AC181" i="20"/>
  <c r="AD181" i="20"/>
  <c r="AE181" i="20"/>
  <c r="AC165" i="20"/>
  <c r="AD165" i="20"/>
  <c r="AE165" i="20"/>
  <c r="AC149" i="20"/>
  <c r="AD149" i="20"/>
  <c r="AE149" i="20"/>
  <c r="AD133" i="20"/>
  <c r="AB133" i="20"/>
  <c r="AC133" i="20"/>
  <c r="AB125" i="20"/>
  <c r="AC125" i="20"/>
  <c r="AD125" i="20"/>
  <c r="AD117" i="20"/>
  <c r="AB117" i="20"/>
  <c r="AC117" i="20"/>
  <c r="AB101" i="20"/>
  <c r="AC101" i="20"/>
  <c r="AD101" i="20"/>
  <c r="AE101" i="20"/>
  <c r="AB93" i="20"/>
  <c r="AC93" i="20"/>
  <c r="AB85" i="20"/>
  <c r="AC85" i="20"/>
  <c r="AD85" i="20"/>
  <c r="AE85" i="20"/>
  <c r="AB77" i="20"/>
  <c r="AC77" i="20"/>
  <c r="AB69" i="20"/>
  <c r="AC69" i="20"/>
  <c r="AD69" i="20"/>
  <c r="AE69" i="20"/>
  <c r="AB61" i="20"/>
  <c r="AC61" i="20"/>
  <c r="AB53" i="20"/>
  <c r="AC53" i="20"/>
  <c r="AD53" i="20"/>
  <c r="AE53" i="20"/>
  <c r="AB45" i="20"/>
  <c r="AC45" i="20"/>
  <c r="AB37" i="20"/>
  <c r="AC37" i="20"/>
  <c r="AD37" i="20"/>
  <c r="AE37" i="20"/>
  <c r="AB29" i="20"/>
  <c r="AC29" i="20"/>
  <c r="AB21" i="20"/>
  <c r="AC21" i="20"/>
  <c r="AD21" i="20"/>
  <c r="AE21" i="20"/>
  <c r="AE191" i="20"/>
  <c r="AE178" i="20"/>
  <c r="AD175" i="20"/>
  <c r="AC162" i="20"/>
  <c r="AB146" i="20"/>
  <c r="AE141" i="20"/>
  <c r="AB127" i="20"/>
  <c r="AE117" i="20"/>
  <c r="AC112" i="20"/>
  <c r="AB106" i="20"/>
  <c r="AE87" i="20"/>
  <c r="AE45" i="20"/>
  <c r="AD39" i="20"/>
  <c r="AC26" i="20"/>
  <c r="AE68" i="20"/>
  <c r="AD68" i="20"/>
  <c r="AC92" i="20"/>
  <c r="AC44" i="20"/>
  <c r="AE188" i="20"/>
  <c r="AD179" i="20"/>
  <c r="AC177" i="20"/>
  <c r="AE172" i="20"/>
  <c r="AD163" i="20"/>
  <c r="AC161" i="20"/>
  <c r="AE156" i="20"/>
  <c r="AD147" i="20"/>
  <c r="AC145" i="20"/>
  <c r="AE140" i="20"/>
  <c r="AC105" i="20"/>
  <c r="AC89" i="20"/>
  <c r="AC73" i="20"/>
  <c r="AC57" i="20"/>
  <c r="AC41" i="20"/>
  <c r="AB28" i="20"/>
  <c r="AC25" i="20"/>
  <c r="AE132" i="20"/>
  <c r="AD132" i="20"/>
  <c r="AE124" i="20"/>
  <c r="AD124" i="20"/>
  <c r="AE116" i="20"/>
  <c r="AD116" i="20"/>
  <c r="AE108" i="20"/>
  <c r="AD108" i="20"/>
  <c r="AE100" i="20"/>
  <c r="AD100" i="20"/>
  <c r="AE92" i="20"/>
  <c r="AD92" i="20"/>
  <c r="AE76" i="20"/>
  <c r="AD76" i="20"/>
  <c r="AE134" i="20"/>
  <c r="AD134" i="20"/>
  <c r="AE126" i="20"/>
  <c r="AD126" i="20"/>
  <c r="AE118" i="20"/>
  <c r="AD118" i="20"/>
  <c r="AE110" i="20"/>
  <c r="AD110" i="20"/>
  <c r="AE102" i="20"/>
  <c r="AD102" i="20"/>
  <c r="AE94" i="20"/>
  <c r="AD94" i="20"/>
  <c r="AE86" i="20"/>
  <c r="AD86" i="20"/>
  <c r="AE78" i="20"/>
  <c r="AD78" i="20"/>
  <c r="AE70" i="20"/>
  <c r="AD70" i="20"/>
  <c r="AE62" i="20"/>
  <c r="AD62" i="20"/>
  <c r="AE54" i="20"/>
  <c r="AD54" i="20"/>
  <c r="AE46" i="20"/>
  <c r="AD46" i="20"/>
  <c r="AE38" i="20"/>
  <c r="AD38" i="20"/>
  <c r="AE30" i="20"/>
  <c r="AD30" i="20"/>
  <c r="AE22" i="20"/>
  <c r="AD22" i="20"/>
  <c r="AE196" i="20"/>
  <c r="AE190" i="20"/>
  <c r="AC188" i="20"/>
  <c r="AC179" i="20"/>
  <c r="AE174" i="20"/>
  <c r="AC172" i="20"/>
  <c r="AC163" i="20"/>
  <c r="AE158" i="20"/>
  <c r="AC156" i="20"/>
  <c r="AC147" i="20"/>
  <c r="AE142" i="20"/>
  <c r="AC140" i="20"/>
  <c r="AE107" i="20"/>
  <c r="AE91" i="20"/>
  <c r="AE75" i="20"/>
  <c r="AE59" i="20"/>
  <c r="AE43" i="20"/>
  <c r="AE27" i="20"/>
  <c r="AE84" i="20"/>
  <c r="AD84" i="20"/>
  <c r="AE60" i="20"/>
  <c r="AD60" i="20"/>
  <c r="AE52" i="20"/>
  <c r="AD52" i="20"/>
  <c r="AE44" i="20"/>
  <c r="AD44" i="20"/>
  <c r="AE36" i="20"/>
  <c r="AD36" i="20"/>
  <c r="AE28" i="20"/>
  <c r="AD28" i="20"/>
  <c r="AC108" i="20"/>
  <c r="AC76" i="20"/>
  <c r="AC60" i="20"/>
  <c r="AC190" i="20"/>
  <c r="AB188" i="20"/>
  <c r="AC174" i="20"/>
  <c r="AB172" i="20"/>
  <c r="AC158" i="20"/>
  <c r="AB156" i="20"/>
  <c r="AC142" i="20"/>
  <c r="AB140" i="20"/>
  <c r="AC132" i="20"/>
  <c r="AC124" i="20"/>
  <c r="AC116" i="20"/>
  <c r="AE113" i="20"/>
  <c r="AC110" i="20"/>
  <c r="AD107" i="20"/>
  <c r="AE97" i="20"/>
  <c r="AC94" i="20"/>
  <c r="AD91" i="20"/>
  <c r="AE81" i="20"/>
  <c r="AC78" i="20"/>
  <c r="AD75" i="20"/>
  <c r="AE65" i="20"/>
  <c r="AC62" i="20"/>
  <c r="AD59" i="20"/>
  <c r="AE49" i="20"/>
  <c r="AC46" i="20"/>
  <c r="AD43" i="20"/>
  <c r="AE33" i="20"/>
  <c r="AC30" i="20"/>
  <c r="AD27" i="20"/>
  <c r="AC20" i="20"/>
  <c r="AD17" i="20"/>
  <c r="AB18" i="20"/>
  <c r="AE18" i="20"/>
  <c r="AD20" i="20"/>
  <c r="AD18" i="20"/>
  <c r="A18" i="19"/>
  <c r="B18" i="19"/>
  <c r="C18" i="19"/>
  <c r="A19" i="19"/>
  <c r="B19" i="19"/>
  <c r="C19" i="19"/>
  <c r="A20" i="19"/>
  <c r="B20" i="19"/>
  <c r="C20" i="19"/>
  <c r="A21" i="19"/>
  <c r="B21" i="19"/>
  <c r="C21" i="19"/>
  <c r="A22" i="19"/>
  <c r="B22" i="19"/>
  <c r="C22" i="19"/>
  <c r="A23" i="19"/>
  <c r="B23" i="19"/>
  <c r="C23" i="19"/>
  <c r="A24" i="19"/>
  <c r="B24" i="19"/>
  <c r="C24" i="19"/>
  <c r="A25" i="19"/>
  <c r="B25" i="19"/>
  <c r="C25" i="19"/>
  <c r="A26" i="19"/>
  <c r="B26" i="19"/>
  <c r="C26" i="19"/>
  <c r="A27" i="19"/>
  <c r="B27" i="19"/>
  <c r="C27" i="19"/>
  <c r="A28" i="19"/>
  <c r="B28" i="19"/>
  <c r="C28" i="19"/>
  <c r="A29" i="19"/>
  <c r="B29" i="19"/>
  <c r="C29" i="19"/>
  <c r="A30" i="19"/>
  <c r="B30" i="19"/>
  <c r="C30" i="19"/>
  <c r="A31" i="19"/>
  <c r="B31" i="19"/>
  <c r="C31" i="19"/>
  <c r="A32" i="19"/>
  <c r="B32" i="19"/>
  <c r="C32" i="19"/>
  <c r="A33" i="19"/>
  <c r="B33" i="19"/>
  <c r="C33" i="19"/>
  <c r="A34" i="19"/>
  <c r="B34" i="19"/>
  <c r="C34" i="19"/>
  <c r="A35" i="19"/>
  <c r="B35" i="19"/>
  <c r="C35" i="19"/>
  <c r="A36" i="19"/>
  <c r="B36" i="19"/>
  <c r="C36" i="19"/>
  <c r="A37" i="19"/>
  <c r="B37" i="19"/>
  <c r="C37" i="19"/>
  <c r="A38" i="19"/>
  <c r="B38" i="19"/>
  <c r="C38" i="19"/>
  <c r="A39" i="19"/>
  <c r="B39" i="19"/>
  <c r="C39" i="19"/>
  <c r="A40" i="19"/>
  <c r="B40" i="19"/>
  <c r="C40" i="19"/>
  <c r="A41" i="19"/>
  <c r="B41" i="19"/>
  <c r="C41" i="19"/>
  <c r="A42" i="19"/>
  <c r="B42" i="19"/>
  <c r="C42" i="19"/>
  <c r="A43" i="19"/>
  <c r="B43" i="19"/>
  <c r="C43" i="19"/>
  <c r="A44" i="19"/>
  <c r="B44" i="19"/>
  <c r="C44" i="19"/>
  <c r="A45" i="19"/>
  <c r="B45" i="19"/>
  <c r="C45" i="19"/>
  <c r="A46" i="19"/>
  <c r="B46" i="19"/>
  <c r="C46" i="19"/>
  <c r="A47" i="19"/>
  <c r="B47" i="19"/>
  <c r="C47" i="19"/>
  <c r="A48" i="19"/>
  <c r="B48" i="19"/>
  <c r="C48" i="19"/>
  <c r="A49" i="19"/>
  <c r="B49" i="19"/>
  <c r="C49" i="19"/>
  <c r="A50" i="19"/>
  <c r="B50" i="19"/>
  <c r="C50" i="19"/>
  <c r="A51" i="19"/>
  <c r="B51" i="19"/>
  <c r="C51" i="19"/>
  <c r="A52" i="19"/>
  <c r="B52" i="19"/>
  <c r="C52" i="19"/>
  <c r="A53" i="19"/>
  <c r="B53" i="19"/>
  <c r="C53" i="19"/>
  <c r="A54" i="19"/>
  <c r="B54" i="19"/>
  <c r="C54" i="19"/>
  <c r="A55" i="19"/>
  <c r="B55" i="19"/>
  <c r="C55" i="19"/>
  <c r="A56" i="19"/>
  <c r="B56" i="19"/>
  <c r="C56" i="19"/>
  <c r="A57" i="19"/>
  <c r="B57" i="19"/>
  <c r="C57" i="19"/>
  <c r="A58" i="19"/>
  <c r="B58" i="19"/>
  <c r="C58" i="19"/>
  <c r="A59" i="19"/>
  <c r="B59" i="19"/>
  <c r="C59" i="19"/>
  <c r="A60" i="19"/>
  <c r="B60" i="19"/>
  <c r="C60" i="19"/>
  <c r="A61" i="19"/>
  <c r="B61" i="19"/>
  <c r="C61" i="19"/>
  <c r="A62" i="19"/>
  <c r="B62" i="19"/>
  <c r="C62" i="19"/>
  <c r="A63" i="19"/>
  <c r="B63" i="19"/>
  <c r="C63" i="19"/>
  <c r="A64" i="19"/>
  <c r="B64" i="19"/>
  <c r="C64" i="19"/>
  <c r="A65" i="19"/>
  <c r="B65" i="19"/>
  <c r="C65" i="19"/>
  <c r="A66" i="19"/>
  <c r="B66" i="19"/>
  <c r="C66" i="19"/>
  <c r="A67" i="19"/>
  <c r="B67" i="19"/>
  <c r="C67" i="19"/>
  <c r="A68" i="19"/>
  <c r="B68" i="19"/>
  <c r="C68" i="19"/>
  <c r="A69" i="19"/>
  <c r="B69" i="19"/>
  <c r="C69" i="19"/>
  <c r="A70" i="19"/>
  <c r="B70" i="19"/>
  <c r="C70" i="19"/>
  <c r="A71" i="19"/>
  <c r="B71" i="19"/>
  <c r="C71" i="19"/>
  <c r="A72" i="19"/>
  <c r="B72" i="19"/>
  <c r="C72" i="19"/>
  <c r="A73" i="19"/>
  <c r="B73" i="19"/>
  <c r="C73" i="19"/>
  <c r="A74" i="19"/>
  <c r="B74" i="19"/>
  <c r="C74" i="19"/>
  <c r="A75" i="19"/>
  <c r="B75" i="19"/>
  <c r="C75" i="19"/>
  <c r="A76" i="19"/>
  <c r="B76" i="19"/>
  <c r="C76" i="19"/>
  <c r="A77" i="19"/>
  <c r="B77" i="19"/>
  <c r="C77" i="19"/>
  <c r="A78" i="19"/>
  <c r="B78" i="19"/>
  <c r="C78" i="19"/>
  <c r="A79" i="19"/>
  <c r="B79" i="19"/>
  <c r="C79" i="19"/>
  <c r="A80" i="19"/>
  <c r="B80" i="19"/>
  <c r="C80" i="19"/>
  <c r="A81" i="19"/>
  <c r="B81" i="19"/>
  <c r="C81" i="19"/>
  <c r="A82" i="19"/>
  <c r="B82" i="19"/>
  <c r="C82" i="19"/>
  <c r="A83" i="19"/>
  <c r="B83" i="19"/>
  <c r="C83" i="19"/>
  <c r="A84" i="19"/>
  <c r="B84" i="19"/>
  <c r="C84" i="19"/>
  <c r="A85" i="19"/>
  <c r="B85" i="19"/>
  <c r="C85" i="19"/>
  <c r="A86" i="19"/>
  <c r="B86" i="19"/>
  <c r="C86" i="19"/>
  <c r="A87" i="19"/>
  <c r="B87" i="19"/>
  <c r="C87" i="19"/>
  <c r="A88" i="19"/>
  <c r="B88" i="19"/>
  <c r="C88" i="19"/>
  <c r="A89" i="19"/>
  <c r="B89" i="19"/>
  <c r="C89" i="19"/>
  <c r="A90" i="19"/>
  <c r="B90" i="19"/>
  <c r="C90" i="19"/>
  <c r="A91" i="19"/>
  <c r="B91" i="19"/>
  <c r="C91" i="19"/>
  <c r="A92" i="19"/>
  <c r="B92" i="19"/>
  <c r="C92" i="19"/>
  <c r="A93" i="19"/>
  <c r="B93" i="19"/>
  <c r="C93" i="19"/>
  <c r="A94" i="19"/>
  <c r="B94" i="19"/>
  <c r="C94" i="19"/>
  <c r="A95" i="19"/>
  <c r="B95" i="19"/>
  <c r="C95" i="19"/>
  <c r="A96" i="19"/>
  <c r="B96" i="19"/>
  <c r="C96" i="19"/>
  <c r="A97" i="19"/>
  <c r="B97" i="19"/>
  <c r="C97" i="19"/>
  <c r="A98" i="19"/>
  <c r="B98" i="19"/>
  <c r="C98" i="19"/>
  <c r="A99" i="19"/>
  <c r="B99" i="19"/>
  <c r="C99" i="19"/>
  <c r="A100" i="19"/>
  <c r="B100" i="19"/>
  <c r="C100" i="19"/>
  <c r="A101" i="19"/>
  <c r="B101" i="19"/>
  <c r="C101" i="19"/>
  <c r="A102" i="19"/>
  <c r="B102" i="19"/>
  <c r="C102" i="19"/>
  <c r="A103" i="19"/>
  <c r="B103" i="19"/>
  <c r="C103" i="19"/>
  <c r="A104" i="19"/>
  <c r="B104" i="19"/>
  <c r="C104" i="19"/>
  <c r="A105" i="19"/>
  <c r="B105" i="19"/>
  <c r="C105" i="19"/>
  <c r="A106" i="19"/>
  <c r="B106" i="19"/>
  <c r="C106" i="19"/>
  <c r="A107" i="19"/>
  <c r="B107" i="19"/>
  <c r="C107" i="19"/>
  <c r="A108" i="19"/>
  <c r="B108" i="19"/>
  <c r="C108" i="19"/>
  <c r="A109" i="19"/>
  <c r="B109" i="19"/>
  <c r="C109" i="19"/>
  <c r="A110" i="19"/>
  <c r="B110" i="19"/>
  <c r="C110" i="19"/>
  <c r="A111" i="19"/>
  <c r="B111" i="19"/>
  <c r="C111" i="19"/>
  <c r="A112" i="19"/>
  <c r="B112" i="19"/>
  <c r="C112" i="19"/>
  <c r="A113" i="19"/>
  <c r="B113" i="19"/>
  <c r="C113" i="19"/>
  <c r="A114" i="19"/>
  <c r="B114" i="19"/>
  <c r="C114" i="19"/>
  <c r="A115" i="19"/>
  <c r="B115" i="19"/>
  <c r="C115" i="19"/>
  <c r="A116" i="19"/>
  <c r="B116" i="19"/>
  <c r="C116" i="19"/>
  <c r="A117" i="19"/>
  <c r="B117" i="19"/>
  <c r="C117" i="19"/>
  <c r="A118" i="19"/>
  <c r="B118" i="19"/>
  <c r="C118" i="19"/>
  <c r="A119" i="19"/>
  <c r="B119" i="19"/>
  <c r="C119" i="19"/>
  <c r="A120" i="19"/>
  <c r="B120" i="19"/>
  <c r="C120" i="19"/>
  <c r="A121" i="19"/>
  <c r="B121" i="19"/>
  <c r="C121" i="19"/>
  <c r="A122" i="19"/>
  <c r="B122" i="19"/>
  <c r="C122" i="19"/>
  <c r="A123" i="19"/>
  <c r="B123" i="19"/>
  <c r="C123" i="19"/>
  <c r="A124" i="19"/>
  <c r="B124" i="19"/>
  <c r="C124" i="19"/>
  <c r="A125" i="19"/>
  <c r="B125" i="19"/>
  <c r="C125" i="19"/>
  <c r="A126" i="19"/>
  <c r="B126" i="19"/>
  <c r="C126" i="19"/>
  <c r="A127" i="19"/>
  <c r="B127" i="19"/>
  <c r="C127" i="19"/>
  <c r="A128" i="19"/>
  <c r="B128" i="19"/>
  <c r="C128" i="19"/>
  <c r="A129" i="19"/>
  <c r="B129" i="19"/>
  <c r="C129" i="19"/>
  <c r="A130" i="19"/>
  <c r="B130" i="19"/>
  <c r="C130" i="19"/>
  <c r="A131" i="19"/>
  <c r="B131" i="19"/>
  <c r="C131" i="19"/>
  <c r="A132" i="19"/>
  <c r="B132" i="19"/>
  <c r="C132" i="19"/>
  <c r="A133" i="19"/>
  <c r="B133" i="19"/>
  <c r="C133" i="19"/>
  <c r="A134" i="19"/>
  <c r="B134" i="19"/>
  <c r="C134" i="19"/>
  <c r="A135" i="19"/>
  <c r="B135" i="19"/>
  <c r="C135" i="19"/>
  <c r="A136" i="19"/>
  <c r="B136" i="19"/>
  <c r="C136" i="19"/>
  <c r="A137" i="19"/>
  <c r="B137" i="19"/>
  <c r="C137" i="19"/>
  <c r="A138" i="19"/>
  <c r="B138" i="19"/>
  <c r="C138" i="19"/>
  <c r="A139" i="19"/>
  <c r="B139" i="19"/>
  <c r="C139" i="19"/>
  <c r="A140" i="19"/>
  <c r="B140" i="19"/>
  <c r="C140" i="19"/>
  <c r="A141" i="19"/>
  <c r="B141" i="19"/>
  <c r="C141" i="19"/>
  <c r="A142" i="19"/>
  <c r="B142" i="19"/>
  <c r="C142" i="19"/>
  <c r="A143" i="19"/>
  <c r="B143" i="19"/>
  <c r="C143" i="19"/>
  <c r="A144" i="19"/>
  <c r="B144" i="19"/>
  <c r="C144" i="19"/>
  <c r="A145" i="19"/>
  <c r="B145" i="19"/>
  <c r="C145" i="19"/>
  <c r="A146" i="19"/>
  <c r="B146" i="19"/>
  <c r="C146" i="19"/>
  <c r="A147" i="19"/>
  <c r="B147" i="19"/>
  <c r="C147" i="19"/>
  <c r="A148" i="19"/>
  <c r="B148" i="19"/>
  <c r="C148" i="19"/>
  <c r="A149" i="19"/>
  <c r="B149" i="19"/>
  <c r="C149" i="19"/>
  <c r="A150" i="19"/>
  <c r="B150" i="19"/>
  <c r="C150" i="19"/>
  <c r="A151" i="19"/>
  <c r="B151" i="19"/>
  <c r="C151" i="19"/>
  <c r="A152" i="19"/>
  <c r="B152" i="19"/>
  <c r="C152" i="19"/>
  <c r="A153" i="19"/>
  <c r="B153" i="19"/>
  <c r="C153" i="19"/>
  <c r="A154" i="19"/>
  <c r="B154" i="19"/>
  <c r="C154" i="19"/>
  <c r="A155" i="19"/>
  <c r="B155" i="19"/>
  <c r="C155" i="19"/>
  <c r="A156" i="19"/>
  <c r="B156" i="19"/>
  <c r="C156" i="19"/>
  <c r="A157" i="19"/>
  <c r="B157" i="19"/>
  <c r="C157" i="19"/>
  <c r="A158" i="19"/>
  <c r="B158" i="19"/>
  <c r="C158" i="19"/>
  <c r="A159" i="19"/>
  <c r="B159" i="19"/>
  <c r="C159" i="19"/>
  <c r="A160" i="19"/>
  <c r="B160" i="19"/>
  <c r="C160" i="19"/>
  <c r="A161" i="19"/>
  <c r="B161" i="19"/>
  <c r="C161" i="19"/>
  <c r="A162" i="19"/>
  <c r="B162" i="19"/>
  <c r="C162" i="19"/>
  <c r="A163" i="19"/>
  <c r="B163" i="19"/>
  <c r="C163" i="19"/>
  <c r="A164" i="19"/>
  <c r="B164" i="19"/>
  <c r="C164" i="19"/>
  <c r="A165" i="19"/>
  <c r="B165" i="19"/>
  <c r="C165" i="19"/>
  <c r="A166" i="19"/>
  <c r="B166" i="19"/>
  <c r="C166" i="19"/>
  <c r="A167" i="19"/>
  <c r="B167" i="19"/>
  <c r="C167" i="19"/>
  <c r="A168" i="19"/>
  <c r="B168" i="19"/>
  <c r="C168" i="19"/>
  <c r="A169" i="19"/>
  <c r="B169" i="19"/>
  <c r="C169" i="19"/>
  <c r="A170" i="19"/>
  <c r="B170" i="19"/>
  <c r="C170" i="19"/>
  <c r="A171" i="19"/>
  <c r="B171" i="19"/>
  <c r="C171" i="19"/>
  <c r="A172" i="19"/>
  <c r="B172" i="19"/>
  <c r="C172" i="19"/>
  <c r="A173" i="19"/>
  <c r="B173" i="19"/>
  <c r="C173" i="19"/>
  <c r="A174" i="19"/>
  <c r="B174" i="19"/>
  <c r="C174" i="19"/>
  <c r="A175" i="19"/>
  <c r="B175" i="19"/>
  <c r="C175" i="19"/>
  <c r="A176" i="19"/>
  <c r="B176" i="19"/>
  <c r="C176" i="19"/>
  <c r="A177" i="19"/>
  <c r="B177" i="19"/>
  <c r="C177" i="19"/>
  <c r="A178" i="19"/>
  <c r="B178" i="19"/>
  <c r="C178" i="19"/>
  <c r="A179" i="19"/>
  <c r="B179" i="19"/>
  <c r="C179" i="19"/>
  <c r="A180" i="19"/>
  <c r="B180" i="19"/>
  <c r="C180" i="19"/>
  <c r="A181" i="19"/>
  <c r="B181" i="19"/>
  <c r="C181" i="19"/>
  <c r="A182" i="19"/>
  <c r="B182" i="19"/>
  <c r="C182" i="19"/>
  <c r="A183" i="19"/>
  <c r="B183" i="19"/>
  <c r="C183" i="19"/>
  <c r="A184" i="19"/>
  <c r="B184" i="19"/>
  <c r="C184" i="19"/>
  <c r="A185" i="19"/>
  <c r="B185" i="19"/>
  <c r="C185" i="19"/>
  <c r="A186" i="19"/>
  <c r="B186" i="19"/>
  <c r="C186" i="19"/>
  <c r="A187" i="19"/>
  <c r="B187" i="19"/>
  <c r="C187" i="19"/>
  <c r="A188" i="19"/>
  <c r="B188" i="19"/>
  <c r="C188" i="19"/>
  <c r="A189" i="19"/>
  <c r="B189" i="19"/>
  <c r="C189" i="19"/>
  <c r="A190" i="19"/>
  <c r="B190" i="19"/>
  <c r="C190" i="19"/>
  <c r="A191" i="19"/>
  <c r="B191" i="19"/>
  <c r="C191" i="19"/>
  <c r="A192" i="19"/>
  <c r="B192" i="19"/>
  <c r="C192" i="19"/>
  <c r="A193" i="19"/>
  <c r="B193" i="19"/>
  <c r="C193" i="19"/>
  <c r="A194" i="19"/>
  <c r="B194" i="19"/>
  <c r="C194" i="19"/>
  <c r="A195" i="19"/>
  <c r="B195" i="19"/>
  <c r="C195" i="19"/>
  <c r="A196" i="19"/>
  <c r="B196" i="19"/>
  <c r="C196" i="19"/>
  <c r="B17" i="19"/>
  <c r="A17" i="19"/>
  <c r="Z196" i="19"/>
  <c r="Y196" i="19"/>
  <c r="X196" i="19"/>
  <c r="Z195" i="19"/>
  <c r="Y195" i="19"/>
  <c r="X195" i="19"/>
  <c r="Z194" i="19"/>
  <c r="Y194" i="19"/>
  <c r="X194" i="19"/>
  <c r="Z193" i="19"/>
  <c r="Y193" i="19"/>
  <c r="X193" i="19"/>
  <c r="Z192" i="19"/>
  <c r="Y192" i="19"/>
  <c r="X192" i="19"/>
  <c r="Z191" i="19"/>
  <c r="Y191" i="19"/>
  <c r="X191" i="19"/>
  <c r="Z190" i="19"/>
  <c r="Y190" i="19"/>
  <c r="X190" i="19"/>
  <c r="Z189" i="19"/>
  <c r="Y189" i="19"/>
  <c r="X189" i="19"/>
  <c r="Z188" i="19"/>
  <c r="Y188" i="19"/>
  <c r="X188" i="19"/>
  <c r="Z187" i="19"/>
  <c r="Y187" i="19"/>
  <c r="X187" i="19"/>
  <c r="Z186" i="19"/>
  <c r="Y186" i="19"/>
  <c r="X186" i="19"/>
  <c r="Z185" i="19"/>
  <c r="Y185" i="19"/>
  <c r="X185" i="19"/>
  <c r="Z184" i="19"/>
  <c r="Y184" i="19"/>
  <c r="X184" i="19"/>
  <c r="Z183" i="19"/>
  <c r="Y183" i="19"/>
  <c r="X183" i="19"/>
  <c r="Z182" i="19"/>
  <c r="Y182" i="19"/>
  <c r="X182" i="19"/>
  <c r="Z181" i="19"/>
  <c r="Y181" i="19"/>
  <c r="X181" i="19"/>
  <c r="Z180" i="19"/>
  <c r="Y180" i="19"/>
  <c r="X180" i="19"/>
  <c r="Z179" i="19"/>
  <c r="Y179" i="19"/>
  <c r="X179" i="19"/>
  <c r="Z178" i="19"/>
  <c r="Y178" i="19"/>
  <c r="X178" i="19"/>
  <c r="Z177" i="19"/>
  <c r="Y177" i="19"/>
  <c r="X177" i="19"/>
  <c r="Z176" i="19"/>
  <c r="Y176" i="19"/>
  <c r="X176" i="19"/>
  <c r="Z175" i="19"/>
  <c r="Y175" i="19"/>
  <c r="X175" i="19"/>
  <c r="Z174" i="19"/>
  <c r="Y174" i="19"/>
  <c r="X174" i="19"/>
  <c r="Z173" i="19"/>
  <c r="Y173" i="19"/>
  <c r="X173" i="19"/>
  <c r="Z172" i="19"/>
  <c r="Y172" i="19"/>
  <c r="X172" i="19"/>
  <c r="Z171" i="19"/>
  <c r="Y171" i="19"/>
  <c r="X171" i="19"/>
  <c r="Z170" i="19"/>
  <c r="Y170" i="19"/>
  <c r="X170" i="19"/>
  <c r="Z169" i="19"/>
  <c r="Y169" i="19"/>
  <c r="X169" i="19"/>
  <c r="Z168" i="19"/>
  <c r="Y168" i="19"/>
  <c r="X168" i="19"/>
  <c r="Z167" i="19"/>
  <c r="Y167" i="19"/>
  <c r="X167" i="19"/>
  <c r="Z166" i="19"/>
  <c r="Y166" i="19"/>
  <c r="X166" i="19"/>
  <c r="Z165" i="19"/>
  <c r="Y165" i="19"/>
  <c r="X165" i="19"/>
  <c r="Z164" i="19"/>
  <c r="Y164" i="19"/>
  <c r="X164" i="19"/>
  <c r="Z163" i="19"/>
  <c r="Y163" i="19"/>
  <c r="X163" i="19"/>
  <c r="Z162" i="19"/>
  <c r="Y162" i="19"/>
  <c r="X162" i="19"/>
  <c r="Z161" i="19"/>
  <c r="Y161" i="19"/>
  <c r="X161" i="19"/>
  <c r="Z160" i="19"/>
  <c r="Y160" i="19"/>
  <c r="X160" i="19"/>
  <c r="Z159" i="19"/>
  <c r="Y159" i="19"/>
  <c r="X159" i="19"/>
  <c r="Z158" i="19"/>
  <c r="Y158" i="19"/>
  <c r="X158" i="19"/>
  <c r="Z157" i="19"/>
  <c r="Y157" i="19"/>
  <c r="X157" i="19"/>
  <c r="Z156" i="19"/>
  <c r="Y156" i="19"/>
  <c r="X156" i="19"/>
  <c r="Z155" i="19"/>
  <c r="Y155" i="19"/>
  <c r="X155" i="19"/>
  <c r="Z154" i="19"/>
  <c r="Y154" i="19"/>
  <c r="X154" i="19"/>
  <c r="Z153" i="19"/>
  <c r="Y153" i="19"/>
  <c r="X153" i="19"/>
  <c r="Z152" i="19"/>
  <c r="Y152" i="19"/>
  <c r="X152" i="19"/>
  <c r="Z151" i="19"/>
  <c r="Y151" i="19"/>
  <c r="X151" i="19"/>
  <c r="Z150" i="19"/>
  <c r="Y150" i="19"/>
  <c r="X150" i="19"/>
  <c r="Z149" i="19"/>
  <c r="Y149" i="19"/>
  <c r="X149" i="19"/>
  <c r="Z148" i="19"/>
  <c r="Y148" i="19"/>
  <c r="X148" i="19"/>
  <c r="Z147" i="19"/>
  <c r="Y147" i="19"/>
  <c r="X147" i="19"/>
  <c r="Z146" i="19"/>
  <c r="Y146" i="19"/>
  <c r="X146" i="19"/>
  <c r="Z145" i="19"/>
  <c r="Y145" i="19"/>
  <c r="X145" i="19"/>
  <c r="Z144" i="19"/>
  <c r="Y144" i="19"/>
  <c r="X144" i="19"/>
  <c r="Z143" i="19"/>
  <c r="Y143" i="19"/>
  <c r="X143" i="19"/>
  <c r="Z142" i="19"/>
  <c r="Y142" i="19"/>
  <c r="X142" i="19"/>
  <c r="Z141" i="19"/>
  <c r="Y141" i="19"/>
  <c r="X141" i="19"/>
  <c r="Z140" i="19"/>
  <c r="Y140" i="19"/>
  <c r="X140" i="19"/>
  <c r="Z139" i="19"/>
  <c r="Y139" i="19"/>
  <c r="X139" i="19"/>
  <c r="Z138" i="19"/>
  <c r="Y138" i="19"/>
  <c r="X138" i="19"/>
  <c r="Z137" i="19"/>
  <c r="Y137" i="19"/>
  <c r="X137" i="19"/>
  <c r="Z136" i="19"/>
  <c r="Y136" i="19"/>
  <c r="X136" i="19"/>
  <c r="Z135" i="19"/>
  <c r="Y135" i="19"/>
  <c r="X135" i="19"/>
  <c r="Z134" i="19"/>
  <c r="Y134" i="19"/>
  <c r="X134" i="19"/>
  <c r="Z133" i="19"/>
  <c r="Y133" i="19"/>
  <c r="X133" i="19"/>
  <c r="Z132" i="19"/>
  <c r="Y132" i="19"/>
  <c r="X132" i="19"/>
  <c r="Z131" i="19"/>
  <c r="Y131" i="19"/>
  <c r="X131" i="19"/>
  <c r="Z130" i="19"/>
  <c r="Y130" i="19"/>
  <c r="X130" i="19"/>
  <c r="Z129" i="19"/>
  <c r="Y129" i="19"/>
  <c r="X129" i="19"/>
  <c r="Z128" i="19"/>
  <c r="Y128" i="19"/>
  <c r="X128" i="19"/>
  <c r="Z127" i="19"/>
  <c r="Y127" i="19"/>
  <c r="X127" i="19"/>
  <c r="Z126" i="19"/>
  <c r="Y126" i="19"/>
  <c r="X126" i="19"/>
  <c r="Z125" i="19"/>
  <c r="Y125" i="19"/>
  <c r="X125" i="19"/>
  <c r="Z124" i="19"/>
  <c r="Y124" i="19"/>
  <c r="X124" i="19"/>
  <c r="Z123" i="19"/>
  <c r="Y123" i="19"/>
  <c r="X123" i="19"/>
  <c r="Z122" i="19"/>
  <c r="Y122" i="19"/>
  <c r="X122" i="19"/>
  <c r="Z121" i="19"/>
  <c r="Y121" i="19"/>
  <c r="X121" i="19"/>
  <c r="Z120" i="19"/>
  <c r="Y120" i="19"/>
  <c r="X120" i="19"/>
  <c r="Z119" i="19"/>
  <c r="Y119" i="19"/>
  <c r="X119" i="19"/>
  <c r="Z118" i="19"/>
  <c r="Y118" i="19"/>
  <c r="X118" i="19"/>
  <c r="Z117" i="19"/>
  <c r="Y117" i="19"/>
  <c r="X117" i="19"/>
  <c r="Z116" i="19"/>
  <c r="Y116" i="19"/>
  <c r="X116" i="19"/>
  <c r="Z115" i="19"/>
  <c r="Y115" i="19"/>
  <c r="X115" i="19"/>
  <c r="Z114" i="19"/>
  <c r="Y114" i="19"/>
  <c r="X114" i="19"/>
  <c r="Z113" i="19"/>
  <c r="Y113" i="19"/>
  <c r="X113" i="19"/>
  <c r="Z112" i="19"/>
  <c r="Y112" i="19"/>
  <c r="X112" i="19"/>
  <c r="Z111" i="19"/>
  <c r="Y111" i="19"/>
  <c r="X111" i="19"/>
  <c r="Z110" i="19"/>
  <c r="Y110" i="19"/>
  <c r="X110" i="19"/>
  <c r="Z109" i="19"/>
  <c r="Y109" i="19"/>
  <c r="X109" i="19"/>
  <c r="Z108" i="19"/>
  <c r="Y108" i="19"/>
  <c r="X108" i="19"/>
  <c r="Z107" i="19"/>
  <c r="Y107" i="19"/>
  <c r="X107" i="19"/>
  <c r="Z106" i="19"/>
  <c r="Y106" i="19"/>
  <c r="X106" i="19"/>
  <c r="Z105" i="19"/>
  <c r="Y105" i="19"/>
  <c r="X105" i="19"/>
  <c r="Z104" i="19"/>
  <c r="Y104" i="19"/>
  <c r="X104" i="19"/>
  <c r="Z103" i="19"/>
  <c r="Y103" i="19"/>
  <c r="X103" i="19"/>
  <c r="Z102" i="19"/>
  <c r="Y102" i="19"/>
  <c r="X102" i="19"/>
  <c r="Z101" i="19"/>
  <c r="Y101" i="19"/>
  <c r="X101" i="19"/>
  <c r="Z100" i="19"/>
  <c r="Y100" i="19"/>
  <c r="X100" i="19"/>
  <c r="Z99" i="19"/>
  <c r="Y99" i="19"/>
  <c r="X99" i="19"/>
  <c r="Z98" i="19"/>
  <c r="Y98" i="19"/>
  <c r="X98" i="19"/>
  <c r="Z97" i="19"/>
  <c r="Y97" i="19"/>
  <c r="X97" i="19"/>
  <c r="Z96" i="19"/>
  <c r="Y96" i="19"/>
  <c r="X96" i="19"/>
  <c r="Z95" i="19"/>
  <c r="Y95" i="19"/>
  <c r="X95" i="19"/>
  <c r="Z94" i="19"/>
  <c r="Y94" i="19"/>
  <c r="X94" i="19"/>
  <c r="Z93" i="19"/>
  <c r="Y93" i="19"/>
  <c r="X93" i="19"/>
  <c r="Z92" i="19"/>
  <c r="Y92" i="19"/>
  <c r="X92" i="19"/>
  <c r="Z91" i="19"/>
  <c r="Y91" i="19"/>
  <c r="X91" i="19"/>
  <c r="Z90" i="19"/>
  <c r="Y90" i="19"/>
  <c r="X90" i="19"/>
  <c r="Z89" i="19"/>
  <c r="Y89" i="19"/>
  <c r="X89" i="19"/>
  <c r="Z88" i="19"/>
  <c r="Y88" i="19"/>
  <c r="X88" i="19"/>
  <c r="Z87" i="19"/>
  <c r="Y87" i="19"/>
  <c r="X87" i="19"/>
  <c r="Z86" i="19"/>
  <c r="Y86" i="19"/>
  <c r="X86" i="19"/>
  <c r="Z85" i="19"/>
  <c r="Y85" i="19"/>
  <c r="X85" i="19"/>
  <c r="Z84" i="19"/>
  <c r="Y84" i="19"/>
  <c r="X84" i="19"/>
  <c r="Z83" i="19"/>
  <c r="Y83" i="19"/>
  <c r="X83" i="19"/>
  <c r="Z82" i="19"/>
  <c r="Y82" i="19"/>
  <c r="X82" i="19"/>
  <c r="Z81" i="19"/>
  <c r="Y81" i="19"/>
  <c r="X81" i="19"/>
  <c r="Z80" i="19"/>
  <c r="Y80" i="19"/>
  <c r="X80" i="19"/>
  <c r="Z79" i="19"/>
  <c r="Y79" i="19"/>
  <c r="X79" i="19"/>
  <c r="Z78" i="19"/>
  <c r="Y78" i="19"/>
  <c r="X78" i="19"/>
  <c r="Z77" i="19"/>
  <c r="Y77" i="19"/>
  <c r="X77" i="19"/>
  <c r="Z76" i="19"/>
  <c r="Y76" i="19"/>
  <c r="X76" i="19"/>
  <c r="Z75" i="19"/>
  <c r="Y75" i="19"/>
  <c r="X75" i="19"/>
  <c r="Z74" i="19"/>
  <c r="Y74" i="19"/>
  <c r="X74" i="19"/>
  <c r="Z73" i="19"/>
  <c r="Y73" i="19"/>
  <c r="X73" i="19"/>
  <c r="Z72" i="19"/>
  <c r="Y72" i="19"/>
  <c r="X72" i="19"/>
  <c r="Z71" i="19"/>
  <c r="Y71" i="19"/>
  <c r="X71" i="19"/>
  <c r="Z70" i="19"/>
  <c r="Y70" i="19"/>
  <c r="X70" i="19"/>
  <c r="Z69" i="19"/>
  <c r="Y69" i="19"/>
  <c r="X69" i="19"/>
  <c r="Z68" i="19"/>
  <c r="Y68" i="19"/>
  <c r="X68" i="19"/>
  <c r="Z67" i="19"/>
  <c r="Y67" i="19"/>
  <c r="X67" i="19"/>
  <c r="Z66" i="19"/>
  <c r="Y66" i="19"/>
  <c r="X66" i="19"/>
  <c r="Z65" i="19"/>
  <c r="Y65" i="19"/>
  <c r="X65" i="19"/>
  <c r="Z64" i="19"/>
  <c r="Y64" i="19"/>
  <c r="X64" i="19"/>
  <c r="Z63" i="19"/>
  <c r="Y63" i="19"/>
  <c r="X63" i="19"/>
  <c r="Z62" i="19"/>
  <c r="Y62" i="19"/>
  <c r="X62" i="19"/>
  <c r="Z61" i="19"/>
  <c r="Y61" i="19"/>
  <c r="X61" i="19"/>
  <c r="Z60" i="19"/>
  <c r="Y60" i="19"/>
  <c r="X60" i="19"/>
  <c r="Z59" i="19"/>
  <c r="Y59" i="19"/>
  <c r="X59" i="19"/>
  <c r="Z58" i="19"/>
  <c r="Y58" i="19"/>
  <c r="X58" i="19"/>
  <c r="Z57" i="19"/>
  <c r="Y57" i="19"/>
  <c r="X57" i="19"/>
  <c r="Z56" i="19"/>
  <c r="Y56" i="19"/>
  <c r="X56" i="19"/>
  <c r="Z55" i="19"/>
  <c r="Y55" i="19"/>
  <c r="X55" i="19"/>
  <c r="Z54" i="19"/>
  <c r="Y54" i="19"/>
  <c r="X54" i="19"/>
  <c r="Z53" i="19"/>
  <c r="Y53" i="19"/>
  <c r="X53" i="19"/>
  <c r="Z52" i="19"/>
  <c r="Y52" i="19"/>
  <c r="X52" i="19"/>
  <c r="Z51" i="19"/>
  <c r="Y51" i="19"/>
  <c r="X51" i="19"/>
  <c r="Z50" i="19"/>
  <c r="Y50" i="19"/>
  <c r="X50" i="19"/>
  <c r="Z49" i="19"/>
  <c r="Y49" i="19"/>
  <c r="X49" i="19"/>
  <c r="Z48" i="19"/>
  <c r="Y48" i="19"/>
  <c r="X48" i="19"/>
  <c r="Z47" i="19"/>
  <c r="Y47" i="19"/>
  <c r="X47" i="19"/>
  <c r="Z46" i="19"/>
  <c r="Y46" i="19"/>
  <c r="X46" i="19"/>
  <c r="Z45" i="19"/>
  <c r="Y45" i="19"/>
  <c r="X45" i="19"/>
  <c r="Z44" i="19"/>
  <c r="Y44" i="19"/>
  <c r="X44" i="19"/>
  <c r="Z43" i="19"/>
  <c r="Y43" i="19"/>
  <c r="X43" i="19"/>
  <c r="Z42" i="19"/>
  <c r="Y42" i="19"/>
  <c r="X42" i="19"/>
  <c r="Z41" i="19"/>
  <c r="Y41" i="19"/>
  <c r="X41" i="19"/>
  <c r="Z40" i="19"/>
  <c r="Y40" i="19"/>
  <c r="X40" i="19"/>
  <c r="Z39" i="19"/>
  <c r="Y39" i="19"/>
  <c r="X39" i="19"/>
  <c r="Z38" i="19"/>
  <c r="Y38" i="19"/>
  <c r="X38" i="19"/>
  <c r="Z37" i="19"/>
  <c r="Y37" i="19"/>
  <c r="X37" i="19"/>
  <c r="Z36" i="19"/>
  <c r="Y36" i="19"/>
  <c r="X36" i="19"/>
  <c r="Z35" i="19"/>
  <c r="Y35" i="19"/>
  <c r="X35" i="19"/>
  <c r="Z34" i="19"/>
  <c r="Y34" i="19"/>
  <c r="X34" i="19"/>
  <c r="Z33" i="19"/>
  <c r="Y33" i="19"/>
  <c r="X33" i="19"/>
  <c r="Z32" i="19"/>
  <c r="Y32" i="19"/>
  <c r="X32" i="19"/>
  <c r="Z31" i="19"/>
  <c r="Y31" i="19"/>
  <c r="X31" i="19"/>
  <c r="Z30" i="19"/>
  <c r="Y30" i="19"/>
  <c r="X30" i="19"/>
  <c r="Z29" i="19"/>
  <c r="Y29" i="19"/>
  <c r="X29" i="19"/>
  <c r="Z28" i="19"/>
  <c r="Y28" i="19"/>
  <c r="X28" i="19"/>
  <c r="Z27" i="19"/>
  <c r="Y27" i="19"/>
  <c r="X27" i="19"/>
  <c r="Z26" i="19"/>
  <c r="Y26" i="19"/>
  <c r="X26" i="19"/>
  <c r="Z25" i="19"/>
  <c r="Y25" i="19"/>
  <c r="X25" i="19"/>
  <c r="Z24" i="19"/>
  <c r="Y24" i="19"/>
  <c r="X24" i="19"/>
  <c r="Z23" i="19"/>
  <c r="Y23" i="19"/>
  <c r="X23" i="19"/>
  <c r="Z22" i="19"/>
  <c r="Y22" i="19"/>
  <c r="X22" i="19"/>
  <c r="Z21" i="19"/>
  <c r="Y21" i="19"/>
  <c r="X21" i="19"/>
  <c r="Z20" i="19"/>
  <c r="Y20" i="19"/>
  <c r="X20" i="19"/>
  <c r="Z19" i="19"/>
  <c r="Y19" i="19"/>
  <c r="X19" i="19"/>
  <c r="Z18" i="19"/>
  <c r="Y18" i="19"/>
  <c r="X18" i="19"/>
  <c r="Z17" i="19"/>
  <c r="Y17" i="19"/>
  <c r="X17" i="19"/>
  <c r="U16" i="19"/>
  <c r="T16" i="19"/>
  <c r="S16" i="19"/>
  <c r="R16" i="19"/>
  <c r="Q16" i="19"/>
  <c r="P16" i="19"/>
  <c r="O16" i="19"/>
  <c r="N16" i="19"/>
  <c r="M16" i="19"/>
  <c r="L16" i="19"/>
  <c r="J16" i="19"/>
  <c r="I16" i="19"/>
  <c r="H16" i="19"/>
  <c r="G16" i="19"/>
  <c r="F16" i="19"/>
  <c r="E16" i="19"/>
  <c r="D16" i="19"/>
  <c r="Z196" i="18"/>
  <c r="Y196" i="18"/>
  <c r="X196" i="18"/>
  <c r="Z195" i="18"/>
  <c r="Y195" i="18"/>
  <c r="X195" i="18"/>
  <c r="Z194" i="18"/>
  <c r="Y194" i="18"/>
  <c r="X194" i="18"/>
  <c r="Z193" i="18"/>
  <c r="Y193" i="18"/>
  <c r="X193" i="18"/>
  <c r="Z192" i="18"/>
  <c r="Y192" i="18"/>
  <c r="X192" i="18"/>
  <c r="Z191" i="18"/>
  <c r="Y191" i="18"/>
  <c r="X191" i="18"/>
  <c r="Z190" i="18"/>
  <c r="Y190" i="18"/>
  <c r="X190" i="18"/>
  <c r="Z189" i="18"/>
  <c r="Y189" i="18"/>
  <c r="X189" i="18"/>
  <c r="Z188" i="18"/>
  <c r="Y188" i="18"/>
  <c r="X188" i="18"/>
  <c r="Z187" i="18"/>
  <c r="Y187" i="18"/>
  <c r="X187" i="18"/>
  <c r="Z186" i="18"/>
  <c r="Y186" i="18"/>
  <c r="X186" i="18"/>
  <c r="Z185" i="18"/>
  <c r="Y185" i="18"/>
  <c r="X185" i="18"/>
  <c r="Z184" i="18"/>
  <c r="Y184" i="18"/>
  <c r="X184" i="18"/>
  <c r="Z183" i="18"/>
  <c r="Y183" i="18"/>
  <c r="X183" i="18"/>
  <c r="Z182" i="18"/>
  <c r="Y182" i="18"/>
  <c r="X182" i="18"/>
  <c r="Z181" i="18"/>
  <c r="Y181" i="18"/>
  <c r="X181" i="18"/>
  <c r="Z180" i="18"/>
  <c r="Y180" i="18"/>
  <c r="X180" i="18"/>
  <c r="Z179" i="18"/>
  <c r="Y179" i="18"/>
  <c r="X179" i="18"/>
  <c r="Z178" i="18"/>
  <c r="Y178" i="18"/>
  <c r="X178" i="18"/>
  <c r="Z177" i="18"/>
  <c r="Y177" i="18"/>
  <c r="X177" i="18"/>
  <c r="Z176" i="18"/>
  <c r="Y176" i="18"/>
  <c r="X176" i="18"/>
  <c r="Z175" i="18"/>
  <c r="Y175" i="18"/>
  <c r="X175" i="18"/>
  <c r="Z174" i="18"/>
  <c r="Y174" i="18"/>
  <c r="X174" i="18"/>
  <c r="Z173" i="18"/>
  <c r="Y173" i="18"/>
  <c r="X173" i="18"/>
  <c r="Z172" i="18"/>
  <c r="Y172" i="18"/>
  <c r="X172" i="18"/>
  <c r="Z171" i="18"/>
  <c r="Y171" i="18"/>
  <c r="X171" i="18"/>
  <c r="Z170" i="18"/>
  <c r="Y170" i="18"/>
  <c r="X170" i="18"/>
  <c r="Z169" i="18"/>
  <c r="Y169" i="18"/>
  <c r="X169" i="18"/>
  <c r="Z168" i="18"/>
  <c r="Y168" i="18"/>
  <c r="X168" i="18"/>
  <c r="Z167" i="18"/>
  <c r="Y167" i="18"/>
  <c r="X167" i="18"/>
  <c r="Z166" i="18"/>
  <c r="Y166" i="18"/>
  <c r="X166" i="18"/>
  <c r="Z165" i="18"/>
  <c r="Y165" i="18"/>
  <c r="X165" i="18"/>
  <c r="Z164" i="18"/>
  <c r="Y164" i="18"/>
  <c r="X164" i="18"/>
  <c r="Z163" i="18"/>
  <c r="Y163" i="18"/>
  <c r="X163" i="18"/>
  <c r="Z162" i="18"/>
  <c r="Y162" i="18"/>
  <c r="X162" i="18"/>
  <c r="Z161" i="18"/>
  <c r="Y161" i="18"/>
  <c r="X161" i="18"/>
  <c r="Z160" i="18"/>
  <c r="Y160" i="18"/>
  <c r="X160" i="18"/>
  <c r="Z159" i="18"/>
  <c r="Y159" i="18"/>
  <c r="X159" i="18"/>
  <c r="Z158" i="18"/>
  <c r="Y158" i="18"/>
  <c r="X158" i="18"/>
  <c r="Z157" i="18"/>
  <c r="Y157" i="18"/>
  <c r="X157" i="18"/>
  <c r="Z156" i="18"/>
  <c r="Y156" i="18"/>
  <c r="X156" i="18"/>
  <c r="Z155" i="18"/>
  <c r="Y155" i="18"/>
  <c r="X155" i="18"/>
  <c r="Z154" i="18"/>
  <c r="Y154" i="18"/>
  <c r="X154" i="18"/>
  <c r="Z153" i="18"/>
  <c r="Y153" i="18"/>
  <c r="X153" i="18"/>
  <c r="Z152" i="18"/>
  <c r="Y152" i="18"/>
  <c r="X152" i="18"/>
  <c r="Z151" i="18"/>
  <c r="Y151" i="18"/>
  <c r="X151" i="18"/>
  <c r="Z150" i="18"/>
  <c r="Y150" i="18"/>
  <c r="X150" i="18"/>
  <c r="Z149" i="18"/>
  <c r="Y149" i="18"/>
  <c r="X149" i="18"/>
  <c r="Z148" i="18"/>
  <c r="Y148" i="18"/>
  <c r="X148" i="18"/>
  <c r="Z147" i="18"/>
  <c r="Y147" i="18"/>
  <c r="X147" i="18"/>
  <c r="Z146" i="18"/>
  <c r="Y146" i="18"/>
  <c r="X146" i="18"/>
  <c r="Z145" i="18"/>
  <c r="Y145" i="18"/>
  <c r="X145" i="18"/>
  <c r="Z144" i="18"/>
  <c r="Y144" i="18"/>
  <c r="X144" i="18"/>
  <c r="Z143" i="18"/>
  <c r="Y143" i="18"/>
  <c r="X143" i="18"/>
  <c r="Z142" i="18"/>
  <c r="Y142" i="18"/>
  <c r="X142" i="18"/>
  <c r="Z141" i="18"/>
  <c r="Y141" i="18"/>
  <c r="X141" i="18"/>
  <c r="Z140" i="18"/>
  <c r="Y140" i="18"/>
  <c r="X140" i="18"/>
  <c r="Z139" i="18"/>
  <c r="Y139" i="18"/>
  <c r="X139" i="18"/>
  <c r="Z138" i="18"/>
  <c r="Y138" i="18"/>
  <c r="X138" i="18"/>
  <c r="Z137" i="18"/>
  <c r="Y137" i="18"/>
  <c r="X137" i="18"/>
  <c r="Z136" i="18"/>
  <c r="Y136" i="18"/>
  <c r="X136" i="18"/>
  <c r="Z135" i="18"/>
  <c r="Y135" i="18"/>
  <c r="X135" i="18"/>
  <c r="Z134" i="18"/>
  <c r="Y134" i="18"/>
  <c r="X134" i="18"/>
  <c r="Z133" i="18"/>
  <c r="Y133" i="18"/>
  <c r="X133" i="18"/>
  <c r="Z132" i="18"/>
  <c r="Y132" i="18"/>
  <c r="X132" i="18"/>
  <c r="Z131" i="18"/>
  <c r="Y131" i="18"/>
  <c r="X131" i="18"/>
  <c r="Z130" i="18"/>
  <c r="Y130" i="18"/>
  <c r="X130" i="18"/>
  <c r="Z129" i="18"/>
  <c r="Y129" i="18"/>
  <c r="X129" i="18"/>
  <c r="Z128" i="18"/>
  <c r="Y128" i="18"/>
  <c r="X128" i="18"/>
  <c r="Z127" i="18"/>
  <c r="Y127" i="18"/>
  <c r="X127" i="18"/>
  <c r="Z126" i="18"/>
  <c r="Y126" i="18"/>
  <c r="X126" i="18"/>
  <c r="Z125" i="18"/>
  <c r="Y125" i="18"/>
  <c r="X125" i="18"/>
  <c r="Z124" i="18"/>
  <c r="Y124" i="18"/>
  <c r="X124" i="18"/>
  <c r="Z123" i="18"/>
  <c r="Y123" i="18"/>
  <c r="X123" i="18"/>
  <c r="Z122" i="18"/>
  <c r="Y122" i="18"/>
  <c r="X122" i="18"/>
  <c r="Z121" i="18"/>
  <c r="Y121" i="18"/>
  <c r="X121" i="18"/>
  <c r="Z120" i="18"/>
  <c r="Y120" i="18"/>
  <c r="X120" i="18"/>
  <c r="Z119" i="18"/>
  <c r="Y119" i="18"/>
  <c r="X119" i="18"/>
  <c r="Z118" i="18"/>
  <c r="Y118" i="18"/>
  <c r="X118" i="18"/>
  <c r="Z117" i="18"/>
  <c r="Y117" i="18"/>
  <c r="X117" i="18"/>
  <c r="Z116" i="18"/>
  <c r="Y116" i="18"/>
  <c r="X116" i="18"/>
  <c r="Z115" i="18"/>
  <c r="Y115" i="18"/>
  <c r="X115" i="18"/>
  <c r="Z114" i="18"/>
  <c r="Y114" i="18"/>
  <c r="X114" i="18"/>
  <c r="Z113" i="18"/>
  <c r="Y113" i="18"/>
  <c r="X113" i="18"/>
  <c r="Z112" i="18"/>
  <c r="Y112" i="18"/>
  <c r="X112" i="18"/>
  <c r="Z111" i="18"/>
  <c r="Y111" i="18"/>
  <c r="X111" i="18"/>
  <c r="Z110" i="18"/>
  <c r="Y110" i="18"/>
  <c r="X110" i="18"/>
  <c r="Z109" i="18"/>
  <c r="Y109" i="18"/>
  <c r="X109" i="18"/>
  <c r="Z108" i="18"/>
  <c r="Y108" i="18"/>
  <c r="X108" i="18"/>
  <c r="Z107" i="18"/>
  <c r="Y107" i="18"/>
  <c r="X107" i="18"/>
  <c r="Z106" i="18"/>
  <c r="Y106" i="18"/>
  <c r="X106" i="18"/>
  <c r="Z105" i="18"/>
  <c r="Y105" i="18"/>
  <c r="X105" i="18"/>
  <c r="Z104" i="18"/>
  <c r="Y104" i="18"/>
  <c r="X104" i="18"/>
  <c r="Z103" i="18"/>
  <c r="Y103" i="18"/>
  <c r="X103" i="18"/>
  <c r="Z102" i="18"/>
  <c r="Y102" i="18"/>
  <c r="X102" i="18"/>
  <c r="Z101" i="18"/>
  <c r="Y101" i="18"/>
  <c r="X101" i="18"/>
  <c r="Z100" i="18"/>
  <c r="Y100" i="18"/>
  <c r="X100" i="18"/>
  <c r="Z99" i="18"/>
  <c r="Y99" i="18"/>
  <c r="X99" i="18"/>
  <c r="Z98" i="18"/>
  <c r="Y98" i="18"/>
  <c r="X98" i="18"/>
  <c r="Z97" i="18"/>
  <c r="Y97" i="18"/>
  <c r="X97" i="18"/>
  <c r="Z96" i="18"/>
  <c r="Y96" i="18"/>
  <c r="X96" i="18"/>
  <c r="Z95" i="18"/>
  <c r="Y95" i="18"/>
  <c r="X95" i="18"/>
  <c r="Z94" i="18"/>
  <c r="Y94" i="18"/>
  <c r="X94" i="18"/>
  <c r="Z93" i="18"/>
  <c r="Y93" i="18"/>
  <c r="X93" i="18"/>
  <c r="Z92" i="18"/>
  <c r="Y92" i="18"/>
  <c r="X92" i="18"/>
  <c r="Z91" i="18"/>
  <c r="Y91" i="18"/>
  <c r="X91" i="18"/>
  <c r="Z90" i="18"/>
  <c r="Y90" i="18"/>
  <c r="X90" i="18"/>
  <c r="Z89" i="18"/>
  <c r="Y89" i="18"/>
  <c r="X89" i="18"/>
  <c r="Z88" i="18"/>
  <c r="Y88" i="18"/>
  <c r="X88" i="18"/>
  <c r="Z87" i="18"/>
  <c r="Y87" i="18"/>
  <c r="X87" i="18"/>
  <c r="Z86" i="18"/>
  <c r="Y86" i="18"/>
  <c r="X86" i="18"/>
  <c r="Z85" i="18"/>
  <c r="Y85" i="18"/>
  <c r="X85" i="18"/>
  <c r="Z84" i="18"/>
  <c r="Y84" i="18"/>
  <c r="X84" i="18"/>
  <c r="Z83" i="18"/>
  <c r="Y83" i="18"/>
  <c r="X83" i="18"/>
  <c r="Z82" i="18"/>
  <c r="Y82" i="18"/>
  <c r="X82" i="18"/>
  <c r="Z81" i="18"/>
  <c r="Y81" i="18"/>
  <c r="X81" i="18"/>
  <c r="AF80" i="18"/>
  <c r="Z80" i="18"/>
  <c r="Y80" i="18"/>
  <c r="X80" i="18"/>
  <c r="Z79" i="18"/>
  <c r="Y79" i="18"/>
  <c r="X79" i="18"/>
  <c r="Z78" i="18"/>
  <c r="Y78" i="18"/>
  <c r="X78" i="18"/>
  <c r="Z77" i="18"/>
  <c r="Y77" i="18"/>
  <c r="X77" i="18"/>
  <c r="Z76" i="18"/>
  <c r="Y76" i="18"/>
  <c r="X76" i="18"/>
  <c r="Z75" i="18"/>
  <c r="Y75" i="18"/>
  <c r="X75" i="18"/>
  <c r="Z74" i="18"/>
  <c r="Y74" i="18"/>
  <c r="X74" i="18"/>
  <c r="Z73" i="18"/>
  <c r="Y73" i="18"/>
  <c r="X73" i="18"/>
  <c r="AF72" i="18"/>
  <c r="Z72" i="18"/>
  <c r="Y72" i="18"/>
  <c r="X72" i="18"/>
  <c r="Z71" i="18"/>
  <c r="Y71" i="18"/>
  <c r="X71" i="18"/>
  <c r="Z70" i="18"/>
  <c r="Y70" i="18"/>
  <c r="X70" i="18"/>
  <c r="Z69" i="18"/>
  <c r="Y69" i="18"/>
  <c r="X69" i="18"/>
  <c r="Z68" i="18"/>
  <c r="Y68" i="18"/>
  <c r="X68" i="18"/>
  <c r="Z67" i="18"/>
  <c r="Y67" i="18"/>
  <c r="X67" i="18"/>
  <c r="Z66" i="18"/>
  <c r="Y66" i="18"/>
  <c r="X66" i="18"/>
  <c r="AF65" i="18"/>
  <c r="Z65" i="18"/>
  <c r="Y65" i="18"/>
  <c r="X65" i="18"/>
  <c r="AF64" i="18"/>
  <c r="Z64" i="18"/>
  <c r="Y64" i="18"/>
  <c r="X64" i="18"/>
  <c r="Z63" i="18"/>
  <c r="Y63" i="18"/>
  <c r="X63" i="18"/>
  <c r="Z62" i="18"/>
  <c r="Y62" i="18"/>
  <c r="X62" i="18"/>
  <c r="Z61" i="18"/>
  <c r="Y61" i="18"/>
  <c r="X61" i="18"/>
  <c r="Z60" i="18"/>
  <c r="Y60" i="18"/>
  <c r="X60" i="18"/>
  <c r="Z59" i="18"/>
  <c r="Y59" i="18"/>
  <c r="X59" i="18"/>
  <c r="Z58" i="18"/>
  <c r="Y58" i="18"/>
  <c r="X58" i="18"/>
  <c r="Z57" i="18"/>
  <c r="Y57" i="18"/>
  <c r="X57" i="18"/>
  <c r="AF56" i="18"/>
  <c r="Z56" i="18"/>
  <c r="Y56" i="18"/>
  <c r="X56" i="18"/>
  <c r="Z55" i="18"/>
  <c r="Y55" i="18"/>
  <c r="X55" i="18"/>
  <c r="Z54" i="18"/>
  <c r="Y54" i="18"/>
  <c r="X54" i="18"/>
  <c r="Z53" i="18"/>
  <c r="Y53" i="18"/>
  <c r="X53" i="18"/>
  <c r="Z52" i="18"/>
  <c r="Y52" i="18"/>
  <c r="X52" i="18"/>
  <c r="Z51" i="18"/>
  <c r="Y51" i="18"/>
  <c r="X51" i="18"/>
  <c r="Z50" i="18"/>
  <c r="Y50" i="18"/>
  <c r="X50" i="18"/>
  <c r="AF49" i="18"/>
  <c r="Z49" i="18"/>
  <c r="Y49" i="18"/>
  <c r="X49" i="18"/>
  <c r="AF48" i="18"/>
  <c r="Z48" i="18"/>
  <c r="Y48" i="18"/>
  <c r="X48" i="18"/>
  <c r="Z47" i="18"/>
  <c r="Y47" i="18"/>
  <c r="X47" i="18"/>
  <c r="Z46" i="18"/>
  <c r="Y46" i="18"/>
  <c r="X46" i="18"/>
  <c r="Z45" i="18"/>
  <c r="Y45" i="18"/>
  <c r="X45" i="18"/>
  <c r="Z44" i="18"/>
  <c r="Y44" i="18"/>
  <c r="X44" i="18"/>
  <c r="Z43" i="18"/>
  <c r="Y43" i="18"/>
  <c r="X43" i="18"/>
  <c r="Z42" i="18"/>
  <c r="Y42" i="18"/>
  <c r="X42" i="18"/>
  <c r="Z41" i="18"/>
  <c r="Y41" i="18"/>
  <c r="X41" i="18"/>
  <c r="AF40" i="18"/>
  <c r="Z40" i="18"/>
  <c r="Y40" i="18"/>
  <c r="X40" i="18"/>
  <c r="Z39" i="18"/>
  <c r="Y39" i="18"/>
  <c r="X39" i="18"/>
  <c r="Z38" i="18"/>
  <c r="Y38" i="18"/>
  <c r="X38" i="18"/>
  <c r="Z37" i="18"/>
  <c r="Y37" i="18"/>
  <c r="X37" i="18"/>
  <c r="Z36" i="18"/>
  <c r="Y36" i="18"/>
  <c r="X36" i="18"/>
  <c r="Z35" i="18"/>
  <c r="Y35" i="18"/>
  <c r="X35" i="18"/>
  <c r="Z34" i="18"/>
  <c r="Y34" i="18"/>
  <c r="X34" i="18"/>
  <c r="AF33" i="18"/>
  <c r="Z33" i="18"/>
  <c r="Y33" i="18"/>
  <c r="X33" i="18"/>
  <c r="AF32" i="18"/>
  <c r="Z32" i="18"/>
  <c r="Y32" i="18"/>
  <c r="X32" i="18"/>
  <c r="Z31" i="18"/>
  <c r="Y31" i="18"/>
  <c r="X31" i="18"/>
  <c r="Z30" i="18"/>
  <c r="Y30" i="18"/>
  <c r="X30" i="18"/>
  <c r="Z29" i="18"/>
  <c r="Y29" i="18"/>
  <c r="X29" i="18"/>
  <c r="Z28" i="18"/>
  <c r="Y28" i="18"/>
  <c r="X28" i="18"/>
  <c r="Z27" i="18"/>
  <c r="Y27" i="18"/>
  <c r="X27" i="18"/>
  <c r="Z26" i="18"/>
  <c r="Y26" i="18"/>
  <c r="X26" i="18"/>
  <c r="AF25" i="18"/>
  <c r="Z25" i="18"/>
  <c r="Y25" i="18"/>
  <c r="X25" i="18"/>
  <c r="AF24" i="18"/>
  <c r="Z24" i="18"/>
  <c r="Y24" i="18"/>
  <c r="X24" i="18"/>
  <c r="Z23" i="18"/>
  <c r="Y23" i="18"/>
  <c r="X23" i="18"/>
  <c r="Z22" i="18"/>
  <c r="Y22" i="18"/>
  <c r="X22" i="18"/>
  <c r="Z21" i="18"/>
  <c r="Y21" i="18"/>
  <c r="X21" i="18"/>
  <c r="Z20" i="18"/>
  <c r="Y20" i="18"/>
  <c r="X20" i="18"/>
  <c r="Z19" i="18"/>
  <c r="Y19" i="18"/>
  <c r="X19" i="18"/>
  <c r="Z18" i="18"/>
  <c r="Y18" i="18"/>
  <c r="X18" i="18"/>
  <c r="Z17" i="18"/>
  <c r="Y17" i="18"/>
  <c r="X17" i="18"/>
  <c r="U16" i="18"/>
  <c r="T16" i="18"/>
  <c r="S16" i="18"/>
  <c r="R16" i="18"/>
  <c r="Q16" i="18"/>
  <c r="P16" i="18"/>
  <c r="O16" i="18"/>
  <c r="N16" i="18"/>
  <c r="M16" i="18"/>
  <c r="L16" i="18"/>
  <c r="J16" i="18"/>
  <c r="I16" i="18"/>
  <c r="H16" i="18"/>
  <c r="G16" i="18"/>
  <c r="F16" i="18"/>
  <c r="E16" i="18"/>
  <c r="D16" i="18"/>
  <c r="X18" i="16"/>
  <c r="X19" i="16"/>
  <c r="X20" i="16"/>
  <c r="X21" i="16"/>
  <c r="X22" i="16"/>
  <c r="X23" i="16"/>
  <c r="X24" i="16"/>
  <c r="X25" i="16"/>
  <c r="X26" i="16"/>
  <c r="X27" i="16"/>
  <c r="X28" i="16"/>
  <c r="X29" i="16"/>
  <c r="X30" i="16"/>
  <c r="X31" i="16"/>
  <c r="X32" i="16"/>
  <c r="X33" i="16"/>
  <c r="X34" i="16"/>
  <c r="X35" i="16"/>
  <c r="X36" i="16"/>
  <c r="X37" i="16"/>
  <c r="X38" i="16"/>
  <c r="X39" i="16"/>
  <c r="X40" i="16"/>
  <c r="X41" i="16"/>
  <c r="X42" i="16"/>
  <c r="X43" i="16"/>
  <c r="X44" i="16"/>
  <c r="X45" i="16"/>
  <c r="X46" i="16"/>
  <c r="X47" i="16"/>
  <c r="X48" i="16"/>
  <c r="X49" i="16"/>
  <c r="X50" i="16"/>
  <c r="X51" i="16"/>
  <c r="X52" i="16"/>
  <c r="X53" i="16"/>
  <c r="X54" i="16"/>
  <c r="X55" i="16"/>
  <c r="X56" i="16"/>
  <c r="X57" i="16"/>
  <c r="X58" i="16"/>
  <c r="X59" i="16"/>
  <c r="X60" i="16"/>
  <c r="X61" i="16"/>
  <c r="X62" i="16"/>
  <c r="X63" i="16"/>
  <c r="X64" i="16"/>
  <c r="X65" i="16"/>
  <c r="X66" i="16"/>
  <c r="X67" i="16"/>
  <c r="X68" i="16"/>
  <c r="X69" i="16"/>
  <c r="X70" i="16"/>
  <c r="X71" i="16"/>
  <c r="X72" i="16"/>
  <c r="X73" i="16"/>
  <c r="X74" i="16"/>
  <c r="X75" i="16"/>
  <c r="X76" i="16"/>
  <c r="X77" i="16"/>
  <c r="X78" i="16"/>
  <c r="X79" i="16"/>
  <c r="X80" i="16"/>
  <c r="X81" i="16"/>
  <c r="X82" i="16"/>
  <c r="X83" i="16"/>
  <c r="X84" i="16"/>
  <c r="X85" i="16"/>
  <c r="X86" i="16"/>
  <c r="X87" i="16"/>
  <c r="X88" i="16"/>
  <c r="X89" i="16"/>
  <c r="X90" i="16"/>
  <c r="X91" i="16"/>
  <c r="X92" i="16"/>
  <c r="X93" i="16"/>
  <c r="X94" i="16"/>
  <c r="X95" i="16"/>
  <c r="X96" i="16"/>
  <c r="X97" i="16"/>
  <c r="X98" i="16"/>
  <c r="X99" i="16"/>
  <c r="X100" i="16"/>
  <c r="X101" i="16"/>
  <c r="X102" i="16"/>
  <c r="X103" i="16"/>
  <c r="X104" i="16"/>
  <c r="X105" i="16"/>
  <c r="X106" i="16"/>
  <c r="X107" i="16"/>
  <c r="X108" i="16"/>
  <c r="X109" i="16"/>
  <c r="X110" i="16"/>
  <c r="X111" i="16"/>
  <c r="X112" i="16"/>
  <c r="X113" i="16"/>
  <c r="X114" i="16"/>
  <c r="X115" i="16"/>
  <c r="X116" i="16"/>
  <c r="X117" i="16"/>
  <c r="X118" i="16"/>
  <c r="X119" i="16"/>
  <c r="X120" i="16"/>
  <c r="X121" i="16"/>
  <c r="X122" i="16"/>
  <c r="X123" i="16"/>
  <c r="X124" i="16"/>
  <c r="X125" i="16"/>
  <c r="X126" i="16"/>
  <c r="X127" i="16"/>
  <c r="X128" i="16"/>
  <c r="X129" i="16"/>
  <c r="X130" i="16"/>
  <c r="X131" i="16"/>
  <c r="X132" i="16"/>
  <c r="X133" i="16"/>
  <c r="X134" i="16"/>
  <c r="X135" i="16"/>
  <c r="X136" i="16"/>
  <c r="X137" i="16"/>
  <c r="X138" i="16"/>
  <c r="X139" i="16"/>
  <c r="X140" i="16"/>
  <c r="X141" i="16"/>
  <c r="X142" i="16"/>
  <c r="X143" i="16"/>
  <c r="X144" i="16"/>
  <c r="X145" i="16"/>
  <c r="X146" i="16"/>
  <c r="X147" i="16"/>
  <c r="X148" i="16"/>
  <c r="X149" i="16"/>
  <c r="X150" i="16"/>
  <c r="X151" i="16"/>
  <c r="X152" i="16"/>
  <c r="X153" i="16"/>
  <c r="X154" i="16"/>
  <c r="X155" i="16"/>
  <c r="X156" i="16"/>
  <c r="X157" i="16"/>
  <c r="X158" i="16"/>
  <c r="X159" i="16"/>
  <c r="X160" i="16"/>
  <c r="X161" i="16"/>
  <c r="X162" i="16"/>
  <c r="X163" i="16"/>
  <c r="X164" i="16"/>
  <c r="X165" i="16"/>
  <c r="X166" i="16"/>
  <c r="X167" i="16"/>
  <c r="X168" i="16"/>
  <c r="X169" i="16"/>
  <c r="X170" i="16"/>
  <c r="X171" i="16"/>
  <c r="X172" i="16"/>
  <c r="X173" i="16"/>
  <c r="X174" i="16"/>
  <c r="X175" i="16"/>
  <c r="X176" i="16"/>
  <c r="X177" i="16"/>
  <c r="X178" i="16"/>
  <c r="X179" i="16"/>
  <c r="X180" i="16"/>
  <c r="X181" i="16"/>
  <c r="X182" i="16"/>
  <c r="X183" i="16"/>
  <c r="X184" i="16"/>
  <c r="X185" i="16"/>
  <c r="X186" i="16"/>
  <c r="X187" i="16"/>
  <c r="X188" i="16"/>
  <c r="X189" i="16"/>
  <c r="X190" i="16"/>
  <c r="X191" i="16"/>
  <c r="X192" i="16"/>
  <c r="X193" i="16"/>
  <c r="X194" i="16"/>
  <c r="X195" i="16"/>
  <c r="X196" i="16"/>
  <c r="X17" i="16"/>
  <c r="Y17" i="16"/>
  <c r="Z17" i="16"/>
  <c r="AF41" i="18" l="1"/>
  <c r="AF57" i="18"/>
  <c r="AF30" i="18"/>
  <c r="AF78" i="18"/>
  <c r="AF46" i="18"/>
  <c r="AF22" i="18"/>
  <c r="AF62" i="18"/>
  <c r="AF70" i="18"/>
  <c r="AF38" i="18"/>
  <c r="AF54" i="18"/>
  <c r="AC17" i="18"/>
  <c r="AF170" i="19"/>
  <c r="AC170" i="19"/>
  <c r="AD170" i="19"/>
  <c r="AE170" i="19"/>
  <c r="AC130" i="19"/>
  <c r="AD130" i="19"/>
  <c r="AF130" i="19"/>
  <c r="AE130" i="19"/>
  <c r="AC122" i="19"/>
  <c r="AD122" i="19"/>
  <c r="AF122" i="19"/>
  <c r="AE122" i="19"/>
  <c r="AC98" i="19"/>
  <c r="AD98" i="19"/>
  <c r="AF98" i="19"/>
  <c r="AE98" i="19"/>
  <c r="AC58" i="19"/>
  <c r="AD58" i="19"/>
  <c r="AF58" i="19"/>
  <c r="AE58" i="19"/>
  <c r="AC50" i="19"/>
  <c r="AD50" i="19"/>
  <c r="AF50" i="19"/>
  <c r="AE50" i="19"/>
  <c r="AF159" i="19"/>
  <c r="AD159" i="19"/>
  <c r="AE159" i="19"/>
  <c r="AC159" i="19"/>
  <c r="AC151" i="19"/>
  <c r="AE151" i="19"/>
  <c r="AF151" i="19"/>
  <c r="AD151" i="19"/>
  <c r="AD127" i="19"/>
  <c r="AF127" i="19"/>
  <c r="AE127" i="19"/>
  <c r="AC127" i="19"/>
  <c r="AC119" i="19"/>
  <c r="AD119" i="19"/>
  <c r="AE119" i="19"/>
  <c r="AF119" i="19"/>
  <c r="AD111" i="19"/>
  <c r="AE111" i="19"/>
  <c r="AF111" i="19"/>
  <c r="AC111" i="19"/>
  <c r="AC103" i="19"/>
  <c r="AD103" i="19"/>
  <c r="AE103" i="19"/>
  <c r="AF103" i="19"/>
  <c r="AD95" i="19"/>
  <c r="AF95" i="19"/>
  <c r="AE95" i="19"/>
  <c r="AC95" i="19"/>
  <c r="AD63" i="19"/>
  <c r="AE63" i="19"/>
  <c r="AF63" i="19"/>
  <c r="AC63" i="19"/>
  <c r="AD31" i="19"/>
  <c r="AF31" i="19"/>
  <c r="AE31" i="19"/>
  <c r="AC31" i="19"/>
  <c r="AC23" i="19"/>
  <c r="AD23" i="19"/>
  <c r="AE23" i="19"/>
  <c r="AF23" i="19"/>
  <c r="AF180" i="19"/>
  <c r="AD180" i="19"/>
  <c r="AE180" i="19"/>
  <c r="AC180" i="19"/>
  <c r="AF172" i="19"/>
  <c r="AC172" i="19"/>
  <c r="AD172" i="19"/>
  <c r="AE172" i="19"/>
  <c r="AC76" i="19"/>
  <c r="AD76" i="19"/>
  <c r="AF76" i="19"/>
  <c r="AE76" i="19"/>
  <c r="AC68" i="19"/>
  <c r="AD68" i="19"/>
  <c r="AF68" i="19"/>
  <c r="AE68" i="19"/>
  <c r="AC185" i="19"/>
  <c r="AD185" i="19"/>
  <c r="AF185" i="19"/>
  <c r="AE185" i="19"/>
  <c r="AC145" i="19"/>
  <c r="AD145" i="19"/>
  <c r="AE145" i="19"/>
  <c r="AF145" i="19"/>
  <c r="AC137" i="19"/>
  <c r="AD137" i="19"/>
  <c r="AE137" i="19"/>
  <c r="AF137" i="19"/>
  <c r="AC121" i="19"/>
  <c r="AE121" i="19"/>
  <c r="AD121" i="19"/>
  <c r="AF121" i="19"/>
  <c r="AC113" i="19"/>
  <c r="AE113" i="19"/>
  <c r="AF113" i="19"/>
  <c r="AD113" i="19"/>
  <c r="AC105" i="19"/>
  <c r="AD105" i="19"/>
  <c r="AE105" i="19"/>
  <c r="AF105" i="19"/>
  <c r="AC97" i="19"/>
  <c r="AD97" i="19"/>
  <c r="AE97" i="19"/>
  <c r="AF97" i="19"/>
  <c r="AC89" i="19"/>
  <c r="AE89" i="19"/>
  <c r="AD89" i="19"/>
  <c r="AF89" i="19"/>
  <c r="AC81" i="19"/>
  <c r="AD81" i="19"/>
  <c r="AE81" i="19"/>
  <c r="AF81" i="19"/>
  <c r="AC73" i="19"/>
  <c r="AD73" i="19"/>
  <c r="AE73" i="19"/>
  <c r="AF73" i="19"/>
  <c r="AC65" i="19"/>
  <c r="AD65" i="19"/>
  <c r="AE65" i="19"/>
  <c r="AF65" i="19"/>
  <c r="AC57" i="19"/>
  <c r="AE57" i="19"/>
  <c r="AD57" i="19"/>
  <c r="AF57" i="19"/>
  <c r="AC49" i="19"/>
  <c r="AD49" i="19"/>
  <c r="AE49" i="19"/>
  <c r="AF49" i="19"/>
  <c r="AC41" i="19"/>
  <c r="AD41" i="19"/>
  <c r="AE41" i="19"/>
  <c r="AF41" i="19"/>
  <c r="AC33" i="19"/>
  <c r="AF33" i="19"/>
  <c r="AD33" i="19"/>
  <c r="AE33" i="19"/>
  <c r="AC25" i="19"/>
  <c r="AD25" i="19"/>
  <c r="AE25" i="19"/>
  <c r="AF25" i="19"/>
  <c r="AC190" i="19"/>
  <c r="AD190" i="19"/>
  <c r="AF190" i="19"/>
  <c r="AE190" i="19"/>
  <c r="AF182" i="19"/>
  <c r="AE182" i="19"/>
  <c r="AC182" i="19"/>
  <c r="AD182" i="19"/>
  <c r="AF174" i="19"/>
  <c r="AD174" i="19"/>
  <c r="AE174" i="19"/>
  <c r="AC174" i="19"/>
  <c r="AF166" i="19"/>
  <c r="AE166" i="19"/>
  <c r="AC166" i="19"/>
  <c r="AD166" i="19"/>
  <c r="AF158" i="19"/>
  <c r="AD158" i="19"/>
  <c r="AE158" i="19"/>
  <c r="AC158" i="19"/>
  <c r="AF150" i="19"/>
  <c r="AE150" i="19"/>
  <c r="AC150" i="19"/>
  <c r="AD150" i="19"/>
  <c r="AF142" i="19"/>
  <c r="AC142" i="19"/>
  <c r="AD142" i="19"/>
  <c r="AE142" i="19"/>
  <c r="AC134" i="19"/>
  <c r="AD134" i="19"/>
  <c r="AF134" i="19"/>
  <c r="AE134" i="19"/>
  <c r="AC126" i="19"/>
  <c r="AD126" i="19"/>
  <c r="AF126" i="19"/>
  <c r="AE126" i="19"/>
  <c r="AC118" i="19"/>
  <c r="AD118" i="19"/>
  <c r="AF118" i="19"/>
  <c r="AE118" i="19"/>
  <c r="AC110" i="19"/>
  <c r="AD110" i="19"/>
  <c r="AF110" i="19"/>
  <c r="AE110" i="19"/>
  <c r="AC102" i="19"/>
  <c r="AD102" i="19"/>
  <c r="AF102" i="19"/>
  <c r="AE102" i="19"/>
  <c r="AC94" i="19"/>
  <c r="AD94" i="19"/>
  <c r="AF94" i="19"/>
  <c r="AE94" i="19"/>
  <c r="AC86" i="19"/>
  <c r="AD86" i="19"/>
  <c r="AF86" i="19"/>
  <c r="AE86" i="19"/>
  <c r="AC78" i="19"/>
  <c r="AD78" i="19"/>
  <c r="AF78" i="19"/>
  <c r="AE78" i="19"/>
  <c r="AC70" i="19"/>
  <c r="AD70" i="19"/>
  <c r="AF70" i="19"/>
  <c r="AE70" i="19"/>
  <c r="AC62" i="19"/>
  <c r="AD62" i="19"/>
  <c r="AF62" i="19"/>
  <c r="AE62" i="19"/>
  <c r="AC54" i="19"/>
  <c r="AD54" i="19"/>
  <c r="AF54" i="19"/>
  <c r="AE54" i="19"/>
  <c r="AC46" i="19"/>
  <c r="AD46" i="19"/>
  <c r="AF46" i="19"/>
  <c r="AE46" i="19"/>
  <c r="AC38" i="19"/>
  <c r="AD38" i="19"/>
  <c r="AF38" i="19"/>
  <c r="AE38" i="19"/>
  <c r="AC30" i="19"/>
  <c r="AD30" i="19"/>
  <c r="AF30" i="19"/>
  <c r="AE30" i="19"/>
  <c r="AC22" i="19"/>
  <c r="AD22" i="19"/>
  <c r="AF22" i="19"/>
  <c r="AE22" i="19"/>
  <c r="AC194" i="19"/>
  <c r="AD194" i="19"/>
  <c r="AF194" i="19"/>
  <c r="AE194" i="19"/>
  <c r="AF162" i="19"/>
  <c r="AC162" i="19"/>
  <c r="AD162" i="19"/>
  <c r="AE162" i="19"/>
  <c r="AC106" i="19"/>
  <c r="AD106" i="19"/>
  <c r="AF106" i="19"/>
  <c r="AE106" i="19"/>
  <c r="AC34" i="19"/>
  <c r="AD34" i="19"/>
  <c r="AF34" i="19"/>
  <c r="AE34" i="19"/>
  <c r="AC18" i="19"/>
  <c r="AD18" i="19"/>
  <c r="AF18" i="19"/>
  <c r="AE18" i="19"/>
  <c r="AF175" i="19"/>
  <c r="AC175" i="19"/>
  <c r="AD175" i="19"/>
  <c r="AE175" i="19"/>
  <c r="AF143" i="19"/>
  <c r="AC143" i="19"/>
  <c r="AD143" i="19"/>
  <c r="AE143" i="19"/>
  <c r="AC55" i="19"/>
  <c r="AD55" i="19"/>
  <c r="AF55" i="19"/>
  <c r="AE55" i="19"/>
  <c r="AF156" i="19"/>
  <c r="AC156" i="19"/>
  <c r="AD156" i="19"/>
  <c r="AE156" i="19"/>
  <c r="AF148" i="19"/>
  <c r="AD148" i="19"/>
  <c r="AE148" i="19"/>
  <c r="AC148" i="19"/>
  <c r="AC108" i="19"/>
  <c r="AD108" i="19"/>
  <c r="AF108" i="19"/>
  <c r="AE108" i="19"/>
  <c r="AC84" i="19"/>
  <c r="AD84" i="19"/>
  <c r="AF84" i="19"/>
  <c r="AE84" i="19"/>
  <c r="AC60" i="19"/>
  <c r="AD60" i="19"/>
  <c r="AF60" i="19"/>
  <c r="AE60" i="19"/>
  <c r="AC36" i="19"/>
  <c r="AD36" i="19"/>
  <c r="AF36" i="19"/>
  <c r="AE36" i="19"/>
  <c r="AC177" i="19"/>
  <c r="AE177" i="19"/>
  <c r="AD177" i="19"/>
  <c r="AF177" i="19"/>
  <c r="AC169" i="19"/>
  <c r="AD169" i="19"/>
  <c r="AF169" i="19"/>
  <c r="AE169" i="19"/>
  <c r="AD195" i="19"/>
  <c r="AE195" i="19"/>
  <c r="AF195" i="19"/>
  <c r="AC195" i="19"/>
  <c r="AD187" i="19"/>
  <c r="AE187" i="19"/>
  <c r="AC187" i="19"/>
  <c r="AF187" i="19"/>
  <c r="AC179" i="19"/>
  <c r="AD179" i="19"/>
  <c r="AE179" i="19"/>
  <c r="AF179" i="19"/>
  <c r="AD171" i="19"/>
  <c r="AE171" i="19"/>
  <c r="AC171" i="19"/>
  <c r="AF171" i="19"/>
  <c r="AC163" i="19"/>
  <c r="AD163" i="19"/>
  <c r="AF163" i="19"/>
  <c r="AE163" i="19"/>
  <c r="AD155" i="19"/>
  <c r="AE155" i="19"/>
  <c r="AF155" i="19"/>
  <c r="AC155" i="19"/>
  <c r="AC147" i="19"/>
  <c r="AD147" i="19"/>
  <c r="AE147" i="19"/>
  <c r="AF147" i="19"/>
  <c r="AD139" i="19"/>
  <c r="AF139" i="19"/>
  <c r="AE139" i="19"/>
  <c r="AC139" i="19"/>
  <c r="AC131" i="19"/>
  <c r="AD131" i="19"/>
  <c r="AE131" i="19"/>
  <c r="AF131" i="19"/>
  <c r="AF123" i="19"/>
  <c r="AC123" i="19"/>
  <c r="AD123" i="19"/>
  <c r="AE123" i="19"/>
  <c r="AD115" i="19"/>
  <c r="AC115" i="19"/>
  <c r="AE115" i="19"/>
  <c r="AF115" i="19"/>
  <c r="AF107" i="19"/>
  <c r="AC107" i="19"/>
  <c r="AD107" i="19"/>
  <c r="AE107" i="19"/>
  <c r="AC99" i="19"/>
  <c r="AD99" i="19"/>
  <c r="AE99" i="19"/>
  <c r="AF99" i="19"/>
  <c r="AF91" i="19"/>
  <c r="AC91" i="19"/>
  <c r="AD91" i="19"/>
  <c r="AE91" i="19"/>
  <c r="AD83" i="19"/>
  <c r="AC83" i="19"/>
  <c r="AE83" i="19"/>
  <c r="AF83" i="19"/>
  <c r="AF75" i="19"/>
  <c r="AC75" i="19"/>
  <c r="AD75" i="19"/>
  <c r="AE75" i="19"/>
  <c r="AC67" i="19"/>
  <c r="AD67" i="19"/>
  <c r="AE67" i="19"/>
  <c r="AF67" i="19"/>
  <c r="AF59" i="19"/>
  <c r="AC59" i="19"/>
  <c r="AD59" i="19"/>
  <c r="AE59" i="19"/>
  <c r="AD51" i="19"/>
  <c r="AC51" i="19"/>
  <c r="AE51" i="19"/>
  <c r="AF51" i="19"/>
  <c r="AF43" i="19"/>
  <c r="AD43" i="19"/>
  <c r="AE43" i="19"/>
  <c r="AC43" i="19"/>
  <c r="AC35" i="19"/>
  <c r="AD35" i="19"/>
  <c r="AE35" i="19"/>
  <c r="AF35" i="19"/>
  <c r="AF27" i="19"/>
  <c r="AE27" i="19"/>
  <c r="AD27" i="19"/>
  <c r="AC27" i="19"/>
  <c r="AC19" i="19"/>
  <c r="AD19" i="19"/>
  <c r="AE19" i="19"/>
  <c r="AF19" i="19"/>
  <c r="AF186" i="19"/>
  <c r="AC186" i="19"/>
  <c r="AE186" i="19"/>
  <c r="AD186" i="19"/>
  <c r="AF154" i="19"/>
  <c r="AC154" i="19"/>
  <c r="AE154" i="19"/>
  <c r="AD154" i="19"/>
  <c r="AC114" i="19"/>
  <c r="AD114" i="19"/>
  <c r="AF114" i="19"/>
  <c r="AE114" i="19"/>
  <c r="AC74" i="19"/>
  <c r="AD74" i="19"/>
  <c r="AF74" i="19"/>
  <c r="AE74" i="19"/>
  <c r="AC66" i="19"/>
  <c r="AD66" i="19"/>
  <c r="AF66" i="19"/>
  <c r="AE66" i="19"/>
  <c r="AC42" i="19"/>
  <c r="AD42" i="19"/>
  <c r="AF42" i="19"/>
  <c r="AE42" i="19"/>
  <c r="AD191" i="19"/>
  <c r="AE191" i="19"/>
  <c r="AC191" i="19"/>
  <c r="AF191" i="19"/>
  <c r="AC167" i="19"/>
  <c r="AE167" i="19"/>
  <c r="AF167" i="19"/>
  <c r="AD167" i="19"/>
  <c r="AC135" i="19"/>
  <c r="AD135" i="19"/>
  <c r="AE135" i="19"/>
  <c r="AF135" i="19"/>
  <c r="AC87" i="19"/>
  <c r="AD87" i="19"/>
  <c r="AF87" i="19"/>
  <c r="AE87" i="19"/>
  <c r="AD79" i="19"/>
  <c r="AE79" i="19"/>
  <c r="AF79" i="19"/>
  <c r="AC79" i="19"/>
  <c r="AC71" i="19"/>
  <c r="AD71" i="19"/>
  <c r="AE71" i="19"/>
  <c r="AF71" i="19"/>
  <c r="AF164" i="19"/>
  <c r="AD164" i="19"/>
  <c r="AE164" i="19"/>
  <c r="AC164" i="19"/>
  <c r="AF140" i="19"/>
  <c r="AC140" i="19"/>
  <c r="AD140" i="19"/>
  <c r="AE140" i="19"/>
  <c r="AC132" i="19"/>
  <c r="AD132" i="19"/>
  <c r="AF132" i="19"/>
  <c r="AE132" i="19"/>
  <c r="AC124" i="19"/>
  <c r="AD124" i="19"/>
  <c r="AF124" i="19"/>
  <c r="AE124" i="19"/>
  <c r="AC116" i="19"/>
  <c r="AD116" i="19"/>
  <c r="AF116" i="19"/>
  <c r="AE116" i="19"/>
  <c r="AC100" i="19"/>
  <c r="AD100" i="19"/>
  <c r="AF100" i="19"/>
  <c r="AE100" i="19"/>
  <c r="AC44" i="19"/>
  <c r="AD44" i="19"/>
  <c r="AF44" i="19"/>
  <c r="AE44" i="19"/>
  <c r="AC20" i="19"/>
  <c r="AD20" i="19"/>
  <c r="AF20" i="19"/>
  <c r="AE20" i="19"/>
  <c r="AD193" i="19"/>
  <c r="AE193" i="19"/>
  <c r="AC193" i="19"/>
  <c r="AF193" i="19"/>
  <c r="AC153" i="19"/>
  <c r="AD153" i="19"/>
  <c r="AF153" i="19"/>
  <c r="AE153" i="19"/>
  <c r="AC129" i="19"/>
  <c r="AF129" i="19"/>
  <c r="AE129" i="19"/>
  <c r="AD129" i="19"/>
  <c r="AC192" i="19"/>
  <c r="AD192" i="19"/>
  <c r="AE192" i="19"/>
  <c r="AF192" i="19"/>
  <c r="AF184" i="19"/>
  <c r="AC184" i="19"/>
  <c r="AD184" i="19"/>
  <c r="AE184" i="19"/>
  <c r="AF176" i="19"/>
  <c r="AC176" i="19"/>
  <c r="AE176" i="19"/>
  <c r="AD176" i="19"/>
  <c r="AF168" i="19"/>
  <c r="AD168" i="19"/>
  <c r="AE168" i="19"/>
  <c r="AC168" i="19"/>
  <c r="AF160" i="19"/>
  <c r="AC160" i="19"/>
  <c r="AE160" i="19"/>
  <c r="AD160" i="19"/>
  <c r="AF152" i="19"/>
  <c r="AC152" i="19"/>
  <c r="AD152" i="19"/>
  <c r="AE152" i="19"/>
  <c r="AF144" i="19"/>
  <c r="AD144" i="19"/>
  <c r="AC144" i="19"/>
  <c r="AE144" i="19"/>
  <c r="AC136" i="19"/>
  <c r="AD136" i="19"/>
  <c r="AF136" i="19"/>
  <c r="AE136" i="19"/>
  <c r="AC128" i="19"/>
  <c r="AD128" i="19"/>
  <c r="AF128" i="19"/>
  <c r="AE128" i="19"/>
  <c r="AC120" i="19"/>
  <c r="AD120" i="19"/>
  <c r="AF120" i="19"/>
  <c r="AE120" i="19"/>
  <c r="AC112" i="19"/>
  <c r="AD112" i="19"/>
  <c r="AF112" i="19"/>
  <c r="AE112" i="19"/>
  <c r="AC104" i="19"/>
  <c r="AD104" i="19"/>
  <c r="AF104" i="19"/>
  <c r="AE104" i="19"/>
  <c r="AC96" i="19"/>
  <c r="AD96" i="19"/>
  <c r="AF96" i="19"/>
  <c r="AE96" i="19"/>
  <c r="AC88" i="19"/>
  <c r="AD88" i="19"/>
  <c r="AF88" i="19"/>
  <c r="AE88" i="19"/>
  <c r="AC80" i="19"/>
  <c r="AD80" i="19"/>
  <c r="AF80" i="19"/>
  <c r="AE80" i="19"/>
  <c r="AC72" i="19"/>
  <c r="AD72" i="19"/>
  <c r="AF72" i="19"/>
  <c r="AE72" i="19"/>
  <c r="AC64" i="19"/>
  <c r="AD64" i="19"/>
  <c r="AF64" i="19"/>
  <c r="AE64" i="19"/>
  <c r="AC56" i="19"/>
  <c r="AD56" i="19"/>
  <c r="AF56" i="19"/>
  <c r="AE56" i="19"/>
  <c r="AC48" i="19"/>
  <c r="AD48" i="19"/>
  <c r="AF48" i="19"/>
  <c r="AE48" i="19"/>
  <c r="AC40" i="19"/>
  <c r="AD40" i="19"/>
  <c r="AF40" i="19"/>
  <c r="AE40" i="19"/>
  <c r="AC32" i="19"/>
  <c r="AD32" i="19"/>
  <c r="AF32" i="19"/>
  <c r="AE32" i="19"/>
  <c r="AC24" i="19"/>
  <c r="AD24" i="19"/>
  <c r="AF24" i="19"/>
  <c r="AE24" i="19"/>
  <c r="AF178" i="19"/>
  <c r="AC178" i="19"/>
  <c r="AD178" i="19"/>
  <c r="AE178" i="19"/>
  <c r="AF146" i="19"/>
  <c r="AC146" i="19"/>
  <c r="AD146" i="19"/>
  <c r="AE146" i="19"/>
  <c r="AF138" i="19"/>
  <c r="AC138" i="19"/>
  <c r="AE138" i="19"/>
  <c r="AD138" i="19"/>
  <c r="AC90" i="19"/>
  <c r="AD90" i="19"/>
  <c r="AF90" i="19"/>
  <c r="AE90" i="19"/>
  <c r="AC82" i="19"/>
  <c r="AD82" i="19"/>
  <c r="AF82" i="19"/>
  <c r="AE82" i="19"/>
  <c r="AC26" i="19"/>
  <c r="AD26" i="19"/>
  <c r="AF26" i="19"/>
  <c r="AE26" i="19"/>
  <c r="AC183" i="19"/>
  <c r="AE183" i="19"/>
  <c r="AF183" i="19"/>
  <c r="AD183" i="19"/>
  <c r="AD47" i="19"/>
  <c r="AE47" i="19"/>
  <c r="AF47" i="19"/>
  <c r="AC47" i="19"/>
  <c r="AC39" i="19"/>
  <c r="AD39" i="19"/>
  <c r="AE39" i="19"/>
  <c r="AF39" i="19"/>
  <c r="AC196" i="19"/>
  <c r="AD196" i="19"/>
  <c r="AE196" i="19"/>
  <c r="AF196" i="19"/>
  <c r="AC188" i="19"/>
  <c r="AD188" i="19"/>
  <c r="AE188" i="19"/>
  <c r="AF188" i="19"/>
  <c r="AC92" i="19"/>
  <c r="AD92" i="19"/>
  <c r="AF92" i="19"/>
  <c r="AE92" i="19"/>
  <c r="AC52" i="19"/>
  <c r="AD52" i="19"/>
  <c r="AF52" i="19"/>
  <c r="AE52" i="19"/>
  <c r="AC28" i="19"/>
  <c r="AD28" i="19"/>
  <c r="AF28" i="19"/>
  <c r="AE28" i="19"/>
  <c r="AC161" i="19"/>
  <c r="AD161" i="19"/>
  <c r="AE161" i="19"/>
  <c r="AF161" i="19"/>
  <c r="AD189" i="19"/>
  <c r="AE189" i="19"/>
  <c r="AF189" i="19"/>
  <c r="AC189" i="19"/>
  <c r="AD181" i="19"/>
  <c r="AE181" i="19"/>
  <c r="AF181" i="19"/>
  <c r="AC181" i="19"/>
  <c r="AE173" i="19"/>
  <c r="AF173" i="19"/>
  <c r="AC173" i="19"/>
  <c r="AD173" i="19"/>
  <c r="AD165" i="19"/>
  <c r="AE165" i="19"/>
  <c r="AC165" i="19"/>
  <c r="AF165" i="19"/>
  <c r="AE157" i="19"/>
  <c r="AF157" i="19"/>
  <c r="AC157" i="19"/>
  <c r="AD157" i="19"/>
  <c r="AC149" i="19"/>
  <c r="AD149" i="19"/>
  <c r="AE149" i="19"/>
  <c r="AF149" i="19"/>
  <c r="AE141" i="19"/>
  <c r="AF141" i="19"/>
  <c r="AC141" i="19"/>
  <c r="AD141" i="19"/>
  <c r="AE133" i="19"/>
  <c r="AF133" i="19"/>
  <c r="AC133" i="19"/>
  <c r="AD133" i="19"/>
  <c r="AC125" i="19"/>
  <c r="AD125" i="19"/>
  <c r="AE125" i="19"/>
  <c r="AF125" i="19"/>
  <c r="AE117" i="19"/>
  <c r="AF117" i="19"/>
  <c r="AC117" i="19"/>
  <c r="AD117" i="19"/>
  <c r="AC109" i="19"/>
  <c r="AD109" i="19"/>
  <c r="AE109" i="19"/>
  <c r="AF109" i="19"/>
  <c r="AE101" i="19"/>
  <c r="AF101" i="19"/>
  <c r="AC101" i="19"/>
  <c r="AD101" i="19"/>
  <c r="AC93" i="19"/>
  <c r="AD93" i="19"/>
  <c r="AE93" i="19"/>
  <c r="AF93" i="19"/>
  <c r="AE85" i="19"/>
  <c r="AF85" i="19"/>
  <c r="AC85" i="19"/>
  <c r="AD85" i="19"/>
  <c r="AC77" i="19"/>
  <c r="AD77" i="19"/>
  <c r="AE77" i="19"/>
  <c r="AF77" i="19"/>
  <c r="AE69" i="19"/>
  <c r="AF69" i="19"/>
  <c r="AD69" i="19"/>
  <c r="AC69" i="19"/>
  <c r="AC61" i="19"/>
  <c r="AD61" i="19"/>
  <c r="AE61" i="19"/>
  <c r="AF61" i="19"/>
  <c r="AE53" i="19"/>
  <c r="AF53" i="19"/>
  <c r="AD53" i="19"/>
  <c r="AC53" i="19"/>
  <c r="AC45" i="19"/>
  <c r="AD45" i="19"/>
  <c r="AE45" i="19"/>
  <c r="AF45" i="19"/>
  <c r="AE37" i="19"/>
  <c r="AF37" i="19"/>
  <c r="AC37" i="19"/>
  <c r="AD37" i="19"/>
  <c r="AC29" i="19"/>
  <c r="AD29" i="19"/>
  <c r="AE29" i="19"/>
  <c r="AF29" i="19"/>
  <c r="AE21" i="19"/>
  <c r="AF21" i="19"/>
  <c r="AD21" i="19"/>
  <c r="AC21" i="19"/>
  <c r="AE18" i="18"/>
  <c r="AF18" i="18"/>
  <c r="AF20" i="18"/>
  <c r="AF26" i="18"/>
  <c r="AF28" i="18"/>
  <c r="AF34" i="18"/>
  <c r="AF36" i="18"/>
  <c r="AF42" i="18"/>
  <c r="AF44" i="18"/>
  <c r="AF50" i="18"/>
  <c r="AF52" i="18"/>
  <c r="AF58" i="18"/>
  <c r="AF60" i="18"/>
  <c r="AF66" i="18"/>
  <c r="AF68" i="18"/>
  <c r="AF74" i="18"/>
  <c r="AF76" i="18"/>
  <c r="AF73" i="18"/>
  <c r="AF81" i="18"/>
  <c r="AE195" i="18"/>
  <c r="AC195" i="18"/>
  <c r="AD195" i="18"/>
  <c r="AF195" i="18"/>
  <c r="AE163" i="18"/>
  <c r="AC163" i="18"/>
  <c r="AD163" i="18"/>
  <c r="AF163" i="18"/>
  <c r="AE131" i="18"/>
  <c r="AC131" i="18"/>
  <c r="AD131" i="18"/>
  <c r="AF131" i="18"/>
  <c r="AE91" i="18"/>
  <c r="AF91" i="18"/>
  <c r="AC91" i="18"/>
  <c r="AD91" i="18"/>
  <c r="AC67" i="18"/>
  <c r="AD67" i="18"/>
  <c r="AE67" i="18"/>
  <c r="AE59" i="18"/>
  <c r="AC59" i="18"/>
  <c r="AD59" i="18"/>
  <c r="AD35" i="18"/>
  <c r="AE35" i="18"/>
  <c r="AC35" i="18"/>
  <c r="AC168" i="18"/>
  <c r="AD168" i="18"/>
  <c r="AF168" i="18"/>
  <c r="AE168" i="18"/>
  <c r="AC160" i="18"/>
  <c r="AD160" i="18"/>
  <c r="AE160" i="18"/>
  <c r="AF160" i="18"/>
  <c r="AC152" i="18"/>
  <c r="AD152" i="18"/>
  <c r="AF152" i="18"/>
  <c r="AE152" i="18"/>
  <c r="AC136" i="18"/>
  <c r="AD136" i="18"/>
  <c r="AF136" i="18"/>
  <c r="AE136" i="18"/>
  <c r="AC104" i="18"/>
  <c r="AD104" i="18"/>
  <c r="AF104" i="18"/>
  <c r="AE104" i="18"/>
  <c r="AE56" i="18"/>
  <c r="AC56" i="18"/>
  <c r="AD56" i="18"/>
  <c r="AD32" i="18"/>
  <c r="AE32" i="18"/>
  <c r="AC32" i="18"/>
  <c r="AE189" i="18"/>
  <c r="AC189" i="18"/>
  <c r="AF189" i="18"/>
  <c r="AD189" i="18"/>
  <c r="AE181" i="18"/>
  <c r="AD181" i="18"/>
  <c r="AF181" i="18"/>
  <c r="AC181" i="18"/>
  <c r="AE173" i="18"/>
  <c r="AC173" i="18"/>
  <c r="AD173" i="18"/>
  <c r="AF173" i="18"/>
  <c r="AE165" i="18"/>
  <c r="AD165" i="18"/>
  <c r="AC165" i="18"/>
  <c r="AF165" i="18"/>
  <c r="AE157" i="18"/>
  <c r="AC157" i="18"/>
  <c r="AD157" i="18"/>
  <c r="AF157" i="18"/>
  <c r="AE149" i="18"/>
  <c r="AD149" i="18"/>
  <c r="AF149" i="18"/>
  <c r="AC149" i="18"/>
  <c r="AE141" i="18"/>
  <c r="AC141" i="18"/>
  <c r="AD141" i="18"/>
  <c r="AF141" i="18"/>
  <c r="AE133" i="18"/>
  <c r="AD133" i="18"/>
  <c r="AF133" i="18"/>
  <c r="AC133" i="18"/>
  <c r="AE125" i="18"/>
  <c r="AC125" i="18"/>
  <c r="AD125" i="18"/>
  <c r="AF125" i="18"/>
  <c r="AE117" i="18"/>
  <c r="AD117" i="18"/>
  <c r="AF117" i="18"/>
  <c r="AC117" i="18"/>
  <c r="AE109" i="18"/>
  <c r="AC109" i="18"/>
  <c r="AD109" i="18"/>
  <c r="AF109" i="18"/>
  <c r="AE101" i="18"/>
  <c r="AD101" i="18"/>
  <c r="AF101" i="18"/>
  <c r="AC101" i="18"/>
  <c r="AE93" i="18"/>
  <c r="AC93" i="18"/>
  <c r="AD93" i="18"/>
  <c r="AF93" i="18"/>
  <c r="AE85" i="18"/>
  <c r="AD85" i="18"/>
  <c r="AF85" i="18"/>
  <c r="AC85" i="18"/>
  <c r="AC77" i="18"/>
  <c r="AD77" i="18"/>
  <c r="AE77" i="18"/>
  <c r="AC69" i="18"/>
  <c r="AE69" i="18"/>
  <c r="AD69" i="18"/>
  <c r="AC61" i="18"/>
  <c r="AD61" i="18"/>
  <c r="AE61" i="18"/>
  <c r="AC53" i="18"/>
  <c r="AE53" i="18"/>
  <c r="AD53" i="18"/>
  <c r="AC45" i="18"/>
  <c r="AD45" i="18"/>
  <c r="AE45" i="18"/>
  <c r="AC37" i="18"/>
  <c r="AD37" i="18"/>
  <c r="AE37" i="18"/>
  <c r="AD29" i="18"/>
  <c r="AC29" i="18"/>
  <c r="AE29" i="18"/>
  <c r="AD21" i="18"/>
  <c r="AC21" i="18"/>
  <c r="AE21" i="18"/>
  <c r="AD17" i="18"/>
  <c r="AC194" i="18"/>
  <c r="AD194" i="18"/>
  <c r="AE194" i="18"/>
  <c r="AF194" i="18"/>
  <c r="AC186" i="18"/>
  <c r="AD186" i="18"/>
  <c r="AF186" i="18"/>
  <c r="AE186" i="18"/>
  <c r="AC178" i="18"/>
  <c r="AD178" i="18"/>
  <c r="AE178" i="18"/>
  <c r="AF178" i="18"/>
  <c r="AC170" i="18"/>
  <c r="AD170" i="18"/>
  <c r="AF170" i="18"/>
  <c r="AE170" i="18"/>
  <c r="AC162" i="18"/>
  <c r="AD162" i="18"/>
  <c r="AE162" i="18"/>
  <c r="AF162" i="18"/>
  <c r="AC154" i="18"/>
  <c r="AD154" i="18"/>
  <c r="AE154" i="18"/>
  <c r="AF154" i="18"/>
  <c r="AC146" i="18"/>
  <c r="AD146" i="18"/>
  <c r="AE146" i="18"/>
  <c r="AF146" i="18"/>
  <c r="AC138" i="18"/>
  <c r="AD138" i="18"/>
  <c r="AE138" i="18"/>
  <c r="AF138" i="18"/>
  <c r="AC130" i="18"/>
  <c r="AD130" i="18"/>
  <c r="AE130" i="18"/>
  <c r="AF130" i="18"/>
  <c r="AC122" i="18"/>
  <c r="AD122" i="18"/>
  <c r="AE122" i="18"/>
  <c r="AF122" i="18"/>
  <c r="AC114" i="18"/>
  <c r="AD114" i="18"/>
  <c r="AE114" i="18"/>
  <c r="AF114" i="18"/>
  <c r="AC106" i="18"/>
  <c r="AD106" i="18"/>
  <c r="AE106" i="18"/>
  <c r="AF106" i="18"/>
  <c r="AC98" i="18"/>
  <c r="AD98" i="18"/>
  <c r="AE98" i="18"/>
  <c r="AF98" i="18"/>
  <c r="AC90" i="18"/>
  <c r="AD90" i="18"/>
  <c r="AE90" i="18"/>
  <c r="AF90" i="18"/>
  <c r="AC82" i="18"/>
  <c r="AD82" i="18"/>
  <c r="AE82" i="18"/>
  <c r="AF82" i="18"/>
  <c r="AC74" i="18"/>
  <c r="AD74" i="18"/>
  <c r="AE74" i="18"/>
  <c r="AC66" i="18"/>
  <c r="AD66" i="18"/>
  <c r="AE66" i="18"/>
  <c r="AC58" i="18"/>
  <c r="AD58" i="18"/>
  <c r="AE58" i="18"/>
  <c r="AC50" i="18"/>
  <c r="AD50" i="18"/>
  <c r="AE50" i="18"/>
  <c r="AC42" i="18"/>
  <c r="AD42" i="18"/>
  <c r="AE42" i="18"/>
  <c r="AC34" i="18"/>
  <c r="AD34" i="18"/>
  <c r="AE34" i="18"/>
  <c r="AC26" i="18"/>
  <c r="AE26" i="18"/>
  <c r="AD26" i="18"/>
  <c r="AC18" i="18"/>
  <c r="AE179" i="18"/>
  <c r="AC179" i="18"/>
  <c r="AD179" i="18"/>
  <c r="AF179" i="18"/>
  <c r="AE123" i="18"/>
  <c r="AF123" i="18"/>
  <c r="AC123" i="18"/>
  <c r="AD123" i="18"/>
  <c r="AE99" i="18"/>
  <c r="AC99" i="18"/>
  <c r="AD99" i="18"/>
  <c r="AF99" i="18"/>
  <c r="AE83" i="18"/>
  <c r="AC83" i="18"/>
  <c r="AD83" i="18"/>
  <c r="AF83" i="18"/>
  <c r="AD27" i="18"/>
  <c r="AE27" i="18"/>
  <c r="AC27" i="18"/>
  <c r="AC176" i="18"/>
  <c r="AD176" i="18"/>
  <c r="AE176" i="18"/>
  <c r="AF176" i="18"/>
  <c r="AC144" i="18"/>
  <c r="AD144" i="18"/>
  <c r="AE144" i="18"/>
  <c r="AF144" i="18"/>
  <c r="AC128" i="18"/>
  <c r="AD128" i="18"/>
  <c r="AE128" i="18"/>
  <c r="AF128" i="18"/>
  <c r="AC96" i="18"/>
  <c r="AD96" i="18"/>
  <c r="AE96" i="18"/>
  <c r="AF96" i="18"/>
  <c r="AD48" i="18"/>
  <c r="AE48" i="18"/>
  <c r="AC48" i="18"/>
  <c r="AD47" i="18"/>
  <c r="AE47" i="18"/>
  <c r="AC47" i="18"/>
  <c r="AD31" i="18"/>
  <c r="AE31" i="18"/>
  <c r="AC31" i="18"/>
  <c r="AF21" i="18"/>
  <c r="AF29" i="18"/>
  <c r="AF31" i="18"/>
  <c r="AF35" i="18"/>
  <c r="AF37" i="18"/>
  <c r="AF39" i="18"/>
  <c r="AF43" i="18"/>
  <c r="AF47" i="18"/>
  <c r="AF51" i="18"/>
  <c r="AF53" i="18"/>
  <c r="AF55" i="18"/>
  <c r="AF59" i="18"/>
  <c r="AF61" i="18"/>
  <c r="AF63" i="18"/>
  <c r="AF67" i="18"/>
  <c r="AF69" i="18"/>
  <c r="AF71" i="18"/>
  <c r="AF75" i="18"/>
  <c r="AF77" i="18"/>
  <c r="AF79" i="18"/>
  <c r="AC196" i="18"/>
  <c r="AD196" i="18"/>
  <c r="AE196" i="18"/>
  <c r="AF196" i="18"/>
  <c r="AC188" i="18"/>
  <c r="AD188" i="18"/>
  <c r="AF188" i="18"/>
  <c r="AE188" i="18"/>
  <c r="AC180" i="18"/>
  <c r="AD180" i="18"/>
  <c r="AF180" i="18"/>
  <c r="AE180" i="18"/>
  <c r="AC172" i="18"/>
  <c r="AD172" i="18"/>
  <c r="AF172" i="18"/>
  <c r="AE172" i="18"/>
  <c r="AC164" i="18"/>
  <c r="AD164" i="18"/>
  <c r="AE164" i="18"/>
  <c r="AF164" i="18"/>
  <c r="AC156" i="18"/>
  <c r="AD156" i="18"/>
  <c r="AF156" i="18"/>
  <c r="AE156" i="18"/>
  <c r="AC148" i="18"/>
  <c r="AD148" i="18"/>
  <c r="AF148" i="18"/>
  <c r="AE148" i="18"/>
  <c r="AC140" i="18"/>
  <c r="AD140" i="18"/>
  <c r="AF140" i="18"/>
  <c r="AE140" i="18"/>
  <c r="AC132" i="18"/>
  <c r="AD132" i="18"/>
  <c r="AF132" i="18"/>
  <c r="AE132" i="18"/>
  <c r="AC124" i="18"/>
  <c r="AD124" i="18"/>
  <c r="AF124" i="18"/>
  <c r="AE124" i="18"/>
  <c r="AC116" i="18"/>
  <c r="AD116" i="18"/>
  <c r="AF116" i="18"/>
  <c r="AE116" i="18"/>
  <c r="AC108" i="18"/>
  <c r="AD108" i="18"/>
  <c r="AF108" i="18"/>
  <c r="AE108" i="18"/>
  <c r="AC100" i="18"/>
  <c r="AD100" i="18"/>
  <c r="AE100" i="18"/>
  <c r="AF100" i="18"/>
  <c r="AC92" i="18"/>
  <c r="AD92" i="18"/>
  <c r="AF92" i="18"/>
  <c r="AE92" i="18"/>
  <c r="AC84" i="18"/>
  <c r="AD84" i="18"/>
  <c r="AF84" i="18"/>
  <c r="AE84" i="18"/>
  <c r="AE76" i="18"/>
  <c r="AC76" i="18"/>
  <c r="AD76" i="18"/>
  <c r="AE68" i="18"/>
  <c r="AC68" i="18"/>
  <c r="AD68" i="18"/>
  <c r="AE60" i="18"/>
  <c r="AC60" i="18"/>
  <c r="AD60" i="18"/>
  <c r="AE52" i="18"/>
  <c r="AC52" i="18"/>
  <c r="AD52" i="18"/>
  <c r="AE44" i="18"/>
  <c r="AC44" i="18"/>
  <c r="AD44" i="18"/>
  <c r="AE36" i="18"/>
  <c r="AC36" i="18"/>
  <c r="AD36" i="18"/>
  <c r="AE28" i="18"/>
  <c r="AC28" i="18"/>
  <c r="AD28" i="18"/>
  <c r="AE20" i="18"/>
  <c r="AC20" i="18"/>
  <c r="AD20" i="18"/>
  <c r="AE155" i="18"/>
  <c r="AF155" i="18"/>
  <c r="AD155" i="18"/>
  <c r="AC155" i="18"/>
  <c r="AE147" i="18"/>
  <c r="AC147" i="18"/>
  <c r="AD147" i="18"/>
  <c r="AF147" i="18"/>
  <c r="AE139" i="18"/>
  <c r="AF139" i="18"/>
  <c r="AC139" i="18"/>
  <c r="AD139" i="18"/>
  <c r="AC75" i="18"/>
  <c r="AD75" i="18"/>
  <c r="AE75" i="18"/>
  <c r="AD51" i="18"/>
  <c r="AE51" i="18"/>
  <c r="AC51" i="18"/>
  <c r="AC192" i="18"/>
  <c r="AD192" i="18"/>
  <c r="AE192" i="18"/>
  <c r="AF192" i="18"/>
  <c r="AC120" i="18"/>
  <c r="AD120" i="18"/>
  <c r="AF120" i="18"/>
  <c r="AE120" i="18"/>
  <c r="AC80" i="18"/>
  <c r="AE80" i="18"/>
  <c r="AD80" i="18"/>
  <c r="AC24" i="18"/>
  <c r="AE24" i="18"/>
  <c r="AD24" i="18"/>
  <c r="AE175" i="18"/>
  <c r="AF175" i="18"/>
  <c r="AC175" i="18"/>
  <c r="AD175" i="18"/>
  <c r="AD55" i="18"/>
  <c r="AE55" i="18"/>
  <c r="AC55" i="18"/>
  <c r="AD23" i="18"/>
  <c r="AE23" i="18"/>
  <c r="AC23" i="18"/>
  <c r="AE193" i="18"/>
  <c r="AC193" i="18"/>
  <c r="AD193" i="18"/>
  <c r="AF193" i="18"/>
  <c r="AE185" i="18"/>
  <c r="AD185" i="18"/>
  <c r="AF185" i="18"/>
  <c r="AC185" i="18"/>
  <c r="AE177" i="18"/>
  <c r="AD177" i="18"/>
  <c r="AF177" i="18"/>
  <c r="AC177" i="18"/>
  <c r="AE169" i="18"/>
  <c r="AD169" i="18"/>
  <c r="AF169" i="18"/>
  <c r="AC169" i="18"/>
  <c r="AE161" i="18"/>
  <c r="AC161" i="18"/>
  <c r="AF161" i="18"/>
  <c r="AD161" i="18"/>
  <c r="AE153" i="18"/>
  <c r="AD153" i="18"/>
  <c r="AF153" i="18"/>
  <c r="AC153" i="18"/>
  <c r="AE145" i="18"/>
  <c r="AC145" i="18"/>
  <c r="AF145" i="18"/>
  <c r="AD145" i="18"/>
  <c r="AE137" i="18"/>
  <c r="AD137" i="18"/>
  <c r="AF137" i="18"/>
  <c r="AC137" i="18"/>
  <c r="AE129" i="18"/>
  <c r="AD129" i="18"/>
  <c r="AF129" i="18"/>
  <c r="AC129" i="18"/>
  <c r="AE121" i="18"/>
  <c r="AD121" i="18"/>
  <c r="AF121" i="18"/>
  <c r="AC121" i="18"/>
  <c r="AE113" i="18"/>
  <c r="AD113" i="18"/>
  <c r="AC113" i="18"/>
  <c r="AF113" i="18"/>
  <c r="AE105" i="18"/>
  <c r="AD105" i="18"/>
  <c r="AF105" i="18"/>
  <c r="AC105" i="18"/>
  <c r="AE97" i="18"/>
  <c r="AD97" i="18"/>
  <c r="AF97" i="18"/>
  <c r="AC97" i="18"/>
  <c r="AE89" i="18"/>
  <c r="AD89" i="18"/>
  <c r="AF89" i="18"/>
  <c r="AC89" i="18"/>
  <c r="AD81" i="18"/>
  <c r="AC81" i="18"/>
  <c r="AE81" i="18"/>
  <c r="AD73" i="18"/>
  <c r="AE73" i="18"/>
  <c r="AC73" i="18"/>
  <c r="AD65" i="18"/>
  <c r="AC65" i="18"/>
  <c r="AE65" i="18"/>
  <c r="AD57" i="18"/>
  <c r="AE57" i="18"/>
  <c r="AC57" i="18"/>
  <c r="AD49" i="18"/>
  <c r="AC49" i="18"/>
  <c r="AE49" i="18"/>
  <c r="AD41" i="18"/>
  <c r="AC41" i="18"/>
  <c r="AE41" i="18"/>
  <c r="AD33" i="18"/>
  <c r="AC33" i="18"/>
  <c r="AE33" i="18"/>
  <c r="AD25" i="18"/>
  <c r="AE25" i="18"/>
  <c r="AC25" i="18"/>
  <c r="AE187" i="18"/>
  <c r="AF187" i="18"/>
  <c r="AC187" i="18"/>
  <c r="AD187" i="18"/>
  <c r="AE171" i="18"/>
  <c r="AF171" i="18"/>
  <c r="AC171" i="18"/>
  <c r="AD171" i="18"/>
  <c r="AE115" i="18"/>
  <c r="AC115" i="18"/>
  <c r="AD115" i="18"/>
  <c r="AF115" i="18"/>
  <c r="AE107" i="18"/>
  <c r="AF107" i="18"/>
  <c r="AD107" i="18"/>
  <c r="AC107" i="18"/>
  <c r="AE43" i="18"/>
  <c r="AC43" i="18"/>
  <c r="AD43" i="18"/>
  <c r="AE19" i="18"/>
  <c r="AC19" i="18"/>
  <c r="AD19" i="18"/>
  <c r="AC184" i="18"/>
  <c r="AD184" i="18"/>
  <c r="AF184" i="18"/>
  <c r="AE184" i="18"/>
  <c r="AC112" i="18"/>
  <c r="AD112" i="18"/>
  <c r="AE112" i="18"/>
  <c r="AF112" i="18"/>
  <c r="AC88" i="18"/>
  <c r="AD88" i="18"/>
  <c r="AF88" i="18"/>
  <c r="AE88" i="18"/>
  <c r="AC72" i="18"/>
  <c r="AE72" i="18"/>
  <c r="AD72" i="18"/>
  <c r="AC64" i="18"/>
  <c r="AE64" i="18"/>
  <c r="AD64" i="18"/>
  <c r="AE40" i="18"/>
  <c r="AC40" i="18"/>
  <c r="AD40" i="18"/>
  <c r="AE191" i="18"/>
  <c r="AF191" i="18"/>
  <c r="AC191" i="18"/>
  <c r="AD191" i="18"/>
  <c r="AE183" i="18"/>
  <c r="AC183" i="18"/>
  <c r="AD183" i="18"/>
  <c r="AF183" i="18"/>
  <c r="AE167" i="18"/>
  <c r="AC167" i="18"/>
  <c r="AF167" i="18"/>
  <c r="AD167" i="18"/>
  <c r="AE159" i="18"/>
  <c r="AF159" i="18"/>
  <c r="AC159" i="18"/>
  <c r="AD159" i="18"/>
  <c r="AE151" i="18"/>
  <c r="AD151" i="18"/>
  <c r="AC151" i="18"/>
  <c r="AF151" i="18"/>
  <c r="AE143" i="18"/>
  <c r="AF143" i="18"/>
  <c r="AC143" i="18"/>
  <c r="AD143" i="18"/>
  <c r="AE135" i="18"/>
  <c r="AF135" i="18"/>
  <c r="AC135" i="18"/>
  <c r="AD135" i="18"/>
  <c r="AE127" i="18"/>
  <c r="AF127" i="18"/>
  <c r="AC127" i="18"/>
  <c r="AD127" i="18"/>
  <c r="AE119" i="18"/>
  <c r="AD119" i="18"/>
  <c r="AF119" i="18"/>
  <c r="AC119" i="18"/>
  <c r="AE111" i="18"/>
  <c r="AF111" i="18"/>
  <c r="AC111" i="18"/>
  <c r="AD111" i="18"/>
  <c r="AE103" i="18"/>
  <c r="AF103" i="18"/>
  <c r="AC103" i="18"/>
  <c r="AD103" i="18"/>
  <c r="AE95" i="18"/>
  <c r="AF95" i="18"/>
  <c r="AC95" i="18"/>
  <c r="AD95" i="18"/>
  <c r="AE87" i="18"/>
  <c r="AC87" i="18"/>
  <c r="AD87" i="18"/>
  <c r="AF87" i="18"/>
  <c r="AD79" i="18"/>
  <c r="AE79" i="18"/>
  <c r="AC79" i="18"/>
  <c r="AD71" i="18"/>
  <c r="AE71" i="18"/>
  <c r="AC71" i="18"/>
  <c r="AD63" i="18"/>
  <c r="AE63" i="18"/>
  <c r="AC63" i="18"/>
  <c r="AD39" i="18"/>
  <c r="AE39" i="18"/>
  <c r="AC39" i="18"/>
  <c r="AF19" i="18"/>
  <c r="AF23" i="18"/>
  <c r="AF27" i="18"/>
  <c r="AF45" i="18"/>
  <c r="AC190" i="18"/>
  <c r="AD190" i="18"/>
  <c r="AF190" i="18"/>
  <c r="AE190" i="18"/>
  <c r="AC182" i="18"/>
  <c r="AD182" i="18"/>
  <c r="AE182" i="18"/>
  <c r="AF182" i="18"/>
  <c r="AC174" i="18"/>
  <c r="AD174" i="18"/>
  <c r="AE174" i="18"/>
  <c r="AF174" i="18"/>
  <c r="AC166" i="18"/>
  <c r="AD166" i="18"/>
  <c r="AE166" i="18"/>
  <c r="AF166" i="18"/>
  <c r="AC158" i="18"/>
  <c r="AD158" i="18"/>
  <c r="AF158" i="18"/>
  <c r="AE158" i="18"/>
  <c r="AC150" i="18"/>
  <c r="AD150" i="18"/>
  <c r="AE150" i="18"/>
  <c r="AF150" i="18"/>
  <c r="AC142" i="18"/>
  <c r="AD142" i="18"/>
  <c r="AE142" i="18"/>
  <c r="AF142" i="18"/>
  <c r="AC134" i="18"/>
  <c r="AD134" i="18"/>
  <c r="AE134" i="18"/>
  <c r="AF134" i="18"/>
  <c r="AC126" i="18"/>
  <c r="AD126" i="18"/>
  <c r="AF126" i="18"/>
  <c r="AE126" i="18"/>
  <c r="AC118" i="18"/>
  <c r="AD118" i="18"/>
  <c r="AE118" i="18"/>
  <c r="AF118" i="18"/>
  <c r="AC110" i="18"/>
  <c r="AD110" i="18"/>
  <c r="AE110" i="18"/>
  <c r="AF110" i="18"/>
  <c r="AC102" i="18"/>
  <c r="AD102" i="18"/>
  <c r="AE102" i="18"/>
  <c r="AF102" i="18"/>
  <c r="AC94" i="18"/>
  <c r="AD94" i="18"/>
  <c r="AE94" i="18"/>
  <c r="AF94" i="18"/>
  <c r="AC86" i="18"/>
  <c r="AD86" i="18"/>
  <c r="AE86" i="18"/>
  <c r="AF86" i="18"/>
  <c r="AE78" i="18"/>
  <c r="AC78" i="18"/>
  <c r="AD78" i="18"/>
  <c r="AE70" i="18"/>
  <c r="AD70" i="18"/>
  <c r="AC70" i="18"/>
  <c r="AE62" i="18"/>
  <c r="AC62" i="18"/>
  <c r="AD62" i="18"/>
  <c r="AE54" i="18"/>
  <c r="AC54" i="18"/>
  <c r="AD54" i="18"/>
  <c r="AE46" i="18"/>
  <c r="AC46" i="18"/>
  <c r="AD46" i="18"/>
  <c r="AE38" i="18"/>
  <c r="AC38" i="18"/>
  <c r="AD38" i="18"/>
  <c r="AE30" i="18"/>
  <c r="AC30" i="18"/>
  <c r="AD30" i="18"/>
  <c r="AE22" i="18"/>
  <c r="AC22" i="18"/>
  <c r="AD22" i="18"/>
  <c r="AF17" i="19"/>
  <c r="AE17" i="19"/>
  <c r="AD17" i="19"/>
  <c r="AC17" i="19"/>
  <c r="AE17" i="18"/>
  <c r="AD18" i="18"/>
  <c r="Y18" i="16"/>
  <c r="Z18" i="16"/>
  <c r="Y19" i="16"/>
  <c r="Z19" i="16"/>
  <c r="Y20" i="16"/>
  <c r="Z20" i="16"/>
  <c r="Y21" i="16"/>
  <c r="Z21" i="16"/>
  <c r="Y22" i="16"/>
  <c r="Z22" i="16"/>
  <c r="Y23" i="16"/>
  <c r="Z23" i="16"/>
  <c r="Y24" i="16"/>
  <c r="Z24" i="16"/>
  <c r="Y25" i="16"/>
  <c r="Z25" i="16"/>
  <c r="Y26" i="16"/>
  <c r="Z26" i="16"/>
  <c r="Y27" i="16"/>
  <c r="Z27" i="16"/>
  <c r="Y28" i="16"/>
  <c r="Z28" i="16"/>
  <c r="Y29" i="16"/>
  <c r="Z29" i="16"/>
  <c r="Y30" i="16"/>
  <c r="Z30" i="16"/>
  <c r="Y31" i="16"/>
  <c r="Z31" i="16"/>
  <c r="Y32" i="16"/>
  <c r="Z32" i="16"/>
  <c r="Y33" i="16"/>
  <c r="Z33" i="16"/>
  <c r="Y34" i="16"/>
  <c r="Z34" i="16"/>
  <c r="Y35" i="16"/>
  <c r="Z35" i="16"/>
  <c r="Y36" i="16"/>
  <c r="Z36" i="16"/>
  <c r="Y37" i="16"/>
  <c r="Z37" i="16"/>
  <c r="Y38" i="16"/>
  <c r="Z38" i="16"/>
  <c r="Y39" i="16"/>
  <c r="Z39" i="16"/>
  <c r="Y40" i="16"/>
  <c r="Z40" i="16"/>
  <c r="Y41" i="16"/>
  <c r="Z41" i="16"/>
  <c r="Y42" i="16"/>
  <c r="Z42" i="16"/>
  <c r="Y43" i="16"/>
  <c r="Z43" i="16"/>
  <c r="Y44" i="16"/>
  <c r="Z44" i="16"/>
  <c r="Y45" i="16"/>
  <c r="Z45" i="16"/>
  <c r="Y46" i="16"/>
  <c r="Z46" i="16"/>
  <c r="Y47" i="16"/>
  <c r="Z47" i="16"/>
  <c r="Y48" i="16"/>
  <c r="Z48" i="16"/>
  <c r="Y49" i="16"/>
  <c r="Z49" i="16"/>
  <c r="Y50" i="16"/>
  <c r="Z50" i="16"/>
  <c r="Y51" i="16"/>
  <c r="Z51" i="16"/>
  <c r="Y52" i="16"/>
  <c r="Z52" i="16"/>
  <c r="Y53" i="16"/>
  <c r="Z53" i="16"/>
  <c r="Y54" i="16"/>
  <c r="Z54" i="16"/>
  <c r="Y55" i="16"/>
  <c r="Z55" i="16"/>
  <c r="Y56" i="16"/>
  <c r="Z56" i="16"/>
  <c r="Y57" i="16"/>
  <c r="Z57" i="16"/>
  <c r="Y58" i="16"/>
  <c r="Z58" i="16"/>
  <c r="Y59" i="16"/>
  <c r="Z59" i="16"/>
  <c r="Y60" i="16"/>
  <c r="Z60" i="16"/>
  <c r="Y61" i="16"/>
  <c r="Z61" i="16"/>
  <c r="Y62" i="16"/>
  <c r="Z62" i="16"/>
  <c r="Y63" i="16"/>
  <c r="Z63" i="16"/>
  <c r="Y64" i="16"/>
  <c r="Z64" i="16"/>
  <c r="Y65" i="16"/>
  <c r="Z65" i="16"/>
  <c r="Y66" i="16"/>
  <c r="Z66" i="16"/>
  <c r="Y67" i="16"/>
  <c r="Z67" i="16"/>
  <c r="Y68" i="16"/>
  <c r="Z68" i="16"/>
  <c r="Y69" i="16"/>
  <c r="Z69" i="16"/>
  <c r="Y70" i="16"/>
  <c r="Z70" i="16"/>
  <c r="Y71" i="16"/>
  <c r="Z71" i="16"/>
  <c r="Y72" i="16"/>
  <c r="Z72" i="16"/>
  <c r="Y73" i="16"/>
  <c r="Z73" i="16"/>
  <c r="Y74" i="16"/>
  <c r="Z74" i="16"/>
  <c r="Y75" i="16"/>
  <c r="Z75" i="16"/>
  <c r="Y76" i="16"/>
  <c r="Z76" i="16"/>
  <c r="Y77" i="16"/>
  <c r="Z77" i="16"/>
  <c r="Y78" i="16"/>
  <c r="Z78" i="16"/>
  <c r="Y79" i="16"/>
  <c r="Z79" i="16"/>
  <c r="Y80" i="16"/>
  <c r="Z80" i="16"/>
  <c r="Y81" i="16"/>
  <c r="Z81" i="16"/>
  <c r="Y82" i="16"/>
  <c r="Z82" i="16"/>
  <c r="Y83" i="16"/>
  <c r="Z83" i="16"/>
  <c r="Y84" i="16"/>
  <c r="Z84" i="16"/>
  <c r="Y85" i="16"/>
  <c r="Z85" i="16"/>
  <c r="Y86" i="16"/>
  <c r="Z86" i="16"/>
  <c r="Y87" i="16"/>
  <c r="Z87" i="16"/>
  <c r="Y88" i="16"/>
  <c r="Z88" i="16"/>
  <c r="Y89" i="16"/>
  <c r="Z89" i="16"/>
  <c r="Y90" i="16"/>
  <c r="Z90" i="16"/>
  <c r="Y91" i="16"/>
  <c r="Z91" i="16"/>
  <c r="Y92" i="16"/>
  <c r="Z92" i="16"/>
  <c r="Y93" i="16"/>
  <c r="Z93" i="16"/>
  <c r="Y94" i="16"/>
  <c r="Z94" i="16"/>
  <c r="Y95" i="16"/>
  <c r="Z95" i="16"/>
  <c r="Y96" i="16"/>
  <c r="Z96" i="16"/>
  <c r="Y97" i="16"/>
  <c r="Z97" i="16"/>
  <c r="Y98" i="16"/>
  <c r="Z98" i="16"/>
  <c r="Y99" i="16"/>
  <c r="Z99" i="16"/>
  <c r="Y100" i="16"/>
  <c r="Z100" i="16"/>
  <c r="Y101" i="16"/>
  <c r="Z101" i="16"/>
  <c r="Y102" i="16"/>
  <c r="Z102" i="16"/>
  <c r="Y103" i="16"/>
  <c r="Z103" i="16"/>
  <c r="Y104" i="16"/>
  <c r="Z104" i="16"/>
  <c r="Y105" i="16"/>
  <c r="Z105" i="16"/>
  <c r="Y106" i="16"/>
  <c r="Z106" i="16"/>
  <c r="Y107" i="16"/>
  <c r="Z107" i="16"/>
  <c r="Y108" i="16"/>
  <c r="Z108" i="16"/>
  <c r="Y109" i="16"/>
  <c r="Z109" i="16"/>
  <c r="Y110" i="16"/>
  <c r="Z110" i="16"/>
  <c r="Y111" i="16"/>
  <c r="Z111" i="16"/>
  <c r="Y112" i="16"/>
  <c r="Z112" i="16"/>
  <c r="Y113" i="16"/>
  <c r="Z113" i="16"/>
  <c r="Y114" i="16"/>
  <c r="Z114" i="16"/>
  <c r="Y115" i="16"/>
  <c r="Z115" i="16"/>
  <c r="Y116" i="16"/>
  <c r="Z116" i="16"/>
  <c r="Y117" i="16"/>
  <c r="Z117" i="16"/>
  <c r="Y118" i="16"/>
  <c r="Z118" i="16"/>
  <c r="Y119" i="16"/>
  <c r="Z119" i="16"/>
  <c r="Y120" i="16"/>
  <c r="Z120" i="16"/>
  <c r="Y121" i="16"/>
  <c r="Z121" i="16"/>
  <c r="Y122" i="16"/>
  <c r="Z122" i="16"/>
  <c r="Y123" i="16"/>
  <c r="Z123" i="16"/>
  <c r="Y124" i="16"/>
  <c r="Z124" i="16"/>
  <c r="Y125" i="16"/>
  <c r="Z125" i="16"/>
  <c r="Y126" i="16"/>
  <c r="Z126" i="16"/>
  <c r="Y127" i="16"/>
  <c r="Z127" i="16"/>
  <c r="Y128" i="16"/>
  <c r="Z128" i="16"/>
  <c r="Y129" i="16"/>
  <c r="Z129" i="16"/>
  <c r="Y130" i="16"/>
  <c r="Z130" i="16"/>
  <c r="Y131" i="16"/>
  <c r="Z131" i="16"/>
  <c r="Y132" i="16"/>
  <c r="Z132" i="16"/>
  <c r="Y133" i="16"/>
  <c r="Z133" i="16"/>
  <c r="Y134" i="16"/>
  <c r="Z134" i="16"/>
  <c r="Y135" i="16"/>
  <c r="Z135" i="16"/>
  <c r="Y136" i="16"/>
  <c r="Z136" i="16"/>
  <c r="Y137" i="16"/>
  <c r="Z137" i="16"/>
  <c r="Y138" i="16"/>
  <c r="Z138" i="16"/>
  <c r="Y139" i="16"/>
  <c r="Z139" i="16"/>
  <c r="Y140" i="16"/>
  <c r="Z140" i="16"/>
  <c r="Y141" i="16"/>
  <c r="Z141" i="16"/>
  <c r="Y142" i="16"/>
  <c r="Z142" i="16"/>
  <c r="Y143" i="16"/>
  <c r="Z143" i="16"/>
  <c r="Y144" i="16"/>
  <c r="Z144" i="16"/>
  <c r="Y145" i="16"/>
  <c r="Z145" i="16"/>
  <c r="Y146" i="16"/>
  <c r="Z146" i="16"/>
  <c r="Y147" i="16"/>
  <c r="Z147" i="16"/>
  <c r="Y148" i="16"/>
  <c r="Z148" i="16"/>
  <c r="Y149" i="16"/>
  <c r="Z149" i="16"/>
  <c r="Y150" i="16"/>
  <c r="Z150" i="16"/>
  <c r="Y151" i="16"/>
  <c r="Z151" i="16"/>
  <c r="Y152" i="16"/>
  <c r="Z152" i="16"/>
  <c r="Y153" i="16"/>
  <c r="Z153" i="16"/>
  <c r="Y154" i="16"/>
  <c r="Z154" i="16"/>
  <c r="Y155" i="16"/>
  <c r="Z155" i="16"/>
  <c r="Y156" i="16"/>
  <c r="Z156" i="16"/>
  <c r="Y157" i="16"/>
  <c r="Z157" i="16"/>
  <c r="Y158" i="16"/>
  <c r="Z158" i="16"/>
  <c r="Y159" i="16"/>
  <c r="Z159" i="16"/>
  <c r="Y160" i="16"/>
  <c r="Z160" i="16"/>
  <c r="Y161" i="16"/>
  <c r="Z161" i="16"/>
  <c r="Y162" i="16"/>
  <c r="Z162" i="16"/>
  <c r="Y163" i="16"/>
  <c r="Z163" i="16"/>
  <c r="Y164" i="16"/>
  <c r="Z164" i="16"/>
  <c r="Y165" i="16"/>
  <c r="Z165" i="16"/>
  <c r="Y166" i="16"/>
  <c r="Z166" i="16"/>
  <c r="Y167" i="16"/>
  <c r="Z167" i="16"/>
  <c r="Y168" i="16"/>
  <c r="Z168" i="16"/>
  <c r="Y169" i="16"/>
  <c r="Z169" i="16"/>
  <c r="Y170" i="16"/>
  <c r="Z170" i="16"/>
  <c r="Y171" i="16"/>
  <c r="Z171" i="16"/>
  <c r="Y172" i="16"/>
  <c r="Z172" i="16"/>
  <c r="Y173" i="16"/>
  <c r="Z173" i="16"/>
  <c r="Y174" i="16"/>
  <c r="Z174" i="16"/>
  <c r="Y175" i="16"/>
  <c r="Z175" i="16"/>
  <c r="Y176" i="16"/>
  <c r="Z176" i="16"/>
  <c r="Y177" i="16"/>
  <c r="Z177" i="16"/>
  <c r="Y178" i="16"/>
  <c r="Z178" i="16"/>
  <c r="Y179" i="16"/>
  <c r="Z179" i="16"/>
  <c r="Y180" i="16"/>
  <c r="Z180" i="16"/>
  <c r="Y181" i="16"/>
  <c r="Z181" i="16"/>
  <c r="Y182" i="16"/>
  <c r="Z182" i="16"/>
  <c r="Y183" i="16"/>
  <c r="Z183" i="16"/>
  <c r="Y184" i="16"/>
  <c r="Z184" i="16"/>
  <c r="Y185" i="16"/>
  <c r="Z185" i="16"/>
  <c r="Y186" i="16"/>
  <c r="Z186" i="16"/>
  <c r="Y187" i="16"/>
  <c r="Z187" i="16"/>
  <c r="Y188" i="16"/>
  <c r="Z188" i="16"/>
  <c r="Y189" i="16"/>
  <c r="Z189" i="16"/>
  <c r="Y190" i="16"/>
  <c r="Z190" i="16"/>
  <c r="Y191" i="16"/>
  <c r="Z191" i="16"/>
  <c r="Y192" i="16"/>
  <c r="Z192" i="16"/>
  <c r="Y193" i="16"/>
  <c r="Z193" i="16"/>
  <c r="Y194" i="16"/>
  <c r="Z194" i="16"/>
  <c r="Y195" i="16"/>
  <c r="Z195" i="16"/>
  <c r="Y196" i="16"/>
  <c r="Z196" i="16"/>
  <c r="AC18" i="16" l="1"/>
  <c r="AC19" i="16"/>
  <c r="AC20" i="16"/>
  <c r="E16" i="16"/>
  <c r="F16" i="16"/>
  <c r="G16" i="16"/>
  <c r="H16" i="16"/>
  <c r="I16" i="16"/>
  <c r="J16" i="16"/>
  <c r="L16" i="16"/>
  <c r="M16" i="16"/>
  <c r="N16" i="16"/>
  <c r="O16" i="16"/>
  <c r="P16" i="16"/>
  <c r="Q16" i="16"/>
  <c r="R16" i="16"/>
  <c r="S16" i="16"/>
  <c r="T16" i="16"/>
  <c r="U16" i="16"/>
  <c r="D16" i="16"/>
  <c r="C27" i="14"/>
  <c r="D27" i="14"/>
  <c r="E27" i="14"/>
  <c r="F27" i="14"/>
  <c r="G27" i="14"/>
  <c r="C18" i="14"/>
  <c r="D18" i="14"/>
  <c r="E18" i="14"/>
  <c r="F18" i="14"/>
  <c r="G18" i="14"/>
  <c r="AF179" i="16" l="1"/>
  <c r="AC179" i="16"/>
  <c r="AD179" i="16"/>
  <c r="AE179" i="16"/>
  <c r="AF155" i="16"/>
  <c r="AC155" i="16"/>
  <c r="AD155" i="16"/>
  <c r="AE155" i="16"/>
  <c r="AC123" i="16"/>
  <c r="AD123" i="16"/>
  <c r="AE123" i="16"/>
  <c r="AF123" i="16"/>
  <c r="AC91" i="16"/>
  <c r="AD91" i="16"/>
  <c r="AE91" i="16"/>
  <c r="AF91" i="16"/>
  <c r="AC51" i="16"/>
  <c r="AD51" i="16"/>
  <c r="AE51" i="16"/>
  <c r="AF51" i="16"/>
  <c r="AC27" i="16"/>
  <c r="AD27" i="16"/>
  <c r="AE27" i="16"/>
  <c r="AF27" i="16"/>
  <c r="AC178" i="16"/>
  <c r="AD178" i="16"/>
  <c r="AE178" i="16"/>
  <c r="AF178" i="16"/>
  <c r="AC146" i="16"/>
  <c r="AD146" i="16"/>
  <c r="AE146" i="16"/>
  <c r="AF146" i="16"/>
  <c r="AC122" i="16"/>
  <c r="AD122" i="16"/>
  <c r="AE122" i="16"/>
  <c r="AF122" i="16"/>
  <c r="AC90" i="16"/>
  <c r="AD90" i="16"/>
  <c r="AE90" i="16"/>
  <c r="AF90" i="16"/>
  <c r="AC66" i="16"/>
  <c r="AD66" i="16"/>
  <c r="AE66" i="16"/>
  <c r="AF66" i="16"/>
  <c r="AC42" i="16"/>
  <c r="AD42" i="16"/>
  <c r="AE42" i="16"/>
  <c r="AF42" i="16"/>
  <c r="AF169" i="16"/>
  <c r="AC169" i="16"/>
  <c r="AD169" i="16"/>
  <c r="AE169" i="16"/>
  <c r="AF137" i="16"/>
  <c r="AC137" i="16"/>
  <c r="AD137" i="16"/>
  <c r="AE137" i="16"/>
  <c r="AC105" i="16"/>
  <c r="AD105" i="16"/>
  <c r="AE105" i="16"/>
  <c r="AF105" i="16"/>
  <c r="AC81" i="16"/>
  <c r="AD81" i="16"/>
  <c r="AE81" i="16"/>
  <c r="AF81" i="16"/>
  <c r="AC49" i="16"/>
  <c r="AD49" i="16"/>
  <c r="AE49" i="16"/>
  <c r="AF49" i="16"/>
  <c r="AE184" i="16"/>
  <c r="AF184" i="16"/>
  <c r="AC184" i="16"/>
  <c r="AD184" i="16"/>
  <c r="AF160" i="16"/>
  <c r="AC160" i="16"/>
  <c r="AD160" i="16"/>
  <c r="AE160" i="16"/>
  <c r="AE152" i="16"/>
  <c r="AC152" i="16"/>
  <c r="AF152" i="16"/>
  <c r="AD152" i="16"/>
  <c r="AE136" i="16"/>
  <c r="AF136" i="16"/>
  <c r="AC136" i="16"/>
  <c r="AD136" i="16"/>
  <c r="AC128" i="16"/>
  <c r="AD128" i="16"/>
  <c r="AE128" i="16"/>
  <c r="AF128" i="16"/>
  <c r="AE120" i="16"/>
  <c r="AC120" i="16"/>
  <c r="AD120" i="16"/>
  <c r="AF120" i="16"/>
  <c r="AD112" i="16"/>
  <c r="AC112" i="16"/>
  <c r="AE112" i="16"/>
  <c r="AF112" i="16"/>
  <c r="AE104" i="16"/>
  <c r="AC104" i="16"/>
  <c r="AD104" i="16"/>
  <c r="AF104" i="16"/>
  <c r="AD96" i="16"/>
  <c r="AC96" i="16"/>
  <c r="AE96" i="16"/>
  <c r="AF96" i="16"/>
  <c r="AE88" i="16"/>
  <c r="AC88" i="16"/>
  <c r="AD88" i="16"/>
  <c r="AF88" i="16"/>
  <c r="AD80" i="16"/>
  <c r="AC80" i="16"/>
  <c r="AE80" i="16"/>
  <c r="AF80" i="16"/>
  <c r="AE72" i="16"/>
  <c r="AC72" i="16"/>
  <c r="AD72" i="16"/>
  <c r="AF72" i="16"/>
  <c r="AC64" i="16"/>
  <c r="AD64" i="16"/>
  <c r="AE64" i="16"/>
  <c r="AF64" i="16"/>
  <c r="AC56" i="16"/>
  <c r="AE56" i="16"/>
  <c r="AD56" i="16"/>
  <c r="AF56" i="16"/>
  <c r="AE48" i="16"/>
  <c r="AD48" i="16"/>
  <c r="AC48" i="16"/>
  <c r="AF48" i="16"/>
  <c r="AE40" i="16"/>
  <c r="AD40" i="16"/>
  <c r="AC40" i="16"/>
  <c r="AF40" i="16"/>
  <c r="AC32" i="16"/>
  <c r="AD32" i="16"/>
  <c r="AE32" i="16"/>
  <c r="AF32" i="16"/>
  <c r="AE24" i="16"/>
  <c r="AD24" i="16"/>
  <c r="AC24" i="16"/>
  <c r="AF24" i="16"/>
  <c r="AD191" i="16"/>
  <c r="AE191" i="16"/>
  <c r="AF191" i="16"/>
  <c r="AC191" i="16"/>
  <c r="AF183" i="16"/>
  <c r="AE183" i="16"/>
  <c r="AC183" i="16"/>
  <c r="AD183" i="16"/>
  <c r="AF175" i="16"/>
  <c r="AD175" i="16"/>
  <c r="AE175" i="16"/>
  <c r="AC175" i="16"/>
  <c r="AF167" i="16"/>
  <c r="AE167" i="16"/>
  <c r="AC167" i="16"/>
  <c r="AD167" i="16"/>
  <c r="AF159" i="16"/>
  <c r="AD159" i="16"/>
  <c r="AE159" i="16"/>
  <c r="AC159" i="16"/>
  <c r="AF151" i="16"/>
  <c r="AE151" i="16"/>
  <c r="AC151" i="16"/>
  <c r="AD151" i="16"/>
  <c r="AF143" i="16"/>
  <c r="AD143" i="16"/>
  <c r="AE143" i="16"/>
  <c r="AC143" i="16"/>
  <c r="AF135" i="16"/>
  <c r="AE135" i="16"/>
  <c r="AC135" i="16"/>
  <c r="AD135" i="16"/>
  <c r="AF127" i="16"/>
  <c r="AD127" i="16"/>
  <c r="AE127" i="16"/>
  <c r="AC127" i="16"/>
  <c r="AC119" i="16"/>
  <c r="AD119" i="16"/>
  <c r="AE119" i="16"/>
  <c r="AF119" i="16"/>
  <c r="AC111" i="16"/>
  <c r="AD111" i="16"/>
  <c r="AE111" i="16"/>
  <c r="AF111" i="16"/>
  <c r="AC103" i="16"/>
  <c r="AD103" i="16"/>
  <c r="AE103" i="16"/>
  <c r="AF103" i="16"/>
  <c r="AC95" i="16"/>
  <c r="AD95" i="16"/>
  <c r="AE95" i="16"/>
  <c r="AF95" i="16"/>
  <c r="AC87" i="16"/>
  <c r="AD87" i="16"/>
  <c r="AE87" i="16"/>
  <c r="AF87" i="16"/>
  <c r="AC79" i="16"/>
  <c r="AD79" i="16"/>
  <c r="AE79" i="16"/>
  <c r="AF79" i="16"/>
  <c r="AC71" i="16"/>
  <c r="AD71" i="16"/>
  <c r="AE71" i="16"/>
  <c r="AF71" i="16"/>
  <c r="AC63" i="16"/>
  <c r="AD63" i="16"/>
  <c r="AE63" i="16"/>
  <c r="AF63" i="16"/>
  <c r="AC55" i="16"/>
  <c r="AD55" i="16"/>
  <c r="AE55" i="16"/>
  <c r="AF55" i="16"/>
  <c r="AC47" i="16"/>
  <c r="AD47" i="16"/>
  <c r="AE47" i="16"/>
  <c r="AF47" i="16"/>
  <c r="AC39" i="16"/>
  <c r="AD39" i="16"/>
  <c r="AE39" i="16"/>
  <c r="AF39" i="16"/>
  <c r="AC31" i="16"/>
  <c r="AD31" i="16"/>
  <c r="AE31" i="16"/>
  <c r="AF31" i="16"/>
  <c r="AC23" i="16"/>
  <c r="AD23" i="16"/>
  <c r="AE23" i="16"/>
  <c r="AF23" i="16"/>
  <c r="AF171" i="16"/>
  <c r="AC171" i="16"/>
  <c r="AD171" i="16"/>
  <c r="AE171" i="16"/>
  <c r="AF139" i="16"/>
  <c r="AC139" i="16"/>
  <c r="AD139" i="16"/>
  <c r="AE139" i="16"/>
  <c r="AC115" i="16"/>
  <c r="AD115" i="16"/>
  <c r="AE115" i="16"/>
  <c r="AF115" i="16"/>
  <c r="AC75" i="16"/>
  <c r="AD75" i="16"/>
  <c r="AE75" i="16"/>
  <c r="AF75" i="16"/>
  <c r="AC35" i="16"/>
  <c r="AD35" i="16"/>
  <c r="AE35" i="16"/>
  <c r="AF35" i="16"/>
  <c r="AF170" i="16"/>
  <c r="AC170" i="16"/>
  <c r="AD170" i="16"/>
  <c r="AE170" i="16"/>
  <c r="AC114" i="16"/>
  <c r="AD114" i="16"/>
  <c r="AE114" i="16"/>
  <c r="AF114" i="16"/>
  <c r="AF177" i="16"/>
  <c r="AE177" i="16"/>
  <c r="AD177" i="16"/>
  <c r="AC177" i="16"/>
  <c r="AF145" i="16"/>
  <c r="AE145" i="16"/>
  <c r="AC145" i="16"/>
  <c r="AD145" i="16"/>
  <c r="AC121" i="16"/>
  <c r="AD121" i="16"/>
  <c r="AE121" i="16"/>
  <c r="AF121" i="16"/>
  <c r="AC89" i="16"/>
  <c r="AD89" i="16"/>
  <c r="AE89" i="16"/>
  <c r="AF89" i="16"/>
  <c r="AC57" i="16"/>
  <c r="AD57" i="16"/>
  <c r="AE57" i="16"/>
  <c r="AF57" i="16"/>
  <c r="AC41" i="16"/>
  <c r="AD41" i="16"/>
  <c r="AE41" i="16"/>
  <c r="AF41" i="16"/>
  <c r="AD182" i="16"/>
  <c r="AE182" i="16"/>
  <c r="AF182" i="16"/>
  <c r="AC182" i="16"/>
  <c r="AF158" i="16"/>
  <c r="AE158" i="16"/>
  <c r="AC158" i="16"/>
  <c r="AD158" i="16"/>
  <c r="AD150" i="16"/>
  <c r="AE150" i="16"/>
  <c r="AF150" i="16"/>
  <c r="AC150" i="16"/>
  <c r="AF142" i="16"/>
  <c r="AE142" i="16"/>
  <c r="AC142" i="16"/>
  <c r="AD142" i="16"/>
  <c r="AD134" i="16"/>
  <c r="AE134" i="16"/>
  <c r="AF134" i="16"/>
  <c r="AC134" i="16"/>
  <c r="AE126" i="16"/>
  <c r="AC126" i="16"/>
  <c r="AD126" i="16"/>
  <c r="AF126" i="16"/>
  <c r="AC118" i="16"/>
  <c r="AD118" i="16"/>
  <c r="AE118" i="16"/>
  <c r="AF118" i="16"/>
  <c r="AC110" i="16"/>
  <c r="AD110" i="16"/>
  <c r="AE110" i="16"/>
  <c r="AF110" i="16"/>
  <c r="AC102" i="16"/>
  <c r="AD102" i="16"/>
  <c r="AE102" i="16"/>
  <c r="AF102" i="16"/>
  <c r="AC94" i="16"/>
  <c r="AD94" i="16"/>
  <c r="AE94" i="16"/>
  <c r="AF94" i="16"/>
  <c r="AC86" i="16"/>
  <c r="AD86" i="16"/>
  <c r="AE86" i="16"/>
  <c r="AF86" i="16"/>
  <c r="AC78" i="16"/>
  <c r="AD78" i="16"/>
  <c r="AE78" i="16"/>
  <c r="AF78" i="16"/>
  <c r="AC70" i="16"/>
  <c r="AD70" i="16"/>
  <c r="AE70" i="16"/>
  <c r="AF70" i="16"/>
  <c r="AC62" i="16"/>
  <c r="AD62" i="16"/>
  <c r="AE62" i="16"/>
  <c r="AF62" i="16"/>
  <c r="AC54" i="16"/>
  <c r="AD54" i="16"/>
  <c r="AE54" i="16"/>
  <c r="AF54" i="16"/>
  <c r="AC46" i="16"/>
  <c r="AD46" i="16"/>
  <c r="AE46" i="16"/>
  <c r="AF46" i="16"/>
  <c r="AC38" i="16"/>
  <c r="AD38" i="16"/>
  <c r="AE38" i="16"/>
  <c r="AF38" i="16"/>
  <c r="AC30" i="16"/>
  <c r="AD30" i="16"/>
  <c r="AE30" i="16"/>
  <c r="AF30" i="16"/>
  <c r="AC22" i="16"/>
  <c r="AD22" i="16"/>
  <c r="AE22" i="16"/>
  <c r="AF22" i="16"/>
  <c r="AF187" i="16"/>
  <c r="AC187" i="16"/>
  <c r="AD187" i="16"/>
  <c r="AE187" i="16"/>
  <c r="AF147" i="16"/>
  <c r="AD147" i="16"/>
  <c r="AC147" i="16"/>
  <c r="AE147" i="16"/>
  <c r="AC107" i="16"/>
  <c r="AD107" i="16"/>
  <c r="AE107" i="16"/>
  <c r="AF107" i="16"/>
  <c r="AC83" i="16"/>
  <c r="AD83" i="16"/>
  <c r="AE83" i="16"/>
  <c r="AF83" i="16"/>
  <c r="AC59" i="16"/>
  <c r="AD59" i="16"/>
  <c r="AE59" i="16"/>
  <c r="AF59" i="16"/>
  <c r="AC43" i="16"/>
  <c r="AD43" i="16"/>
  <c r="AE43" i="16"/>
  <c r="AF43" i="16"/>
  <c r="AF186" i="16"/>
  <c r="AC186" i="16"/>
  <c r="AE186" i="16"/>
  <c r="AD186" i="16"/>
  <c r="AF154" i="16"/>
  <c r="AC154" i="16"/>
  <c r="AD154" i="16"/>
  <c r="AE154" i="16"/>
  <c r="AC130" i="16"/>
  <c r="AD130" i="16"/>
  <c r="AE130" i="16"/>
  <c r="AF130" i="16"/>
  <c r="AC98" i="16"/>
  <c r="AD98" i="16"/>
  <c r="AE98" i="16"/>
  <c r="AF98" i="16"/>
  <c r="AC74" i="16"/>
  <c r="AD74" i="16"/>
  <c r="AE74" i="16"/>
  <c r="AF74" i="16"/>
  <c r="AC50" i="16"/>
  <c r="AD50" i="16"/>
  <c r="AE50" i="16"/>
  <c r="AF50" i="16"/>
  <c r="AC26" i="16"/>
  <c r="AD26" i="16"/>
  <c r="AE26" i="16"/>
  <c r="AF26" i="16"/>
  <c r="AD193" i="16"/>
  <c r="AE193" i="16"/>
  <c r="AF193" i="16"/>
  <c r="AC193" i="16"/>
  <c r="AF161" i="16"/>
  <c r="AE161" i="16"/>
  <c r="AC161" i="16"/>
  <c r="AD161" i="16"/>
  <c r="AF129" i="16"/>
  <c r="AE129" i="16"/>
  <c r="AC129" i="16"/>
  <c r="AD129" i="16"/>
  <c r="AC97" i="16"/>
  <c r="AD97" i="16"/>
  <c r="AE97" i="16"/>
  <c r="AF97" i="16"/>
  <c r="AC65" i="16"/>
  <c r="AD65" i="16"/>
  <c r="AE65" i="16"/>
  <c r="AF65" i="16"/>
  <c r="AC33" i="16"/>
  <c r="AD33" i="16"/>
  <c r="AE33" i="16"/>
  <c r="AF33" i="16"/>
  <c r="AE168" i="16"/>
  <c r="AF168" i="16"/>
  <c r="AD168" i="16"/>
  <c r="AC168" i="16"/>
  <c r="AE190" i="16"/>
  <c r="AC190" i="16"/>
  <c r="AD190" i="16"/>
  <c r="AF190" i="16"/>
  <c r="AD166" i="16"/>
  <c r="AE166" i="16"/>
  <c r="AF166" i="16"/>
  <c r="AC166" i="16"/>
  <c r="AF189" i="16"/>
  <c r="AC189" i="16"/>
  <c r="AD189" i="16"/>
  <c r="AE189" i="16"/>
  <c r="AF181" i="16"/>
  <c r="AD181" i="16"/>
  <c r="AC181" i="16"/>
  <c r="AE181" i="16"/>
  <c r="AF173" i="16"/>
  <c r="AC173" i="16"/>
  <c r="AD173" i="16"/>
  <c r="AE173" i="16"/>
  <c r="AF165" i="16"/>
  <c r="AC165" i="16"/>
  <c r="AD165" i="16"/>
  <c r="AE165" i="16"/>
  <c r="AF157" i="16"/>
  <c r="AC157" i="16"/>
  <c r="AD157" i="16"/>
  <c r="AE157" i="16"/>
  <c r="AF149" i="16"/>
  <c r="AE149" i="16"/>
  <c r="AD149" i="16"/>
  <c r="AC149" i="16"/>
  <c r="AF141" i="16"/>
  <c r="AC141" i="16"/>
  <c r="AD141" i="16"/>
  <c r="AE141" i="16"/>
  <c r="AF133" i="16"/>
  <c r="AE133" i="16"/>
  <c r="AD133" i="16"/>
  <c r="AC133" i="16"/>
  <c r="AF125" i="16"/>
  <c r="AC125" i="16"/>
  <c r="AD125" i="16"/>
  <c r="AE125" i="16"/>
  <c r="AC117" i="16"/>
  <c r="AD117" i="16"/>
  <c r="AE117" i="16"/>
  <c r="AF117" i="16"/>
  <c r="AC109" i="16"/>
  <c r="AD109" i="16"/>
  <c r="AE109" i="16"/>
  <c r="AF109" i="16"/>
  <c r="AC101" i="16"/>
  <c r="AD101" i="16"/>
  <c r="AE101" i="16"/>
  <c r="AF101" i="16"/>
  <c r="AC93" i="16"/>
  <c r="AD93" i="16"/>
  <c r="AE93" i="16"/>
  <c r="AF93" i="16"/>
  <c r="AC85" i="16"/>
  <c r="AD85" i="16"/>
  <c r="AE85" i="16"/>
  <c r="AF85" i="16"/>
  <c r="AC77" i="16"/>
  <c r="AD77" i="16"/>
  <c r="AE77" i="16"/>
  <c r="AF77" i="16"/>
  <c r="AC69" i="16"/>
  <c r="AD69" i="16"/>
  <c r="AE69" i="16"/>
  <c r="AF69" i="16"/>
  <c r="AC61" i="16"/>
  <c r="AD61" i="16"/>
  <c r="AE61" i="16"/>
  <c r="AF61" i="16"/>
  <c r="AC53" i="16"/>
  <c r="AD53" i="16"/>
  <c r="AE53" i="16"/>
  <c r="AF53" i="16"/>
  <c r="AC45" i="16"/>
  <c r="AD45" i="16"/>
  <c r="AE45" i="16"/>
  <c r="AF45" i="16"/>
  <c r="AC37" i="16"/>
  <c r="AD37" i="16"/>
  <c r="AE37" i="16"/>
  <c r="AF37" i="16"/>
  <c r="AC29" i="16"/>
  <c r="AD29" i="16"/>
  <c r="AE29" i="16"/>
  <c r="AF29" i="16"/>
  <c r="AC21" i="16"/>
  <c r="AD21" i="16"/>
  <c r="AE21" i="16"/>
  <c r="AF21" i="16"/>
  <c r="AD18" i="16"/>
  <c r="AD195" i="16"/>
  <c r="AE195" i="16"/>
  <c r="AF195" i="16"/>
  <c r="AC195" i="16"/>
  <c r="AF163" i="16"/>
  <c r="AC163" i="16"/>
  <c r="AD163" i="16"/>
  <c r="AE163" i="16"/>
  <c r="AF131" i="16"/>
  <c r="AD131" i="16"/>
  <c r="AC131" i="16"/>
  <c r="AE131" i="16"/>
  <c r="AC99" i="16"/>
  <c r="AD99" i="16"/>
  <c r="AE99" i="16"/>
  <c r="AF99" i="16"/>
  <c r="AC67" i="16"/>
  <c r="AD67" i="16"/>
  <c r="AE67" i="16"/>
  <c r="AF67" i="16"/>
  <c r="AD194" i="16"/>
  <c r="AE194" i="16"/>
  <c r="AC194" i="16"/>
  <c r="AF194" i="16"/>
  <c r="AC162" i="16"/>
  <c r="AD162" i="16"/>
  <c r="AE162" i="16"/>
  <c r="AF162" i="16"/>
  <c r="AF138" i="16"/>
  <c r="AD138" i="16"/>
  <c r="AC138" i="16"/>
  <c r="AE138" i="16"/>
  <c r="AC106" i="16"/>
  <c r="AD106" i="16"/>
  <c r="AE106" i="16"/>
  <c r="AF106" i="16"/>
  <c r="AC82" i="16"/>
  <c r="AD82" i="16"/>
  <c r="AE82" i="16"/>
  <c r="AF82" i="16"/>
  <c r="AC58" i="16"/>
  <c r="AD58" i="16"/>
  <c r="AE58" i="16"/>
  <c r="AF58" i="16"/>
  <c r="AC34" i="16"/>
  <c r="AD34" i="16"/>
  <c r="AE34" i="16"/>
  <c r="AF34" i="16"/>
  <c r="AF185" i="16"/>
  <c r="AC185" i="16"/>
  <c r="AD185" i="16"/>
  <c r="AE185" i="16"/>
  <c r="AF153" i="16"/>
  <c r="AC153" i="16"/>
  <c r="AD153" i="16"/>
  <c r="AE153" i="16"/>
  <c r="AC113" i="16"/>
  <c r="AD113" i="16"/>
  <c r="AE113" i="16"/>
  <c r="AF113" i="16"/>
  <c r="AC73" i="16"/>
  <c r="AD73" i="16"/>
  <c r="AE73" i="16"/>
  <c r="AF73" i="16"/>
  <c r="AC25" i="16"/>
  <c r="AD25" i="16"/>
  <c r="AE25" i="16"/>
  <c r="AF25" i="16"/>
  <c r="AD192" i="16"/>
  <c r="AE192" i="16"/>
  <c r="AC192" i="16"/>
  <c r="AF192" i="16"/>
  <c r="AC176" i="16"/>
  <c r="AF176" i="16"/>
  <c r="AD176" i="16"/>
  <c r="AE176" i="16"/>
  <c r="AF144" i="16"/>
  <c r="AC144" i="16"/>
  <c r="AD144" i="16"/>
  <c r="AE144" i="16"/>
  <c r="AC174" i="16"/>
  <c r="AD174" i="16"/>
  <c r="AE174" i="16"/>
  <c r="AF174" i="16"/>
  <c r="AC196" i="16"/>
  <c r="AD196" i="16"/>
  <c r="AE196" i="16"/>
  <c r="AF196" i="16"/>
  <c r="AC188" i="16"/>
  <c r="AD188" i="16"/>
  <c r="AE188" i="16"/>
  <c r="AF188" i="16"/>
  <c r="AC180" i="16"/>
  <c r="AD180" i="16"/>
  <c r="AE180" i="16"/>
  <c r="AF180" i="16"/>
  <c r="AD172" i="16"/>
  <c r="AC172" i="16"/>
  <c r="AE172" i="16"/>
  <c r="AF172" i="16"/>
  <c r="AC164" i="16"/>
  <c r="AD164" i="16"/>
  <c r="AE164" i="16"/>
  <c r="AF164" i="16"/>
  <c r="AE156" i="16"/>
  <c r="AC156" i="16"/>
  <c r="AD156" i="16"/>
  <c r="AF156" i="16"/>
  <c r="AC148" i="16"/>
  <c r="AD148" i="16"/>
  <c r="AE148" i="16"/>
  <c r="AF148" i="16"/>
  <c r="AE140" i="16"/>
  <c r="AD140" i="16"/>
  <c r="AC140" i="16"/>
  <c r="AF140" i="16"/>
  <c r="AC132" i="16"/>
  <c r="AD132" i="16"/>
  <c r="AE132" i="16"/>
  <c r="AF132" i="16"/>
  <c r="AE124" i="16"/>
  <c r="AD124" i="16"/>
  <c r="AC124" i="16"/>
  <c r="AF124" i="16"/>
  <c r="AD116" i="16"/>
  <c r="AE116" i="16"/>
  <c r="AC116" i="16"/>
  <c r="AF116" i="16"/>
  <c r="AE108" i="16"/>
  <c r="AD108" i="16"/>
  <c r="AC108" i="16"/>
  <c r="AF108" i="16"/>
  <c r="AD100" i="16"/>
  <c r="AE100" i="16"/>
  <c r="AC100" i="16"/>
  <c r="AF100" i="16"/>
  <c r="AE92" i="16"/>
  <c r="AD92" i="16"/>
  <c r="AC92" i="16"/>
  <c r="AF92" i="16"/>
  <c r="AD84" i="16"/>
  <c r="AE84" i="16"/>
  <c r="AC84" i="16"/>
  <c r="AF84" i="16"/>
  <c r="AE76" i="16"/>
  <c r="AD76" i="16"/>
  <c r="AC76" i="16"/>
  <c r="AF76" i="16"/>
  <c r="AD68" i="16"/>
  <c r="AC68" i="16"/>
  <c r="AE68" i="16"/>
  <c r="AF68" i="16"/>
  <c r="AD60" i="16"/>
  <c r="AE60" i="16"/>
  <c r="AC60" i="16"/>
  <c r="AF60" i="16"/>
  <c r="AC52" i="16"/>
  <c r="AD52" i="16"/>
  <c r="AE52" i="16"/>
  <c r="AF52" i="16"/>
  <c r="AD44" i="16"/>
  <c r="AE44" i="16"/>
  <c r="AC44" i="16"/>
  <c r="AF44" i="16"/>
  <c r="AD36" i="16"/>
  <c r="AE36" i="16"/>
  <c r="AC36" i="16"/>
  <c r="AF36" i="16"/>
  <c r="AD28" i="16"/>
  <c r="AE28" i="16"/>
  <c r="AC28" i="16"/>
  <c r="AF28" i="16"/>
  <c r="AF18" i="16"/>
  <c r="AD19" i="16"/>
  <c r="AE19" i="16"/>
  <c r="AF19" i="16"/>
  <c r="AD20" i="16"/>
  <c r="AE20" i="16"/>
  <c r="AE17" i="16"/>
  <c r="AD17" i="16"/>
  <c r="AC17" i="16"/>
  <c r="AF17" i="16"/>
  <c r="AE18" i="16"/>
  <c r="AF20" i="16"/>
  <c r="D18" i="13" l="1"/>
  <c r="D19" i="13"/>
  <c r="D29" i="13"/>
  <c r="D31" i="13"/>
  <c r="D32" i="13"/>
  <c r="D40" i="13"/>
  <c r="D47" i="13"/>
  <c r="D48" i="13"/>
  <c r="D51" i="13"/>
  <c r="D59" i="13"/>
  <c r="D72" i="13"/>
  <c r="D93" i="13"/>
  <c r="D96" i="13"/>
  <c r="D120" i="13"/>
  <c r="D135" i="13"/>
  <c r="D143" i="13"/>
  <c r="D144" i="13"/>
  <c r="D147" i="13"/>
  <c r="D152" i="13"/>
  <c r="D153" i="13"/>
  <c r="D155" i="13"/>
  <c r="D158" i="13"/>
  <c r="D160" i="13"/>
  <c r="D168" i="13"/>
  <c r="D171" i="13"/>
  <c r="D175" i="13"/>
  <c r="D179" i="13"/>
  <c r="D181" i="13"/>
  <c r="D183" i="13"/>
  <c r="D184" i="13"/>
  <c r="D185" i="13"/>
  <c r="D187" i="13"/>
  <c r="D190" i="13"/>
  <c r="D192" i="13"/>
  <c r="D195" i="13"/>
  <c r="H16" i="13"/>
  <c r="I16" i="13"/>
  <c r="J16" i="13"/>
  <c r="K16" i="13"/>
  <c r="L16" i="13"/>
  <c r="M16" i="13"/>
  <c r="N16" i="13"/>
  <c r="O16" i="13"/>
  <c r="P16" i="13"/>
  <c r="Q16" i="13"/>
  <c r="R16" i="13"/>
  <c r="S16" i="13"/>
  <c r="T16" i="13"/>
  <c r="U16" i="13"/>
  <c r="E16" i="13"/>
  <c r="G18" i="13"/>
  <c r="G19" i="13"/>
  <c r="D20" i="13"/>
  <c r="G20" i="13"/>
  <c r="D21" i="13"/>
  <c r="G21" i="13"/>
  <c r="D22" i="13"/>
  <c r="G22" i="13"/>
  <c r="D23" i="13"/>
  <c r="G23" i="13"/>
  <c r="D24" i="13"/>
  <c r="G24" i="13"/>
  <c r="D25" i="13"/>
  <c r="G25" i="13"/>
  <c r="D26" i="13"/>
  <c r="G26" i="13"/>
  <c r="D27" i="13"/>
  <c r="G27" i="13"/>
  <c r="D28" i="13"/>
  <c r="G28" i="13"/>
  <c r="G29" i="13"/>
  <c r="D30" i="13"/>
  <c r="G30" i="13"/>
  <c r="G31" i="13"/>
  <c r="G32" i="13"/>
  <c r="D33" i="13"/>
  <c r="G33" i="13"/>
  <c r="D34" i="13"/>
  <c r="G34" i="13"/>
  <c r="D35" i="13"/>
  <c r="G35" i="13"/>
  <c r="D36" i="13"/>
  <c r="G36" i="13"/>
  <c r="D37" i="13"/>
  <c r="G37" i="13"/>
  <c r="D38" i="13"/>
  <c r="G38" i="13"/>
  <c r="D39" i="13"/>
  <c r="G39" i="13"/>
  <c r="G40" i="13"/>
  <c r="D41" i="13"/>
  <c r="G41" i="13"/>
  <c r="D42" i="13"/>
  <c r="G42" i="13"/>
  <c r="D43" i="13"/>
  <c r="G43" i="13"/>
  <c r="D44" i="13"/>
  <c r="G44" i="13"/>
  <c r="D45" i="13"/>
  <c r="G45" i="13"/>
  <c r="D46" i="13"/>
  <c r="G46" i="13"/>
  <c r="G47" i="13"/>
  <c r="G48" i="13"/>
  <c r="D49" i="13"/>
  <c r="G49" i="13"/>
  <c r="D50" i="13"/>
  <c r="G50" i="13"/>
  <c r="G51" i="13"/>
  <c r="D52" i="13"/>
  <c r="G52" i="13"/>
  <c r="D53" i="13"/>
  <c r="G53" i="13"/>
  <c r="D54" i="13"/>
  <c r="G54" i="13"/>
  <c r="D55" i="13"/>
  <c r="G55" i="13"/>
  <c r="D56" i="13"/>
  <c r="G56" i="13"/>
  <c r="D57" i="13"/>
  <c r="G57" i="13"/>
  <c r="D58" i="13"/>
  <c r="G58" i="13"/>
  <c r="G59" i="13"/>
  <c r="D60" i="13"/>
  <c r="G60" i="13"/>
  <c r="D61" i="13"/>
  <c r="G61" i="13"/>
  <c r="D62" i="13"/>
  <c r="G62" i="13"/>
  <c r="D63" i="13"/>
  <c r="G63" i="13"/>
  <c r="D64" i="13"/>
  <c r="G64" i="13"/>
  <c r="D65" i="13"/>
  <c r="G65" i="13"/>
  <c r="D66" i="13"/>
  <c r="G66" i="13"/>
  <c r="D67" i="13"/>
  <c r="G67" i="13"/>
  <c r="D68" i="13"/>
  <c r="G68" i="13"/>
  <c r="D69" i="13"/>
  <c r="G69" i="13"/>
  <c r="D70" i="13"/>
  <c r="G70" i="13"/>
  <c r="D71" i="13"/>
  <c r="G71" i="13"/>
  <c r="G72" i="13"/>
  <c r="D73" i="13"/>
  <c r="G73" i="13"/>
  <c r="D74" i="13"/>
  <c r="G74" i="13"/>
  <c r="D75" i="13"/>
  <c r="G75" i="13"/>
  <c r="D76" i="13"/>
  <c r="G76" i="13"/>
  <c r="D77" i="13"/>
  <c r="G77" i="13"/>
  <c r="D78" i="13"/>
  <c r="G78" i="13"/>
  <c r="D79" i="13"/>
  <c r="G79" i="13"/>
  <c r="D80" i="13"/>
  <c r="G80" i="13"/>
  <c r="D81" i="13"/>
  <c r="G81" i="13"/>
  <c r="D82" i="13"/>
  <c r="G82" i="13"/>
  <c r="D83" i="13"/>
  <c r="G83" i="13"/>
  <c r="D84" i="13"/>
  <c r="G84" i="13"/>
  <c r="D85" i="13"/>
  <c r="G85" i="13"/>
  <c r="D86" i="13"/>
  <c r="G86" i="13"/>
  <c r="D87" i="13"/>
  <c r="G87" i="13"/>
  <c r="D88" i="13"/>
  <c r="G88" i="13"/>
  <c r="D89" i="13"/>
  <c r="G89" i="13"/>
  <c r="D90" i="13"/>
  <c r="G90" i="13"/>
  <c r="D91" i="13"/>
  <c r="G91" i="13"/>
  <c r="D92" i="13"/>
  <c r="G92" i="13"/>
  <c r="G93" i="13"/>
  <c r="D94" i="13"/>
  <c r="G94" i="13"/>
  <c r="D95" i="13"/>
  <c r="G95" i="13"/>
  <c r="G96" i="13"/>
  <c r="D97" i="13"/>
  <c r="G97" i="13"/>
  <c r="D98" i="13"/>
  <c r="G98" i="13"/>
  <c r="D99" i="13"/>
  <c r="G99" i="13"/>
  <c r="D100" i="13"/>
  <c r="G100" i="13"/>
  <c r="D101" i="13"/>
  <c r="G101" i="13"/>
  <c r="D102" i="13"/>
  <c r="G102" i="13"/>
  <c r="D103" i="13"/>
  <c r="G103" i="13"/>
  <c r="D104" i="13"/>
  <c r="G104" i="13"/>
  <c r="D105" i="13"/>
  <c r="G105" i="13"/>
  <c r="D106" i="13"/>
  <c r="G106" i="13"/>
  <c r="D107" i="13"/>
  <c r="G107" i="13"/>
  <c r="D108" i="13"/>
  <c r="G108" i="13"/>
  <c r="D109" i="13"/>
  <c r="G109" i="13"/>
  <c r="D110" i="13"/>
  <c r="G110" i="13"/>
  <c r="D111" i="13"/>
  <c r="G111" i="13"/>
  <c r="D112" i="13"/>
  <c r="G112" i="13"/>
  <c r="D113" i="13"/>
  <c r="G113" i="13"/>
  <c r="D114" i="13"/>
  <c r="G114" i="13"/>
  <c r="D115" i="13"/>
  <c r="G115" i="13"/>
  <c r="D116" i="13"/>
  <c r="G116" i="13"/>
  <c r="D117" i="13"/>
  <c r="G117" i="13"/>
  <c r="D118" i="13"/>
  <c r="G118" i="13"/>
  <c r="D119" i="13"/>
  <c r="G119" i="13"/>
  <c r="G120" i="13"/>
  <c r="D121" i="13"/>
  <c r="G121" i="13"/>
  <c r="D122" i="13"/>
  <c r="G122" i="13"/>
  <c r="D123" i="13"/>
  <c r="G123" i="13"/>
  <c r="D124" i="13"/>
  <c r="G124" i="13"/>
  <c r="D125" i="13"/>
  <c r="G125" i="13"/>
  <c r="D126" i="13"/>
  <c r="G126" i="13"/>
  <c r="D127" i="13"/>
  <c r="G127" i="13"/>
  <c r="D128" i="13"/>
  <c r="G128" i="13"/>
  <c r="D129" i="13"/>
  <c r="G129" i="13"/>
  <c r="D130" i="13"/>
  <c r="G130" i="13"/>
  <c r="D131" i="13"/>
  <c r="G131" i="13"/>
  <c r="D132" i="13"/>
  <c r="G132" i="13"/>
  <c r="D133" i="13"/>
  <c r="G133" i="13"/>
  <c r="D134" i="13"/>
  <c r="G134" i="13"/>
  <c r="G135" i="13"/>
  <c r="D136" i="13"/>
  <c r="G136" i="13"/>
  <c r="D137" i="13"/>
  <c r="G137" i="13"/>
  <c r="D138" i="13"/>
  <c r="G138" i="13"/>
  <c r="D139" i="13"/>
  <c r="G139" i="13"/>
  <c r="D140" i="13"/>
  <c r="G140" i="13"/>
  <c r="D141" i="13"/>
  <c r="G141" i="13"/>
  <c r="D142" i="13"/>
  <c r="G142" i="13"/>
  <c r="G143" i="13"/>
  <c r="G144" i="13"/>
  <c r="D145" i="13"/>
  <c r="G145" i="13"/>
  <c r="D146" i="13"/>
  <c r="G146" i="13"/>
  <c r="G147" i="13"/>
  <c r="D148" i="13"/>
  <c r="G148" i="13"/>
  <c r="D149" i="13"/>
  <c r="G149" i="13"/>
  <c r="D150" i="13"/>
  <c r="G150" i="13"/>
  <c r="D151" i="13"/>
  <c r="G151" i="13"/>
  <c r="G152" i="13"/>
  <c r="G153" i="13"/>
  <c r="D154" i="13"/>
  <c r="G154" i="13"/>
  <c r="G155" i="13"/>
  <c r="D156" i="13"/>
  <c r="G156" i="13"/>
  <c r="D157" i="13"/>
  <c r="G157" i="13"/>
  <c r="G158" i="13"/>
  <c r="D159" i="13"/>
  <c r="G159" i="13"/>
  <c r="G160" i="13"/>
  <c r="D161" i="13"/>
  <c r="G161" i="13"/>
  <c r="D162" i="13"/>
  <c r="G162" i="13"/>
  <c r="D163" i="13"/>
  <c r="G163" i="13"/>
  <c r="D164" i="13"/>
  <c r="G164" i="13"/>
  <c r="D165" i="13"/>
  <c r="G165" i="13"/>
  <c r="D166" i="13"/>
  <c r="G166" i="13"/>
  <c r="D167" i="13"/>
  <c r="G167" i="13"/>
  <c r="G168" i="13"/>
  <c r="D169" i="13"/>
  <c r="G169" i="13"/>
  <c r="D170" i="13"/>
  <c r="G170" i="13"/>
  <c r="G171" i="13"/>
  <c r="D172" i="13"/>
  <c r="G172" i="13"/>
  <c r="D173" i="13"/>
  <c r="G173" i="13"/>
  <c r="D174" i="13"/>
  <c r="G174" i="13"/>
  <c r="G175" i="13"/>
  <c r="D176" i="13"/>
  <c r="G176" i="13"/>
  <c r="D177" i="13"/>
  <c r="G177" i="13"/>
  <c r="D178" i="13"/>
  <c r="G178" i="13"/>
  <c r="G179" i="13"/>
  <c r="D180" i="13"/>
  <c r="G180" i="13"/>
  <c r="G181" i="13"/>
  <c r="D182" i="13"/>
  <c r="G182" i="13"/>
  <c r="G183" i="13"/>
  <c r="G184" i="13"/>
  <c r="G185" i="13"/>
  <c r="D186" i="13"/>
  <c r="G186" i="13"/>
  <c r="G187" i="13"/>
  <c r="D188" i="13"/>
  <c r="G188" i="13"/>
  <c r="D189" i="13"/>
  <c r="G189" i="13"/>
  <c r="G190" i="13"/>
  <c r="D191" i="13"/>
  <c r="G191" i="13"/>
  <c r="G192" i="13"/>
  <c r="D193" i="13"/>
  <c r="G193" i="13"/>
  <c r="D194" i="13"/>
  <c r="G194" i="13"/>
  <c r="G195" i="13"/>
  <c r="D196" i="13"/>
  <c r="G196" i="13"/>
  <c r="G17" i="13"/>
  <c r="X16" i="13" l="1"/>
  <c r="G16" i="13"/>
  <c r="I16" i="12" l="1"/>
  <c r="H16" i="12"/>
  <c r="D16" i="12"/>
  <c r="E16" i="12"/>
  <c r="F16" i="12"/>
  <c r="G16" i="12"/>
  <c r="L16" i="12"/>
  <c r="M16" i="12"/>
  <c r="O16" i="12"/>
  <c r="P16" i="12"/>
  <c r="Q16" i="12"/>
  <c r="R16" i="12"/>
  <c r="Q16" i="11"/>
  <c r="P16" i="11"/>
  <c r="O16" i="11"/>
  <c r="M16" i="11"/>
  <c r="L16" i="11"/>
  <c r="K16" i="11"/>
  <c r="J16" i="11"/>
  <c r="H16" i="11"/>
  <c r="E16" i="11"/>
  <c r="D16" i="11"/>
  <c r="G13" i="15" l="1"/>
  <c r="G14" i="15" s="1"/>
  <c r="A22" i="9"/>
  <c r="B22" i="9"/>
  <c r="C22" i="9"/>
  <c r="D22" i="9"/>
  <c r="E22" i="9"/>
  <c r="A23" i="9"/>
  <c r="B23" i="9"/>
  <c r="C23" i="9"/>
  <c r="D23" i="9"/>
  <c r="E23" i="9"/>
  <c r="A24" i="9"/>
  <c r="B24" i="9"/>
  <c r="C24" i="9"/>
  <c r="D24" i="9"/>
  <c r="E24" i="9"/>
  <c r="A25" i="9"/>
  <c r="B25" i="9"/>
  <c r="C25" i="9"/>
  <c r="D25" i="9"/>
  <c r="E25" i="9"/>
  <c r="A26" i="9"/>
  <c r="B26" i="9"/>
  <c r="C26" i="9"/>
  <c r="D26" i="9"/>
  <c r="E26" i="9"/>
  <c r="A27" i="9"/>
  <c r="B27" i="9"/>
  <c r="C27" i="9"/>
  <c r="D27" i="9"/>
  <c r="E27" i="9"/>
  <c r="A28" i="9"/>
  <c r="B28" i="9"/>
  <c r="C28" i="9"/>
  <c r="D28" i="9"/>
  <c r="E28" i="9"/>
  <c r="A29" i="9"/>
  <c r="B29" i="9"/>
  <c r="C29" i="9"/>
  <c r="D29" i="9"/>
  <c r="E29" i="9"/>
  <c r="A30" i="9"/>
  <c r="B30" i="9"/>
  <c r="C30" i="9"/>
  <c r="D30" i="9"/>
  <c r="E30" i="9"/>
  <c r="A31" i="9"/>
  <c r="B31" i="9"/>
  <c r="C31" i="9"/>
  <c r="D31" i="9"/>
  <c r="E31" i="9"/>
  <c r="A32" i="9"/>
  <c r="B32" i="9"/>
  <c r="C32" i="9"/>
  <c r="D32" i="9"/>
  <c r="E32" i="9"/>
  <c r="A33" i="9"/>
  <c r="B33" i="9"/>
  <c r="C33" i="9"/>
  <c r="D33" i="9"/>
  <c r="E33" i="9"/>
  <c r="A34" i="9"/>
  <c r="B34" i="9"/>
  <c r="C34" i="9"/>
  <c r="D34" i="9"/>
  <c r="E34" i="9"/>
  <c r="A35" i="9"/>
  <c r="B35" i="9"/>
  <c r="C35" i="9"/>
  <c r="D35" i="9"/>
  <c r="E35" i="9"/>
  <c r="A36" i="9"/>
  <c r="B36" i="9"/>
  <c r="C36" i="9"/>
  <c r="D36" i="9"/>
  <c r="E36" i="9"/>
  <c r="A37" i="9"/>
  <c r="B37" i="9"/>
  <c r="C37" i="9"/>
  <c r="D37" i="9"/>
  <c r="E37" i="9"/>
  <c r="A38" i="9"/>
  <c r="B38" i="9"/>
  <c r="C38" i="9"/>
  <c r="D38" i="9"/>
  <c r="E38" i="9"/>
  <c r="A39" i="9"/>
  <c r="B39" i="9"/>
  <c r="C39" i="9"/>
  <c r="D39" i="9"/>
  <c r="E39" i="9"/>
  <c r="A40" i="9"/>
  <c r="B40" i="9"/>
  <c r="C40" i="9"/>
  <c r="D40" i="9"/>
  <c r="E40" i="9"/>
  <c r="A41" i="9"/>
  <c r="B41" i="9"/>
  <c r="C41" i="9"/>
  <c r="D41" i="9"/>
  <c r="E41" i="9"/>
  <c r="A42" i="9"/>
  <c r="B42" i="9"/>
  <c r="C42" i="9"/>
  <c r="D42" i="9"/>
  <c r="E42" i="9"/>
  <c r="A43" i="9"/>
  <c r="B43" i="9"/>
  <c r="C43" i="9"/>
  <c r="D43" i="9"/>
  <c r="E43" i="9"/>
  <c r="A44" i="9"/>
  <c r="B44" i="9"/>
  <c r="C44" i="9"/>
  <c r="D44" i="9"/>
  <c r="E44" i="9"/>
  <c r="A45" i="9"/>
  <c r="B45" i="9"/>
  <c r="C45" i="9"/>
  <c r="D45" i="9"/>
  <c r="E45" i="9"/>
  <c r="A46" i="9"/>
  <c r="B46" i="9"/>
  <c r="C46" i="9"/>
  <c r="D46" i="9"/>
  <c r="E46" i="9"/>
  <c r="A47" i="9"/>
  <c r="B47" i="9"/>
  <c r="C47" i="9"/>
  <c r="D47" i="9"/>
  <c r="E47" i="9"/>
  <c r="A48" i="9"/>
  <c r="B48" i="9"/>
  <c r="C48" i="9"/>
  <c r="D48" i="9"/>
  <c r="E48" i="9"/>
  <c r="A49" i="9"/>
  <c r="B49" i="9"/>
  <c r="C49" i="9"/>
  <c r="D49" i="9"/>
  <c r="E49" i="9"/>
  <c r="A50" i="9"/>
  <c r="B50" i="9"/>
  <c r="C50" i="9"/>
  <c r="D50" i="9"/>
  <c r="E50" i="9"/>
  <c r="A51" i="9"/>
  <c r="B51" i="9"/>
  <c r="C51" i="9"/>
  <c r="D51" i="9"/>
  <c r="E51" i="9"/>
  <c r="A52" i="9"/>
  <c r="B52" i="9"/>
  <c r="C52" i="9"/>
  <c r="D52" i="9"/>
  <c r="E52" i="9"/>
  <c r="A53" i="9"/>
  <c r="B53" i="9"/>
  <c r="C53" i="9"/>
  <c r="D53" i="9"/>
  <c r="E53" i="9"/>
  <c r="A54" i="9"/>
  <c r="B54" i="9"/>
  <c r="C54" i="9"/>
  <c r="D54" i="9"/>
  <c r="E54" i="9"/>
  <c r="A55" i="9"/>
  <c r="B55" i="9"/>
  <c r="C55" i="9"/>
  <c r="D55" i="9"/>
  <c r="E55" i="9"/>
  <c r="A56" i="9"/>
  <c r="B56" i="9"/>
  <c r="C56" i="9"/>
  <c r="D56" i="9"/>
  <c r="E56" i="9"/>
  <c r="A57" i="9"/>
  <c r="B57" i="9"/>
  <c r="C57" i="9"/>
  <c r="D57" i="9"/>
  <c r="E57" i="9"/>
  <c r="A58" i="9"/>
  <c r="B58" i="9"/>
  <c r="C58" i="9"/>
  <c r="D58" i="9"/>
  <c r="E58" i="9"/>
  <c r="A59" i="9"/>
  <c r="B59" i="9"/>
  <c r="C59" i="9"/>
  <c r="D59" i="9"/>
  <c r="E59" i="9"/>
  <c r="A60" i="9"/>
  <c r="B60" i="9"/>
  <c r="C60" i="9"/>
  <c r="D60" i="9"/>
  <c r="E60" i="9"/>
  <c r="A61" i="9"/>
  <c r="B61" i="9"/>
  <c r="C61" i="9"/>
  <c r="D61" i="9"/>
  <c r="E61" i="9"/>
  <c r="A62" i="9"/>
  <c r="B62" i="9"/>
  <c r="C62" i="9"/>
  <c r="D62" i="9"/>
  <c r="E62" i="9"/>
  <c r="A63" i="9"/>
  <c r="B63" i="9"/>
  <c r="C63" i="9"/>
  <c r="D63" i="9"/>
  <c r="E63" i="9"/>
  <c r="A64" i="9"/>
  <c r="B64" i="9"/>
  <c r="C64" i="9"/>
  <c r="D64" i="9"/>
  <c r="E64" i="9"/>
  <c r="A65" i="9"/>
  <c r="B65" i="9"/>
  <c r="C65" i="9"/>
  <c r="D65" i="9"/>
  <c r="E65" i="9"/>
  <c r="A66" i="9"/>
  <c r="B66" i="9"/>
  <c r="C66" i="9"/>
  <c r="D66" i="9"/>
  <c r="E66" i="9"/>
  <c r="A67" i="9"/>
  <c r="B67" i="9"/>
  <c r="C67" i="9"/>
  <c r="D67" i="9"/>
  <c r="E67" i="9"/>
  <c r="A68" i="9"/>
  <c r="B68" i="9"/>
  <c r="C68" i="9"/>
  <c r="D68" i="9"/>
  <c r="E68" i="9"/>
  <c r="A69" i="9"/>
  <c r="B69" i="9"/>
  <c r="C69" i="9"/>
  <c r="D69" i="9"/>
  <c r="E69" i="9"/>
  <c r="A70" i="9"/>
  <c r="B70" i="9"/>
  <c r="C70" i="9"/>
  <c r="D70" i="9"/>
  <c r="E70" i="9"/>
  <c r="A71" i="9"/>
  <c r="B71" i="9"/>
  <c r="C71" i="9"/>
  <c r="D71" i="9"/>
  <c r="E71" i="9"/>
  <c r="A72" i="9"/>
  <c r="B72" i="9"/>
  <c r="C72" i="9"/>
  <c r="D72" i="9"/>
  <c r="E72" i="9"/>
  <c r="A73" i="9"/>
  <c r="B73" i="9"/>
  <c r="C73" i="9"/>
  <c r="D73" i="9"/>
  <c r="E73" i="9"/>
  <c r="A74" i="9"/>
  <c r="B74" i="9"/>
  <c r="C74" i="9"/>
  <c r="D74" i="9"/>
  <c r="E74" i="9"/>
  <c r="A75" i="9"/>
  <c r="B75" i="9"/>
  <c r="C75" i="9"/>
  <c r="D75" i="9"/>
  <c r="E75" i="9"/>
  <c r="A76" i="9"/>
  <c r="B76" i="9"/>
  <c r="C76" i="9"/>
  <c r="D76" i="9"/>
  <c r="E76" i="9"/>
  <c r="A77" i="9"/>
  <c r="B77" i="9"/>
  <c r="C77" i="9"/>
  <c r="D77" i="9"/>
  <c r="E77" i="9"/>
  <c r="A78" i="9"/>
  <c r="B78" i="9"/>
  <c r="C78" i="9"/>
  <c r="D78" i="9"/>
  <c r="E78" i="9"/>
  <c r="A79" i="9"/>
  <c r="B79" i="9"/>
  <c r="C79" i="9"/>
  <c r="D79" i="9"/>
  <c r="E79" i="9"/>
  <c r="A80" i="9"/>
  <c r="B80" i="9"/>
  <c r="C80" i="9"/>
  <c r="D80" i="9"/>
  <c r="E80" i="9"/>
  <c r="A81" i="9"/>
  <c r="B81" i="9"/>
  <c r="C81" i="9"/>
  <c r="D81" i="9"/>
  <c r="E81" i="9"/>
  <c r="A82" i="9"/>
  <c r="B82" i="9"/>
  <c r="C82" i="9"/>
  <c r="D82" i="9"/>
  <c r="E82" i="9"/>
  <c r="A83" i="9"/>
  <c r="B83" i="9"/>
  <c r="C83" i="9"/>
  <c r="D83" i="9"/>
  <c r="E83" i="9"/>
  <c r="A84" i="9"/>
  <c r="B84" i="9"/>
  <c r="C84" i="9"/>
  <c r="D84" i="9"/>
  <c r="E84" i="9"/>
  <c r="A85" i="9"/>
  <c r="B85" i="9"/>
  <c r="C85" i="9"/>
  <c r="D85" i="9"/>
  <c r="E85" i="9"/>
  <c r="A86" i="9"/>
  <c r="B86" i="9"/>
  <c r="C86" i="9"/>
  <c r="D86" i="9"/>
  <c r="E86" i="9"/>
  <c r="A87" i="9"/>
  <c r="B87" i="9"/>
  <c r="C87" i="9"/>
  <c r="D87" i="9"/>
  <c r="E87" i="9"/>
  <c r="A88" i="9"/>
  <c r="B88" i="9"/>
  <c r="C88" i="9"/>
  <c r="D88" i="9"/>
  <c r="E88" i="9"/>
  <c r="A89" i="9"/>
  <c r="B89" i="9"/>
  <c r="C89" i="9"/>
  <c r="D89" i="9"/>
  <c r="E89" i="9"/>
  <c r="A90" i="9"/>
  <c r="B90" i="9"/>
  <c r="C90" i="9"/>
  <c r="D90" i="9"/>
  <c r="E90" i="9"/>
  <c r="A91" i="9"/>
  <c r="B91" i="9"/>
  <c r="C91" i="9"/>
  <c r="D91" i="9"/>
  <c r="E91" i="9"/>
  <c r="A92" i="9"/>
  <c r="B92" i="9"/>
  <c r="C92" i="9"/>
  <c r="D92" i="9"/>
  <c r="E92" i="9"/>
  <c r="A93" i="9"/>
  <c r="B93" i="9"/>
  <c r="C93" i="9"/>
  <c r="D93" i="9"/>
  <c r="E93" i="9"/>
  <c r="A94" i="9"/>
  <c r="B94" i="9"/>
  <c r="C94" i="9"/>
  <c r="D94" i="9"/>
  <c r="E94" i="9"/>
  <c r="A95" i="9"/>
  <c r="B95" i="9"/>
  <c r="C95" i="9"/>
  <c r="D95" i="9"/>
  <c r="E95" i="9"/>
  <c r="A96" i="9"/>
  <c r="B96" i="9"/>
  <c r="C96" i="9"/>
  <c r="D96" i="9"/>
  <c r="E96" i="9"/>
  <c r="A97" i="9"/>
  <c r="B97" i="9"/>
  <c r="C97" i="9"/>
  <c r="D97" i="9"/>
  <c r="E97" i="9"/>
  <c r="A98" i="9"/>
  <c r="B98" i="9"/>
  <c r="C98" i="9"/>
  <c r="D98" i="9"/>
  <c r="E98" i="9"/>
  <c r="A99" i="9"/>
  <c r="B99" i="9"/>
  <c r="C99" i="9"/>
  <c r="D99" i="9"/>
  <c r="E99" i="9"/>
  <c r="A100" i="9"/>
  <c r="B100" i="9"/>
  <c r="C100" i="9"/>
  <c r="D100" i="9"/>
  <c r="E100" i="9"/>
  <c r="A101" i="9"/>
  <c r="B101" i="9"/>
  <c r="C101" i="9"/>
  <c r="D101" i="9"/>
  <c r="E101" i="9"/>
  <c r="A102" i="9"/>
  <c r="B102" i="9"/>
  <c r="C102" i="9"/>
  <c r="D102" i="9"/>
  <c r="E102" i="9"/>
  <c r="A103" i="9"/>
  <c r="B103" i="9"/>
  <c r="C103" i="9"/>
  <c r="D103" i="9"/>
  <c r="E103" i="9"/>
  <c r="A104" i="9"/>
  <c r="B104" i="9"/>
  <c r="C104" i="9"/>
  <c r="D104" i="9"/>
  <c r="E104" i="9"/>
  <c r="A105" i="9"/>
  <c r="B105" i="9"/>
  <c r="C105" i="9"/>
  <c r="D105" i="9"/>
  <c r="E105" i="9"/>
  <c r="A106" i="9"/>
  <c r="B106" i="9"/>
  <c r="C106" i="9"/>
  <c r="D106" i="9"/>
  <c r="E106" i="9"/>
  <c r="A107" i="9"/>
  <c r="B107" i="9"/>
  <c r="C107" i="9"/>
  <c r="D107" i="9"/>
  <c r="E107" i="9"/>
  <c r="A108" i="9"/>
  <c r="B108" i="9"/>
  <c r="C108" i="9"/>
  <c r="D108" i="9"/>
  <c r="E108" i="9"/>
  <c r="A109" i="9"/>
  <c r="B109" i="9"/>
  <c r="C109" i="9"/>
  <c r="D109" i="9"/>
  <c r="E109" i="9"/>
  <c r="A110" i="9"/>
  <c r="B110" i="9"/>
  <c r="C110" i="9"/>
  <c r="D110" i="9"/>
  <c r="E110" i="9"/>
  <c r="A111" i="9"/>
  <c r="B111" i="9"/>
  <c r="C111" i="9"/>
  <c r="D111" i="9"/>
  <c r="E111" i="9"/>
  <c r="A112" i="9"/>
  <c r="B112" i="9"/>
  <c r="C112" i="9"/>
  <c r="D112" i="9"/>
  <c r="E112" i="9"/>
  <c r="A113" i="9"/>
  <c r="B113" i="9"/>
  <c r="C113" i="9"/>
  <c r="D113" i="9"/>
  <c r="E113" i="9"/>
  <c r="A114" i="9"/>
  <c r="B114" i="9"/>
  <c r="C114" i="9"/>
  <c r="D114" i="9"/>
  <c r="E114" i="9"/>
  <c r="A115" i="9"/>
  <c r="B115" i="9"/>
  <c r="C115" i="9"/>
  <c r="D115" i="9"/>
  <c r="E115" i="9"/>
  <c r="A116" i="9"/>
  <c r="B116" i="9"/>
  <c r="C116" i="9"/>
  <c r="D116" i="9"/>
  <c r="E116" i="9"/>
  <c r="A117" i="9"/>
  <c r="B117" i="9"/>
  <c r="C117" i="9"/>
  <c r="D117" i="9"/>
  <c r="E117" i="9"/>
  <c r="A118" i="9"/>
  <c r="B118" i="9"/>
  <c r="C118" i="9"/>
  <c r="D118" i="9"/>
  <c r="E118" i="9"/>
  <c r="A119" i="9"/>
  <c r="B119" i="9"/>
  <c r="C119" i="9"/>
  <c r="D119" i="9"/>
  <c r="E119" i="9"/>
  <c r="A120" i="9"/>
  <c r="B120" i="9"/>
  <c r="C120" i="9"/>
  <c r="D120" i="9"/>
  <c r="E120" i="9"/>
  <c r="A121" i="9"/>
  <c r="B121" i="9"/>
  <c r="C121" i="9"/>
  <c r="D121" i="9"/>
  <c r="E121" i="9"/>
  <c r="A122" i="9"/>
  <c r="B122" i="9"/>
  <c r="C122" i="9"/>
  <c r="D122" i="9"/>
  <c r="E122" i="9"/>
  <c r="A123" i="9"/>
  <c r="B123" i="9"/>
  <c r="C123" i="9"/>
  <c r="D123" i="9"/>
  <c r="E123" i="9"/>
  <c r="A124" i="9"/>
  <c r="B124" i="9"/>
  <c r="C124" i="9"/>
  <c r="D124" i="9"/>
  <c r="E124" i="9"/>
  <c r="A125" i="9"/>
  <c r="B125" i="9"/>
  <c r="C125" i="9"/>
  <c r="D125" i="9"/>
  <c r="E125" i="9"/>
  <c r="A126" i="9"/>
  <c r="B126" i="9"/>
  <c r="C126" i="9"/>
  <c r="D126" i="9"/>
  <c r="E126" i="9"/>
  <c r="A127" i="9"/>
  <c r="B127" i="9"/>
  <c r="C127" i="9"/>
  <c r="D127" i="9"/>
  <c r="E127" i="9"/>
  <c r="A128" i="9"/>
  <c r="B128" i="9"/>
  <c r="C128" i="9"/>
  <c r="D128" i="9"/>
  <c r="E128" i="9"/>
  <c r="A129" i="9"/>
  <c r="B129" i="9"/>
  <c r="C129" i="9"/>
  <c r="D129" i="9"/>
  <c r="E129" i="9"/>
  <c r="A130" i="9"/>
  <c r="B130" i="9"/>
  <c r="C130" i="9"/>
  <c r="D130" i="9"/>
  <c r="E130" i="9"/>
  <c r="A131" i="9"/>
  <c r="B131" i="9"/>
  <c r="C131" i="9"/>
  <c r="D131" i="9"/>
  <c r="E131" i="9"/>
  <c r="A132" i="9"/>
  <c r="B132" i="9"/>
  <c r="C132" i="9"/>
  <c r="D132" i="9"/>
  <c r="E132" i="9"/>
  <c r="A133" i="9"/>
  <c r="B133" i="9"/>
  <c r="C133" i="9"/>
  <c r="D133" i="9"/>
  <c r="E133" i="9"/>
  <c r="A134" i="9"/>
  <c r="B134" i="9"/>
  <c r="C134" i="9"/>
  <c r="D134" i="9"/>
  <c r="E134" i="9"/>
  <c r="A135" i="9"/>
  <c r="B135" i="9"/>
  <c r="C135" i="9"/>
  <c r="D135" i="9"/>
  <c r="E135" i="9"/>
  <c r="A136" i="9"/>
  <c r="B136" i="9"/>
  <c r="C136" i="9"/>
  <c r="D136" i="9"/>
  <c r="E136" i="9"/>
  <c r="A137" i="9"/>
  <c r="B137" i="9"/>
  <c r="C137" i="9"/>
  <c r="D137" i="9"/>
  <c r="E137" i="9"/>
  <c r="A138" i="9"/>
  <c r="B138" i="9"/>
  <c r="C138" i="9"/>
  <c r="D138" i="9"/>
  <c r="E138" i="9"/>
  <c r="A139" i="9"/>
  <c r="B139" i="9"/>
  <c r="C139" i="9"/>
  <c r="D139" i="9"/>
  <c r="E139" i="9"/>
  <c r="A140" i="9"/>
  <c r="B140" i="9"/>
  <c r="C140" i="9"/>
  <c r="D140" i="9"/>
  <c r="E140" i="9"/>
  <c r="A141" i="9"/>
  <c r="B141" i="9"/>
  <c r="C141" i="9"/>
  <c r="D141" i="9"/>
  <c r="E141" i="9"/>
  <c r="A142" i="9"/>
  <c r="B142" i="9"/>
  <c r="C142" i="9"/>
  <c r="D142" i="9"/>
  <c r="E142" i="9"/>
  <c r="A143" i="9"/>
  <c r="B143" i="9"/>
  <c r="C143" i="9"/>
  <c r="D143" i="9"/>
  <c r="E143" i="9"/>
  <c r="A144" i="9"/>
  <c r="B144" i="9"/>
  <c r="C144" i="9"/>
  <c r="D144" i="9"/>
  <c r="E144" i="9"/>
  <c r="A145" i="9"/>
  <c r="B145" i="9"/>
  <c r="C145" i="9"/>
  <c r="D145" i="9"/>
  <c r="E145" i="9"/>
  <c r="A146" i="9"/>
  <c r="B146" i="9"/>
  <c r="C146" i="9"/>
  <c r="D146" i="9"/>
  <c r="E146" i="9"/>
  <c r="A147" i="9"/>
  <c r="B147" i="9"/>
  <c r="C147" i="9"/>
  <c r="D147" i="9"/>
  <c r="E147" i="9"/>
  <c r="A148" i="9"/>
  <c r="B148" i="9"/>
  <c r="C148" i="9"/>
  <c r="D148" i="9"/>
  <c r="E148" i="9"/>
  <c r="A149" i="9"/>
  <c r="B149" i="9"/>
  <c r="C149" i="9"/>
  <c r="D149" i="9"/>
  <c r="E149" i="9"/>
  <c r="A150" i="9"/>
  <c r="B150" i="9"/>
  <c r="C150" i="9"/>
  <c r="D150" i="9"/>
  <c r="E150" i="9"/>
  <c r="A151" i="9"/>
  <c r="B151" i="9"/>
  <c r="C151" i="9"/>
  <c r="D151" i="9"/>
  <c r="E151" i="9"/>
  <c r="A152" i="9"/>
  <c r="B152" i="9"/>
  <c r="C152" i="9"/>
  <c r="D152" i="9"/>
  <c r="E152" i="9"/>
  <c r="A153" i="9"/>
  <c r="B153" i="9"/>
  <c r="C153" i="9"/>
  <c r="D153" i="9"/>
  <c r="E153" i="9"/>
  <c r="A154" i="9"/>
  <c r="B154" i="9"/>
  <c r="C154" i="9"/>
  <c r="D154" i="9"/>
  <c r="E154" i="9"/>
  <c r="A155" i="9"/>
  <c r="B155" i="9"/>
  <c r="C155" i="9"/>
  <c r="D155" i="9"/>
  <c r="E155" i="9"/>
  <c r="A156" i="9"/>
  <c r="B156" i="9"/>
  <c r="C156" i="9"/>
  <c r="D156" i="9"/>
  <c r="E156" i="9"/>
  <c r="A157" i="9"/>
  <c r="B157" i="9"/>
  <c r="C157" i="9"/>
  <c r="D157" i="9"/>
  <c r="E157" i="9"/>
  <c r="A158" i="9"/>
  <c r="B158" i="9"/>
  <c r="C158" i="9"/>
  <c r="D158" i="9"/>
  <c r="E158" i="9"/>
  <c r="A159" i="9"/>
  <c r="B159" i="9"/>
  <c r="C159" i="9"/>
  <c r="D159" i="9"/>
  <c r="E159" i="9"/>
  <c r="A160" i="9"/>
  <c r="B160" i="9"/>
  <c r="C160" i="9"/>
  <c r="D160" i="9"/>
  <c r="E160" i="9"/>
  <c r="A161" i="9"/>
  <c r="B161" i="9"/>
  <c r="C161" i="9"/>
  <c r="D161" i="9"/>
  <c r="E161" i="9"/>
  <c r="A162" i="9"/>
  <c r="B162" i="9"/>
  <c r="C162" i="9"/>
  <c r="D162" i="9"/>
  <c r="E162" i="9"/>
  <c r="A163" i="9"/>
  <c r="B163" i="9"/>
  <c r="C163" i="9"/>
  <c r="D163" i="9"/>
  <c r="E163" i="9"/>
  <c r="A164" i="9"/>
  <c r="B164" i="9"/>
  <c r="C164" i="9"/>
  <c r="D164" i="9"/>
  <c r="E164" i="9"/>
  <c r="A165" i="9"/>
  <c r="B165" i="9"/>
  <c r="C165" i="9"/>
  <c r="D165" i="9"/>
  <c r="E165" i="9"/>
  <c r="A166" i="9"/>
  <c r="B166" i="9"/>
  <c r="C166" i="9"/>
  <c r="D166" i="9"/>
  <c r="E166" i="9"/>
  <c r="A167" i="9"/>
  <c r="B167" i="9"/>
  <c r="C167" i="9"/>
  <c r="D167" i="9"/>
  <c r="E167" i="9"/>
  <c r="A168" i="9"/>
  <c r="B168" i="9"/>
  <c r="C168" i="9"/>
  <c r="D168" i="9"/>
  <c r="E168" i="9"/>
  <c r="A169" i="9"/>
  <c r="B169" i="9"/>
  <c r="C169" i="9"/>
  <c r="D169" i="9"/>
  <c r="E169" i="9"/>
  <c r="A170" i="9"/>
  <c r="B170" i="9"/>
  <c r="C170" i="9"/>
  <c r="D170" i="9"/>
  <c r="E170" i="9"/>
  <c r="A171" i="9"/>
  <c r="B171" i="9"/>
  <c r="C171" i="9"/>
  <c r="D171" i="9"/>
  <c r="E171" i="9"/>
  <c r="A172" i="9"/>
  <c r="B172" i="9"/>
  <c r="C172" i="9"/>
  <c r="D172" i="9"/>
  <c r="E172" i="9"/>
  <c r="A173" i="9"/>
  <c r="B173" i="9"/>
  <c r="C173" i="9"/>
  <c r="D173" i="9"/>
  <c r="E173" i="9"/>
  <c r="A174" i="9"/>
  <c r="B174" i="9"/>
  <c r="C174" i="9"/>
  <c r="D174" i="9"/>
  <c r="E174" i="9"/>
  <c r="A175" i="9"/>
  <c r="B175" i="9"/>
  <c r="C175" i="9"/>
  <c r="D175" i="9"/>
  <c r="E175" i="9"/>
  <c r="A176" i="9"/>
  <c r="B176" i="9"/>
  <c r="C176" i="9"/>
  <c r="D176" i="9"/>
  <c r="E176" i="9"/>
  <c r="A177" i="9"/>
  <c r="B177" i="9"/>
  <c r="C177" i="9"/>
  <c r="D177" i="9"/>
  <c r="E177" i="9"/>
  <c r="A178" i="9"/>
  <c r="B178" i="9"/>
  <c r="C178" i="9"/>
  <c r="D178" i="9"/>
  <c r="E178" i="9"/>
  <c r="A179" i="9"/>
  <c r="B179" i="9"/>
  <c r="C179" i="9"/>
  <c r="D179" i="9"/>
  <c r="E179" i="9"/>
  <c r="A180" i="9"/>
  <c r="B180" i="9"/>
  <c r="C180" i="9"/>
  <c r="D180" i="9"/>
  <c r="E180" i="9"/>
  <c r="A181" i="9"/>
  <c r="B181" i="9"/>
  <c r="C181" i="9"/>
  <c r="D181" i="9"/>
  <c r="E181" i="9"/>
  <c r="A182" i="9"/>
  <c r="B182" i="9"/>
  <c r="C182" i="9"/>
  <c r="D182" i="9"/>
  <c r="E182" i="9"/>
  <c r="A183" i="9"/>
  <c r="B183" i="9"/>
  <c r="C183" i="9"/>
  <c r="D183" i="9"/>
  <c r="E183" i="9"/>
  <c r="A184" i="9"/>
  <c r="B184" i="9"/>
  <c r="C184" i="9"/>
  <c r="D184" i="9"/>
  <c r="E184" i="9"/>
  <c r="A185" i="9"/>
  <c r="B185" i="9"/>
  <c r="C185" i="9"/>
  <c r="D185" i="9"/>
  <c r="E185" i="9"/>
  <c r="A186" i="9"/>
  <c r="B186" i="9"/>
  <c r="C186" i="9"/>
  <c r="D186" i="9"/>
  <c r="E186" i="9"/>
  <c r="A187" i="9"/>
  <c r="B187" i="9"/>
  <c r="C187" i="9"/>
  <c r="D187" i="9"/>
  <c r="E187" i="9"/>
  <c r="A188" i="9"/>
  <c r="B188" i="9"/>
  <c r="C188" i="9"/>
  <c r="D188" i="9"/>
  <c r="E188" i="9"/>
  <c r="A189" i="9"/>
  <c r="B189" i="9"/>
  <c r="C189" i="9"/>
  <c r="D189" i="9"/>
  <c r="E189" i="9"/>
  <c r="A190" i="9"/>
  <c r="B190" i="9"/>
  <c r="C190" i="9"/>
  <c r="D190" i="9"/>
  <c r="E190" i="9"/>
  <c r="A191" i="9"/>
  <c r="B191" i="9"/>
  <c r="C191" i="9"/>
  <c r="D191" i="9"/>
  <c r="E191" i="9"/>
  <c r="A192" i="9"/>
  <c r="B192" i="9"/>
  <c r="C192" i="9"/>
  <c r="D192" i="9"/>
  <c r="E192" i="9"/>
  <c r="A193" i="9"/>
  <c r="B193" i="9"/>
  <c r="C193" i="9"/>
  <c r="D193" i="9"/>
  <c r="E193" i="9"/>
  <c r="A194" i="9"/>
  <c r="B194" i="9"/>
  <c r="C194" i="9"/>
  <c r="D194" i="9"/>
  <c r="E194" i="9"/>
  <c r="A195" i="9"/>
  <c r="B195" i="9"/>
  <c r="C195" i="9"/>
  <c r="D195" i="9"/>
  <c r="E195" i="9"/>
  <c r="A196" i="9"/>
  <c r="B196" i="9"/>
  <c r="C196" i="9"/>
  <c r="D196" i="9"/>
  <c r="E196" i="9"/>
  <c r="A18" i="9"/>
  <c r="B18" i="9"/>
  <c r="C18" i="9"/>
  <c r="D18" i="9"/>
  <c r="E18" i="9"/>
  <c r="A19" i="9"/>
  <c r="B19" i="9"/>
  <c r="C19" i="9"/>
  <c r="D19" i="9"/>
  <c r="E19" i="9"/>
  <c r="A20" i="9"/>
  <c r="B20" i="9"/>
  <c r="C20" i="9"/>
  <c r="D20" i="9"/>
  <c r="E20" i="9"/>
  <c r="A21" i="9"/>
  <c r="B21" i="9"/>
  <c r="C21" i="9"/>
  <c r="D21" i="9"/>
  <c r="E21" i="9"/>
  <c r="M16" i="9"/>
  <c r="N16" i="9"/>
  <c r="L16" i="9"/>
  <c r="K16" i="9"/>
  <c r="J16" i="9"/>
  <c r="I16" i="9"/>
  <c r="H16" i="9"/>
  <c r="G16" i="9"/>
  <c r="F16" i="9"/>
  <c r="L16" i="3"/>
  <c r="M16" i="3"/>
  <c r="N16" i="3"/>
  <c r="O16" i="3"/>
  <c r="P16" i="3"/>
  <c r="I16"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8" i="3"/>
  <c r="K19" i="3"/>
  <c r="K20" i="3"/>
  <c r="K21" i="3"/>
  <c r="K17" i="3"/>
  <c r="Q16" i="9" l="1"/>
  <c r="K16" i="3"/>
  <c r="H14" i="7" l="1"/>
  <c r="G14" i="7"/>
  <c r="F14" i="7"/>
  <c r="E14" i="7"/>
  <c r="D1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Chera Amin</author>
    <author>Joe Cologne</author>
  </authors>
  <commentList>
    <comment ref="A10" authorId="0" shapeId="0" xr:uid="{4487BB01-32E7-47C4-B0E9-67D22EA3BBC1}">
      <text>
        <r>
          <rPr>
            <sz val="9"/>
            <color indexed="81"/>
            <rFont val="Tahoma"/>
            <family val="2"/>
          </rPr>
          <t>Fiscal year can be used. If applicable, please indicate the year in an email to report@cssea.bc.ca.</t>
        </r>
      </text>
    </comment>
    <comment ref="A29" authorId="1" shapeId="0" xr:uid="{CE8B6BD4-7D78-4FF1-AC38-46AF5B955578}">
      <text>
        <r>
          <rPr>
            <sz val="9"/>
            <color indexed="81"/>
            <rFont val="Tahoma"/>
            <family val="2"/>
          </rPr>
          <t>Please answer CLBC supplementary questions on Schedule Q1.</t>
        </r>
      </text>
    </comment>
    <comment ref="A30" authorId="1" shapeId="0" xr:uid="{C9B27DDA-400F-4A54-8216-BE547C5AE24C}">
      <text>
        <r>
          <rPr>
            <sz val="9"/>
            <color indexed="81"/>
            <rFont val="Tahoma"/>
            <family val="2"/>
          </rPr>
          <t>Please answer BC Housing supplementary questions on Schedule Q1.</t>
        </r>
      </text>
    </comment>
    <comment ref="A67" authorId="1" shapeId="0" xr:uid="{4D21066C-B221-47DD-83DB-89E1A70E2D77}">
      <text>
        <r>
          <rPr>
            <sz val="9"/>
            <color indexed="81"/>
            <rFont val="Tahoma"/>
            <family val="2"/>
          </rPr>
          <t>Please see 'Flow Through Funding' on Schedule H2.</t>
        </r>
      </text>
    </comment>
    <comment ref="B67" authorId="0" shapeId="0" xr:uid="{34781EA6-5C1B-4EC5-99C5-80F5B3547016}">
      <text>
        <r>
          <rPr>
            <sz val="9"/>
            <color indexed="81"/>
            <rFont val="Tahoma"/>
            <family val="2"/>
          </rPr>
          <t xml:space="preserve">Calculated from Schedule H2. </t>
        </r>
      </text>
    </comment>
    <comment ref="C67" authorId="0" shapeId="0" xr:uid="{50C3B981-35B3-4BE1-B8C5-495652A8177D}">
      <text>
        <r>
          <rPr>
            <sz val="9"/>
            <color indexed="81"/>
            <rFont val="Tahoma"/>
            <family val="2"/>
          </rPr>
          <t xml:space="preserve">Calculated from Schedule H2. </t>
        </r>
      </text>
    </comment>
    <comment ref="A68" authorId="0" shapeId="0" xr:uid="{001CEEDB-6A11-4174-8AF9-8F744D089C6F}">
      <text>
        <r>
          <rPr>
            <u/>
            <sz val="9"/>
            <color indexed="81"/>
            <rFont val="Tahoma"/>
            <family val="2"/>
          </rPr>
          <t>Examples Include:</t>
        </r>
        <r>
          <rPr>
            <sz val="9"/>
            <color indexed="81"/>
            <rFont val="Tahoma"/>
            <family val="2"/>
          </rPr>
          <t xml:space="preserve">
Capital project grants, B.C. Community Climate grants, other Crown Corporations (ie. Innovate BC.), etc. </t>
        </r>
      </text>
    </comment>
    <comment ref="A74" authorId="0" shapeId="0" xr:uid="{BE045329-592D-4302-ADD7-F978D20AC7C0}">
      <text>
        <r>
          <rPr>
            <u/>
            <sz val="9"/>
            <color indexed="81"/>
            <rFont val="Tahoma"/>
            <family val="2"/>
          </rPr>
          <t xml:space="preserve">Examples Include: </t>
        </r>
        <r>
          <rPr>
            <sz val="9"/>
            <color indexed="81"/>
            <rFont val="Tahoma"/>
            <family val="2"/>
          </rPr>
          <t xml:space="preserve">
Rent received from tenants, donations, private sponsorships, subsides, user fees, thrift stores, social enterprise revenue, etc.</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David Lin</author>
    <author>Chera Amin</author>
  </authors>
  <commentList>
    <comment ref="U12" authorId="0" shapeId="0" xr:uid="{00000000-0006-0000-0E00-000001000000}">
      <text>
        <r>
          <rPr>
            <b/>
            <sz val="9"/>
            <color indexed="81"/>
            <rFont val="Tahoma"/>
            <family val="2"/>
          </rPr>
          <t>Definition:</t>
        </r>
        <r>
          <rPr>
            <sz val="9"/>
            <color indexed="81"/>
            <rFont val="Tahoma"/>
            <family val="2"/>
          </rPr>
          <t xml:space="preserve">
Backfill hours are hours worked by a casual employee, or by a part-time employee working in addition to their regular schedule, who is filling in for an absent employee.</t>
        </r>
      </text>
    </comment>
    <comment ref="C13" authorId="0" shapeId="0" xr:uid="{00000000-0006-0000-0E00-000002000000}">
      <text>
        <r>
          <rPr>
            <sz val="9"/>
            <color indexed="81"/>
            <rFont val="Tahoma"/>
            <family val="2"/>
          </rPr>
          <t xml:space="preserve">The average salary a management employee would have earned if they worked a full year with no absences. 
Do not include any pensions or benefits.
</t>
        </r>
      </text>
    </comment>
    <comment ref="R13" authorId="1" shapeId="0" xr:uid="{54CD5A8D-3576-4EF8-936A-B9857F8B60D4}">
      <text>
        <r>
          <rPr>
            <u/>
            <sz val="9"/>
            <color indexed="81"/>
            <rFont val="Tahoma"/>
            <family val="2"/>
          </rPr>
          <t xml:space="preserve">Terminated Employees Include: </t>
        </r>
        <r>
          <rPr>
            <sz val="9"/>
            <color indexed="81"/>
            <rFont val="Tahoma"/>
            <family val="2"/>
          </rPr>
          <t>Resignation, retirement, discharge, layoff, employees who move to a different position – if it creates a vacancy in the original position.</t>
        </r>
      </text>
    </comment>
    <comment ref="U13" authorId="0" shapeId="0" xr:uid="{00000000-0006-0000-0E00-000003000000}">
      <text>
        <r>
          <rPr>
            <sz val="9"/>
            <color indexed="81"/>
            <rFont val="Tahoma"/>
            <family val="2"/>
          </rPr>
          <t xml:space="preserve">Calculated automatically from M1; includes </t>
        </r>
        <r>
          <rPr>
            <b/>
            <sz val="9"/>
            <color indexed="81"/>
            <rFont val="Tahoma"/>
            <family val="2"/>
          </rPr>
          <t>both provincially</t>
        </r>
        <r>
          <rPr>
            <sz val="9"/>
            <color indexed="81"/>
            <rFont val="Tahoma"/>
            <family val="2"/>
          </rPr>
          <t xml:space="preserve"> and </t>
        </r>
        <r>
          <rPr>
            <b/>
            <sz val="9"/>
            <color indexed="81"/>
            <rFont val="Tahoma"/>
            <family val="2"/>
          </rPr>
          <t>non-provincially funded</t>
        </r>
        <r>
          <rPr>
            <sz val="9"/>
            <color indexed="81"/>
            <rFont val="Tahoma"/>
            <family val="2"/>
          </rPr>
          <t xml:space="preserve"> hours.</t>
        </r>
      </text>
    </comment>
    <comment ref="V13" authorId="1" shapeId="0" xr:uid="{3E3ABF41-A347-45BA-9ABD-9E726C1A86A3}">
      <text>
        <r>
          <rPr>
            <sz val="9"/>
            <color indexed="81"/>
            <rFont val="Tahoma"/>
            <family val="2"/>
          </rPr>
          <t>May not be applicable to all classifications.</t>
        </r>
      </text>
    </comment>
    <comment ref="D14" authorId="0" shapeId="0" xr:uid="{00000000-0006-0000-0E00-000005000000}">
      <text>
        <r>
          <rPr>
            <sz val="9"/>
            <color indexed="81"/>
            <rFont val="Tahoma"/>
            <family val="2"/>
          </rPr>
          <t>Please report any other cash compensation in Schedule S2 under "All Other Wage Costs".</t>
        </r>
      </text>
    </comment>
    <comment ref="E14" authorId="0" shapeId="0" xr:uid="{E9B44247-3FC7-467F-B354-84BF9A28BE0B}">
      <text>
        <r>
          <rPr>
            <sz val="9"/>
            <color indexed="81"/>
            <rFont val="Tahoma"/>
            <family val="2"/>
          </rPr>
          <t xml:space="preserve">Expenses and allowances that are </t>
        </r>
        <r>
          <rPr>
            <b/>
            <u/>
            <sz val="9"/>
            <color indexed="81"/>
            <rFont val="Tahoma"/>
            <family val="2"/>
          </rPr>
          <t>part of the compensation package</t>
        </r>
        <r>
          <rPr>
            <sz val="9"/>
            <color indexed="81"/>
            <rFont val="Tahoma"/>
            <family val="2"/>
          </rPr>
          <t xml:space="preserve">. 
</t>
        </r>
        <r>
          <rPr>
            <u/>
            <sz val="9"/>
            <color indexed="81"/>
            <rFont val="Tahoma"/>
            <family val="2"/>
          </rPr>
          <t>Examples Include:</t>
        </r>
        <r>
          <rPr>
            <sz val="9"/>
            <color indexed="81"/>
            <rFont val="Tahoma"/>
            <family val="2"/>
          </rPr>
          <t xml:space="preserve">
Living expenses stipends, parking, car leases, phone packages, and gym/club memberships. 
Report other reimbursed costs in Schedule S2.</t>
        </r>
      </text>
    </comment>
    <comment ref="F14" authorId="0" shapeId="0" xr:uid="{00000000-0006-0000-0E00-000007000000}">
      <text>
        <r>
          <rPr>
            <sz val="9"/>
            <color indexed="81"/>
            <rFont val="Tahoma"/>
            <family val="2"/>
          </rPr>
          <t>Please report any other cash compensation in Schedule S2 under "All Other Wage Costs".</t>
        </r>
      </text>
    </comment>
    <comment ref="G14" authorId="0" shapeId="0" xr:uid="{E9D26407-7287-46F3-AEF5-8ABAE7D5A916}">
      <text>
        <r>
          <rPr>
            <sz val="9"/>
            <color indexed="81"/>
            <rFont val="Tahoma"/>
            <family val="2"/>
          </rPr>
          <t xml:space="preserve">Expenses and allowances that are </t>
        </r>
        <r>
          <rPr>
            <b/>
            <u/>
            <sz val="9"/>
            <color indexed="81"/>
            <rFont val="Tahoma"/>
            <family val="2"/>
          </rPr>
          <t>part of the compensation package</t>
        </r>
        <r>
          <rPr>
            <sz val="9"/>
            <color indexed="81"/>
            <rFont val="Tahoma"/>
            <family val="2"/>
          </rPr>
          <t xml:space="preserve">. 
</t>
        </r>
        <r>
          <rPr>
            <u/>
            <sz val="9"/>
            <color indexed="81"/>
            <rFont val="Tahoma"/>
            <family val="2"/>
          </rPr>
          <t>Examples Include:</t>
        </r>
        <r>
          <rPr>
            <sz val="9"/>
            <color indexed="81"/>
            <rFont val="Tahoma"/>
            <family val="2"/>
          </rPr>
          <t xml:space="preserve">
Living expenses stipends, parking, car leases, phone packages, and gym/club memberships. 
Report other reimbursed costs in Schedule S2.
</t>
        </r>
      </text>
    </comment>
    <comment ref="K14" authorId="1" shapeId="0" xr:uid="{A26FAEDA-D6ED-4478-A6AE-B6B9925C4244}">
      <text>
        <r>
          <rPr>
            <sz val="9"/>
            <color indexed="81"/>
            <rFont val="Tahoma"/>
            <family val="2"/>
          </rPr>
          <t>This includes employees on leave who remain employed with the agency.</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Natalie Hoi</author>
    <author>Chera Amin</author>
    <author>David Lin</author>
  </authors>
  <commentList>
    <comment ref="D13" authorId="0" shapeId="0" xr:uid="{542D5C5B-264E-491D-A9C5-AEBE4A5E70D2}">
      <text>
        <r>
          <rPr>
            <sz val="9"/>
            <color indexed="81"/>
            <rFont val="Tahoma"/>
            <family val="2"/>
          </rPr>
          <t>Seniority of the highest-ranking employee, typically titled Executive Director, CEO, or similar. Include ED/CEO equivalents (e.g., Owner).</t>
        </r>
      </text>
    </comment>
    <comment ref="U13" authorId="1" shapeId="0" xr:uid="{FBD4AB1B-5BE1-430A-BF8E-D1F794796886}">
      <text>
        <r>
          <rPr>
            <sz val="9"/>
            <color indexed="81"/>
            <rFont val="Tahoma"/>
            <family val="2"/>
          </rPr>
          <t xml:space="preserve">Please include both </t>
        </r>
        <r>
          <rPr>
            <b/>
            <sz val="9"/>
            <color indexed="81"/>
            <rFont val="Tahoma"/>
            <family val="2"/>
          </rPr>
          <t>participating</t>
        </r>
        <r>
          <rPr>
            <sz val="9"/>
            <color indexed="81"/>
            <rFont val="Tahoma"/>
            <family val="2"/>
          </rPr>
          <t xml:space="preserve"> and </t>
        </r>
        <r>
          <rPr>
            <b/>
            <sz val="9"/>
            <color indexed="81"/>
            <rFont val="Tahoma"/>
            <family val="2"/>
          </rPr>
          <t>non-participating</t>
        </r>
        <r>
          <rPr>
            <sz val="9"/>
            <color indexed="81"/>
            <rFont val="Tahoma"/>
            <family val="2"/>
          </rPr>
          <t xml:space="preserve"> provincially funded employees.
</t>
        </r>
      </text>
    </comment>
    <comment ref="Q16" authorId="2" shapeId="0" xr:uid="{00000000-0006-0000-0F00-000002000000}">
      <text>
        <r>
          <rPr>
            <sz val="9"/>
            <color indexed="81"/>
            <rFont val="Tahoma"/>
            <family val="2"/>
          </rPr>
          <t>Please report the sum of couples and families under "Family Rate", since EHC rates are the same for both.</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Chera Amin</author>
    <author>David Lin</author>
  </authors>
  <commentList>
    <comment ref="B12" authorId="0" shapeId="0" xr:uid="{4F5C0572-DA70-4CA4-BB87-C8103922C0B0}">
      <text>
        <r>
          <rPr>
            <sz val="9"/>
            <color indexed="81"/>
            <rFont val="Tahoma"/>
            <family val="2"/>
          </rPr>
          <t>The option for "Casual/add'l hours" is intended for agencies that cannot separate casual and additional hours. If the agency can distinguish between them, please report each category separately per employee.</t>
        </r>
      </text>
    </comment>
    <comment ref="C12" authorId="1" shapeId="0" xr:uid="{00000000-0006-0000-1000-000001000000}">
      <text>
        <r>
          <rPr>
            <b/>
            <sz val="9"/>
            <color indexed="81"/>
            <rFont val="Tahoma"/>
            <family val="2"/>
          </rPr>
          <t>Do NOT include overtime hours.</t>
        </r>
        <r>
          <rPr>
            <sz val="9"/>
            <color indexed="81"/>
            <rFont val="Tahoma"/>
            <family val="2"/>
          </rPr>
          <t xml:space="preserve">
</t>
        </r>
        <r>
          <rPr>
            <b/>
            <sz val="9"/>
            <color indexed="81"/>
            <rFont val="Tahoma"/>
            <family val="2"/>
          </rPr>
          <t xml:space="preserve">
Based on 260 work days per year:
2080</t>
        </r>
        <r>
          <rPr>
            <sz val="9"/>
            <color indexed="81"/>
            <rFont val="Tahoma"/>
            <family val="2"/>
          </rPr>
          <t xml:space="preserve"> = 40 hr/wk
</t>
        </r>
        <r>
          <rPr>
            <b/>
            <sz val="9"/>
            <color indexed="81"/>
            <rFont val="Tahoma"/>
            <family val="2"/>
          </rPr>
          <t>1950</t>
        </r>
        <r>
          <rPr>
            <sz val="9"/>
            <color indexed="81"/>
            <rFont val="Tahoma"/>
            <family val="2"/>
          </rPr>
          <t xml:space="preserve"> = 37.5 hr/wk
</t>
        </r>
        <r>
          <rPr>
            <b/>
            <sz val="9"/>
            <color indexed="81"/>
            <rFont val="Tahoma"/>
            <family val="2"/>
          </rPr>
          <t>1820</t>
        </r>
        <r>
          <rPr>
            <sz val="9"/>
            <color indexed="81"/>
            <rFont val="Tahoma"/>
            <family val="2"/>
          </rPr>
          <t xml:space="preserve"> = 35 hr/wk
</t>
        </r>
        <r>
          <rPr>
            <b/>
            <sz val="9"/>
            <color indexed="81"/>
            <rFont val="Tahoma"/>
            <family val="2"/>
          </rPr>
          <t xml:space="preserve">
Based on 261 work days per year:</t>
        </r>
        <r>
          <rPr>
            <sz val="9"/>
            <color indexed="81"/>
            <rFont val="Tahoma"/>
            <family val="2"/>
          </rPr>
          <t xml:space="preserve">
</t>
        </r>
        <r>
          <rPr>
            <b/>
            <sz val="9"/>
            <color indexed="81"/>
            <rFont val="Tahoma"/>
            <family val="2"/>
          </rPr>
          <t>2088</t>
        </r>
        <r>
          <rPr>
            <sz val="9"/>
            <color indexed="81"/>
            <rFont val="Tahoma"/>
            <family val="2"/>
          </rPr>
          <t xml:space="preserve"> = 40 hr/wk
</t>
        </r>
        <r>
          <rPr>
            <b/>
            <sz val="9"/>
            <color indexed="81"/>
            <rFont val="Tahoma"/>
            <family val="2"/>
          </rPr>
          <t>1957.5</t>
        </r>
        <r>
          <rPr>
            <sz val="9"/>
            <color indexed="81"/>
            <rFont val="Tahoma"/>
            <family val="2"/>
          </rPr>
          <t xml:space="preserve"> = 37.5 hr/wk
</t>
        </r>
        <r>
          <rPr>
            <b/>
            <sz val="9"/>
            <color indexed="81"/>
            <rFont val="Tahoma"/>
            <family val="2"/>
          </rPr>
          <t>1827</t>
        </r>
        <r>
          <rPr>
            <sz val="9"/>
            <color indexed="81"/>
            <rFont val="Tahoma"/>
            <family val="2"/>
          </rPr>
          <t xml:space="preserve"> = 35 hr/wk
</t>
        </r>
        <r>
          <rPr>
            <b/>
            <sz val="9"/>
            <color indexed="81"/>
            <rFont val="Tahoma"/>
            <family val="2"/>
          </rPr>
          <t>Day Rate:</t>
        </r>
        <r>
          <rPr>
            <sz val="9"/>
            <color indexed="81"/>
            <rFont val="Tahoma"/>
            <family val="2"/>
          </rPr>
          <t xml:space="preserve">
</t>
        </r>
        <r>
          <rPr>
            <b/>
            <sz val="9"/>
            <color indexed="81"/>
            <rFont val="Tahoma"/>
            <family val="2"/>
          </rPr>
          <t>2184</t>
        </r>
        <r>
          <rPr>
            <sz val="9"/>
            <color indexed="81"/>
            <rFont val="Tahoma"/>
            <family val="2"/>
          </rPr>
          <t xml:space="preserve"> = X on, X off, 12 hr, 52 weeks
</t>
        </r>
        <r>
          <rPr>
            <b/>
            <sz val="9"/>
            <color indexed="81"/>
            <rFont val="Tahoma"/>
            <family val="2"/>
          </rPr>
          <t>2190</t>
        </r>
        <r>
          <rPr>
            <sz val="9"/>
            <color indexed="81"/>
            <rFont val="Tahoma"/>
            <family val="2"/>
          </rPr>
          <t xml:space="preserve"> = X on, X off, 12 hr, 365 days
</t>
        </r>
        <r>
          <rPr>
            <b/>
            <sz val="9"/>
            <color indexed="81"/>
            <rFont val="Tahoma"/>
            <family val="2"/>
          </rPr>
          <t>2496</t>
        </r>
        <r>
          <rPr>
            <sz val="9"/>
            <color indexed="81"/>
            <rFont val="Tahoma"/>
            <family val="2"/>
          </rPr>
          <t xml:space="preserve"> = 2 days per week
</t>
        </r>
        <r>
          <rPr>
            <b/>
            <sz val="9"/>
            <color indexed="81"/>
            <rFont val="Tahoma"/>
            <family val="2"/>
          </rPr>
          <t>3744</t>
        </r>
        <r>
          <rPr>
            <sz val="9"/>
            <color indexed="81"/>
            <rFont val="Tahoma"/>
            <family val="2"/>
          </rPr>
          <t xml:space="preserve"> = 3 days per week
</t>
        </r>
        <r>
          <rPr>
            <b/>
            <sz val="9"/>
            <color indexed="81"/>
            <rFont val="Tahoma"/>
            <family val="2"/>
          </rPr>
          <t>4368</t>
        </r>
        <r>
          <rPr>
            <sz val="9"/>
            <color indexed="81"/>
            <rFont val="Tahoma"/>
            <family val="2"/>
          </rPr>
          <t xml:space="preserve"> = X on, X off, 24 hr, 52 weeks
</t>
        </r>
        <r>
          <rPr>
            <b/>
            <sz val="9"/>
            <color indexed="81"/>
            <rFont val="Tahoma"/>
            <family val="2"/>
          </rPr>
          <t>4380</t>
        </r>
        <r>
          <rPr>
            <sz val="9"/>
            <color indexed="81"/>
            <rFont val="Tahoma"/>
            <family val="2"/>
          </rPr>
          <t xml:space="preserve"> = X on, X off, 24 hr, 365 days
</t>
        </r>
        <r>
          <rPr>
            <b/>
            <sz val="9"/>
            <color indexed="81"/>
            <rFont val="Tahoma"/>
            <family val="2"/>
          </rPr>
          <t>4992</t>
        </r>
        <r>
          <rPr>
            <sz val="9"/>
            <color indexed="81"/>
            <rFont val="Tahoma"/>
            <family val="2"/>
          </rPr>
          <t xml:space="preserve"> = 4 days per week</t>
        </r>
      </text>
    </comment>
    <comment ref="T12" authorId="1" shapeId="0" xr:uid="{00000000-0006-0000-1000-000002000000}">
      <text>
        <r>
          <rPr>
            <b/>
            <sz val="9"/>
            <color indexed="81"/>
            <rFont val="Tahoma"/>
            <family val="2"/>
          </rPr>
          <t>Definition:</t>
        </r>
        <r>
          <rPr>
            <sz val="9"/>
            <color indexed="81"/>
            <rFont val="Tahoma"/>
            <family val="2"/>
          </rPr>
          <t xml:space="preserve">
Backfill hours are hours worked by a casual employee, or by a part-time employee working in addition to their regular schedule, who is filling in for an absent employee.</t>
        </r>
      </text>
    </comment>
    <comment ref="Q13" authorId="0" shapeId="0" xr:uid="{7C9234F6-339F-44A8-BA17-711F59239850}">
      <text>
        <r>
          <rPr>
            <sz val="9"/>
            <color indexed="81"/>
            <rFont val="Tahoma"/>
            <family val="2"/>
          </rPr>
          <t>Terminated employees include: Resignation, retirement, discharge, layoff, employees who move to a different position – if it creates a vacancy in the original position.</t>
        </r>
      </text>
    </comment>
    <comment ref="T13" authorId="1" shapeId="0" xr:uid="{00000000-0006-0000-1000-000003000000}">
      <text>
        <r>
          <rPr>
            <sz val="9"/>
            <color indexed="81"/>
            <rFont val="Tahoma"/>
            <family val="2"/>
          </rPr>
          <t>Calculated automatically from B1; includes</t>
        </r>
        <r>
          <rPr>
            <b/>
            <sz val="9"/>
            <color indexed="81"/>
            <rFont val="Tahoma"/>
            <family val="2"/>
          </rPr>
          <t xml:space="preserve"> both provincially</t>
        </r>
        <r>
          <rPr>
            <sz val="9"/>
            <color indexed="81"/>
            <rFont val="Tahoma"/>
            <family val="2"/>
          </rPr>
          <t xml:space="preserve"> and </t>
        </r>
        <r>
          <rPr>
            <b/>
            <sz val="9"/>
            <color indexed="81"/>
            <rFont val="Tahoma"/>
            <family val="2"/>
          </rPr>
          <t>non-provincially funded</t>
        </r>
        <r>
          <rPr>
            <sz val="9"/>
            <color indexed="81"/>
            <rFont val="Tahoma"/>
            <family val="2"/>
          </rPr>
          <t xml:space="preserve"> hours.</t>
        </r>
      </text>
    </comment>
    <comment ref="U13" authorId="0" shapeId="0" xr:uid="{8D10D565-024A-45DC-B736-068EF2F80347}">
      <text>
        <r>
          <rPr>
            <sz val="9"/>
            <color indexed="81"/>
            <rFont val="Tahoma"/>
            <family val="2"/>
          </rPr>
          <t>May not be applicable to all classifications.</t>
        </r>
      </text>
    </comment>
    <comment ref="I14" authorId="0" shapeId="0" xr:uid="{AA47B48B-1F9C-4198-AF98-E32BCC446124}">
      <text>
        <r>
          <rPr>
            <sz val="9"/>
            <color indexed="81"/>
            <rFont val="Tahoma"/>
            <family val="2"/>
          </rPr>
          <t>This includes employees on leave who remain employed with the agency.</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Chera Amin</author>
    <author>David Lin</author>
  </authors>
  <commentList>
    <comment ref="U13" authorId="0" shapeId="0" xr:uid="{0FA9DAAF-7CB8-4017-BB79-D8FBB4BCC8CE}">
      <text>
        <r>
          <rPr>
            <sz val="9"/>
            <color indexed="81"/>
            <rFont val="Tahoma"/>
            <family val="2"/>
          </rPr>
          <t xml:space="preserve">Please include both </t>
        </r>
        <r>
          <rPr>
            <b/>
            <sz val="9"/>
            <color indexed="81"/>
            <rFont val="Tahoma"/>
            <family val="2"/>
          </rPr>
          <t>participating</t>
        </r>
        <r>
          <rPr>
            <sz val="9"/>
            <color indexed="81"/>
            <rFont val="Tahoma"/>
            <family val="2"/>
          </rPr>
          <t xml:space="preserve"> and </t>
        </r>
        <r>
          <rPr>
            <b/>
            <sz val="9"/>
            <color indexed="81"/>
            <rFont val="Tahoma"/>
            <family val="2"/>
          </rPr>
          <t>non-participating</t>
        </r>
        <r>
          <rPr>
            <sz val="9"/>
            <color indexed="81"/>
            <rFont val="Tahoma"/>
            <family val="2"/>
          </rPr>
          <t xml:space="preserve"> provincially funded employees.</t>
        </r>
      </text>
    </comment>
    <comment ref="Q16" authorId="1" shapeId="0" xr:uid="{00000000-0006-0000-1100-000001000000}">
      <text>
        <r>
          <rPr>
            <sz val="9"/>
            <color indexed="81"/>
            <rFont val="Tahoma"/>
            <family val="2"/>
          </rPr>
          <t>Please report the sum of couples and families under "Family Rate", since EHC rates are the same for both.</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Natalie Hoi</author>
    <author>David Lin</author>
  </authors>
  <commentList>
    <comment ref="B18" authorId="0" shapeId="0" xr:uid="{02319BA6-7951-486C-9B21-10FCB7839289}">
      <text>
        <r>
          <rPr>
            <sz val="9"/>
            <color indexed="81"/>
            <rFont val="Tahoma"/>
            <family val="2"/>
          </rPr>
          <t xml:space="preserve">Red cells below indicate that the number of </t>
        </r>
        <r>
          <rPr>
            <b/>
            <sz val="9"/>
            <color indexed="81"/>
            <rFont val="Tahoma"/>
            <family val="2"/>
          </rPr>
          <t>Provincially Funded active Non-Union</t>
        </r>
        <r>
          <rPr>
            <sz val="9"/>
            <color indexed="81"/>
            <rFont val="Tahoma"/>
            <family val="2"/>
          </rPr>
          <t xml:space="preserve"> employees do not align with the reported total under 'Number of Active Employees by Region'.</t>
        </r>
      </text>
    </comment>
    <comment ref="C18" authorId="0" shapeId="0" xr:uid="{5893EC88-3DE0-4C7B-8AD8-354D8FFAC6FC}">
      <text>
        <r>
          <rPr>
            <sz val="9"/>
            <color indexed="81"/>
            <rFont val="Tahoma"/>
            <family val="2"/>
          </rPr>
          <t xml:space="preserve">Red cells below indicate that the number of </t>
        </r>
        <r>
          <rPr>
            <b/>
            <sz val="9"/>
            <color indexed="81"/>
            <rFont val="Tahoma"/>
            <family val="2"/>
          </rPr>
          <t>Provincially Funded active Management</t>
        </r>
        <r>
          <rPr>
            <sz val="9"/>
            <color indexed="81"/>
            <rFont val="Tahoma"/>
            <family val="2"/>
          </rPr>
          <t xml:space="preserve"> employees do not align with the reported total under 'Number of Active Employees by Region'.</t>
        </r>
      </text>
    </comment>
    <comment ref="D18" authorId="0" shapeId="0" xr:uid="{26A46C4F-118E-47C0-A200-8D91F7910BDA}">
      <text>
        <r>
          <rPr>
            <sz val="9"/>
            <color indexed="81"/>
            <rFont val="Tahoma"/>
            <family val="2"/>
          </rPr>
          <t xml:space="preserve">Red cells below indicate that the number of </t>
        </r>
        <r>
          <rPr>
            <b/>
            <sz val="9"/>
            <color indexed="81"/>
            <rFont val="Tahoma"/>
            <family val="2"/>
          </rPr>
          <t xml:space="preserve">Provincially-Funded active Bargaining Unit </t>
        </r>
        <r>
          <rPr>
            <sz val="9"/>
            <color indexed="81"/>
            <rFont val="Tahoma"/>
            <family val="2"/>
          </rPr>
          <t>employees do not align with the reported total under 'Number of Active Employees by Region' and/or by Union.</t>
        </r>
      </text>
    </comment>
    <comment ref="E18" authorId="0" shapeId="0" xr:uid="{E249A85F-71F8-435A-A1B6-15FA1ADE6D90}">
      <text>
        <r>
          <rPr>
            <sz val="9"/>
            <color indexed="81"/>
            <rFont val="Tahoma"/>
            <family val="2"/>
          </rPr>
          <t xml:space="preserve">Red cells below indicate that the number of </t>
        </r>
        <r>
          <rPr>
            <b/>
            <sz val="9"/>
            <color indexed="81"/>
            <rFont val="Tahoma"/>
            <family val="2"/>
          </rPr>
          <t>Non-Provincially Funded active Non-Union</t>
        </r>
        <r>
          <rPr>
            <sz val="9"/>
            <color indexed="81"/>
            <rFont val="Tahoma"/>
            <family val="2"/>
          </rPr>
          <t xml:space="preserve"> employees do not align with the reported total under 'Number of Active Employees by Region'.</t>
        </r>
      </text>
    </comment>
    <comment ref="F18" authorId="0" shapeId="0" xr:uid="{6675E578-8B6D-4E97-B5FA-81161D49BD1B}">
      <text>
        <r>
          <rPr>
            <sz val="9"/>
            <color indexed="81"/>
            <rFont val="Tahoma"/>
            <family val="2"/>
          </rPr>
          <t xml:space="preserve">Red cells below indicate that the number of </t>
        </r>
        <r>
          <rPr>
            <b/>
            <sz val="9"/>
            <color indexed="81"/>
            <rFont val="Tahoma"/>
            <family val="2"/>
          </rPr>
          <t>Non-Provincially Funded active Management</t>
        </r>
        <r>
          <rPr>
            <sz val="9"/>
            <color indexed="81"/>
            <rFont val="Tahoma"/>
            <family val="2"/>
          </rPr>
          <t xml:space="preserve"> employees do not align with the reported total under 'Number of Active Employees by Region'.</t>
        </r>
      </text>
    </comment>
    <comment ref="G18" authorId="0" shapeId="0" xr:uid="{A7104C08-C366-40B3-810D-4097275667AF}">
      <text>
        <r>
          <rPr>
            <sz val="9"/>
            <color indexed="81"/>
            <rFont val="Tahoma"/>
            <family val="2"/>
          </rPr>
          <t>Red cells below indicate that the number of</t>
        </r>
        <r>
          <rPr>
            <b/>
            <sz val="9"/>
            <color indexed="81"/>
            <rFont val="Tahoma"/>
            <family val="2"/>
          </rPr>
          <t xml:space="preserve"> Non-Provincially Funded active Bargaining Unit</t>
        </r>
        <r>
          <rPr>
            <sz val="9"/>
            <color indexed="81"/>
            <rFont val="Tahoma"/>
            <family val="2"/>
          </rPr>
          <t xml:space="preserve"> employees do not align with the reported total under 'Number of Active Employees by Region'.</t>
        </r>
      </text>
    </comment>
    <comment ref="J18" authorId="1" shapeId="0" xr:uid="{00000000-0006-0000-1200-000001000000}">
      <text>
        <r>
          <rPr>
            <sz val="9"/>
            <color indexed="81"/>
            <rFont val="Tahoma"/>
            <family val="2"/>
          </rPr>
          <t>Automatically calculated from Schedule N1.</t>
        </r>
      </text>
    </comment>
    <comment ref="K18" authorId="1" shapeId="0" xr:uid="{00000000-0006-0000-1200-000002000000}">
      <text>
        <r>
          <rPr>
            <sz val="9"/>
            <color indexed="81"/>
            <rFont val="Tahoma"/>
            <family val="2"/>
          </rPr>
          <t>Automatically calculated from Schedule M1.</t>
        </r>
      </text>
    </comment>
    <comment ref="L18" authorId="1" shapeId="0" xr:uid="{00000000-0006-0000-1200-000003000000}">
      <text>
        <r>
          <rPr>
            <sz val="9"/>
            <color indexed="81"/>
            <rFont val="Tahoma"/>
            <family val="2"/>
          </rPr>
          <t>Automatically calculated from Schedule B1.</t>
        </r>
      </text>
    </comment>
    <comment ref="M18" authorId="1" shapeId="0" xr:uid="{00000000-0006-0000-1200-000004000000}">
      <text>
        <r>
          <rPr>
            <sz val="9"/>
            <color indexed="81"/>
            <rFont val="Tahoma"/>
            <family val="2"/>
          </rPr>
          <t xml:space="preserve">Automatically calculated from Schedule N1.
</t>
        </r>
      </text>
    </comment>
    <comment ref="N18" authorId="1" shapeId="0" xr:uid="{00000000-0006-0000-1200-000005000000}">
      <text>
        <r>
          <rPr>
            <sz val="9"/>
            <color indexed="81"/>
            <rFont val="Tahoma"/>
            <family val="2"/>
          </rPr>
          <t xml:space="preserve">Automatically calculated from Schedule M1.
</t>
        </r>
      </text>
    </comment>
    <comment ref="O18" authorId="1" shapeId="0" xr:uid="{00000000-0006-0000-1200-000006000000}">
      <text>
        <r>
          <rPr>
            <sz val="9"/>
            <color indexed="81"/>
            <rFont val="Tahoma"/>
            <family val="2"/>
          </rPr>
          <t>Automatically calculated from Schedule B1.</t>
        </r>
      </text>
    </comment>
    <comment ref="J19" authorId="1" shapeId="0" xr:uid="{00000000-0006-0000-1200-000007000000}">
      <text>
        <r>
          <rPr>
            <sz val="9"/>
            <color indexed="81"/>
            <rFont val="Tahoma"/>
            <family val="2"/>
          </rPr>
          <t>Automatically calculated from Schedule N1.</t>
        </r>
      </text>
    </comment>
    <comment ref="L19" authorId="1" shapeId="0" xr:uid="{00000000-0006-0000-1200-000008000000}">
      <text>
        <r>
          <rPr>
            <sz val="9"/>
            <color indexed="81"/>
            <rFont val="Tahoma"/>
            <family val="2"/>
          </rPr>
          <t>Automatically calculated from Schedule B1.</t>
        </r>
      </text>
    </comment>
    <comment ref="M19" authorId="1" shapeId="0" xr:uid="{00000000-0006-0000-1200-000009000000}">
      <text>
        <r>
          <rPr>
            <sz val="9"/>
            <color indexed="81"/>
            <rFont val="Tahoma"/>
            <family val="2"/>
          </rPr>
          <t xml:space="preserve">Automatically calculated from Schedule N1.
</t>
        </r>
      </text>
    </comment>
    <comment ref="O19" authorId="1" shapeId="0" xr:uid="{00000000-0006-0000-1200-00000A000000}">
      <text>
        <r>
          <rPr>
            <sz val="9"/>
            <color indexed="81"/>
            <rFont val="Tahoma"/>
            <family val="2"/>
          </rPr>
          <t>Automatically calculated from Schedule B1.</t>
        </r>
      </text>
    </comment>
    <comment ref="B27" authorId="0" shapeId="0" xr:uid="{F425C534-649B-4869-8884-7EF308D65C3D}">
      <text>
        <r>
          <rPr>
            <sz val="9"/>
            <color indexed="81"/>
            <rFont val="Tahoma"/>
            <family val="2"/>
          </rPr>
          <t xml:space="preserve">Red cells indicate a discrepancy between the number of </t>
        </r>
        <r>
          <rPr>
            <b/>
            <sz val="9"/>
            <color indexed="81"/>
            <rFont val="Tahoma"/>
            <family val="2"/>
          </rPr>
          <t>Provincially Funded active Non-Union employees</t>
        </r>
        <r>
          <rPr>
            <sz val="9"/>
            <color indexed="81"/>
            <rFont val="Tahoma"/>
            <family val="2"/>
          </rPr>
          <t xml:space="preserve"> by region and the total reported under 'Number of Active Employees'.</t>
        </r>
      </text>
    </comment>
    <comment ref="C27" authorId="0" shapeId="0" xr:uid="{18B55DB6-0ECB-4319-A496-110EDF937C8A}">
      <text>
        <r>
          <rPr>
            <sz val="9"/>
            <color indexed="81"/>
            <rFont val="Tahoma"/>
            <family val="2"/>
          </rPr>
          <t xml:space="preserve">Red cells indicate a discrepancy between the number of </t>
        </r>
        <r>
          <rPr>
            <b/>
            <sz val="9"/>
            <color indexed="81"/>
            <rFont val="Tahoma"/>
            <family val="2"/>
          </rPr>
          <t>Provincially Funded</t>
        </r>
        <r>
          <rPr>
            <sz val="9"/>
            <color indexed="81"/>
            <rFont val="Tahoma"/>
            <family val="2"/>
          </rPr>
          <t xml:space="preserve"> </t>
        </r>
        <r>
          <rPr>
            <b/>
            <sz val="9"/>
            <color indexed="81"/>
            <rFont val="Tahoma"/>
            <family val="2"/>
          </rPr>
          <t>active Management employees</t>
        </r>
        <r>
          <rPr>
            <sz val="9"/>
            <color indexed="81"/>
            <rFont val="Tahoma"/>
            <family val="2"/>
          </rPr>
          <t xml:space="preserve"> by region and the total reported under 'Number of Active Employees'.</t>
        </r>
      </text>
    </comment>
    <comment ref="D27" authorId="0" shapeId="0" xr:uid="{48525C8D-D209-47C4-A5E3-C5835ED953B0}">
      <text>
        <r>
          <rPr>
            <sz val="9"/>
            <color indexed="81"/>
            <rFont val="Tahoma"/>
            <family val="2"/>
          </rPr>
          <t xml:space="preserve">Red cells indicate a discrepancy between the number of </t>
        </r>
        <r>
          <rPr>
            <b/>
            <sz val="9"/>
            <color indexed="81"/>
            <rFont val="Tahoma"/>
            <family val="2"/>
          </rPr>
          <t>Provincially Funded active Bargaining Unit</t>
        </r>
        <r>
          <rPr>
            <sz val="9"/>
            <color indexed="81"/>
            <rFont val="Tahoma"/>
            <family val="2"/>
          </rPr>
          <t xml:space="preserve"> </t>
        </r>
        <r>
          <rPr>
            <b/>
            <sz val="9"/>
            <color indexed="81"/>
            <rFont val="Tahoma"/>
            <family val="2"/>
          </rPr>
          <t>employees</t>
        </r>
        <r>
          <rPr>
            <sz val="9"/>
            <color indexed="81"/>
            <rFont val="Tahoma"/>
            <family val="2"/>
          </rPr>
          <t xml:space="preserve"> by region and the total reported under 'Number of Active Employees'.</t>
        </r>
      </text>
    </comment>
    <comment ref="E27" authorId="0" shapeId="0" xr:uid="{01735B12-3C81-4001-BC37-0125F77B5099}">
      <text>
        <r>
          <rPr>
            <sz val="9"/>
            <color indexed="81"/>
            <rFont val="Tahoma"/>
            <family val="2"/>
          </rPr>
          <t xml:space="preserve">Red cells indicate a discrepancy between the number of </t>
        </r>
        <r>
          <rPr>
            <b/>
            <sz val="9"/>
            <color indexed="81"/>
            <rFont val="Tahoma"/>
            <family val="2"/>
          </rPr>
          <t>Non-Provincially Funded active</t>
        </r>
        <r>
          <rPr>
            <sz val="9"/>
            <color indexed="81"/>
            <rFont val="Tahoma"/>
            <family val="2"/>
          </rPr>
          <t xml:space="preserve"> </t>
        </r>
        <r>
          <rPr>
            <b/>
            <sz val="9"/>
            <color indexed="81"/>
            <rFont val="Tahoma"/>
            <family val="2"/>
          </rPr>
          <t>Non-Union employees</t>
        </r>
        <r>
          <rPr>
            <sz val="9"/>
            <color indexed="81"/>
            <rFont val="Tahoma"/>
            <family val="2"/>
          </rPr>
          <t xml:space="preserve"> and the total reported under 'Number of Active Employees'.</t>
        </r>
      </text>
    </comment>
    <comment ref="F27" authorId="0" shapeId="0" xr:uid="{BDDA1395-A8F9-4F98-85E7-004865F4993F}">
      <text>
        <r>
          <rPr>
            <sz val="9"/>
            <color indexed="81"/>
            <rFont val="Tahoma"/>
            <family val="2"/>
          </rPr>
          <t xml:space="preserve">Red cells indicate a discrepancy between the number of </t>
        </r>
        <r>
          <rPr>
            <b/>
            <sz val="9"/>
            <color indexed="81"/>
            <rFont val="Tahoma"/>
            <family val="2"/>
          </rPr>
          <t>Non-Provincially Funded active Management employees</t>
        </r>
        <r>
          <rPr>
            <sz val="9"/>
            <color indexed="81"/>
            <rFont val="Tahoma"/>
            <family val="2"/>
          </rPr>
          <t xml:space="preserve"> and the total reported under 'Number of Active Employees'.</t>
        </r>
      </text>
    </comment>
    <comment ref="G27" authorId="0" shapeId="0" xr:uid="{547BC3EC-C31C-4837-BBD4-AAE6DCAB19F0}">
      <text>
        <r>
          <rPr>
            <sz val="9"/>
            <color indexed="81"/>
            <rFont val="Tahoma"/>
            <family val="2"/>
          </rPr>
          <t xml:space="preserve">Red cells indicate a discrepancy between the number of </t>
        </r>
        <r>
          <rPr>
            <b/>
            <sz val="9"/>
            <color indexed="81"/>
            <rFont val="Tahoma"/>
            <family val="2"/>
          </rPr>
          <t>Non-Provincially Funded active Bargaining Unit employees</t>
        </r>
        <r>
          <rPr>
            <sz val="9"/>
            <color indexed="81"/>
            <rFont val="Tahoma"/>
            <family val="2"/>
          </rPr>
          <t xml:space="preserve"> and the total reported under 'Number of Active Employees'.</t>
        </r>
      </text>
    </comment>
    <comment ref="A28" authorId="1" shapeId="0" xr:uid="{00000000-0006-0000-1200-00000B000000}">
      <text>
        <r>
          <rPr>
            <b/>
            <sz val="9"/>
            <color indexed="81"/>
            <rFont val="Tahoma"/>
            <family val="2"/>
          </rPr>
          <t>East Kootenay</t>
        </r>
        <r>
          <rPr>
            <sz val="9"/>
            <color indexed="81"/>
            <rFont val="Tahoma"/>
            <family val="2"/>
          </rPr>
          <t xml:space="preserve">:
Cranbrook; Creston; Fernie (Elkford, Sparwood); Golden; Kimberley; Windermere (Invermere, Radium Hot Springs);
</t>
        </r>
        <r>
          <rPr>
            <b/>
            <sz val="9"/>
            <color indexed="81"/>
            <rFont val="Tahoma"/>
            <family val="2"/>
          </rPr>
          <t>Kootenay Boundary</t>
        </r>
        <r>
          <rPr>
            <sz val="9"/>
            <color indexed="81"/>
            <rFont val="Tahoma"/>
            <family val="2"/>
          </rPr>
          <t xml:space="preserve">:
Arrow Lakes (Nakusp, New Denver, Silverton); Castlegar; Grand Forks; Kettle Valley (Greenwood, Midway); Kootenay Lake (Kaslo); Nelson (Salmo, Slocan); Trail (Fruitvale, Montrose, Rossland, Warfield);  
</t>
        </r>
        <r>
          <rPr>
            <b/>
            <sz val="9"/>
            <color indexed="81"/>
            <rFont val="Tahoma"/>
            <family val="2"/>
          </rPr>
          <t>Okanagan</t>
        </r>
        <r>
          <rPr>
            <sz val="9"/>
            <color indexed="81"/>
            <rFont val="Tahoma"/>
            <family val="2"/>
          </rPr>
          <t xml:space="preserve">:
Armstrong-Spallumcheen; Central Okanagan (Kelowna, Lake Country, Peachland, West Kelowna); Enderby; Keremeos; Southern Okanagan (Oliver, Osoyoos); Penticton; Princeton; Summerland; Vernon (Coldstream, Lumby); 
</t>
        </r>
        <r>
          <rPr>
            <b/>
            <sz val="9"/>
            <color indexed="81"/>
            <rFont val="Tahoma"/>
            <family val="2"/>
          </rPr>
          <t>Thompson Cariboo Shuswap</t>
        </r>
        <r>
          <rPr>
            <sz val="9"/>
            <color indexed="81"/>
            <rFont val="Tahoma"/>
            <family val="2"/>
          </rPr>
          <t>:
100 Mile House; Cariboo-Chilcotin (Williams Lake); Lillooet; Merritt; North Thompson; Revelstoke; South Cariboo (Ashcroft, Cache Creek, Clinton, Lytton); Kamloops (Chase, Logan Lake); Salmon Arm (Sicamous)</t>
        </r>
      </text>
    </comment>
    <comment ref="A29" authorId="1" shapeId="0" xr:uid="{00000000-0006-0000-1200-00000C000000}">
      <text>
        <r>
          <rPr>
            <b/>
            <sz val="9"/>
            <color indexed="81"/>
            <rFont val="Tahoma"/>
            <family val="2"/>
          </rPr>
          <t>Fraser East</t>
        </r>
        <r>
          <rPr>
            <sz val="9"/>
            <color indexed="81"/>
            <rFont val="Tahoma"/>
            <family val="2"/>
          </rPr>
          <t xml:space="preserve">:
Abbotsford; Agassiz-Harrison (Harrison Hot Springs, Kent); Chilliwack; Hope; Mission;
</t>
        </r>
        <r>
          <rPr>
            <b/>
            <sz val="9"/>
            <color indexed="81"/>
            <rFont val="Tahoma"/>
            <family val="2"/>
          </rPr>
          <t>Fraser North</t>
        </r>
        <r>
          <rPr>
            <sz val="9"/>
            <color indexed="81"/>
            <rFont val="Tahoma"/>
            <family val="2"/>
          </rPr>
          <t xml:space="preserve">:
Burnaby; Coquitlam (Anmore, Belcarra, Maple Ridge, Pitt Meadows, Port Coquitlam, Port Moody); New Westminster
</t>
        </r>
        <r>
          <rPr>
            <b/>
            <sz val="9"/>
            <color indexed="81"/>
            <rFont val="Tahoma"/>
            <family val="2"/>
          </rPr>
          <t>Fraser South</t>
        </r>
        <r>
          <rPr>
            <sz val="9"/>
            <color indexed="81"/>
            <rFont val="Tahoma"/>
            <family val="2"/>
          </rPr>
          <t>:
Delta; Langley; Surrey; White Rock</t>
        </r>
      </text>
    </comment>
    <comment ref="A30" authorId="1" shapeId="0" xr:uid="{00000000-0006-0000-1200-00000D000000}">
      <text>
        <r>
          <rPr>
            <b/>
            <sz val="9"/>
            <color indexed="81"/>
            <rFont val="Tahoma"/>
            <family val="2"/>
          </rPr>
          <t>Northwest</t>
        </r>
        <r>
          <rPr>
            <sz val="9"/>
            <color indexed="81"/>
            <rFont val="Tahoma"/>
            <family val="2"/>
          </rPr>
          <t xml:space="preserve">:
Kitimat; Nisga'a; Prince Rupert (Port Edward); Queen Charlotte (Massett, Port Clements); Smithers (Houston, Telkwa); Snow Country (Stewart); Stikine; Telegraph Creek; Terrace; Upper Skeena (Hazelton, New Hazelton);
</t>
        </r>
        <r>
          <rPr>
            <b/>
            <sz val="9"/>
            <color indexed="81"/>
            <rFont val="Tahoma"/>
            <family val="2"/>
          </rPr>
          <t>Northern Interior</t>
        </r>
        <r>
          <rPr>
            <sz val="9"/>
            <color indexed="81"/>
            <rFont val="Tahoma"/>
            <family val="2"/>
          </rPr>
          <t xml:space="preserve">:
Burns Lake (Granisle); Nechako (Fort St. James, Fraser Lake, Vanderhoof); Prince George (Mackenzie); Quesnel (Wells)
</t>
        </r>
        <r>
          <rPr>
            <b/>
            <sz val="9"/>
            <color indexed="81"/>
            <rFont val="Tahoma"/>
            <family val="2"/>
          </rPr>
          <t>Northeast</t>
        </r>
        <r>
          <rPr>
            <sz val="9"/>
            <color indexed="81"/>
            <rFont val="Tahoma"/>
            <family val="2"/>
          </rPr>
          <t>:
Fort Nelson; Peace River North (Fort St. John, Hudson's Hope, Taylor); Peace River South (Chetwynd, Dawson Creek, Pouce Coupe, Tumber Ridge)</t>
        </r>
      </text>
    </comment>
    <comment ref="A31" authorId="1" shapeId="0" xr:uid="{00000000-0006-0000-1200-00000E000000}">
      <text>
        <r>
          <rPr>
            <b/>
            <sz val="9"/>
            <color indexed="81"/>
            <rFont val="Tahoma"/>
            <family val="2"/>
          </rPr>
          <t>Richmond</t>
        </r>
        <r>
          <rPr>
            <sz val="9"/>
            <color indexed="81"/>
            <rFont val="Tahoma"/>
            <family val="2"/>
          </rPr>
          <t xml:space="preserve">;
</t>
        </r>
        <r>
          <rPr>
            <b/>
            <sz val="9"/>
            <color indexed="81"/>
            <rFont val="Tahoma"/>
            <family val="2"/>
          </rPr>
          <t>Vancouver</t>
        </r>
        <r>
          <rPr>
            <sz val="9"/>
            <color indexed="81"/>
            <rFont val="Tahoma"/>
            <family val="2"/>
          </rPr>
          <t xml:space="preserve">;
</t>
        </r>
        <r>
          <rPr>
            <b/>
            <sz val="9"/>
            <color indexed="81"/>
            <rFont val="Tahoma"/>
            <family val="2"/>
          </rPr>
          <t>North Shore/Coast Garibaldi</t>
        </r>
        <r>
          <rPr>
            <sz val="9"/>
            <color indexed="81"/>
            <rFont val="Tahoma"/>
            <family val="2"/>
          </rPr>
          <t>:
Bella Coola Valley (Anahim Lake, Hagensborg); Bowen Island; Central Coast; Howe Sound (Pemberton, Squamish, Whistler); North Vancouver; Powell River; Sunshine Coast (Gibsons, Sechelt); West Vancouver</t>
        </r>
      </text>
    </comment>
    <comment ref="A32" authorId="0" shapeId="0" xr:uid="{0185A7A8-7C3A-4BDB-B7CC-E0D74D5DB07B}">
      <text>
        <r>
          <rPr>
            <b/>
            <sz val="9"/>
            <color indexed="81"/>
            <rFont val="Tahoma"/>
            <family val="2"/>
          </rPr>
          <t>South Vancouver Island:</t>
        </r>
        <r>
          <rPr>
            <sz val="9"/>
            <color indexed="81"/>
            <rFont val="Tahoma"/>
            <family val="2"/>
          </rPr>
          <t xml:space="preserve">
Greater Victoria (Esquimalt, Oak Bay, View Royal); Gulf Islands; Saanich (North Saanich; Sidney); Sooke (Colwood, Highlands, Langford, Metchosin);
</t>
        </r>
        <r>
          <rPr>
            <b/>
            <sz val="9"/>
            <color indexed="81"/>
            <rFont val="Tahoma"/>
            <family val="2"/>
          </rPr>
          <t>Central Vancouver Island:</t>
        </r>
        <r>
          <rPr>
            <sz val="9"/>
            <color indexed="81"/>
            <rFont val="Tahoma"/>
            <family val="2"/>
          </rPr>
          <t xml:space="preserve">
Alberni (Port Alberni, Tofino, Ucluelet); Cowichan (North Cowichan, Duncan); Ladysmith; Lake Cowichan; Nanaimo; Qualicum (Qualicum Beach, Parksville);
</t>
        </r>
        <r>
          <rPr>
            <b/>
            <sz val="9"/>
            <color indexed="81"/>
            <rFont val="Tahoma"/>
            <family val="2"/>
          </rPr>
          <t>North Vancouver Island:</t>
        </r>
        <r>
          <rPr>
            <sz val="9"/>
            <color indexed="81"/>
            <rFont val="Tahoma"/>
            <family val="2"/>
          </rPr>
          <t xml:space="preserve">
Campbell River (Sayward); Courtney (Comox, Courtney, Cumberland); Vancouver Island North (Alert Bay, Port Alice, Port Hardy, Port McNeil); Vancouver Island West (Gold River, Tahsis, Zeballos)</t>
        </r>
      </text>
    </comment>
    <comment ref="A35" authorId="0" shapeId="0" xr:uid="{2B82DCC2-4B72-48ED-B80F-C124E3550C4E}">
      <text>
        <r>
          <rPr>
            <sz val="9"/>
            <color indexed="81"/>
            <rFont val="Tahoma"/>
            <family val="2"/>
          </rPr>
          <t>Enter the name of the Union manually if it is not listed in the drop-down menu.</t>
        </r>
      </text>
    </comment>
    <comment ref="D38" authorId="0" shapeId="0" xr:uid="{B535BD01-BA9E-449A-8765-2B9358028A04}">
      <text>
        <r>
          <rPr>
            <sz val="9"/>
            <color indexed="81"/>
            <rFont val="Tahoma"/>
            <family val="2"/>
          </rPr>
          <t>Red cells may indicate discrepancies in the active bargaining unit totals, or a missing union (A39:A43).</t>
        </r>
      </text>
    </comment>
    <comment ref="G38" authorId="0" shapeId="0" xr:uid="{A1710A10-DC6A-4F16-93D9-D043F8FED82B}">
      <text>
        <r>
          <rPr>
            <sz val="9"/>
            <color indexed="81"/>
            <rFont val="Tahoma"/>
            <family val="2"/>
          </rPr>
          <t>Red cells may indicate discrepancies in the active bargaining unit totals, or a missing union (A39:A43).</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Chera Amin</author>
    <author>Natalie Hoi</author>
    <author>David Lin</author>
  </authors>
  <commentList>
    <comment ref="C12" authorId="0" shapeId="0" xr:uid="{1F39FDE7-A55A-4894-B94F-464CEFEBE2EB}">
      <text>
        <r>
          <rPr>
            <sz val="9"/>
            <color indexed="81"/>
            <rFont val="Tahoma"/>
            <family val="2"/>
          </rPr>
          <t>Automatically calculated from the Home Schedule.</t>
        </r>
      </text>
    </comment>
    <comment ref="G12" authorId="0" shapeId="0" xr:uid="{AFB3083A-C9B1-47EB-96B3-C2BD2543412C}">
      <text>
        <r>
          <rPr>
            <sz val="9"/>
            <color indexed="81"/>
            <rFont val="Tahoma"/>
            <family val="2"/>
          </rPr>
          <t>Automatically calculated from the Home Schedule.</t>
        </r>
      </text>
    </comment>
    <comment ref="C13" authorId="0" shapeId="0" xr:uid="{0FB5E1DD-1EE4-4E3B-B99B-82C493069923}">
      <text>
        <r>
          <rPr>
            <sz val="9"/>
            <color indexed="81"/>
            <rFont val="Tahoma"/>
            <family val="2"/>
          </rPr>
          <t>Automatically calculated from the Home Schedule.</t>
        </r>
      </text>
    </comment>
    <comment ref="G13" authorId="0" shapeId="0" xr:uid="{F8156C37-35D8-409C-AD30-7F40EC390613}">
      <text>
        <r>
          <rPr>
            <sz val="9"/>
            <color indexed="81"/>
            <rFont val="Tahoma"/>
            <family val="2"/>
          </rPr>
          <t xml:space="preserve">Automatically calculated from Schedule M1 and Schedule S2.
</t>
        </r>
      </text>
    </comment>
    <comment ref="G14" authorId="1" shapeId="0" xr:uid="{27D23CCD-0522-4665-9659-6A59D2B97C62}">
      <text>
        <r>
          <rPr>
            <sz val="9"/>
            <color indexed="81"/>
            <rFont val="Tahoma"/>
            <family val="2"/>
          </rPr>
          <t>A red cell indicates compensation costs exceeding the funding reported on the Home Schedule.
If applicable, please verify all funding amounts have been captured on the Home Schedule.</t>
        </r>
      </text>
    </comment>
    <comment ref="C19" authorId="2" shapeId="0" xr:uid="{00000000-0006-0000-1300-000001000000}">
      <text>
        <r>
          <rPr>
            <sz val="9"/>
            <color indexed="81"/>
            <rFont val="Tahoma"/>
            <family val="2"/>
          </rPr>
          <t>Values are automatically calculated from Schedule N1.</t>
        </r>
      </text>
    </comment>
    <comment ref="D19" authorId="2" shapeId="0" xr:uid="{00000000-0006-0000-1300-000002000000}">
      <text>
        <r>
          <rPr>
            <sz val="9"/>
            <color indexed="81"/>
            <rFont val="Tahoma"/>
            <family val="2"/>
          </rPr>
          <t>Values are automatically calculated from Schedule M1.</t>
        </r>
      </text>
    </comment>
    <comment ref="E19" authorId="2" shapeId="0" xr:uid="{00000000-0006-0000-1300-000003000000}">
      <text>
        <r>
          <rPr>
            <sz val="9"/>
            <color indexed="81"/>
            <rFont val="Tahoma"/>
            <family val="2"/>
          </rPr>
          <t>Values are automatically calculated from Schedule B1.</t>
        </r>
      </text>
    </comment>
    <comment ref="F19" authorId="2" shapeId="0" xr:uid="{00000000-0006-0000-1300-000004000000}">
      <text>
        <r>
          <rPr>
            <sz val="9"/>
            <color indexed="81"/>
            <rFont val="Tahoma"/>
            <family val="2"/>
          </rPr>
          <t>Values are automatically calculated from Schedule N1.</t>
        </r>
      </text>
    </comment>
    <comment ref="G19" authorId="2" shapeId="0" xr:uid="{00000000-0006-0000-1300-000005000000}">
      <text>
        <r>
          <rPr>
            <sz val="9"/>
            <color indexed="81"/>
            <rFont val="Tahoma"/>
            <family val="2"/>
          </rPr>
          <t>Values are automatically calculated from Schedule M1.</t>
        </r>
      </text>
    </comment>
    <comment ref="H19" authorId="2" shapeId="0" xr:uid="{00000000-0006-0000-1300-000006000000}">
      <text>
        <r>
          <rPr>
            <sz val="9"/>
            <color indexed="81"/>
            <rFont val="Tahoma"/>
            <family val="2"/>
          </rPr>
          <t>Values are automatically calculated from Schedule B1.</t>
        </r>
      </text>
    </comment>
    <comment ref="C20" authorId="2" shapeId="0" xr:uid="{00000000-0006-0000-1300-000007000000}">
      <text>
        <r>
          <rPr>
            <sz val="9"/>
            <color indexed="81"/>
            <rFont val="Tahoma"/>
            <family val="2"/>
          </rPr>
          <t>Values are automatically calculated from Schedule N1.</t>
        </r>
      </text>
    </comment>
    <comment ref="E20" authorId="2" shapeId="0" xr:uid="{00000000-0006-0000-1300-000008000000}">
      <text>
        <r>
          <rPr>
            <sz val="9"/>
            <color indexed="81"/>
            <rFont val="Tahoma"/>
            <family val="2"/>
          </rPr>
          <t>Values are automatically calculated from Schedule B1.</t>
        </r>
      </text>
    </comment>
    <comment ref="F20" authorId="2" shapeId="0" xr:uid="{00000000-0006-0000-1300-000009000000}">
      <text>
        <r>
          <rPr>
            <sz val="9"/>
            <color indexed="81"/>
            <rFont val="Tahoma"/>
            <family val="2"/>
          </rPr>
          <t>Values are automatically calculated from Schedule N1.</t>
        </r>
      </text>
    </comment>
    <comment ref="H20" authorId="2" shapeId="0" xr:uid="{00000000-0006-0000-1300-00000A000000}">
      <text>
        <r>
          <rPr>
            <sz val="9"/>
            <color indexed="81"/>
            <rFont val="Tahoma"/>
            <family val="2"/>
          </rPr>
          <t>Values are automatically calculated from Schedule B1.</t>
        </r>
      </text>
    </comment>
    <comment ref="A23" authorId="0" shapeId="0" xr:uid="{1243AD16-3D62-4A79-B9CF-21B9E882DFB0}">
      <text>
        <r>
          <rPr>
            <sz val="9"/>
            <color indexed="81"/>
            <rFont val="Tahoma"/>
            <family val="2"/>
          </rPr>
          <t>Amounts paid to employees</t>
        </r>
        <r>
          <rPr>
            <b/>
            <sz val="9"/>
            <color indexed="81"/>
            <rFont val="Tahoma"/>
            <family val="2"/>
          </rPr>
          <t xml:space="preserve"> in lieu</t>
        </r>
        <r>
          <rPr>
            <sz val="9"/>
            <color indexed="81"/>
            <rFont val="Tahoma"/>
            <family val="2"/>
          </rPr>
          <t xml:space="preserve"> of vacation and statutory holiday days (refer to employees' paystubs).
</t>
        </r>
      </text>
    </comment>
    <comment ref="A24" authorId="0" shapeId="0" xr:uid="{DD8C7712-8CF7-4105-877C-A673B280C317}">
      <text>
        <r>
          <rPr>
            <u/>
            <sz val="9"/>
            <color indexed="81"/>
            <rFont val="Tahoma"/>
            <family val="2"/>
          </rPr>
          <t xml:space="preserve">Examples Include:
</t>
        </r>
        <r>
          <rPr>
            <sz val="9"/>
            <color indexed="81"/>
            <rFont val="Tahoma"/>
            <family val="2"/>
          </rPr>
          <t>Severance costs, retroactive payments, shift premiums, honoraria, one-time labour payments, etc.</t>
        </r>
      </text>
    </comment>
    <comment ref="A25" authorId="0" shapeId="0" xr:uid="{00B06E99-1B35-496F-8EF7-7CBB1DD3A283}">
      <text>
        <r>
          <rPr>
            <sz val="9"/>
            <color indexed="81"/>
            <rFont val="Tahoma"/>
            <family val="2"/>
          </rPr>
          <t>Please</t>
        </r>
        <r>
          <rPr>
            <b/>
            <u/>
            <sz val="9"/>
            <color indexed="81"/>
            <rFont val="Tahoma"/>
            <family val="2"/>
          </rPr>
          <t xml:space="preserve"> DO NOT</t>
        </r>
        <r>
          <rPr>
            <sz val="9"/>
            <color indexed="81"/>
            <rFont val="Tahoma"/>
            <family val="2"/>
          </rPr>
          <t xml:space="preserve"> include operational costs.
</t>
        </r>
        <r>
          <rPr>
            <u/>
            <sz val="9"/>
            <color indexed="81"/>
            <rFont val="Tahoma"/>
            <family val="2"/>
          </rPr>
          <t xml:space="preserve">Examples of operational costs that </t>
        </r>
        <r>
          <rPr>
            <b/>
            <u/>
            <sz val="9"/>
            <color indexed="81"/>
            <rFont val="Tahoma"/>
            <family val="2"/>
          </rPr>
          <t xml:space="preserve">SHOULD NOT </t>
        </r>
        <r>
          <rPr>
            <u/>
            <sz val="9"/>
            <color indexed="81"/>
            <rFont val="Tahoma"/>
            <family val="2"/>
          </rPr>
          <t xml:space="preserve">be included:
</t>
        </r>
        <r>
          <rPr>
            <sz val="9"/>
            <color indexed="81"/>
            <rFont val="Tahoma"/>
            <family val="2"/>
          </rPr>
          <t>Client transportation, client meal plans, storage fees, stationary, etc.</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B16" authorId="0" shapeId="0" xr:uid="{00000000-0006-0000-1400-000001000000}">
      <text>
        <r>
          <rPr>
            <b/>
            <sz val="9"/>
            <color indexed="81"/>
            <rFont val="Tahoma"/>
            <family val="2"/>
          </rPr>
          <t>Classification:</t>
        </r>
        <r>
          <rPr>
            <sz val="9"/>
            <color indexed="81"/>
            <rFont val="Tahoma"/>
            <family val="2"/>
          </rPr>
          <t xml:space="preserve">
Accountant</t>
        </r>
      </text>
    </comment>
    <comment ref="H16" authorId="0" shapeId="0" xr:uid="{00000000-0006-0000-1400-000002000000}">
      <text>
        <r>
          <rPr>
            <b/>
            <sz val="9"/>
            <color indexed="81"/>
            <rFont val="Tahoma"/>
            <family val="2"/>
          </rPr>
          <t>Classification:</t>
        </r>
        <r>
          <rPr>
            <sz val="9"/>
            <color indexed="81"/>
            <rFont val="Tahoma"/>
            <family val="2"/>
          </rPr>
          <t xml:space="preserve">
Accountant</t>
        </r>
      </text>
    </comment>
    <comment ref="B17" authorId="0" shapeId="0" xr:uid="{00000000-0006-0000-1400-000003000000}">
      <text>
        <r>
          <rPr>
            <b/>
            <sz val="9"/>
            <color indexed="81"/>
            <rFont val="Tahoma"/>
            <family val="2"/>
          </rPr>
          <t>Classifications:</t>
        </r>
        <r>
          <rPr>
            <sz val="9"/>
            <color indexed="81"/>
            <rFont val="Tahoma"/>
            <family val="2"/>
          </rPr>
          <t xml:space="preserve">
Addictions Counsellor;
Adult, Youth and/or Child Counsellor;
Children Who Witness Abuse Counsellor;
ESL Instructor;
Family Counsellor;
Infant Development Consultant;
Stopping the Violence Counsellor;
Supported Childcare Consultant</t>
        </r>
      </text>
    </comment>
    <comment ref="H17" authorId="0" shapeId="0" xr:uid="{00000000-0006-0000-1400-000004000000}">
      <text>
        <r>
          <rPr>
            <b/>
            <sz val="9"/>
            <color indexed="81"/>
            <rFont val="Tahoma"/>
            <family val="2"/>
          </rPr>
          <t>Classifications:</t>
        </r>
        <r>
          <rPr>
            <sz val="9"/>
            <color indexed="81"/>
            <rFont val="Tahoma"/>
            <family val="2"/>
          </rPr>
          <t xml:space="preserve">
Addictions Counsellor;
Adult, Youth and/or Child Counsellor;
Children Who Witness Abuse Counsellor;
ESL Instructor;
Family Counsellor;
Infant Development Consultant;
Stopping the Violence Counsellor;
Supported Childcare Consultant</t>
        </r>
      </text>
    </comment>
    <comment ref="B18" authorId="0" shapeId="0" xr:uid="{00000000-0006-0000-1400-000005000000}">
      <text>
        <r>
          <rPr>
            <b/>
            <sz val="9"/>
            <color indexed="81"/>
            <rFont val="Tahoma"/>
            <family val="2"/>
          </rPr>
          <t>Classifications:</t>
        </r>
        <r>
          <rPr>
            <sz val="9"/>
            <color indexed="81"/>
            <rFont val="Tahoma"/>
            <family val="2"/>
          </rPr>
          <t xml:space="preserve">
Behavioural Therapist;
Clinical Counsellor;
Nutritionist;
Occupational Therapist;
Physiotherapist;
Residence Nurse;
Speech Language Pathologist</t>
        </r>
      </text>
    </comment>
    <comment ref="H18" authorId="0" shapeId="0" xr:uid="{00000000-0006-0000-1400-000006000000}">
      <text>
        <r>
          <rPr>
            <b/>
            <sz val="9"/>
            <color indexed="81"/>
            <rFont val="Tahoma"/>
            <family val="2"/>
          </rPr>
          <t>Classifications:</t>
        </r>
        <r>
          <rPr>
            <sz val="9"/>
            <color indexed="81"/>
            <rFont val="Tahoma"/>
            <family val="2"/>
          </rPr>
          <t xml:space="preserve">
Behavioural Therapist;
Clinical Counsellor;
Nutritionist;
Occupational Therapist;
Physiotherapist;
Residence Nurse;
Speech Language Pathologist</t>
        </r>
      </text>
    </comment>
    <comment ref="B19" authorId="0" shapeId="0" xr:uid="{00000000-0006-0000-1400-000007000000}">
      <text>
        <r>
          <rPr>
            <b/>
            <sz val="9"/>
            <color indexed="81"/>
            <rFont val="Tahoma"/>
            <family val="2"/>
          </rPr>
          <t>Classifications:</t>
        </r>
        <r>
          <rPr>
            <sz val="9"/>
            <color indexed="81"/>
            <rFont val="Tahoma"/>
            <family val="2"/>
          </rPr>
          <t xml:space="preserve">
Accounting Clerk;
Administrative Assistant;
Administrative Supervisor;
Bookkeeper;
Computer Technical Support Specialist;
Database Clerk;
Receptionist / General Office Clerk;
Secretary</t>
        </r>
      </text>
    </comment>
    <comment ref="H19" authorId="0" shapeId="0" xr:uid="{00000000-0006-0000-1400-000008000000}">
      <text>
        <r>
          <rPr>
            <b/>
            <sz val="9"/>
            <color indexed="81"/>
            <rFont val="Tahoma"/>
            <family val="2"/>
          </rPr>
          <t>Classifications:</t>
        </r>
        <r>
          <rPr>
            <sz val="9"/>
            <color indexed="81"/>
            <rFont val="Tahoma"/>
            <family val="2"/>
          </rPr>
          <t xml:space="preserve">
Accounting Clerk;
Administrative Assistant;
Administrative Supervisor;
Bookkeeper;
Computer Technical Support Specialist;
Database Clerk;
Receptionist / General Office Clerk;
Secretary</t>
        </r>
      </text>
    </comment>
    <comment ref="B20" authorId="0" shapeId="0" xr:uid="{00000000-0006-0000-1400-000009000000}">
      <text>
        <r>
          <rPr>
            <b/>
            <sz val="9"/>
            <color indexed="81"/>
            <rFont val="Tahoma"/>
            <family val="2"/>
          </rPr>
          <t>Classifications:</t>
        </r>
        <r>
          <rPr>
            <sz val="9"/>
            <color indexed="81"/>
            <rFont val="Tahoma"/>
            <family val="2"/>
          </rPr>
          <t xml:space="preserve">
Employment Counsellor;
Vocational Counsellor</t>
        </r>
      </text>
    </comment>
    <comment ref="H20" authorId="0" shapeId="0" xr:uid="{00000000-0006-0000-1400-00000A000000}">
      <text>
        <r>
          <rPr>
            <b/>
            <sz val="9"/>
            <color indexed="81"/>
            <rFont val="Tahoma"/>
            <family val="2"/>
          </rPr>
          <t>Classifications:</t>
        </r>
        <r>
          <rPr>
            <sz val="9"/>
            <color indexed="81"/>
            <rFont val="Tahoma"/>
            <family val="2"/>
          </rPr>
          <t xml:space="preserve">
Employment Counsellor;
Vocational Counsellor</t>
        </r>
      </text>
    </comment>
    <comment ref="B21" authorId="0" shapeId="0" xr:uid="{00000000-0006-0000-1400-00000B000000}">
      <text>
        <r>
          <rPr>
            <b/>
            <sz val="9"/>
            <color indexed="81"/>
            <rFont val="Tahoma"/>
            <family val="2"/>
          </rPr>
          <t>Classifications:</t>
        </r>
        <r>
          <rPr>
            <sz val="9"/>
            <color indexed="81"/>
            <rFont val="Tahoma"/>
            <family val="2"/>
          </rPr>
          <t xml:space="preserve">
Activity Worker;
Adult, Youth and/or Child Worker;
Asleep Residential Night Worker;
Awake Residential Night Worker;
Child and Youth Transition House Worker;
Childcare Resource and Referral Worker;
Community Support Worker;
Early Childhood Educator;
Early Childhood Educator Assistant;
Early Childhood Educator, Senior;
Family Support Worker;
Group Facilitator;
Reconnect Worker;
Residence Worker;
Residence Worker, Senior;
Residential Child and/or Youth Care Worker;
School Aged Child Worker;
School Based Prevention Worker;
Settlement and Integration Worker;
Special Services Worker;
Transition House Worker;
Victim Service Worker;
Vocational Worker</t>
        </r>
      </text>
    </comment>
    <comment ref="H21" authorId="0" shapeId="0" xr:uid="{00000000-0006-0000-1400-00000C000000}">
      <text>
        <r>
          <rPr>
            <b/>
            <sz val="9"/>
            <color indexed="81"/>
            <rFont val="Tahoma"/>
            <family val="2"/>
          </rPr>
          <t>Classifications:</t>
        </r>
        <r>
          <rPr>
            <sz val="9"/>
            <color indexed="81"/>
            <rFont val="Tahoma"/>
            <family val="2"/>
          </rPr>
          <t xml:space="preserve">
Activity Worker;
Adult, Youth and/or Child Worker;
Asleep Residential Night Worker;
Awake Residential Night Worker;
Child and Youth Transition House Worker;
Childcare Resource and Referral Worker;
Community Support Worker;
Early Childhood Educator;
Early Childhood Educator Assistant;
Early Childhood Educator, Senior;
Family Support Worker;
Group Facilitator;
Reconnect Worker;
Residence Worker;
Residence Worker, Senior;
Residential Child and/or Youth Care Worker;
School Aged Child Worker;
School Based Prevention Worker;
Settlement and Integration Worker;
Special Services Worker;
Transition House Worker;
Victim Service Worker;
Vocational Worker</t>
        </r>
      </text>
    </comment>
    <comment ref="B22" authorId="0" shapeId="0" xr:uid="{00000000-0006-0000-1400-00000D000000}">
      <text>
        <r>
          <rPr>
            <b/>
            <sz val="9"/>
            <color indexed="81"/>
            <rFont val="Tahoma"/>
            <family val="2"/>
          </rPr>
          <t>Classifications:</t>
        </r>
        <r>
          <rPr>
            <sz val="9"/>
            <color indexed="81"/>
            <rFont val="Tahoma"/>
            <family val="2"/>
          </rPr>
          <t xml:space="preserve">
Building Maintenance Worker;
Cook;
Housekeeper;
Janitor;
Passenger Vehicle Driver;
Retail Supervisor;
Retail Worker;
Truck Driver</t>
        </r>
      </text>
    </comment>
    <comment ref="H22" authorId="0" shapeId="0" xr:uid="{00000000-0006-0000-1400-00000E000000}">
      <text>
        <r>
          <rPr>
            <b/>
            <sz val="9"/>
            <color indexed="81"/>
            <rFont val="Tahoma"/>
            <family val="2"/>
          </rPr>
          <t>Classifications:</t>
        </r>
        <r>
          <rPr>
            <sz val="9"/>
            <color indexed="81"/>
            <rFont val="Tahoma"/>
            <family val="2"/>
          </rPr>
          <t xml:space="preserve">
Building Maintenance Worker;
Cook;
Housekeeper;
Janitor;
Passenger Vehicle Driver;
Retail Supervisor;
Retail Worker;
Truck Driver</t>
        </r>
      </text>
    </comment>
    <comment ref="B23" authorId="0" shapeId="0" xr:uid="{00000000-0006-0000-1400-00000F000000}">
      <text>
        <r>
          <rPr>
            <b/>
            <sz val="9"/>
            <color indexed="81"/>
            <rFont val="Tahoma"/>
            <family val="2"/>
          </rPr>
          <t>Classifications:</t>
        </r>
        <r>
          <rPr>
            <sz val="9"/>
            <color indexed="81"/>
            <rFont val="Tahoma"/>
            <family val="2"/>
          </rPr>
          <t xml:space="preserve">
Crisis Line Coordinator;
Program Coordinator 1;
Program Coordinator 2;
Residence Coordinator;
Volunteer Coordinator</t>
        </r>
      </text>
    </comment>
    <comment ref="H23" authorId="0" shapeId="0" xr:uid="{00000000-0006-0000-1400-000010000000}">
      <text>
        <r>
          <rPr>
            <b/>
            <sz val="9"/>
            <color indexed="81"/>
            <rFont val="Tahoma"/>
            <family val="2"/>
          </rPr>
          <t>Classifications:</t>
        </r>
        <r>
          <rPr>
            <sz val="9"/>
            <color indexed="81"/>
            <rFont val="Tahoma"/>
            <family val="2"/>
          </rPr>
          <t xml:space="preserve">
Crisis Line Coordinator;
Program Coordinator 1;
Program Coordinator 2;
Residence Coordinator;
Volunteer Coordinator</t>
        </r>
      </text>
    </comment>
    <comment ref="B27" authorId="0" shapeId="0" xr:uid="{00000000-0006-0000-1400-000011000000}">
      <text>
        <r>
          <rPr>
            <b/>
            <sz val="9"/>
            <color indexed="81"/>
            <rFont val="Tahoma"/>
            <family val="2"/>
          </rPr>
          <t>Classifications:</t>
        </r>
        <r>
          <rPr>
            <sz val="9"/>
            <color indexed="81"/>
            <rFont val="Tahoma"/>
            <family val="2"/>
          </rPr>
          <t xml:space="preserve">
Delegated-Child Protection Social Worker;
Delegated-Child Protection Social Worker Growth;
Delegated-Child Protection SPO A;
Delegated-Child Protection Team Leader;
Delegated-Delegated Supervisor;
Delegated-Family Preservation Worker;
Delegated-Family Preservation Worker Growth;
Delegated-Guardianship Social Worker;
Delegated-Guardianship Social Worker Growth;
Delegated-Guardianship Supervisor;
Delegated-Resources Social Worker;
Delegated-Resources Social Worker Growth;
Delegated-SPO 24 Working Step;</t>
        </r>
      </text>
    </comment>
    <comment ref="H27" authorId="0" shapeId="0" xr:uid="{00000000-0006-0000-1400-000012000000}">
      <text>
        <r>
          <rPr>
            <b/>
            <sz val="9"/>
            <color indexed="81"/>
            <rFont val="Tahoma"/>
            <family val="2"/>
          </rPr>
          <t>Classifications:</t>
        </r>
        <r>
          <rPr>
            <sz val="9"/>
            <color indexed="81"/>
            <rFont val="Tahoma"/>
            <family val="2"/>
          </rPr>
          <t xml:space="preserve">
Delegated-Child Protection Social Worker;
Delegated-Child Protection Social Worker Growth;
Delegated-Child Protection SPO A;
Delegated-Child Protection Team Leader;
Delegated-Delegated Supervisor;
Delegated-Family Preservation Worker;
Delegated-Family Preservation Worker Growth;
Delegated-Guardianship Social Worker;
Delegated-Guardianship Social Worker Growth;
Delegated-Guardianship Supervisor;
Delegated-Resources Social Worker;
Delegated-Resources Social Worker Growth;
Delegated-SPO 24 Working Step;</t>
        </r>
      </text>
    </comment>
    <comment ref="B29" authorId="0" shapeId="0" xr:uid="{00000000-0006-0000-1400-000013000000}">
      <text>
        <r>
          <rPr>
            <b/>
            <sz val="9"/>
            <color indexed="81"/>
            <rFont val="Tahoma"/>
            <family val="2"/>
          </rPr>
          <t>Classifications:</t>
        </r>
        <r>
          <rPr>
            <sz val="9"/>
            <color indexed="81"/>
            <rFont val="Tahoma"/>
            <family val="2"/>
          </rPr>
          <t xml:space="preserve">
Delegated-Accounting Clerk;
Delegated-Administrative Assistant;
Delegated-Administrative Supervisor;
Delegated-Child Protection R Accounting Clerk;
Delegated-Clerk 3;
Delegated-Guardianship Administrative Assistant;
Delegated-IT Assistant;
Delegated-Office Assistant;
Delegated-Program Assistant;
Delegated-Program Assistant (RAP);
Delegated-Resources Accountant;
Delegated-Resources Administrative Assistant;</t>
        </r>
      </text>
    </comment>
    <comment ref="H29" authorId="0" shapeId="0" xr:uid="{00000000-0006-0000-1400-000014000000}">
      <text>
        <r>
          <rPr>
            <b/>
            <sz val="9"/>
            <color indexed="81"/>
            <rFont val="Tahoma"/>
            <family val="2"/>
          </rPr>
          <t>Classifications:</t>
        </r>
        <r>
          <rPr>
            <sz val="9"/>
            <color indexed="81"/>
            <rFont val="Tahoma"/>
            <family val="2"/>
          </rPr>
          <t xml:space="preserve">
Delegated-Accounting Clerk;
Delegated-Administrative Assistant;
Delegated-Administrative Supervisor;
Delegated-Child Protection R Accounting Clerk;
Delegated-Clerk 3;
Delegated-Guardianship Administrative Assistant;
Delegated-IT Assistant;
Delegated-Office Assistant;
Delegated-Program Assistant;
Delegated-Program Assistant (RAP);
Delegated-Resources Accountant;
Delegated-Resources Administrative Assistant;</t>
        </r>
      </text>
    </comment>
    <comment ref="A40" authorId="0" shapeId="0" xr:uid="{00000000-0006-0000-1400-000015000000}">
      <text>
        <r>
          <rPr>
            <b/>
            <sz val="9"/>
            <color indexed="81"/>
            <rFont val="Tahoma"/>
            <family val="2"/>
          </rPr>
          <t>Possible ROE code(s):</t>
        </r>
        <r>
          <rPr>
            <sz val="9"/>
            <color indexed="81"/>
            <rFont val="Tahoma"/>
            <family val="2"/>
          </rPr>
          <t xml:space="preserve">
E03 - Quit/Return to school</t>
        </r>
      </text>
    </comment>
    <comment ref="A41" authorId="0" shapeId="0" xr:uid="{00000000-0006-0000-1400-000016000000}">
      <text>
        <r>
          <rPr>
            <b/>
            <sz val="9"/>
            <color indexed="81"/>
            <rFont val="Tahoma"/>
            <family val="2"/>
          </rPr>
          <t>Possible ROE code(s):</t>
        </r>
        <r>
          <rPr>
            <sz val="9"/>
            <color indexed="81"/>
            <rFont val="Tahoma"/>
            <family val="2"/>
          </rPr>
          <t xml:space="preserve">
E06 - Quit/Take another job</t>
        </r>
      </text>
    </comment>
    <comment ref="A42" authorId="0" shapeId="0" xr:uid="{00000000-0006-0000-1400-000017000000}">
      <text>
        <r>
          <rPr>
            <b/>
            <sz val="9"/>
            <color indexed="81"/>
            <rFont val="Tahoma"/>
            <family val="2"/>
          </rPr>
          <t>Possible ROE code(s):</t>
        </r>
        <r>
          <rPr>
            <sz val="9"/>
            <color indexed="81"/>
            <rFont val="Tahoma"/>
            <family val="2"/>
          </rPr>
          <t xml:space="preserve">
E00 - Quit
E02 - Quit/Follow spouse
E06 - Quit/Take another job</t>
        </r>
      </text>
    </comment>
    <comment ref="A43" authorId="0" shapeId="0" xr:uid="{00000000-0006-0000-1400-000018000000}">
      <text>
        <r>
          <rPr>
            <b/>
            <sz val="9"/>
            <color indexed="81"/>
            <rFont val="Tahoma"/>
            <family val="2"/>
          </rPr>
          <t>Possible ROE code(s):</t>
        </r>
        <r>
          <rPr>
            <sz val="9"/>
            <color indexed="81"/>
            <rFont val="Tahoma"/>
            <family val="2"/>
          </rPr>
          <t xml:space="preserve">
M00 - Dismissal
M08 - Dismissal/Terminated within probationary period</t>
        </r>
      </text>
    </comment>
    <comment ref="A44" authorId="0" shapeId="0" xr:uid="{00000000-0006-0000-1400-000019000000}">
      <text>
        <r>
          <rPr>
            <b/>
            <sz val="9"/>
            <color indexed="81"/>
            <rFont val="Tahoma"/>
            <family val="2"/>
          </rPr>
          <t>Possible ROE code(s):</t>
        </r>
        <r>
          <rPr>
            <sz val="9"/>
            <color indexed="81"/>
            <rFont val="Tahoma"/>
            <family val="2"/>
          </rPr>
          <t xml:space="preserve">
M00 - Dismissal</t>
        </r>
      </text>
    </comment>
    <comment ref="A45" authorId="0" shapeId="0" xr:uid="{00000000-0006-0000-1400-00001A000000}">
      <text>
        <r>
          <rPr>
            <b/>
            <sz val="9"/>
            <color indexed="81"/>
            <rFont val="Tahoma"/>
            <family val="2"/>
          </rPr>
          <t>Possible ROE code(s):</t>
        </r>
        <r>
          <rPr>
            <sz val="9"/>
            <color indexed="81"/>
            <rFont val="Tahoma"/>
            <family val="2"/>
          </rPr>
          <t xml:space="preserve">
E00 - Quit
E06 - Quit/Take another job
E11 - Quit/To become self-employed</t>
        </r>
      </text>
    </comment>
    <comment ref="A46" authorId="0" shapeId="0" xr:uid="{00000000-0006-0000-1400-00001B000000}">
      <text>
        <r>
          <rPr>
            <b/>
            <sz val="9"/>
            <color indexed="81"/>
            <rFont val="Tahoma"/>
            <family val="2"/>
          </rPr>
          <t>Possible ROE code(s):</t>
        </r>
        <r>
          <rPr>
            <sz val="9"/>
            <color indexed="81"/>
            <rFont val="Tahoma"/>
            <family val="2"/>
          </rPr>
          <t xml:space="preserve">
E00 - Quit
E06 - Quit/Take another job
E11 - Quit/To become self-employed</t>
        </r>
      </text>
    </comment>
    <comment ref="A47" authorId="0" shapeId="0" xr:uid="{00000000-0006-0000-1400-00001C000000}">
      <text>
        <r>
          <rPr>
            <b/>
            <sz val="9"/>
            <color indexed="81"/>
            <rFont val="Tahoma"/>
            <family val="2"/>
          </rPr>
          <t>Possible ROE code(s):</t>
        </r>
        <r>
          <rPr>
            <sz val="9"/>
            <color indexed="81"/>
            <rFont val="Tahoma"/>
            <family val="2"/>
          </rPr>
          <t xml:space="preserve">
E04 - Quit/Health reasons</t>
        </r>
      </text>
    </comment>
    <comment ref="A48" authorId="0" shapeId="0" xr:uid="{00000000-0006-0000-1400-00001D000000}">
      <text>
        <r>
          <rPr>
            <b/>
            <sz val="9"/>
            <color indexed="81"/>
            <rFont val="Tahoma"/>
            <family val="2"/>
          </rPr>
          <t>Possible ROE code(s):</t>
        </r>
        <r>
          <rPr>
            <sz val="9"/>
            <color indexed="81"/>
            <rFont val="Tahoma"/>
            <family val="2"/>
          </rPr>
          <t xml:space="preserve">
E00 - Quit
E06 - Quit/Take another job
E11 - Quit/To become self-employed</t>
        </r>
      </text>
    </comment>
    <comment ref="A49" authorId="0" shapeId="0" xr:uid="{00000000-0006-0000-1400-00001E000000}">
      <text>
        <r>
          <rPr>
            <b/>
            <sz val="9"/>
            <color indexed="81"/>
            <rFont val="Tahoma"/>
            <family val="2"/>
          </rPr>
          <t>Possible ROE code(s):</t>
        </r>
        <r>
          <rPr>
            <sz val="9"/>
            <color indexed="81"/>
            <rFont val="Tahoma"/>
            <family val="2"/>
          </rPr>
          <t xml:space="preserve">
E02 - Quit/Follow spouse
E10 - Quit/Care for a dependent</t>
        </r>
      </text>
    </comment>
    <comment ref="A50" authorId="0" shapeId="0" xr:uid="{00000000-0006-0000-1400-00001F000000}">
      <text>
        <r>
          <rPr>
            <b/>
            <sz val="9"/>
            <color indexed="81"/>
            <rFont val="Tahoma"/>
            <family val="2"/>
          </rPr>
          <t xml:space="preserve">Possible ROE code(s):
</t>
        </r>
        <r>
          <rPr>
            <sz val="9"/>
            <color indexed="81"/>
            <rFont val="Tahoma"/>
            <family val="2"/>
          </rPr>
          <t>E06 - Quit/Take another job</t>
        </r>
      </text>
    </comment>
    <comment ref="A51" authorId="0" shapeId="0" xr:uid="{00000000-0006-0000-1400-000020000000}">
      <text>
        <r>
          <rPr>
            <b/>
            <sz val="9"/>
            <color indexed="81"/>
            <rFont val="Tahoma"/>
            <family val="2"/>
          </rPr>
          <t>Possible ROE code(s):</t>
        </r>
        <r>
          <rPr>
            <sz val="9"/>
            <color indexed="81"/>
            <rFont val="Tahoma"/>
            <family val="2"/>
          </rPr>
          <t xml:space="preserve">
E06 - Quit/Take another job</t>
        </r>
      </text>
    </comment>
    <comment ref="A52" authorId="0" shapeId="0" xr:uid="{00000000-0006-0000-1400-000021000000}">
      <text>
        <r>
          <rPr>
            <b/>
            <sz val="9"/>
            <color indexed="81"/>
            <rFont val="Tahoma"/>
            <family val="2"/>
          </rPr>
          <t>Possible ROE code(s):</t>
        </r>
        <r>
          <rPr>
            <sz val="9"/>
            <color indexed="81"/>
            <rFont val="Tahoma"/>
            <family val="2"/>
          </rPr>
          <t xml:space="preserve">
E06 - Quit/Take another job</t>
        </r>
      </text>
    </comment>
    <comment ref="A53" authorId="0" shapeId="0" xr:uid="{00000000-0006-0000-1400-000022000000}">
      <text>
        <r>
          <rPr>
            <b/>
            <sz val="9"/>
            <color indexed="81"/>
            <rFont val="Tahoma"/>
            <family val="2"/>
          </rPr>
          <t xml:space="preserve">Possible ROE code(s):
</t>
        </r>
        <r>
          <rPr>
            <sz val="9"/>
            <color indexed="81"/>
            <rFont val="Tahoma"/>
            <family val="2"/>
          </rPr>
          <t>E06 - Quit/Take another job</t>
        </r>
      </text>
    </comment>
    <comment ref="A54" authorId="0" shapeId="0" xr:uid="{00000000-0006-0000-1400-000023000000}">
      <text>
        <r>
          <rPr>
            <b/>
            <sz val="9"/>
            <color indexed="81"/>
            <rFont val="Tahoma"/>
            <family val="2"/>
          </rPr>
          <t>Possible ROE code(s):</t>
        </r>
        <r>
          <rPr>
            <sz val="9"/>
            <color indexed="81"/>
            <rFont val="Tahoma"/>
            <family val="2"/>
          </rPr>
          <t xml:space="preserve">
A00 - Shortage of work/End of Contract or Season</t>
        </r>
      </text>
    </comment>
    <comment ref="A55" authorId="0" shapeId="0" xr:uid="{00000000-0006-0000-1400-000024000000}">
      <text>
        <r>
          <rPr>
            <b/>
            <sz val="9"/>
            <color indexed="81"/>
            <rFont val="Tahoma"/>
            <family val="2"/>
          </rPr>
          <t>Possible ROE code(s):</t>
        </r>
        <r>
          <rPr>
            <sz val="9"/>
            <color indexed="81"/>
            <rFont val="Tahoma"/>
            <family val="2"/>
          </rPr>
          <t xml:space="preserve">
A00 - Shortage of work/End of Contract or Season</t>
        </r>
      </text>
    </comment>
    <comment ref="A56" authorId="0" shapeId="0" xr:uid="{00000000-0006-0000-1400-000025000000}">
      <text>
        <r>
          <rPr>
            <b/>
            <sz val="9"/>
            <color indexed="81"/>
            <rFont val="Tahoma"/>
            <family val="2"/>
          </rPr>
          <t>Possible ROE code(s):</t>
        </r>
        <r>
          <rPr>
            <sz val="9"/>
            <color indexed="81"/>
            <rFont val="Tahoma"/>
            <family val="2"/>
          </rPr>
          <t xml:space="preserve">
A00 - Shortage of work/End of Contract or Season</t>
        </r>
      </text>
    </comment>
    <comment ref="A57" authorId="0" shapeId="0" xr:uid="{00000000-0006-0000-1400-000026000000}">
      <text>
        <r>
          <rPr>
            <b/>
            <sz val="9"/>
            <color indexed="81"/>
            <rFont val="Tahoma"/>
            <family val="2"/>
          </rPr>
          <t>Possible ROE code(s):</t>
        </r>
        <r>
          <rPr>
            <sz val="9"/>
            <color indexed="81"/>
            <rFont val="Tahoma"/>
            <family val="2"/>
          </rPr>
          <t xml:space="preserve">
E05 - Quit/Voluntary retirement
G00 - Mandatory retirement
G7 - Retirement/Approved workforce reduction</t>
        </r>
      </text>
    </comment>
    <comment ref="A58" authorId="0" shapeId="0" xr:uid="{00000000-0006-0000-1400-000027000000}">
      <text>
        <r>
          <rPr>
            <b/>
            <sz val="9"/>
            <color indexed="81"/>
            <rFont val="Tahoma"/>
            <family val="2"/>
          </rPr>
          <t>Possible ROE code(s):</t>
        </r>
        <r>
          <rPr>
            <sz val="9"/>
            <color indexed="81"/>
            <rFont val="Tahoma"/>
            <family val="2"/>
          </rPr>
          <t xml:space="preserve">
D00 - Illness or injury</t>
        </r>
      </text>
    </comment>
    <comment ref="A59" authorId="0" shapeId="0" xr:uid="{00000000-0006-0000-1400-000028000000}">
      <text>
        <r>
          <rPr>
            <b/>
            <sz val="9"/>
            <color indexed="81"/>
            <rFont val="Tahoma"/>
            <family val="2"/>
          </rPr>
          <t>Possible ROE code(s):</t>
        </r>
        <r>
          <rPr>
            <sz val="9"/>
            <color indexed="81"/>
            <rFont val="Tahoma"/>
            <family val="2"/>
          </rPr>
          <t xml:space="preserve">
K00 - Other</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C12" authorId="0" shapeId="0" xr:uid="{00000000-0006-0000-1500-000001000000}">
      <text>
        <r>
          <rPr>
            <sz val="9"/>
            <color indexed="81"/>
            <rFont val="Tahoma"/>
            <family val="2"/>
          </rPr>
          <t xml:space="preserve">Total number of terminated employees is carried over from Schedule N1.
</t>
        </r>
      </text>
    </comment>
    <comment ref="D13" authorId="0" shapeId="0" xr:uid="{00000000-0006-0000-1500-000002000000}">
      <text>
        <r>
          <rPr>
            <sz val="9"/>
            <color indexed="81"/>
            <rFont val="Tahoma"/>
            <family val="2"/>
          </rPr>
          <t>Cells are highlighted red if their sum is different from the total number of terminated employees in column C.</t>
        </r>
      </text>
    </comment>
    <comment ref="J13" authorId="0" shapeId="0" xr:uid="{00000000-0006-0000-1500-000003000000}">
      <text>
        <r>
          <rPr>
            <sz val="9"/>
            <color indexed="81"/>
            <rFont val="Tahoma"/>
            <family val="2"/>
          </rPr>
          <t>Cells are highlighted red if their sum is different from the total number of terminated employees in column C.</t>
        </r>
      </text>
    </comment>
    <comment ref="M13" authorId="0" shapeId="0" xr:uid="{00000000-0006-0000-1500-000004000000}">
      <text>
        <r>
          <rPr>
            <sz val="9"/>
            <color indexed="81"/>
            <rFont val="Tahoma"/>
            <family val="2"/>
          </rPr>
          <t>Cells are highlighted red if their sum is different from the total number of terminated employees in column C.</t>
        </r>
      </text>
    </comment>
    <comment ref="Q13" authorId="0" shapeId="0" xr:uid="{00000000-0006-0000-1500-000005000000}">
      <text>
        <r>
          <rPr>
            <sz val="9"/>
            <color indexed="81"/>
            <rFont val="Tahoma"/>
            <family val="2"/>
          </rPr>
          <t>Cells are highlighted red if their sum is different from the total number of terminated employees in column C.</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C12" authorId="0" shapeId="0" xr:uid="{00000000-0006-0000-1600-000001000000}">
      <text>
        <r>
          <rPr>
            <sz val="9"/>
            <color indexed="81"/>
            <rFont val="Tahoma"/>
            <family val="2"/>
          </rPr>
          <t>Total number of terminated employees is carried over from Schedule M1.</t>
        </r>
      </text>
    </comment>
    <comment ref="D13" authorId="0" shapeId="0" xr:uid="{00000000-0006-0000-1600-000002000000}">
      <text>
        <r>
          <rPr>
            <sz val="9"/>
            <color indexed="81"/>
            <rFont val="Tahoma"/>
            <family val="2"/>
          </rPr>
          <t>Cells are highlighted red if their sum is different from the total number of terminated employees in column C.</t>
        </r>
      </text>
    </comment>
    <comment ref="J13" authorId="0" shapeId="0" xr:uid="{00000000-0006-0000-1600-000003000000}">
      <text>
        <r>
          <rPr>
            <sz val="9"/>
            <color indexed="81"/>
            <rFont val="Tahoma"/>
            <family val="2"/>
          </rPr>
          <t>Cells are highlighted red if their sum is different from the total number of terminated employees in column C.</t>
        </r>
      </text>
    </comment>
    <comment ref="M13" authorId="0" shapeId="0" xr:uid="{00000000-0006-0000-1600-000004000000}">
      <text>
        <r>
          <rPr>
            <sz val="9"/>
            <color indexed="81"/>
            <rFont val="Tahoma"/>
            <family val="2"/>
          </rPr>
          <t>Cells are highlighted red if their sum is different from the total number of terminated employees in column C.</t>
        </r>
      </text>
    </comment>
    <comment ref="Q13" authorId="0" shapeId="0" xr:uid="{00000000-0006-0000-1600-000005000000}">
      <text>
        <r>
          <rPr>
            <sz val="9"/>
            <color indexed="81"/>
            <rFont val="Tahoma"/>
            <family val="2"/>
          </rPr>
          <t>Cells are highlighted red if their sum is different from the total number of terminated employees in column C.</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C12" authorId="0" shapeId="0" xr:uid="{00000000-0006-0000-1700-000001000000}">
      <text>
        <r>
          <rPr>
            <sz val="9"/>
            <color indexed="81"/>
            <rFont val="Tahoma"/>
            <family val="2"/>
          </rPr>
          <t>Total number of terminated employees is carried over from Schedule B1.</t>
        </r>
      </text>
    </comment>
    <comment ref="D13" authorId="0" shapeId="0" xr:uid="{00000000-0006-0000-1700-000002000000}">
      <text>
        <r>
          <rPr>
            <sz val="9"/>
            <color indexed="81"/>
            <rFont val="Tahoma"/>
            <family val="2"/>
          </rPr>
          <t>Cells are highlighted red if their sum is different from the total number of terminated employees in column C.</t>
        </r>
      </text>
    </comment>
    <comment ref="J13" authorId="0" shapeId="0" xr:uid="{00000000-0006-0000-1700-000003000000}">
      <text>
        <r>
          <rPr>
            <sz val="9"/>
            <color indexed="81"/>
            <rFont val="Tahoma"/>
            <family val="2"/>
          </rPr>
          <t>Cells are highlighted red if their sum is different from the total number of terminated employees in column C.</t>
        </r>
      </text>
    </comment>
    <comment ref="M13" authorId="0" shapeId="0" xr:uid="{00000000-0006-0000-1700-000004000000}">
      <text>
        <r>
          <rPr>
            <sz val="9"/>
            <color indexed="81"/>
            <rFont val="Tahoma"/>
            <family val="2"/>
          </rPr>
          <t>Cells are highlighted red if their sum is different from the total number of terminated employees in column C.</t>
        </r>
      </text>
    </comment>
    <comment ref="Q13" authorId="0" shapeId="0" xr:uid="{00000000-0006-0000-1700-000005000000}">
      <text>
        <r>
          <rPr>
            <sz val="9"/>
            <color indexed="81"/>
            <rFont val="Tahoma"/>
            <family val="2"/>
          </rPr>
          <t>Cells are highlighted red if their sum is different from the total number of terminated employees in column 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A12" authorId="0" shapeId="0" xr:uid="{00000000-0006-0000-0600-000001000000}">
      <text>
        <r>
          <rPr>
            <b/>
            <sz val="9"/>
            <color indexed="81"/>
            <rFont val="Tahoma"/>
            <family val="2"/>
          </rPr>
          <t>Definitions:</t>
        </r>
        <r>
          <rPr>
            <sz val="9"/>
            <color indexed="81"/>
            <rFont val="Tahoma"/>
            <family val="2"/>
          </rPr>
          <t xml:space="preserve">
* </t>
        </r>
        <r>
          <rPr>
            <b/>
            <sz val="9"/>
            <color indexed="81"/>
            <rFont val="Tahoma"/>
            <family val="2"/>
          </rPr>
          <t>Benchmark</t>
        </r>
        <r>
          <rPr>
            <sz val="9"/>
            <color indexed="81"/>
            <rFont val="Tahoma"/>
            <family val="2"/>
          </rPr>
          <t xml:space="preserve">: job matched to a benchmark and paid according to the set grid level.
* </t>
        </r>
        <r>
          <rPr>
            <b/>
            <sz val="9"/>
            <color indexed="81"/>
            <rFont val="Tahoma"/>
            <family val="2"/>
          </rPr>
          <t>Integrated</t>
        </r>
        <r>
          <rPr>
            <sz val="9"/>
            <color indexed="81"/>
            <rFont val="Tahoma"/>
            <family val="2"/>
          </rPr>
          <t xml:space="preserve">: duties cover two benchmarks and paid at the higher rate of the two.
* </t>
        </r>
        <r>
          <rPr>
            <b/>
            <sz val="9"/>
            <color indexed="81"/>
            <rFont val="Tahoma"/>
            <family val="2"/>
          </rPr>
          <t>Layered-Over</t>
        </r>
        <r>
          <rPr>
            <sz val="9"/>
            <color indexed="81"/>
            <rFont val="Tahoma"/>
            <family val="2"/>
          </rPr>
          <t xml:space="preserve">: with additional supervisory functions.
* </t>
        </r>
        <r>
          <rPr>
            <b/>
            <sz val="9"/>
            <color indexed="81"/>
            <rFont val="Tahoma"/>
            <family val="2"/>
          </rPr>
          <t>Unique</t>
        </r>
        <r>
          <rPr>
            <sz val="9"/>
            <color indexed="81"/>
            <rFont val="Tahoma"/>
            <family val="2"/>
          </rPr>
          <t>: job not matched to a benchmark and/or not paid at the set grid level.</t>
        </r>
      </text>
    </comment>
    <comment ref="H12" authorId="0" shapeId="0" xr:uid="{00000000-0006-0000-0600-000002000000}">
      <text>
        <r>
          <rPr>
            <b/>
            <sz val="9"/>
            <color indexed="81"/>
            <rFont val="Tahoma"/>
            <family val="2"/>
          </rPr>
          <t>Do NOT include overtime hours.</t>
        </r>
        <r>
          <rPr>
            <sz val="9"/>
            <color indexed="81"/>
            <rFont val="Tahoma"/>
            <family val="2"/>
          </rPr>
          <t xml:space="preserve">
</t>
        </r>
        <r>
          <rPr>
            <b/>
            <sz val="9"/>
            <color indexed="81"/>
            <rFont val="Tahoma"/>
            <family val="2"/>
          </rPr>
          <t xml:space="preserve">
Based on 260 work days per year:
2080</t>
        </r>
        <r>
          <rPr>
            <sz val="9"/>
            <color indexed="81"/>
            <rFont val="Tahoma"/>
            <family val="2"/>
          </rPr>
          <t xml:space="preserve"> = 40 hr/wk
</t>
        </r>
        <r>
          <rPr>
            <b/>
            <sz val="9"/>
            <color indexed="81"/>
            <rFont val="Tahoma"/>
            <family val="2"/>
          </rPr>
          <t>1950</t>
        </r>
        <r>
          <rPr>
            <sz val="9"/>
            <color indexed="81"/>
            <rFont val="Tahoma"/>
            <family val="2"/>
          </rPr>
          <t xml:space="preserve"> = 37.5 hr/wk
</t>
        </r>
        <r>
          <rPr>
            <b/>
            <sz val="9"/>
            <color indexed="81"/>
            <rFont val="Tahoma"/>
            <family val="2"/>
          </rPr>
          <t>1820</t>
        </r>
        <r>
          <rPr>
            <sz val="9"/>
            <color indexed="81"/>
            <rFont val="Tahoma"/>
            <family val="2"/>
          </rPr>
          <t xml:space="preserve"> = 35 hr/wk
</t>
        </r>
        <r>
          <rPr>
            <b/>
            <sz val="9"/>
            <color indexed="81"/>
            <rFont val="Tahoma"/>
            <family val="2"/>
          </rPr>
          <t xml:space="preserve">
Based on 261 work days per year:</t>
        </r>
        <r>
          <rPr>
            <sz val="9"/>
            <color indexed="81"/>
            <rFont val="Tahoma"/>
            <family val="2"/>
          </rPr>
          <t xml:space="preserve">
</t>
        </r>
        <r>
          <rPr>
            <b/>
            <sz val="9"/>
            <color indexed="81"/>
            <rFont val="Tahoma"/>
            <family val="2"/>
          </rPr>
          <t>2088</t>
        </r>
        <r>
          <rPr>
            <sz val="9"/>
            <color indexed="81"/>
            <rFont val="Tahoma"/>
            <family val="2"/>
          </rPr>
          <t xml:space="preserve"> = 40 hr/wk
</t>
        </r>
        <r>
          <rPr>
            <b/>
            <sz val="9"/>
            <color indexed="81"/>
            <rFont val="Tahoma"/>
            <family val="2"/>
          </rPr>
          <t>1957.5</t>
        </r>
        <r>
          <rPr>
            <sz val="9"/>
            <color indexed="81"/>
            <rFont val="Tahoma"/>
            <family val="2"/>
          </rPr>
          <t xml:space="preserve"> = 37.5 hr/wk
</t>
        </r>
        <r>
          <rPr>
            <b/>
            <sz val="9"/>
            <color indexed="81"/>
            <rFont val="Tahoma"/>
            <family val="2"/>
          </rPr>
          <t>1827</t>
        </r>
        <r>
          <rPr>
            <sz val="9"/>
            <color indexed="81"/>
            <rFont val="Tahoma"/>
            <family val="2"/>
          </rPr>
          <t xml:space="preserve"> = 35 hr/wk
</t>
        </r>
        <r>
          <rPr>
            <b/>
            <sz val="9"/>
            <color indexed="81"/>
            <rFont val="Tahoma"/>
            <family val="2"/>
          </rPr>
          <t>Day Rate:</t>
        </r>
        <r>
          <rPr>
            <sz val="9"/>
            <color indexed="81"/>
            <rFont val="Tahoma"/>
            <family val="2"/>
          </rPr>
          <t xml:space="preserve">
</t>
        </r>
        <r>
          <rPr>
            <b/>
            <sz val="9"/>
            <color indexed="81"/>
            <rFont val="Tahoma"/>
            <family val="2"/>
          </rPr>
          <t>2184</t>
        </r>
        <r>
          <rPr>
            <sz val="9"/>
            <color indexed="81"/>
            <rFont val="Tahoma"/>
            <family val="2"/>
          </rPr>
          <t xml:space="preserve"> = X on, X off, 12 hr, 52 weeks
</t>
        </r>
        <r>
          <rPr>
            <b/>
            <sz val="9"/>
            <color indexed="81"/>
            <rFont val="Tahoma"/>
            <family val="2"/>
          </rPr>
          <t>2190</t>
        </r>
        <r>
          <rPr>
            <sz val="9"/>
            <color indexed="81"/>
            <rFont val="Tahoma"/>
            <family val="2"/>
          </rPr>
          <t xml:space="preserve"> = X on, X off, 12 hr, 365 days
</t>
        </r>
        <r>
          <rPr>
            <b/>
            <sz val="9"/>
            <color indexed="81"/>
            <rFont val="Tahoma"/>
            <family val="2"/>
          </rPr>
          <t>2496</t>
        </r>
        <r>
          <rPr>
            <sz val="9"/>
            <color indexed="81"/>
            <rFont val="Tahoma"/>
            <family val="2"/>
          </rPr>
          <t xml:space="preserve"> = 2 days per week
</t>
        </r>
        <r>
          <rPr>
            <b/>
            <sz val="9"/>
            <color indexed="81"/>
            <rFont val="Tahoma"/>
            <family val="2"/>
          </rPr>
          <t>3744</t>
        </r>
        <r>
          <rPr>
            <sz val="9"/>
            <color indexed="81"/>
            <rFont val="Tahoma"/>
            <family val="2"/>
          </rPr>
          <t xml:space="preserve"> = 3 days per week
</t>
        </r>
        <r>
          <rPr>
            <b/>
            <sz val="9"/>
            <color indexed="81"/>
            <rFont val="Tahoma"/>
            <family val="2"/>
          </rPr>
          <t>4368</t>
        </r>
        <r>
          <rPr>
            <sz val="9"/>
            <color indexed="81"/>
            <rFont val="Tahoma"/>
            <family val="2"/>
          </rPr>
          <t xml:space="preserve"> = X on, X off, 24 hr, 52 weeks
</t>
        </r>
        <r>
          <rPr>
            <b/>
            <sz val="9"/>
            <color indexed="81"/>
            <rFont val="Tahoma"/>
            <family val="2"/>
          </rPr>
          <t>4380</t>
        </r>
        <r>
          <rPr>
            <sz val="9"/>
            <color indexed="81"/>
            <rFont val="Tahoma"/>
            <family val="2"/>
          </rPr>
          <t xml:space="preserve"> = X on, X off, 24 hr, 365 days
</t>
        </r>
        <r>
          <rPr>
            <b/>
            <sz val="9"/>
            <color indexed="81"/>
            <rFont val="Tahoma"/>
            <family val="2"/>
          </rPr>
          <t>4992</t>
        </r>
        <r>
          <rPr>
            <sz val="9"/>
            <color indexed="81"/>
            <rFont val="Tahoma"/>
            <family val="2"/>
          </rPr>
          <t xml:space="preserve"> = 4 days per week</t>
        </r>
      </text>
    </comment>
    <comment ref="A13" authorId="0" shapeId="0" xr:uid="{00000000-0006-0000-0600-000003000000}">
      <text>
        <r>
          <rPr>
            <b/>
            <sz val="9"/>
            <color indexed="81"/>
            <rFont val="Tahoma"/>
            <family val="2"/>
          </rPr>
          <t>Day rate employees:</t>
        </r>
        <r>
          <rPr>
            <sz val="9"/>
            <color indexed="81"/>
            <rFont val="Tahoma"/>
            <family val="2"/>
          </rPr>
          <t xml:space="preserve">
Select one of the standard hours for day rate (see comment in column H).
Calculate the equivalent hourly rate (divide by 24).
Report the hours and hourly rate in columns I and J (non-provincially funded) or columns P and Q (provincially funded).</t>
        </r>
      </text>
    </comment>
    <comment ref="Q14" authorId="0" shapeId="0" xr:uid="{00000000-0006-0000-0600-000004000000}">
      <text>
        <r>
          <rPr>
            <sz val="9"/>
            <color indexed="81"/>
            <rFont val="Tahoma"/>
            <family val="2"/>
          </rPr>
          <t>If any hours are paid at above the Step 4 rate (cell will turn red), report the average wage rate for those hours.</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C12" authorId="0" shapeId="0" xr:uid="{00000000-0006-0000-1800-000001000000}">
      <text>
        <r>
          <rPr>
            <sz val="9"/>
            <color indexed="81"/>
            <rFont val="Tahoma"/>
            <family val="2"/>
          </rPr>
          <t>Total number of terminated employees is carried over from Schedule A4.</t>
        </r>
      </text>
    </comment>
    <comment ref="D13" authorId="0" shapeId="0" xr:uid="{00000000-0006-0000-1800-000002000000}">
      <text>
        <r>
          <rPr>
            <sz val="9"/>
            <color indexed="81"/>
            <rFont val="Tahoma"/>
            <family val="2"/>
          </rPr>
          <t>Cells are highlighted red if their sum is different from the total number of terminated employees in column C.</t>
        </r>
      </text>
    </comment>
    <comment ref="J13" authorId="0" shapeId="0" xr:uid="{00000000-0006-0000-1800-000003000000}">
      <text>
        <r>
          <rPr>
            <sz val="9"/>
            <color indexed="81"/>
            <rFont val="Tahoma"/>
            <family val="2"/>
          </rPr>
          <t>Cells are highlighted red if their sum is different from the total number of terminated employees in column C.</t>
        </r>
      </text>
    </comment>
    <comment ref="M13" authorId="0" shapeId="0" xr:uid="{00000000-0006-0000-1800-000004000000}">
      <text>
        <r>
          <rPr>
            <sz val="9"/>
            <color indexed="81"/>
            <rFont val="Tahoma"/>
            <family val="2"/>
          </rPr>
          <t>Cells are highlighted red if their sum is different from the total number of terminated employees in column C.</t>
        </r>
      </text>
    </comment>
    <comment ref="Q13" authorId="0" shapeId="0" xr:uid="{00000000-0006-0000-1800-000005000000}">
      <text>
        <r>
          <rPr>
            <sz val="9"/>
            <color indexed="81"/>
            <rFont val="Tahoma"/>
            <family val="2"/>
          </rPr>
          <t>Cells are highlighted red if their sum is different from the total number of terminated employees in column 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Q12" authorId="0" shapeId="0" xr:uid="{00000000-0006-0000-0700-000001000000}">
      <text>
        <r>
          <rPr>
            <b/>
            <sz val="9"/>
            <color indexed="81"/>
            <rFont val="Tahoma"/>
            <family val="2"/>
          </rPr>
          <t>Definition:</t>
        </r>
        <r>
          <rPr>
            <sz val="9"/>
            <color indexed="81"/>
            <rFont val="Tahoma"/>
            <family val="2"/>
          </rPr>
          <t xml:space="preserve">
Backfill hours are hours worked by a casual employee, or by a part-time employee working in addition to their regular schedule, who is filling in for an absent employee.</t>
        </r>
      </text>
    </comment>
    <comment ref="Q13" authorId="0" shapeId="0" xr:uid="{00000000-0006-0000-0700-000002000000}">
      <text>
        <r>
          <rPr>
            <sz val="9"/>
            <color indexed="81"/>
            <rFont val="Tahoma"/>
            <family val="2"/>
          </rPr>
          <t xml:space="preserve">Calculated automatically from A1; includes </t>
        </r>
        <r>
          <rPr>
            <b/>
            <sz val="9"/>
            <color indexed="81"/>
            <rFont val="Tahoma"/>
            <family val="2"/>
          </rPr>
          <t>both provincially</t>
        </r>
        <r>
          <rPr>
            <sz val="9"/>
            <color indexed="81"/>
            <rFont val="Tahoma"/>
            <family val="2"/>
          </rPr>
          <t xml:space="preserve"> and </t>
        </r>
        <r>
          <rPr>
            <b/>
            <sz val="9"/>
            <color indexed="81"/>
            <rFont val="Tahoma"/>
            <family val="2"/>
          </rPr>
          <t>non-provincially funded</t>
        </r>
        <r>
          <rPr>
            <sz val="9"/>
            <color indexed="81"/>
            <rFont val="Tahoma"/>
            <family val="2"/>
          </rPr>
          <t xml:space="preserve"> hours.</t>
        </r>
      </text>
    </comment>
    <comment ref="R13" authorId="0" shapeId="0" xr:uid="{00000000-0006-0000-0700-000003000000}">
      <text>
        <r>
          <rPr>
            <sz val="9"/>
            <color indexed="81"/>
            <rFont val="Tahoma"/>
            <family val="2"/>
          </rPr>
          <t>May not be applicable to all classifications.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Q16" authorId="0" shapeId="0" xr:uid="{00000000-0006-0000-0800-000001000000}">
      <text>
        <r>
          <rPr>
            <sz val="9"/>
            <color indexed="81"/>
            <rFont val="Tahoma"/>
            <family val="2"/>
          </rPr>
          <t>Please report the sum of couples and families under "Family Rate", since EHC rates are the same for both.</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C12" authorId="0" shapeId="0" xr:uid="{00000000-0006-0000-0900-000001000000}">
      <text>
        <r>
          <rPr>
            <b/>
            <sz val="9"/>
            <color indexed="81"/>
            <rFont val="Tahoma"/>
            <family val="2"/>
          </rPr>
          <t>Do NOT include overtime hours.</t>
        </r>
        <r>
          <rPr>
            <sz val="9"/>
            <color indexed="81"/>
            <rFont val="Tahoma"/>
            <family val="2"/>
          </rPr>
          <t xml:space="preserve">
</t>
        </r>
        <r>
          <rPr>
            <b/>
            <sz val="9"/>
            <color indexed="81"/>
            <rFont val="Tahoma"/>
            <family val="2"/>
          </rPr>
          <t xml:space="preserve">
Based on 260 work days per year:
2080</t>
        </r>
        <r>
          <rPr>
            <sz val="9"/>
            <color indexed="81"/>
            <rFont val="Tahoma"/>
            <family val="2"/>
          </rPr>
          <t xml:space="preserve"> = 40 hr/wk
</t>
        </r>
        <r>
          <rPr>
            <b/>
            <sz val="9"/>
            <color indexed="81"/>
            <rFont val="Tahoma"/>
            <family val="2"/>
          </rPr>
          <t>1950</t>
        </r>
        <r>
          <rPr>
            <sz val="9"/>
            <color indexed="81"/>
            <rFont val="Tahoma"/>
            <family val="2"/>
          </rPr>
          <t xml:space="preserve"> = 37.5 hr/wk
</t>
        </r>
        <r>
          <rPr>
            <b/>
            <sz val="9"/>
            <color indexed="81"/>
            <rFont val="Tahoma"/>
            <family val="2"/>
          </rPr>
          <t>1820</t>
        </r>
        <r>
          <rPr>
            <sz val="9"/>
            <color indexed="81"/>
            <rFont val="Tahoma"/>
            <family val="2"/>
          </rPr>
          <t xml:space="preserve"> = 35 hr/wk
</t>
        </r>
        <r>
          <rPr>
            <b/>
            <sz val="9"/>
            <color indexed="81"/>
            <rFont val="Tahoma"/>
            <family val="2"/>
          </rPr>
          <t xml:space="preserve">
Based on 261 work days per year:</t>
        </r>
        <r>
          <rPr>
            <sz val="9"/>
            <color indexed="81"/>
            <rFont val="Tahoma"/>
            <family val="2"/>
          </rPr>
          <t xml:space="preserve">
</t>
        </r>
        <r>
          <rPr>
            <b/>
            <sz val="9"/>
            <color indexed="81"/>
            <rFont val="Tahoma"/>
            <family val="2"/>
          </rPr>
          <t>2088</t>
        </r>
        <r>
          <rPr>
            <sz val="9"/>
            <color indexed="81"/>
            <rFont val="Tahoma"/>
            <family val="2"/>
          </rPr>
          <t xml:space="preserve"> = 40 hr/wk
</t>
        </r>
        <r>
          <rPr>
            <b/>
            <sz val="9"/>
            <color indexed="81"/>
            <rFont val="Tahoma"/>
            <family val="2"/>
          </rPr>
          <t>1957.5</t>
        </r>
        <r>
          <rPr>
            <sz val="9"/>
            <color indexed="81"/>
            <rFont val="Tahoma"/>
            <family val="2"/>
          </rPr>
          <t xml:space="preserve"> = 37.5 hr/wk
</t>
        </r>
        <r>
          <rPr>
            <b/>
            <sz val="9"/>
            <color indexed="81"/>
            <rFont val="Tahoma"/>
            <family val="2"/>
          </rPr>
          <t>1827</t>
        </r>
        <r>
          <rPr>
            <sz val="9"/>
            <color indexed="81"/>
            <rFont val="Tahoma"/>
            <family val="2"/>
          </rPr>
          <t xml:space="preserve"> = 35 hr/wk
</t>
        </r>
        <r>
          <rPr>
            <b/>
            <sz val="9"/>
            <color indexed="81"/>
            <rFont val="Tahoma"/>
            <family val="2"/>
          </rPr>
          <t>Day Rate:</t>
        </r>
        <r>
          <rPr>
            <sz val="9"/>
            <color indexed="81"/>
            <rFont val="Tahoma"/>
            <family val="2"/>
          </rPr>
          <t xml:space="preserve">
</t>
        </r>
        <r>
          <rPr>
            <b/>
            <sz val="9"/>
            <color indexed="81"/>
            <rFont val="Tahoma"/>
            <family val="2"/>
          </rPr>
          <t>2184</t>
        </r>
        <r>
          <rPr>
            <sz val="9"/>
            <color indexed="81"/>
            <rFont val="Tahoma"/>
            <family val="2"/>
          </rPr>
          <t xml:space="preserve"> = X on, X off, 12 hr, 52 weeks
</t>
        </r>
        <r>
          <rPr>
            <b/>
            <sz val="9"/>
            <color indexed="81"/>
            <rFont val="Tahoma"/>
            <family val="2"/>
          </rPr>
          <t>2190</t>
        </r>
        <r>
          <rPr>
            <sz val="9"/>
            <color indexed="81"/>
            <rFont val="Tahoma"/>
            <family val="2"/>
          </rPr>
          <t xml:space="preserve"> = X on, X off, 12 hr, 365 days
</t>
        </r>
        <r>
          <rPr>
            <b/>
            <sz val="9"/>
            <color indexed="81"/>
            <rFont val="Tahoma"/>
            <family val="2"/>
          </rPr>
          <t>2496</t>
        </r>
        <r>
          <rPr>
            <sz val="9"/>
            <color indexed="81"/>
            <rFont val="Tahoma"/>
            <family val="2"/>
          </rPr>
          <t xml:space="preserve"> = 2 days per week
</t>
        </r>
        <r>
          <rPr>
            <b/>
            <sz val="9"/>
            <color indexed="81"/>
            <rFont val="Tahoma"/>
            <family val="2"/>
          </rPr>
          <t>3744</t>
        </r>
        <r>
          <rPr>
            <sz val="9"/>
            <color indexed="81"/>
            <rFont val="Tahoma"/>
            <family val="2"/>
          </rPr>
          <t xml:space="preserve"> = 3 days per week
</t>
        </r>
        <r>
          <rPr>
            <b/>
            <sz val="9"/>
            <color indexed="81"/>
            <rFont val="Tahoma"/>
            <family val="2"/>
          </rPr>
          <t>4368</t>
        </r>
        <r>
          <rPr>
            <sz val="9"/>
            <color indexed="81"/>
            <rFont val="Tahoma"/>
            <family val="2"/>
          </rPr>
          <t xml:space="preserve"> = X on, X off, 24 hr, 52 weeks
</t>
        </r>
        <r>
          <rPr>
            <b/>
            <sz val="9"/>
            <color indexed="81"/>
            <rFont val="Tahoma"/>
            <family val="2"/>
          </rPr>
          <t>4380</t>
        </r>
        <r>
          <rPr>
            <sz val="9"/>
            <color indexed="81"/>
            <rFont val="Tahoma"/>
            <family val="2"/>
          </rPr>
          <t xml:space="preserve"> = X on, X off, 24 hr, 365 days
</t>
        </r>
        <r>
          <rPr>
            <b/>
            <sz val="9"/>
            <color indexed="81"/>
            <rFont val="Tahoma"/>
            <family val="2"/>
          </rPr>
          <t>4992</t>
        </r>
        <r>
          <rPr>
            <sz val="9"/>
            <color indexed="81"/>
            <rFont val="Tahoma"/>
            <family val="2"/>
          </rPr>
          <t xml:space="preserve"> = 4 days per week</t>
        </r>
      </text>
    </comment>
    <comment ref="X12" authorId="0" shapeId="0" xr:uid="{00000000-0006-0000-0900-000002000000}">
      <text>
        <r>
          <rPr>
            <b/>
            <sz val="9"/>
            <color indexed="81"/>
            <rFont val="Tahoma"/>
            <family val="2"/>
          </rPr>
          <t>Definition:</t>
        </r>
        <r>
          <rPr>
            <sz val="9"/>
            <color indexed="81"/>
            <rFont val="Tahoma"/>
            <family val="2"/>
          </rPr>
          <t xml:space="preserve">
Backfill hours are hours worked by a casual employee, or by a part-time employee working in addition to their regular schedule, who is filling in for an absent employee.</t>
        </r>
      </text>
    </comment>
    <comment ref="X13" authorId="0" shapeId="0" xr:uid="{00000000-0006-0000-0900-000003000000}">
      <text>
        <r>
          <rPr>
            <sz val="9"/>
            <color indexed="81"/>
            <rFont val="Tahoma"/>
            <family val="2"/>
          </rPr>
          <t xml:space="preserve">Includes </t>
        </r>
        <r>
          <rPr>
            <b/>
            <sz val="9"/>
            <color indexed="81"/>
            <rFont val="Tahoma"/>
            <family val="2"/>
          </rPr>
          <t>both provincially</t>
        </r>
        <r>
          <rPr>
            <sz val="9"/>
            <color indexed="81"/>
            <rFont val="Tahoma"/>
            <family val="2"/>
          </rPr>
          <t xml:space="preserve"> and </t>
        </r>
        <r>
          <rPr>
            <b/>
            <sz val="9"/>
            <color indexed="81"/>
            <rFont val="Tahoma"/>
            <family val="2"/>
          </rPr>
          <t>non-provincially funded</t>
        </r>
        <r>
          <rPr>
            <sz val="9"/>
            <color indexed="81"/>
            <rFont val="Tahoma"/>
            <family val="2"/>
          </rPr>
          <t xml:space="preserve"> hours.</t>
        </r>
      </text>
    </comment>
    <comment ref="Y13" authorId="0" shapeId="0" xr:uid="{00000000-0006-0000-0900-000004000000}">
      <text>
        <r>
          <rPr>
            <sz val="9"/>
            <color indexed="81"/>
            <rFont val="Tahoma"/>
            <family val="2"/>
          </rPr>
          <t>May not be applicable to all classifications.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Q16" authorId="0" shapeId="0" xr:uid="{00000000-0006-0000-0A00-000001000000}">
      <text>
        <r>
          <rPr>
            <sz val="9"/>
            <color indexed="81"/>
            <rFont val="Tahoma"/>
            <family val="2"/>
          </rPr>
          <t>Please report the sum of couples and families under "Family Rate", since EHC rates are the same for both.</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Natalie Hoi</author>
    <author>David Lin</author>
  </authors>
  <commentList>
    <comment ref="A19" authorId="0" shapeId="0" xr:uid="{B0D1AC78-6A56-430D-9417-86A3D814417C}">
      <text>
        <r>
          <rPr>
            <sz val="9"/>
            <color indexed="81"/>
            <rFont val="Tahoma"/>
            <family val="2"/>
          </rPr>
          <t>Providing support and resources to children and families, including child welfare, parenting life skills, safety, and fostering family stability.</t>
        </r>
      </text>
    </comment>
    <comment ref="A20" authorId="0" shapeId="0" xr:uid="{EEF5B208-14AA-4298-B896-C89131E041AB}">
      <text>
        <r>
          <rPr>
            <sz val="9"/>
            <color indexed="81"/>
            <rFont val="Tahoma"/>
            <family val="2"/>
          </rPr>
          <t xml:space="preserve">Programs focused on promoting rehabilitation, community engagement &amp; education, and victim support services. </t>
        </r>
      </text>
    </comment>
    <comment ref="A21" authorId="0" shapeId="0" xr:uid="{D5E4245B-23F4-4DBB-BCD3-E0889393458A}">
      <text>
        <r>
          <rPr>
            <sz val="9"/>
            <color indexed="81"/>
            <rFont val="Tahoma"/>
            <family val="2"/>
          </rPr>
          <t xml:space="preserve">These services include all those tailored to the needs of people with diverse mental and physical abilities in order to support increased independence and accessibility.
</t>
        </r>
      </text>
    </comment>
    <comment ref="A22" authorId="0" shapeId="0" xr:uid="{A34D6D00-14CB-427F-BAF0-1B59FCA5635E}">
      <text>
        <r>
          <rPr>
            <sz val="9"/>
            <color indexed="81"/>
            <rFont val="Tahoma"/>
            <family val="2"/>
          </rPr>
          <t>These services provide on-site supports and shelter for individuals who cannot live independently or experiencing homelessness, and can include youth in care, foster housing programs, and other housing assistance initiatives.</t>
        </r>
      </text>
    </comment>
    <comment ref="A23" authorId="0" shapeId="0" xr:uid="{5DF0B51F-68D4-4677-9A32-4900865C7996}">
      <text>
        <r>
          <rPr>
            <sz val="9"/>
            <color indexed="81"/>
            <rFont val="Tahoma"/>
            <family val="2"/>
          </rPr>
          <t>These services are designed to assist newcomers, including immigrants, refugees, and individuals seeking culturally specific programming.</t>
        </r>
      </text>
    </comment>
    <comment ref="A24" authorId="0" shapeId="0" xr:uid="{559BAB48-4F32-4168-94F5-6BB018309B87}">
      <text>
        <r>
          <rPr>
            <sz val="9"/>
            <color indexed="81"/>
            <rFont val="Tahoma"/>
            <family val="2"/>
          </rPr>
          <t>Programs and supports specifically designed for Indigenous, First Nations, Métis, and Inuit peoples, offering services such as cultural education, mental health care, peer support, and more.</t>
        </r>
      </text>
    </comment>
    <comment ref="A25" authorId="0" shapeId="0" xr:uid="{9A87014F-CC24-4624-B8D0-F0A41746E615}">
      <text>
        <r>
          <rPr>
            <sz val="9"/>
            <color indexed="81"/>
            <rFont val="Tahoma"/>
            <family val="2"/>
          </rPr>
          <t xml:space="preserve">Programs can include supporting women in crisis, advocacy, education &amp; training, emergency shelter services, and more. </t>
        </r>
      </text>
    </comment>
    <comment ref="E29" authorId="0" shapeId="0" xr:uid="{FA386D9F-4C3A-4E1D-8B25-0C0AF79A8BD8}">
      <text>
        <r>
          <rPr>
            <sz val="9"/>
            <color indexed="81"/>
            <rFont val="Tahoma"/>
            <family val="2"/>
          </rPr>
          <t>The Employer Health Tax (EHT) is a BC provincial tax on employers with annual payrolls above certain thresholds, used to fund healthcare services. Rates and exemptions vary based on payroll size, with special rules for non-profits and charities.</t>
        </r>
      </text>
    </comment>
    <comment ref="B49" authorId="0" shapeId="0" xr:uid="{A00AF860-F17E-4225-B669-EC51223BA840}">
      <text>
        <r>
          <rPr>
            <sz val="9"/>
            <color indexed="81"/>
            <rFont val="Tahoma"/>
            <family val="2"/>
          </rPr>
          <t>Premium Reduction Programs (PRPs) allow employers with qualifying short-term disability plans to pay reduced Employment Insurance (EI) premiums.</t>
        </r>
      </text>
    </comment>
    <comment ref="B55" authorId="0" shapeId="0" xr:uid="{5DEA73C9-EF9D-4C68-8882-8BE124091554}">
      <text>
        <r>
          <rPr>
            <sz val="9"/>
            <color indexed="81"/>
            <rFont val="Tahoma"/>
            <family val="2"/>
          </rPr>
          <t xml:space="preserve">A red cell indicates BC Housing funding is reported on the Home Schedule
</t>
        </r>
      </text>
    </comment>
    <comment ref="B59" authorId="0" shapeId="0" xr:uid="{AC9E7C6D-8779-404E-B19A-7927FB477928}">
      <text>
        <r>
          <rPr>
            <sz val="9"/>
            <color indexed="81"/>
            <rFont val="Tahoma"/>
            <family val="2"/>
          </rPr>
          <t>A red cell indicates CLBC funding is reported on the Home Schedule.</t>
        </r>
      </text>
    </comment>
    <comment ref="B63" authorId="0" shapeId="0" xr:uid="{A9D231CB-E1A8-4EDB-BED0-2AEC57BEA80C}">
      <text>
        <r>
          <rPr>
            <sz val="9"/>
            <color indexed="81"/>
            <rFont val="Tahoma"/>
            <family val="2"/>
          </rPr>
          <t>A red cell indicates CLBC funding is reported on the Home Schedule.</t>
        </r>
      </text>
    </comment>
    <comment ref="B67" authorId="0" shapeId="0" xr:uid="{E5FA609F-BFA9-4837-B90A-0D2BE9D871D2}">
      <text>
        <r>
          <rPr>
            <sz val="9"/>
            <color indexed="81"/>
            <rFont val="Tahoma"/>
            <family val="2"/>
          </rPr>
          <t>A red cell indicates CLBC funding is reported on the Home Schedule.</t>
        </r>
      </text>
    </comment>
    <comment ref="B70" authorId="0" shapeId="0" xr:uid="{7B3FA0F2-F386-4A2B-BE1B-A9698372F4A3}">
      <text>
        <r>
          <rPr>
            <sz val="9"/>
            <color indexed="81"/>
            <rFont val="Tahoma"/>
            <family val="2"/>
          </rPr>
          <t>A red cell indicates CLBC funding is reported on the Home Schedule.</t>
        </r>
      </text>
    </comment>
    <comment ref="A85" authorId="1" shapeId="0" xr:uid="{00000000-0006-0000-0500-000001000000}">
      <text>
        <r>
          <rPr>
            <sz val="9"/>
            <color indexed="81"/>
            <rFont val="Tahoma"/>
            <family val="2"/>
          </rPr>
          <t>Select payroll vendor or system from the drop-down menu, or type in any name if it is not found in the list.</t>
        </r>
      </text>
    </comment>
    <comment ref="A92" authorId="1" shapeId="0" xr:uid="{00000000-0006-0000-0500-000002000000}">
      <text>
        <r>
          <rPr>
            <sz val="9"/>
            <color indexed="81"/>
            <rFont val="Tahoma"/>
            <family val="2"/>
          </rPr>
          <t>Select benefit provider from the drop-down menu, or type in any name if it is not found in the list.</t>
        </r>
      </text>
    </comment>
    <comment ref="E110" authorId="0" shapeId="0" xr:uid="{BBBB6054-C4A5-4C0C-8082-E1E3DFADF7A8}">
      <text>
        <r>
          <rPr>
            <sz val="9"/>
            <color indexed="81"/>
            <rFont val="Tahoma"/>
            <family val="2"/>
          </rPr>
          <t xml:space="preserve">Paid leave for employees who are temporarily unable to work due to illness or injury. It ensures income replacement for a specified period.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Chera Amin</author>
    <author>David Lin</author>
  </authors>
  <commentList>
    <comment ref="B12" authorId="0" shapeId="0" xr:uid="{F21B6239-A444-473F-9509-EBE68EED2337}">
      <text>
        <r>
          <rPr>
            <sz val="9"/>
            <color indexed="81"/>
            <rFont val="Tahoma"/>
            <family val="2"/>
          </rPr>
          <t>The option for "Casual/add'l hours" is intended for agencies that cannot separate casual and additional hours. If the agency can distinguish between them, please report each category separately per employee.</t>
        </r>
      </text>
    </comment>
    <comment ref="C12" authorId="1" shapeId="0" xr:uid="{00000000-0006-0000-0C00-000001000000}">
      <text>
        <r>
          <rPr>
            <b/>
            <sz val="9"/>
            <color indexed="81"/>
            <rFont val="Tahoma"/>
            <family val="2"/>
          </rPr>
          <t>Do NOT include overtime hours.</t>
        </r>
        <r>
          <rPr>
            <sz val="9"/>
            <color indexed="81"/>
            <rFont val="Tahoma"/>
            <family val="2"/>
          </rPr>
          <t xml:space="preserve">
</t>
        </r>
        <r>
          <rPr>
            <b/>
            <sz val="9"/>
            <color indexed="81"/>
            <rFont val="Tahoma"/>
            <family val="2"/>
          </rPr>
          <t xml:space="preserve">
Based on 260 work days per year:
2080</t>
        </r>
        <r>
          <rPr>
            <sz val="9"/>
            <color indexed="81"/>
            <rFont val="Tahoma"/>
            <family val="2"/>
          </rPr>
          <t xml:space="preserve"> = 40 hr/wk
</t>
        </r>
        <r>
          <rPr>
            <b/>
            <sz val="9"/>
            <color indexed="81"/>
            <rFont val="Tahoma"/>
            <family val="2"/>
          </rPr>
          <t>1950</t>
        </r>
        <r>
          <rPr>
            <sz val="9"/>
            <color indexed="81"/>
            <rFont val="Tahoma"/>
            <family val="2"/>
          </rPr>
          <t xml:space="preserve"> = 37.5 hr/wk
</t>
        </r>
        <r>
          <rPr>
            <b/>
            <sz val="9"/>
            <color indexed="81"/>
            <rFont val="Tahoma"/>
            <family val="2"/>
          </rPr>
          <t>1820</t>
        </r>
        <r>
          <rPr>
            <sz val="9"/>
            <color indexed="81"/>
            <rFont val="Tahoma"/>
            <family val="2"/>
          </rPr>
          <t xml:space="preserve"> = 35 hr/wk
</t>
        </r>
        <r>
          <rPr>
            <b/>
            <sz val="9"/>
            <color indexed="81"/>
            <rFont val="Tahoma"/>
            <family val="2"/>
          </rPr>
          <t xml:space="preserve">
Based on 261 work days per year:</t>
        </r>
        <r>
          <rPr>
            <sz val="9"/>
            <color indexed="81"/>
            <rFont val="Tahoma"/>
            <family val="2"/>
          </rPr>
          <t xml:space="preserve">
</t>
        </r>
        <r>
          <rPr>
            <b/>
            <sz val="9"/>
            <color indexed="81"/>
            <rFont val="Tahoma"/>
            <family val="2"/>
          </rPr>
          <t>2088</t>
        </r>
        <r>
          <rPr>
            <sz val="9"/>
            <color indexed="81"/>
            <rFont val="Tahoma"/>
            <family val="2"/>
          </rPr>
          <t xml:space="preserve"> = 40 hr/wk
</t>
        </r>
        <r>
          <rPr>
            <b/>
            <sz val="9"/>
            <color indexed="81"/>
            <rFont val="Tahoma"/>
            <family val="2"/>
          </rPr>
          <t>1957.5</t>
        </r>
        <r>
          <rPr>
            <sz val="9"/>
            <color indexed="81"/>
            <rFont val="Tahoma"/>
            <family val="2"/>
          </rPr>
          <t xml:space="preserve"> = 37.5 hr/wk
</t>
        </r>
        <r>
          <rPr>
            <b/>
            <sz val="9"/>
            <color indexed="81"/>
            <rFont val="Tahoma"/>
            <family val="2"/>
          </rPr>
          <t>1827</t>
        </r>
        <r>
          <rPr>
            <sz val="9"/>
            <color indexed="81"/>
            <rFont val="Tahoma"/>
            <family val="2"/>
          </rPr>
          <t xml:space="preserve"> = 35 hr/wk
</t>
        </r>
        <r>
          <rPr>
            <b/>
            <sz val="9"/>
            <color indexed="81"/>
            <rFont val="Tahoma"/>
            <family val="2"/>
          </rPr>
          <t>Day Rate:</t>
        </r>
        <r>
          <rPr>
            <sz val="9"/>
            <color indexed="81"/>
            <rFont val="Tahoma"/>
            <family val="2"/>
          </rPr>
          <t xml:space="preserve">
</t>
        </r>
        <r>
          <rPr>
            <b/>
            <sz val="9"/>
            <color indexed="81"/>
            <rFont val="Tahoma"/>
            <family val="2"/>
          </rPr>
          <t>2184</t>
        </r>
        <r>
          <rPr>
            <sz val="9"/>
            <color indexed="81"/>
            <rFont val="Tahoma"/>
            <family val="2"/>
          </rPr>
          <t xml:space="preserve"> = X on, X off, 12 hr, 52 weeks
</t>
        </r>
        <r>
          <rPr>
            <b/>
            <sz val="9"/>
            <color indexed="81"/>
            <rFont val="Tahoma"/>
            <family val="2"/>
          </rPr>
          <t>2190</t>
        </r>
        <r>
          <rPr>
            <sz val="9"/>
            <color indexed="81"/>
            <rFont val="Tahoma"/>
            <family val="2"/>
          </rPr>
          <t xml:space="preserve"> = X on, X off, 12 hr, 365 days
</t>
        </r>
        <r>
          <rPr>
            <b/>
            <sz val="9"/>
            <color indexed="81"/>
            <rFont val="Tahoma"/>
            <family val="2"/>
          </rPr>
          <t>2496</t>
        </r>
        <r>
          <rPr>
            <sz val="9"/>
            <color indexed="81"/>
            <rFont val="Tahoma"/>
            <family val="2"/>
          </rPr>
          <t xml:space="preserve"> = 2 days per week
</t>
        </r>
        <r>
          <rPr>
            <b/>
            <sz val="9"/>
            <color indexed="81"/>
            <rFont val="Tahoma"/>
            <family val="2"/>
          </rPr>
          <t>3744</t>
        </r>
        <r>
          <rPr>
            <sz val="9"/>
            <color indexed="81"/>
            <rFont val="Tahoma"/>
            <family val="2"/>
          </rPr>
          <t xml:space="preserve"> = 3 days per week
</t>
        </r>
        <r>
          <rPr>
            <b/>
            <sz val="9"/>
            <color indexed="81"/>
            <rFont val="Tahoma"/>
            <family val="2"/>
          </rPr>
          <t>4368</t>
        </r>
        <r>
          <rPr>
            <sz val="9"/>
            <color indexed="81"/>
            <rFont val="Tahoma"/>
            <family val="2"/>
          </rPr>
          <t xml:space="preserve"> = X on, X off, 24 hr, 52 weeks
</t>
        </r>
        <r>
          <rPr>
            <b/>
            <sz val="9"/>
            <color indexed="81"/>
            <rFont val="Tahoma"/>
            <family val="2"/>
          </rPr>
          <t>4380</t>
        </r>
        <r>
          <rPr>
            <sz val="9"/>
            <color indexed="81"/>
            <rFont val="Tahoma"/>
            <family val="2"/>
          </rPr>
          <t xml:space="preserve"> = X on, X off, 24 hr, 365 days
</t>
        </r>
        <r>
          <rPr>
            <b/>
            <sz val="9"/>
            <color indexed="81"/>
            <rFont val="Tahoma"/>
            <family val="2"/>
          </rPr>
          <t>4992</t>
        </r>
        <r>
          <rPr>
            <sz val="9"/>
            <color indexed="81"/>
            <rFont val="Tahoma"/>
            <family val="2"/>
          </rPr>
          <t xml:space="preserve"> = 4 days per week</t>
        </r>
      </text>
    </comment>
    <comment ref="S12" authorId="1" shapeId="0" xr:uid="{00000000-0006-0000-0C00-000002000000}">
      <text>
        <r>
          <rPr>
            <b/>
            <sz val="9"/>
            <color indexed="81"/>
            <rFont val="Tahoma"/>
            <family val="2"/>
          </rPr>
          <t>Definition:</t>
        </r>
        <r>
          <rPr>
            <sz val="9"/>
            <color indexed="81"/>
            <rFont val="Tahoma"/>
            <family val="2"/>
          </rPr>
          <t xml:space="preserve">
Backfill hours are hours worked by a casual employee, or by a part-time employee working in addition to their regular schedule, who is filling in for an absent employee.
Backfill hours are hours worked by a casual employee, or by a part-time employee working in addition to their regular schedule, who is filling in for an absent employee.
Backfill hours are hours worked by a casual employee, or by a part-time employee working in addition to their regular schedule, who is filling in for an absent employee.</t>
        </r>
        <r>
          <rPr>
            <b/>
            <sz val="9"/>
            <color indexed="81"/>
            <rFont val="Tahoma"/>
            <family val="2"/>
          </rPr>
          <t xml:space="preserve">
</t>
        </r>
      </text>
    </comment>
    <comment ref="P13" authorId="0" shapeId="0" xr:uid="{8E70B51C-6748-4DA9-9596-813D1F0A7F68}">
      <text>
        <r>
          <rPr>
            <u/>
            <sz val="9"/>
            <color indexed="81"/>
            <rFont val="Tahoma"/>
            <family val="2"/>
          </rPr>
          <t>Terminated Employees Include:</t>
        </r>
        <r>
          <rPr>
            <sz val="9"/>
            <color indexed="81"/>
            <rFont val="Tahoma"/>
            <family val="2"/>
          </rPr>
          <t xml:space="preserve"> Resignation, retirement, discharge, layoff, employees who move to a different position – if it creates a vacancy in the original position</t>
        </r>
      </text>
    </comment>
    <comment ref="S13" authorId="1" shapeId="0" xr:uid="{00000000-0006-0000-0C00-000003000000}">
      <text>
        <r>
          <rPr>
            <sz val="9"/>
            <color indexed="81"/>
            <rFont val="Tahoma"/>
            <family val="2"/>
          </rPr>
          <t xml:space="preserve">Calculated automatically from N1; includes </t>
        </r>
        <r>
          <rPr>
            <b/>
            <sz val="9"/>
            <color indexed="81"/>
            <rFont val="Tahoma"/>
            <family val="2"/>
          </rPr>
          <t>both</t>
        </r>
        <r>
          <rPr>
            <sz val="9"/>
            <color indexed="81"/>
            <rFont val="Tahoma"/>
            <family val="2"/>
          </rPr>
          <t xml:space="preserve"> </t>
        </r>
        <r>
          <rPr>
            <b/>
            <sz val="9"/>
            <color indexed="81"/>
            <rFont val="Tahoma"/>
            <family val="2"/>
          </rPr>
          <t>provincially</t>
        </r>
        <r>
          <rPr>
            <sz val="9"/>
            <color indexed="81"/>
            <rFont val="Tahoma"/>
            <family val="2"/>
          </rPr>
          <t xml:space="preserve"> and </t>
        </r>
        <r>
          <rPr>
            <b/>
            <sz val="9"/>
            <color indexed="81"/>
            <rFont val="Tahoma"/>
            <family val="2"/>
          </rPr>
          <t>non-provincially</t>
        </r>
        <r>
          <rPr>
            <sz val="9"/>
            <color indexed="81"/>
            <rFont val="Tahoma"/>
            <family val="2"/>
          </rPr>
          <t xml:space="preserve"> funded hours.</t>
        </r>
      </text>
    </comment>
    <comment ref="T13" authorId="0" shapeId="0" xr:uid="{D28DBF91-0908-4C3C-A1E8-579EF89EAE1D}">
      <text>
        <r>
          <rPr>
            <sz val="9"/>
            <color indexed="81"/>
            <rFont val="Tahoma"/>
            <family val="2"/>
          </rPr>
          <t>May not be applicable to all classifications.</t>
        </r>
      </text>
    </comment>
    <comment ref="I14" authorId="0" shapeId="0" xr:uid="{1C86F3F6-2112-4B98-833B-929A00074370}">
      <text>
        <r>
          <rPr>
            <sz val="9"/>
            <color indexed="81"/>
            <rFont val="Tahoma"/>
            <family val="2"/>
          </rPr>
          <t>This includes employees on leave who remain employed with the agency.</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Chera Amin</author>
    <author>David Lin</author>
  </authors>
  <commentList>
    <comment ref="U13" authorId="0" shapeId="0" xr:uid="{90BD161F-089D-4412-A491-523D7B969158}">
      <text>
        <r>
          <rPr>
            <sz val="9"/>
            <color indexed="81"/>
            <rFont val="Tahoma"/>
            <family val="2"/>
          </rPr>
          <t xml:space="preserve">Please include both </t>
        </r>
        <r>
          <rPr>
            <b/>
            <sz val="9"/>
            <color indexed="81"/>
            <rFont val="Tahoma"/>
            <family val="2"/>
          </rPr>
          <t>participating</t>
        </r>
        <r>
          <rPr>
            <sz val="9"/>
            <color indexed="81"/>
            <rFont val="Tahoma"/>
            <family val="2"/>
          </rPr>
          <t xml:space="preserve"> and </t>
        </r>
        <r>
          <rPr>
            <b/>
            <sz val="9"/>
            <color indexed="81"/>
            <rFont val="Tahoma"/>
            <family val="2"/>
          </rPr>
          <t>non-participating</t>
        </r>
        <r>
          <rPr>
            <sz val="9"/>
            <color indexed="81"/>
            <rFont val="Tahoma"/>
            <family val="2"/>
          </rPr>
          <t xml:space="preserve"> provincially funded employees.</t>
        </r>
      </text>
    </comment>
    <comment ref="Q16" authorId="1" shapeId="0" xr:uid="{00000000-0006-0000-0D00-000001000000}">
      <text>
        <r>
          <rPr>
            <sz val="9"/>
            <color indexed="81"/>
            <rFont val="Tahoma"/>
            <family val="2"/>
          </rPr>
          <t>Please report the sum of couples and families under "Family Rate", since EHC rates are the same for both.</t>
        </r>
      </text>
    </comment>
  </commentList>
</comments>
</file>

<file path=xl/sharedStrings.xml><?xml version="1.0" encoding="utf-8"?>
<sst xmlns="http://schemas.openxmlformats.org/spreadsheetml/2006/main" count="2346" uniqueCount="1067">
  <si>
    <t>Agency Information</t>
  </si>
  <si>
    <t>Prepared by:</t>
  </si>
  <si>
    <t>Agency name:</t>
  </si>
  <si>
    <t>Telephone:</t>
  </si>
  <si>
    <t>Email:</t>
  </si>
  <si>
    <t>Payroll vendor/system 2 (if applicable):</t>
  </si>
  <si>
    <t>Payroll vendor/system 3 (if applicable):</t>
  </si>
  <si>
    <t>Total funding received in the reporting period:</t>
  </si>
  <si>
    <t>Crown Corporations</t>
  </si>
  <si>
    <t>Community Living BC</t>
  </si>
  <si>
    <t>BC Housing</t>
  </si>
  <si>
    <t>BC Health Authorities</t>
  </si>
  <si>
    <t>Provincial Health Services Authority</t>
  </si>
  <si>
    <t>BC Provincial Ministries</t>
  </si>
  <si>
    <t>Children and Family Development</t>
  </si>
  <si>
    <t>Education</t>
  </si>
  <si>
    <t>Finance</t>
  </si>
  <si>
    <t>Health</t>
  </si>
  <si>
    <t>Federal Government</t>
  </si>
  <si>
    <t>Municipal Government(s)</t>
  </si>
  <si>
    <t>Schedule A1: Bargaining Unit</t>
  </si>
  <si>
    <t>Regular (Full-Time/Part-Time) and Casual Employee Information</t>
  </si>
  <si>
    <t>Standard
Hours
per Year</t>
  </si>
  <si>
    <t>Classification/
Classification 1 (Integrated BU only)</t>
  </si>
  <si>
    <t>Classification 2 (Integrated BU only)</t>
  </si>
  <si>
    <t>Effective
Grid Level</t>
  </si>
  <si>
    <t>Regular
(FT/PT)
or
Casual/
additional
hours</t>
  </si>
  <si>
    <t>Non-Provincially Funded</t>
  </si>
  <si>
    <t>Provincially Funded</t>
  </si>
  <si>
    <t>Hours</t>
  </si>
  <si>
    <t>$</t>
  </si>
  <si>
    <t>Step 1</t>
  </si>
  <si>
    <t>Weighted
Average
Hourly Pay</t>
  </si>
  <si>
    <t>Total Non-
Provincially
Funded</t>
  </si>
  <si>
    <t>Step 2</t>
  </si>
  <si>
    <t>Step 3</t>
  </si>
  <si>
    <t>Step 4</t>
  </si>
  <si>
    <t>Above
Step 4</t>
  </si>
  <si>
    <t>Total
Provincially
Funded</t>
  </si>
  <si>
    <t>Classification</t>
  </si>
  <si>
    <t>Grid Level</t>
  </si>
  <si>
    <t>Accountant</t>
  </si>
  <si>
    <t>14-P</t>
  </si>
  <si>
    <t>15-P</t>
  </si>
  <si>
    <t>Accounting Clerk</t>
  </si>
  <si>
    <t>Activity Worker</t>
  </si>
  <si>
    <t>Addictions Counsellor</t>
  </si>
  <si>
    <t>Administrative Assistant</t>
  </si>
  <si>
    <t>Adult, Youth and/or Child Counsellor</t>
  </si>
  <si>
    <t>Adult, Youth and/or Child Worker</t>
  </si>
  <si>
    <t>Asleep Residential Night Worker</t>
  </si>
  <si>
    <t>Awake Residential Night Worker</t>
  </si>
  <si>
    <t>16-P</t>
  </si>
  <si>
    <t>17-P</t>
  </si>
  <si>
    <t>Bookkeeper</t>
  </si>
  <si>
    <t>Building Maintenance Worker</t>
  </si>
  <si>
    <t>Child &amp; Youth Transition House Worker</t>
  </si>
  <si>
    <t>Child Care Resource and Referral Worker</t>
  </si>
  <si>
    <t>Children Who Witness Abuse Counsellor</t>
  </si>
  <si>
    <t>13-P</t>
  </si>
  <si>
    <t>Children Who Witness Abuse Counsellor - Art Specialist</t>
  </si>
  <si>
    <t>Clinical Counsellor</t>
  </si>
  <si>
    <t>Community Support Worker</t>
  </si>
  <si>
    <t>Computer Technical Support Specialist</t>
  </si>
  <si>
    <t>Cook</t>
  </si>
  <si>
    <t>Crisis Line Coordinator</t>
  </si>
  <si>
    <t>Database Clerk</t>
  </si>
  <si>
    <t>Early Childhood Educator</t>
  </si>
  <si>
    <t>Early Childhood Educator Assistant</t>
  </si>
  <si>
    <t>Early Childhood Educator Senior</t>
  </si>
  <si>
    <t>Employment Counsellor</t>
  </si>
  <si>
    <t>ESL Instructor</t>
  </si>
  <si>
    <t>Family Counsellor</t>
  </si>
  <si>
    <t>Family Support Worker</t>
  </si>
  <si>
    <t>Group Facilitator</t>
  </si>
  <si>
    <t>Housekeeper</t>
  </si>
  <si>
    <t>Infant Development Consultant</t>
  </si>
  <si>
    <t>Janitor</t>
  </si>
  <si>
    <t>Occupational Therapist</t>
  </si>
  <si>
    <t>Passenger Vehicle Driver</t>
  </si>
  <si>
    <t>Physiotherapist</t>
  </si>
  <si>
    <t>Program Coordinator 1</t>
  </si>
  <si>
    <t>Program Coordinator 2</t>
  </si>
  <si>
    <t>Reconnect Worker</t>
  </si>
  <si>
    <t>Residence Coordinator</t>
  </si>
  <si>
    <t>Residence Worker</t>
  </si>
  <si>
    <t>Residence Worker Senior</t>
  </si>
  <si>
    <t>Residential Child &amp; Youth Worker</t>
  </si>
  <si>
    <t>Retail Supervisor</t>
  </si>
  <si>
    <t>Retail Worker</t>
  </si>
  <si>
    <t>School Aged Child Worker</t>
  </si>
  <si>
    <t>School Based Prevention Worker</t>
  </si>
  <si>
    <t>Settlement &amp; Integration Worker</t>
  </si>
  <si>
    <t>Special Services Worker</t>
  </si>
  <si>
    <t>Speech Language Pathologist</t>
  </si>
  <si>
    <t>18-P</t>
  </si>
  <si>
    <t>Stopping the Violence Counsellor</t>
  </si>
  <si>
    <t>Supported Child Care Consultant</t>
  </si>
  <si>
    <t>Transition House Worker</t>
  </si>
  <si>
    <t>Truck Driver</t>
  </si>
  <si>
    <t>Victim Service Worker</t>
  </si>
  <si>
    <t>Vocational Counsellor</t>
  </si>
  <si>
    <t>Vocational Worker</t>
  </si>
  <si>
    <t>Volunteer Coordinator</t>
  </si>
  <si>
    <t>Layered-
Over Grid
Level</t>
  </si>
  <si>
    <t>Step 1
0-2000
hours</t>
  </si>
  <si>
    <t>Step 2
2001-4000
hours</t>
  </si>
  <si>
    <t>Step 3
4001-6000
hours</t>
  </si>
  <si>
    <t>Step 4
6001 hours
onwards</t>
  </si>
  <si>
    <t>19-P</t>
  </si>
  <si>
    <t>20-P</t>
  </si>
  <si>
    <t>JJEP Benchmark Classifications</t>
  </si>
  <si>
    <t>Front Line Workers</t>
  </si>
  <si>
    <t>Child and Youth Transition House Worker</t>
  </si>
  <si>
    <t>Childcare Resource and Referral Worker</t>
  </si>
  <si>
    <t>Early Childhood Educator, Senior</t>
  </si>
  <si>
    <t>Residence Worker, Senior</t>
  </si>
  <si>
    <t>Residential Child and/or Youth Care Worker</t>
  </si>
  <si>
    <t>Settlement and Integration Worker</t>
  </si>
  <si>
    <t>Supervisors &amp; Coordinators</t>
  </si>
  <si>
    <t>Operation Support</t>
  </si>
  <si>
    <t>Counsellors &amp; Consultants</t>
  </si>
  <si>
    <t>Graduate Degrees &amp; Licensed Professionals</t>
  </si>
  <si>
    <t>Licensed Practical Nurse</t>
  </si>
  <si>
    <t>Communications Manager</t>
  </si>
  <si>
    <t>Home Share Coordinator</t>
  </si>
  <si>
    <t>Step 5</t>
  </si>
  <si>
    <t>Delegated-Accounting Clerk</t>
  </si>
  <si>
    <t>Delegated-Administrative Assistant</t>
  </si>
  <si>
    <t>Delegated-Administrative Supervisor</t>
  </si>
  <si>
    <t>Delegated-Child Protection Consultant</t>
  </si>
  <si>
    <t>Delegated-Child Protection Mentor</t>
  </si>
  <si>
    <t>Delegated-Child Protection R Accounting Clerk</t>
  </si>
  <si>
    <t>Delegated-Child Protection Social Worker</t>
  </si>
  <si>
    <t>Delegated-Child Protection Social Worker Growth</t>
  </si>
  <si>
    <t>SPO Growth</t>
  </si>
  <si>
    <t>Delegated-Child Protection SPO A</t>
  </si>
  <si>
    <t>Delegated-Child Protection Team Leader</t>
  </si>
  <si>
    <t>Delegated-Clerk 3</t>
  </si>
  <si>
    <t>Delegated-Clinical Resources Supervisor</t>
  </si>
  <si>
    <t>Delegated-Cultural Clinical Counselor</t>
  </si>
  <si>
    <t>Delegated-Delegated Supervisor</t>
  </si>
  <si>
    <t>Delegated-Family Development Response</t>
  </si>
  <si>
    <t>Delegated-Family Group Decision Making Coordinator</t>
  </si>
  <si>
    <t>Delegated-Family Preservation Worker</t>
  </si>
  <si>
    <t>Delegated-Family Preservation Worker Growth</t>
  </si>
  <si>
    <t>Delegated-Guardianship Administrative Assistant</t>
  </si>
  <si>
    <t>Delegated-Guardianship Consultant</t>
  </si>
  <si>
    <t>Delegated-Guardianship Social Worker</t>
  </si>
  <si>
    <t>Delegated-Guardianship Social Worker Growth</t>
  </si>
  <si>
    <t>Delegated-Guardianship Supervisor</t>
  </si>
  <si>
    <t>Delegated-IT Assistant</t>
  </si>
  <si>
    <t>Delegated-Lifelong Connection Consultant</t>
  </si>
  <si>
    <t>Delegated-Lifelong Connection Coordinator</t>
  </si>
  <si>
    <t>Delegated-Office Assistant</t>
  </si>
  <si>
    <t>Delegated-Program Assistant</t>
  </si>
  <si>
    <t>Delegated-Program Assistant (RAP)</t>
  </si>
  <si>
    <t>Delegated-Resources Accountant</t>
  </si>
  <si>
    <t>Delegated-Resources Administrative Assistant</t>
  </si>
  <si>
    <t>Delegated-Resources Social Worker</t>
  </si>
  <si>
    <t>Delegated-Resources Social Worker Growth</t>
  </si>
  <si>
    <t>Delegated-SPO 24 Working Step</t>
  </si>
  <si>
    <t>Position Type</t>
  </si>
  <si>
    <t>Benchmark</t>
  </si>
  <si>
    <t>Integrated</t>
  </si>
  <si>
    <t>Layered-Over</t>
  </si>
  <si>
    <t>Unique</t>
  </si>
  <si>
    <t>Regular</t>
  </si>
  <si>
    <t>Casual/add'l hours</t>
  </si>
  <si>
    <t>Gender</t>
  </si>
  <si>
    <t>Female</t>
  </si>
  <si>
    <t>Male</t>
  </si>
  <si>
    <t>Y/N</t>
  </si>
  <si>
    <t>Payroll Vendor/System</t>
  </si>
  <si>
    <t>Subtotals:</t>
  </si>
  <si>
    <t>Grid 1</t>
  </si>
  <si>
    <t>Grid 2</t>
  </si>
  <si>
    <t>Grid Level 1
(Unique)</t>
  </si>
  <si>
    <t>Hourly Wage Rate</t>
  </si>
  <si>
    <t>#</t>
  </si>
  <si>
    <t>Active</t>
  </si>
  <si>
    <t>LTD</t>
  </si>
  <si>
    <t>WCB</t>
  </si>
  <si>
    <t>Maternity/
Parental
Leave</t>
  </si>
  <si>
    <t>Union
Leave</t>
  </si>
  <si>
    <t>Other
Leave</t>
  </si>
  <si>
    <t>Non-
Provincially
Funded
Active</t>
  </si>
  <si>
    <t>Schedule A2: Bargaining Unit</t>
  </si>
  <si>
    <t xml:space="preserve"> </t>
  </si>
  <si>
    <t>Non-
Provincially
Funded</t>
  </si>
  <si>
    <t>Provincially
Funded</t>
  </si>
  <si>
    <t>$/year</t>
  </si>
  <si>
    <t>Average
Annual
Salary per
Employee</t>
  </si>
  <si>
    <t>Gender of
Employee</t>
  </si>
  <si>
    <t>Position Type-Classification</t>
  </si>
  <si>
    <t>Wage Costs</t>
  </si>
  <si>
    <t>Schedule A3: Bargaining Unit</t>
  </si>
  <si>
    <t>ADP</t>
  </si>
  <si>
    <t>Payworks</t>
  </si>
  <si>
    <t>Quickbooks</t>
  </si>
  <si>
    <t>Avanti Software</t>
  </si>
  <si>
    <t>PayDirt</t>
  </si>
  <si>
    <t>Paymate</t>
  </si>
  <si>
    <t>Quadrant HR</t>
  </si>
  <si>
    <t>Adagio</t>
  </si>
  <si>
    <t>CanPay</t>
  </si>
  <si>
    <t>Telpay</t>
  </si>
  <si>
    <t>Easypay</t>
  </si>
  <si>
    <t>Altus Dynamics</t>
  </si>
  <si>
    <t>Microsoft Dynamics</t>
  </si>
  <si>
    <t>Non-Union</t>
  </si>
  <si>
    <t>Management
&amp; Excluded</t>
  </si>
  <si>
    <t>Bargaining
Unit</t>
  </si>
  <si>
    <t>Regular Full-Time</t>
  </si>
  <si>
    <t>Regular Part-Time</t>
  </si>
  <si>
    <t>Total Regular Hours</t>
  </si>
  <si>
    <t>Total Casual and Additional Hours</t>
  </si>
  <si>
    <t>Interior</t>
  </si>
  <si>
    <t>Fraser</t>
  </si>
  <si>
    <t>Vancouver Coastal</t>
  </si>
  <si>
    <t>Northern</t>
  </si>
  <si>
    <t>Vancouver Island</t>
  </si>
  <si>
    <t>hours</t>
  </si>
  <si>
    <t>Benefit Costs</t>
  </si>
  <si>
    <t>Pay at
Straight Time
Pay Rate</t>
  </si>
  <si>
    <t>Pay at
Premium
Pay Rate</t>
  </si>
  <si>
    <t>Working on Statutory Holiday</t>
  </si>
  <si>
    <t>All Other Overtime Pay</t>
  </si>
  <si>
    <t>Vacation &amp; Statutory Holiday In-Lieu Pay</t>
  </si>
  <si>
    <t>All Other Wage Costs</t>
  </si>
  <si>
    <t>Transportation Allowances</t>
  </si>
  <si>
    <t>Meal Allowances</t>
  </si>
  <si>
    <t>Other Expenses and Allowances</t>
  </si>
  <si>
    <t>CPP - Canada Pension Plan</t>
  </si>
  <si>
    <t>EI - Employment Insurance</t>
  </si>
  <si>
    <t>WCB - WorkSafeBC</t>
  </si>
  <si>
    <t>Statutory
Benefits</t>
  </si>
  <si>
    <t>EHC - Extended Health Care</t>
  </si>
  <si>
    <t>Dental</t>
  </si>
  <si>
    <t>Group Life</t>
  </si>
  <si>
    <t>LTD - Long-Term Disability</t>
  </si>
  <si>
    <t>Other Health &amp; Welfare Benefits</t>
  </si>
  <si>
    <t>Health &amp;
Welfare
Benefits</t>
  </si>
  <si>
    <t>MPP - Municipal Pension Plan</t>
  </si>
  <si>
    <t>Other Superannuation Plan</t>
  </si>
  <si>
    <t>Super-
annuation</t>
  </si>
  <si>
    <t>All Regular Hours</t>
  </si>
  <si>
    <t>All Casual and Additional Hours</t>
  </si>
  <si>
    <t>Meal Allowance</t>
  </si>
  <si>
    <t>Vehicle Allowance</t>
  </si>
  <si>
    <t>On Call</t>
  </si>
  <si>
    <t>Pay In Lieu of Benefits</t>
  </si>
  <si>
    <t>Compassionate Leave</t>
  </si>
  <si>
    <t>Special Leave</t>
  </si>
  <si>
    <t>Sick Leave Payout</t>
  </si>
  <si>
    <t>Shift Premiums</t>
  </si>
  <si>
    <t>Callback</t>
  </si>
  <si>
    <t>Required Certification</t>
  </si>
  <si>
    <t>Vacation</t>
  </si>
  <si>
    <t>Long Service Retirement Allowance</t>
  </si>
  <si>
    <t>Cellphone and Pager Reimbursement</t>
  </si>
  <si>
    <t>Seasonal Closure</t>
  </si>
  <si>
    <t>Qualification Differential</t>
  </si>
  <si>
    <t>Position Type - Classification</t>
  </si>
  <si>
    <t>&lt;26</t>
  </si>
  <si>
    <t>26-35</t>
  </si>
  <si>
    <t>36-45</t>
  </si>
  <si>
    <t>46-55</t>
  </si>
  <si>
    <t>56-65</t>
  </si>
  <si>
    <t>&gt;65</t>
  </si>
  <si>
    <t>&lt;1</t>
  </si>
  <si>
    <t>1-5</t>
  </si>
  <si>
    <t>6-10</t>
  </si>
  <si>
    <t>&gt;10</t>
  </si>
  <si>
    <t>Length of Service (Years)</t>
  </si>
  <si>
    <t>Age (Years)</t>
  </si>
  <si>
    <t>Region</t>
  </si>
  <si>
    <t>Vancouver
Coastal</t>
  </si>
  <si>
    <t>Vancouver
Island</t>
  </si>
  <si>
    <t>Demographic Information of Terminated Employees</t>
  </si>
  <si>
    <t>Sum Age</t>
  </si>
  <si>
    <t>Sum Gender</t>
  </si>
  <si>
    <t>Sum LOS</t>
  </si>
  <si>
    <t>Sum Region</t>
  </si>
  <si>
    <t>Diff Age</t>
  </si>
  <si>
    <t>Diff Gender</t>
  </si>
  <si>
    <t>Diff LOS</t>
  </si>
  <si>
    <t>Diff Region</t>
  </si>
  <si>
    <r>
      <t xml:space="preserve">Terminated
Employees
</t>
    </r>
    <r>
      <rPr>
        <sz val="10"/>
        <color rgb="FFFF0000"/>
        <rFont val="Calibri"/>
        <family val="2"/>
        <scheme val="minor"/>
      </rPr>
      <t>(Between Jan. 1
and Dec. 31)</t>
    </r>
  </si>
  <si>
    <r>
      <t xml:space="preserve">Vacant
Positions
</t>
    </r>
    <r>
      <rPr>
        <sz val="10"/>
        <color rgb="FFFF0000"/>
        <rFont val="Calibri"/>
        <family val="2"/>
        <scheme val="minor"/>
      </rPr>
      <t>(As of Dec. 31)</t>
    </r>
  </si>
  <si>
    <t>SurveyId</t>
  </si>
  <si>
    <t>Version</t>
  </si>
  <si>
    <t>&lt; 1 year</t>
  </si>
  <si>
    <t>1 to &lt; 2 years</t>
  </si>
  <si>
    <t>2 to &lt; 3 years</t>
  </si>
  <si>
    <t>3 to &lt; 4 years</t>
  </si>
  <si>
    <t>4 to &lt; 5 years</t>
  </si>
  <si>
    <t>5 to &lt; 6 years</t>
  </si>
  <si>
    <t>6 to &lt; 7 years</t>
  </si>
  <si>
    <t>7 to &lt; 8 years</t>
  </si>
  <si>
    <t>8 to &lt; 9 years</t>
  </si>
  <si>
    <t>9 to &lt; 10 years</t>
  </si>
  <si>
    <t>10 to &lt; 11 years</t>
  </si>
  <si>
    <t>11 to &lt; 12 years</t>
  </si>
  <si>
    <t>12 to &lt; 13 years</t>
  </si>
  <si>
    <t>13 to &lt; 14 years</t>
  </si>
  <si>
    <t>14 to &lt; 15 years</t>
  </si>
  <si>
    <t>15 to &lt; 16 years</t>
  </si>
  <si>
    <t>16 to &lt; 17 years</t>
  </si>
  <si>
    <t>17 to &lt; 18 years</t>
  </si>
  <si>
    <t>18 to &lt; 19 years</t>
  </si>
  <si>
    <t>19 to &lt; 20 years</t>
  </si>
  <si>
    <t>20 to &lt; 21 years</t>
  </si>
  <si>
    <t>21 to &lt; 22 years</t>
  </si>
  <si>
    <t>22 to &lt; 23 years</t>
  </si>
  <si>
    <t>23 to &lt; 24 years</t>
  </si>
  <si>
    <t>24 to &lt; 25 years</t>
  </si>
  <si>
    <t>25 to &lt; 26 years</t>
  </si>
  <si>
    <t>Total</t>
  </si>
  <si>
    <t>&lt; 20</t>
  </si>
  <si>
    <t>≥ 70</t>
  </si>
  <si>
    <t>Single Rate</t>
  </si>
  <si>
    <t>Couple Rate</t>
  </si>
  <si>
    <t>Family Rate</t>
  </si>
  <si>
    <t>Extended Health Care (EHC)</t>
  </si>
  <si>
    <t>Ineligible</t>
  </si>
  <si>
    <t>Participating Employees</t>
  </si>
  <si>
    <t>Non-Participating</t>
  </si>
  <si>
    <t>Casual</t>
  </si>
  <si>
    <t>ComVida</t>
  </si>
  <si>
    <t>Bargaining Unit</t>
  </si>
  <si>
    <t>Financial &amp; Technical</t>
  </si>
  <si>
    <t>Graduate Degrees &amp;
Licensed Professional(s)</t>
  </si>
  <si>
    <t>Counsellor &amp; Consultants
(Employment &amp; Vocational)</t>
  </si>
  <si>
    <t>Total Straight-
Time Payroll
Amount</t>
  </si>
  <si>
    <t>Total Number of Active Employees</t>
  </si>
  <si>
    <t>Paraprofessional
Classification</t>
  </si>
  <si>
    <t>Benchmark
Classification</t>
  </si>
  <si>
    <r>
      <t>Days</t>
    </r>
    <r>
      <rPr>
        <sz val="11"/>
        <color rgb="FFFF0000"/>
        <rFont val="Calibri"/>
        <family val="2"/>
        <scheme val="minor"/>
      </rPr>
      <t>*</t>
    </r>
  </si>
  <si>
    <r>
      <t>*</t>
    </r>
    <r>
      <rPr>
        <sz val="10"/>
        <rFont val="Calibri"/>
        <family val="2"/>
        <scheme val="minor"/>
      </rPr>
      <t>Days defined as calendar days (i.e., 7 days a week)</t>
    </r>
  </si>
  <si>
    <t>Education (return to school)</t>
  </si>
  <si>
    <t>Transfer/move to new community</t>
  </si>
  <si>
    <t>Retirement</t>
  </si>
  <si>
    <t>Other</t>
  </si>
  <si>
    <t>Paraprofessional
Classifications</t>
  </si>
  <si>
    <t>Benchmark
Classifications</t>
  </si>
  <si>
    <t>Please indicate the number of employees terminated for each reason that applied.</t>
  </si>
  <si>
    <t>BCGEU - B.C. Government and Service Employees' Union</t>
  </si>
  <si>
    <t>CUPE - Canadian Union of Public Employees</t>
  </si>
  <si>
    <t>CLAC - Christian Labour Association of Canada</t>
  </si>
  <si>
    <t>CSWU - Construction and Specialized Workers' Union</t>
  </si>
  <si>
    <t>UFCW - United Food and Commercial Workers Canada</t>
  </si>
  <si>
    <t>SEIU - Service Employees International Union</t>
  </si>
  <si>
    <t>HSA - Health Sciences Association of BC</t>
  </si>
  <si>
    <t>HEU - Hospital Employees' Union</t>
  </si>
  <si>
    <t>BCNU - BC Nurses' Union</t>
  </si>
  <si>
    <t>USWA - United Steelworkers of America</t>
  </si>
  <si>
    <r>
      <t xml:space="preserve">Total
</t>
    </r>
    <r>
      <rPr>
        <sz val="10"/>
        <color rgb="FFFF0000"/>
        <rFont val="Calibri"/>
        <family val="2"/>
        <scheme val="minor"/>
      </rPr>
      <t>(Including
ED/CEO)</t>
    </r>
  </si>
  <si>
    <r>
      <t xml:space="preserve">Eligible
</t>
    </r>
    <r>
      <rPr>
        <sz val="10"/>
        <color rgb="FFFF0000"/>
        <rFont val="Calibri"/>
        <family val="2"/>
        <scheme val="minor"/>
      </rPr>
      <t>(Opted out)</t>
    </r>
  </si>
  <si>
    <r>
      <t xml:space="preserve">Classification
</t>
    </r>
    <r>
      <rPr>
        <sz val="10"/>
        <color rgb="FFFF0000"/>
        <rFont val="Calibri"/>
        <family val="2"/>
        <scheme val="minor"/>
      </rPr>
      <t>(For Unique positions, if none of the benchmark classifications in the drop-down menu applies, please type in the position title in "Classification 1" and then select the associated Grid Level.)</t>
    </r>
  </si>
  <si>
    <t>Grid Level 2
(Integrated)</t>
  </si>
  <si>
    <t>Delegated-Cultural Coordinator</t>
  </si>
  <si>
    <t>Delegated-Special Projects Officer</t>
  </si>
  <si>
    <t>Time to Fill Vacancies &amp; Reasons for Termination</t>
  </si>
  <si>
    <t>Other Provincial and Territorial Government(s)</t>
  </si>
  <si>
    <t>First Nations Health Authority</t>
  </si>
  <si>
    <t>26 to &lt; 27 years</t>
  </si>
  <si>
    <t>27 to &lt; 28 years</t>
  </si>
  <si>
    <t>28 to &lt; 29 years</t>
  </si>
  <si>
    <t>29 to &lt; 30 years</t>
  </si>
  <si>
    <t>30 to &lt; 31 years</t>
  </si>
  <si>
    <t>31 to &lt; 32 years</t>
  </si>
  <si>
    <t>32 to &lt; 33 years</t>
  </si>
  <si>
    <t>33 to &lt; 34 years</t>
  </si>
  <si>
    <t>34 to &lt; 35 years</t>
  </si>
  <si>
    <t>35 to &lt; 36 years</t>
  </si>
  <si>
    <t>36 to &lt; 37 years</t>
  </si>
  <si>
    <t>37 to &lt; 38 years</t>
  </si>
  <si>
    <t>38 to &lt; 39 years</t>
  </si>
  <si>
    <t>39 to &lt; 40 years</t>
  </si>
  <si>
    <t>40 to &lt; 41 years</t>
  </si>
  <si>
    <t>41 to &lt; 42 years</t>
  </si>
  <si>
    <t>42 to &lt; 43 years</t>
  </si>
  <si>
    <t>43 to &lt; 44 years</t>
  </si>
  <si>
    <t>44 to &lt; 45 years</t>
  </si>
  <si>
    <t>45 to &lt; 46 years</t>
  </si>
  <si>
    <t>46 to &lt; 47 years</t>
  </si>
  <si>
    <t>47 to &lt; 48 years</t>
  </si>
  <si>
    <t>48 to &lt; 49 years</t>
  </si>
  <si>
    <t>49 to &lt; 50 years</t>
  </si>
  <si>
    <t>50 to &lt; 51 years</t>
  </si>
  <si>
    <t>≥ 51 years</t>
  </si>
  <si>
    <t xml:space="preserve">
Regular
(FT/PT)
or
Casual/
additional
hours
</t>
  </si>
  <si>
    <t xml:space="preserve">
Standard
Hours
per Year
</t>
  </si>
  <si>
    <t xml:space="preserve">
Subtotals:
</t>
  </si>
  <si>
    <t xml:space="preserve">
Gender of
Employee
</t>
  </si>
  <si>
    <t>ED/CEO
Only</t>
  </si>
  <si>
    <t>Delegated
Classifications</t>
  </si>
  <si>
    <t>Finance Manager</t>
  </si>
  <si>
    <t>Schedule E5: Bargaining Unit - Delegated</t>
  </si>
  <si>
    <t>Schedule A4: Bargaining Unit - Delegated</t>
  </si>
  <si>
    <t>Schedule A5: Bargaining Unit - Delegated</t>
  </si>
  <si>
    <t>Total Hours
Paid at
Straight Time
Pay Rate</t>
  </si>
  <si>
    <r>
      <t xml:space="preserve">Backfill
</t>
    </r>
    <r>
      <rPr>
        <sz val="10"/>
        <color rgb="FFFF0000"/>
        <rFont val="Calibri"/>
        <family val="2"/>
        <scheme val="minor"/>
      </rPr>
      <t>(Between Jan. 1 and Dec. 31)</t>
    </r>
  </si>
  <si>
    <t>Weighted Average Wage Rate Calculator</t>
  </si>
  <si>
    <t>Total Paid Straight Time Hours</t>
  </si>
  <si>
    <t>Weighted Average Wage Rate</t>
  </si>
  <si>
    <t>Paid Straight Time Hours</t>
  </si>
  <si>
    <t>Subtotal Wages</t>
  </si>
  <si>
    <t>Subtotal Hours</t>
  </si>
  <si>
    <t>Weighted Average</t>
  </si>
  <si>
    <t>Straight Time Wages</t>
  </si>
  <si>
    <t>Star Garden</t>
  </si>
  <si>
    <t>Paysavvy</t>
  </si>
  <si>
    <t>Accpac / Sage 300</t>
  </si>
  <si>
    <t>Simply Accounting / Sage 50</t>
  </si>
  <si>
    <t>All Other Paid Leave Hours</t>
  </si>
  <si>
    <t>Unpaid Sick Leave Hours</t>
  </si>
  <si>
    <t>Paid Education, Training, and Orientation Hours</t>
  </si>
  <si>
    <t>Management</t>
  </si>
  <si>
    <t>Excluded</t>
  </si>
  <si>
    <t>CSBT (Community Services Benefit Trust)</t>
  </si>
  <si>
    <t>FABP (Federation Association Benefit Plan)</t>
  </si>
  <si>
    <t>HBT (Health Benefit Trust)</t>
  </si>
  <si>
    <t>Total number of contracts:</t>
  </si>
  <si>
    <t>BC Gaming Grant</t>
  </si>
  <si>
    <t>Schedule Q1: Questions</t>
  </si>
  <si>
    <t>Group Benefit Provider</t>
  </si>
  <si>
    <t>Group benefit provider 1:</t>
  </si>
  <si>
    <t>Group benefit provider 2 (if applicable):</t>
  </si>
  <si>
    <t>Group benefit provider 3 (if applicable):</t>
  </si>
  <si>
    <t>Short Term Illness and Injury Plan</t>
  </si>
  <si>
    <t>Superior Benefits</t>
  </si>
  <si>
    <t>Don't know</t>
  </si>
  <si>
    <t>Stay in the social services sector</t>
  </si>
  <si>
    <t>PSPP - Public Sector Pension Plan</t>
  </si>
  <si>
    <t>Participation Status</t>
  </si>
  <si>
    <t>Benefit Type</t>
  </si>
  <si>
    <t>Long Term Disability (LTD)</t>
  </si>
  <si>
    <t>Pension or Retirement Plan</t>
  </si>
  <si>
    <t>Day Rate</t>
  </si>
  <si>
    <t>RRSP - Registered Retirement Savings Plan</t>
  </si>
  <si>
    <t>United Way Pension Plan</t>
  </si>
  <si>
    <t>Benchmark/
Integrated/
Layered-Over/
Unique/
Day Rate</t>
  </si>
  <si>
    <t>Bargaining Unit:</t>
  </si>
  <si>
    <t>Non-Union:</t>
  </si>
  <si>
    <t>Portability</t>
  </si>
  <si>
    <t>Behaviour Consultant</t>
  </si>
  <si>
    <t>Community Connector</t>
  </si>
  <si>
    <t>Emergency Shelter Worker</t>
  </si>
  <si>
    <t>Nurse</t>
  </si>
  <si>
    <t>Supervised Access Worker</t>
  </si>
  <si>
    <t>Administrative Assistant 3</t>
  </si>
  <si>
    <t>Administrative Assistant 4</t>
  </si>
  <si>
    <t>Administrative Assistant 2</t>
  </si>
  <si>
    <t>Administrative Assistant 1</t>
  </si>
  <si>
    <t>Indigenous Relations and Reconciliation</t>
  </si>
  <si>
    <t>Citizens' Services</t>
  </si>
  <si>
    <t>Social Development and Poverty Reduction</t>
  </si>
  <si>
    <t>Labour</t>
  </si>
  <si>
    <t>Public Safety and Solicitor General</t>
  </si>
  <si>
    <t>EFAP - Employee &amp; Family Assistance Program</t>
  </si>
  <si>
    <t>Employee &amp; Family Assistance Program (EFAP)</t>
  </si>
  <si>
    <t>Paid Vacation Hours</t>
  </si>
  <si>
    <r>
      <t xml:space="preserve">Total Casual Hours </t>
    </r>
    <r>
      <rPr>
        <sz val="9"/>
        <color rgb="FFFF0000"/>
        <rFont val="Calibri"/>
        <family val="2"/>
        <scheme val="minor"/>
      </rPr>
      <t>(Casual hours worked by casual employees)</t>
    </r>
  </si>
  <si>
    <t>%</t>
  </si>
  <si>
    <t>What % of the
total straight
time hours
were backfill?</t>
  </si>
  <si>
    <t>Delegated Classifications</t>
  </si>
  <si>
    <t>Payroll vendor/system 1:</t>
  </si>
  <si>
    <t>BC Transit</t>
  </si>
  <si>
    <t>Columbia Basin Trust</t>
  </si>
  <si>
    <t>Additional Hours</t>
  </si>
  <si>
    <t>Gender Diverse</t>
  </si>
  <si>
    <t>Gender
Diverse</t>
  </si>
  <si>
    <t>Legal Status</t>
  </si>
  <si>
    <t>Live-In Home Support Workers</t>
  </si>
  <si>
    <t>Licensed Child Care</t>
  </si>
  <si>
    <t>Incorporated Society</t>
  </si>
  <si>
    <t>Registered Company</t>
  </si>
  <si>
    <t>Sole Proprietor</t>
  </si>
  <si>
    <t>Non-Incorporated Partnership</t>
  </si>
  <si>
    <t>Employer Health Tax (EHT)</t>
  </si>
  <si>
    <t>EI Premium Reduction Program</t>
  </si>
  <si>
    <t>Professional, scientific and technical services</t>
  </si>
  <si>
    <t>Retail trade, accommodation and food services</t>
  </si>
  <si>
    <t>Finance, insurance and real estate</t>
  </si>
  <si>
    <t>Information, culture and recreation</t>
  </si>
  <si>
    <t>Transportation, warehousing and wholesale trade</t>
  </si>
  <si>
    <t>Manufacturing and construction</t>
  </si>
  <si>
    <t>Business, building and other support services</t>
  </si>
  <si>
    <t>Agriculture and natural resource development</t>
  </si>
  <si>
    <t>Indigenous Services</t>
  </si>
  <si>
    <t>CLBC Funding - Supplementary Question (If Applicable)</t>
  </si>
  <si>
    <t>BC Housing Funding - Supplementary Question (If Applicable)</t>
  </si>
  <si>
    <t>Public administration and other public sector</t>
  </si>
  <si>
    <t>Delegated-Family Preservation Coordinator</t>
  </si>
  <si>
    <t>Dietitian</t>
  </si>
  <si>
    <t>13-P-LPN</t>
  </si>
  <si>
    <t>16-P-RN</t>
  </si>
  <si>
    <t>16-P-OT</t>
  </si>
  <si>
    <t>16-P-PT</t>
  </si>
  <si>
    <t>Vacancy, Termination, and New Hires</t>
  </si>
  <si>
    <t>Attorney General</t>
  </si>
  <si>
    <t>Funding for
Union
Programs</t>
  </si>
  <si>
    <t>Funding for
Non-Union
Programs</t>
  </si>
  <si>
    <t>Total
Funding Amount</t>
  </si>
  <si>
    <t>Percentage of
Union
Funding</t>
  </si>
  <si>
    <t>Percentage of
Non-Union
Funding</t>
  </si>
  <si>
    <t>Percentage of
Total
Funding</t>
  </si>
  <si>
    <t>Number of
Union
Contracts</t>
  </si>
  <si>
    <t>Number of
Non-Union
Contracts</t>
  </si>
  <si>
    <t>Total Number
of Contracts</t>
  </si>
  <si>
    <t>Tourism, Arts, Culture and Sport</t>
  </si>
  <si>
    <t>14-P-LPN</t>
  </si>
  <si>
    <t>17-P-RN</t>
  </si>
  <si>
    <t>17-P-SLP</t>
  </si>
  <si>
    <t>18-P-SLP</t>
  </si>
  <si>
    <t>17-P-OT</t>
  </si>
  <si>
    <t>17-P-PT</t>
  </si>
  <si>
    <t>Provincial Funding as % of Total Funding</t>
  </si>
  <si>
    <t>Non-Provincial Funding as % of Total Funding</t>
  </si>
  <si>
    <t>Provincial Funding</t>
  </si>
  <si>
    <t>Non-Provincial Funding</t>
  </si>
  <si>
    <t>Community Justice</t>
  </si>
  <si>
    <t>Community Living Services</t>
  </si>
  <si>
    <t>Housing Services</t>
  </si>
  <si>
    <t>Immigrant Services</t>
  </si>
  <si>
    <t>Women's Services</t>
  </si>
  <si>
    <t>Child &amp; Family Services</t>
  </si>
  <si>
    <t>Service Subdivision</t>
  </si>
  <si>
    <t>Total Overtime Hours</t>
  </si>
  <si>
    <t>(Automatically calculated from the Home Schedule)</t>
  </si>
  <si>
    <t>New employer - Promotion with new employer</t>
  </si>
  <si>
    <t>Discharged for cause - Unspecified reason</t>
  </si>
  <si>
    <t>Discharged for cause - Mandatory Vaccination Status Order</t>
  </si>
  <si>
    <t>Resigned - Unspecified reason</t>
  </si>
  <si>
    <t>Resigned - Mandatory Vaccination Status Order</t>
  </si>
  <si>
    <t>Resigned - Didn't like my job</t>
  </si>
  <si>
    <t>Resigned - Personal and/or family issues</t>
  </si>
  <si>
    <t>New Employer - Increase in hours of work</t>
  </si>
  <si>
    <t>New Employer - Better working conditions with new employer</t>
  </si>
  <si>
    <t>New Employer - Increase in wages/benefits with new employer</t>
  </si>
  <si>
    <t>New Employer - Unspecified reason</t>
  </si>
  <si>
    <t>Layoff - Program closure</t>
  </si>
  <si>
    <t>Layoff - Limited availability</t>
  </si>
  <si>
    <t>Layoff - Shortage of work</t>
  </si>
  <si>
    <t>Resigned - Health reasons</t>
  </si>
  <si>
    <t>Disability</t>
  </si>
  <si>
    <t>Death of the employee</t>
  </si>
  <si>
    <t>Agriculture and Food</t>
  </si>
  <si>
    <t>Education and Child Care</t>
  </si>
  <si>
    <t>Emergency Management and Climate Readiness</t>
  </si>
  <si>
    <t>Forests</t>
  </si>
  <si>
    <t>Jobs, Economic Development and Innovation</t>
  </si>
  <si>
    <t>Post Secondary Education and Future Skills</t>
  </si>
  <si>
    <t>Water, Land and Resource Stewardship</t>
  </si>
  <si>
    <r>
      <t xml:space="preserve">New Hires External
</t>
    </r>
    <r>
      <rPr>
        <sz val="10"/>
        <color rgb="FFFF0000"/>
        <rFont val="Calibri"/>
        <family val="2"/>
        <scheme val="minor"/>
      </rPr>
      <t>(Between Jan. 1
and Dec. 31)</t>
    </r>
  </si>
  <si>
    <r>
      <t xml:space="preserve">New Hires Internal
</t>
    </r>
    <r>
      <rPr>
        <sz val="10"/>
        <color rgb="FFFF0000"/>
        <rFont val="Calibri"/>
        <family val="2"/>
        <scheme val="minor"/>
      </rPr>
      <t>(Between Jan. 1
and Dec. 31)</t>
    </r>
  </si>
  <si>
    <r>
      <t xml:space="preserve">Paid Sick Leave Hours </t>
    </r>
    <r>
      <rPr>
        <sz val="11"/>
        <color rgb="FFFF0000"/>
        <rFont val="Calibri"/>
        <family val="2"/>
        <scheme val="minor"/>
      </rPr>
      <t>(Regular)</t>
    </r>
  </si>
  <si>
    <r>
      <t xml:space="preserve">Paid Sick Leave Hours </t>
    </r>
    <r>
      <rPr>
        <sz val="11"/>
        <color rgb="FFFF0000"/>
        <rFont val="Calibri"/>
        <family val="2"/>
        <scheme val="minor"/>
      </rPr>
      <t>(Casual)</t>
    </r>
  </si>
  <si>
    <t>Regular Employees</t>
  </si>
  <si>
    <t>Casual Employees</t>
  </si>
  <si>
    <t>Recruitment Situation in the Past 2 Years</t>
  </si>
  <si>
    <t>likertAgree</t>
  </si>
  <si>
    <t>Strongly Agree</t>
  </si>
  <si>
    <t>Agree</t>
  </si>
  <si>
    <t>Neither Agree nor Disagree</t>
  </si>
  <si>
    <t>Disagree</t>
  </si>
  <si>
    <t>Strongly Disagree</t>
  </si>
  <si>
    <t>Special Projects Coordinator</t>
  </si>
  <si>
    <t>Home Share Manager</t>
  </si>
  <si>
    <t>Quality Manager</t>
  </si>
  <si>
    <t>Communications Specialist</t>
  </si>
  <si>
    <t>Property/Facility Manager</t>
  </si>
  <si>
    <t>Controller</t>
  </si>
  <si>
    <t>Finance/Accounting Assistant</t>
  </si>
  <si>
    <t>Payroll Manager</t>
  </si>
  <si>
    <t>Payroll Assistant</t>
  </si>
  <si>
    <t>Executive Assistant</t>
  </si>
  <si>
    <t>Fraser Health Authority</t>
  </si>
  <si>
    <t>Interior Health Authority</t>
  </si>
  <si>
    <t>Northern Health Authority</t>
  </si>
  <si>
    <t>Vancouver Coastal Health Authority</t>
  </si>
  <si>
    <t>Vancouver Island Health Authority</t>
  </si>
  <si>
    <t>Other Provincial Funding</t>
  </si>
  <si>
    <t>Yes</t>
  </si>
  <si>
    <t>No</t>
  </si>
  <si>
    <t>Retention Situation in the Past 2 Years</t>
  </si>
  <si>
    <t>ARE AUTOMATICALLY CALCULATED</t>
  </si>
  <si>
    <t xml:space="preserve">IMPORTANT: </t>
  </si>
  <si>
    <t>← (Automatically calculated) →</t>
  </si>
  <si>
    <t>listYesNo</t>
  </si>
  <si>
    <t>listServiceSubdivision</t>
  </si>
  <si>
    <t>listLegalStatus</t>
  </si>
  <si>
    <t>listPensionPlan</t>
  </si>
  <si>
    <t>listEmployeeGroup</t>
  </si>
  <si>
    <t>listBenefitProvider</t>
  </si>
  <si>
    <t>listManagementClassification</t>
  </si>
  <si>
    <t>listNonUnionClassification</t>
  </si>
  <si>
    <t>listPayrollVendorSystem</t>
  </si>
  <si>
    <t>listUnion</t>
  </si>
  <si>
    <t>listGender</t>
  </si>
  <si>
    <t>listStandardHoursPerYear</t>
  </si>
  <si>
    <t>listPositionType</t>
  </si>
  <si>
    <t>listEmploymentType</t>
  </si>
  <si>
    <t>Y</t>
  </si>
  <si>
    <t>listYN</t>
  </si>
  <si>
    <t>N</t>
  </si>
  <si>
    <t>Recruitment Situation in the Past Year</t>
  </si>
  <si>
    <t>Retention Situation in the Past Year</t>
  </si>
  <si>
    <r>
      <t xml:space="preserve">Total Hours Paid at Straight Time Pay Rate
</t>
    </r>
    <r>
      <rPr>
        <sz val="10"/>
        <color rgb="FFFF0000"/>
        <rFont val="Calibri"/>
        <family val="2"/>
        <scheme val="minor"/>
      </rPr>
      <t>(Include both worked and non-worked hours; exclude overtime hours.)</t>
    </r>
    <r>
      <rPr>
        <sz val="11"/>
        <color theme="1"/>
        <rFont val="Calibri"/>
        <family val="2"/>
        <scheme val="minor"/>
      </rPr>
      <t xml:space="preserve">
Between January 1, 2023 and December 31, 2023</t>
    </r>
  </si>
  <si>
    <r>
      <t xml:space="preserve">Number of Employees as of December 31, 2023
</t>
    </r>
    <r>
      <rPr>
        <sz val="10"/>
        <color rgb="FFFF0000"/>
        <rFont val="Calibri"/>
        <family val="2"/>
        <scheme val="minor"/>
      </rPr>
      <t>(For employees who are funded through both provincial and non-provincial sources, count only as Provincially Funded.)</t>
    </r>
  </si>
  <si>
    <r>
      <rPr>
        <sz val="14"/>
        <color theme="1"/>
        <rFont val="Calibri"/>
        <family val="2"/>
        <scheme val="minor"/>
      </rPr>
      <t>Seniority (Length of Service)</t>
    </r>
    <r>
      <rPr>
        <sz val="11"/>
        <color theme="1"/>
        <rFont val="Calibri"/>
        <family val="2"/>
        <scheme val="minor"/>
      </rPr>
      <t xml:space="preserve">
</t>
    </r>
    <r>
      <rPr>
        <sz val="10"/>
        <color rgb="FFFF0000"/>
        <rFont val="Calibri"/>
        <family val="2"/>
        <scheme val="minor"/>
      </rPr>
      <t>(As of December 31, 2023)</t>
    </r>
  </si>
  <si>
    <r>
      <rPr>
        <sz val="14"/>
        <color theme="1"/>
        <rFont val="Calibri"/>
        <family val="2"/>
        <scheme val="minor"/>
      </rPr>
      <t>Age &amp; Gender</t>
    </r>
    <r>
      <rPr>
        <sz val="11"/>
        <color theme="1"/>
        <rFont val="Calibri"/>
        <family val="2"/>
        <scheme val="minor"/>
      </rPr>
      <t xml:space="preserve">
</t>
    </r>
    <r>
      <rPr>
        <sz val="10"/>
        <color rgb="FFFF0000"/>
        <rFont val="Calibri"/>
        <family val="2"/>
        <scheme val="minor"/>
      </rPr>
      <t>(As of December 31, 2023)</t>
    </r>
  </si>
  <si>
    <r>
      <rPr>
        <sz val="14"/>
        <color theme="1"/>
        <rFont val="Calibri"/>
        <family val="2"/>
        <scheme val="minor"/>
      </rPr>
      <t>Group Benefit Participation</t>
    </r>
    <r>
      <rPr>
        <sz val="11"/>
        <color theme="1"/>
        <rFont val="Calibri"/>
        <family val="2"/>
        <scheme val="minor"/>
      </rPr>
      <t xml:space="preserve">
</t>
    </r>
    <r>
      <rPr>
        <sz val="10"/>
        <color rgb="FFFF0000"/>
        <rFont val="Calibri"/>
        <family val="2"/>
        <scheme val="minor"/>
      </rPr>
      <t>(As of December 31, 2023)</t>
    </r>
  </si>
  <si>
    <t>Paid Cultural, Ceremonial, and Spiritual Leave Hours</t>
  </si>
  <si>
    <r>
      <t xml:space="preserve">Number of Terminated Employees by Age, Gender, Length of Service, and Region
</t>
    </r>
    <r>
      <rPr>
        <sz val="10"/>
        <color rgb="FFFF0000"/>
        <rFont val="Calibri"/>
        <family val="2"/>
        <scheme val="minor"/>
      </rPr>
      <t>(Between January 1 and December 31, 2023)</t>
    </r>
  </si>
  <si>
    <r>
      <t xml:space="preserve">JJEP and Paraprofessional Wage Grid (Effective </t>
    </r>
    <r>
      <rPr>
        <b/>
        <sz val="12"/>
        <color theme="1"/>
        <rFont val="Calibri"/>
        <family val="2"/>
        <scheme val="minor"/>
      </rPr>
      <t>April 1, 2023</t>
    </r>
    <r>
      <rPr>
        <sz val="12"/>
        <color theme="1"/>
        <rFont val="Calibri"/>
        <family val="2"/>
        <scheme val="minor"/>
      </rPr>
      <t>)</t>
    </r>
  </si>
  <si>
    <r>
      <t xml:space="preserve">JJEP and Paraprofessional Grid Level by Classification (Effective </t>
    </r>
    <r>
      <rPr>
        <b/>
        <sz val="12"/>
        <color theme="1"/>
        <rFont val="Calibri"/>
        <family val="2"/>
        <scheme val="minor"/>
      </rPr>
      <t>April 1, 2023</t>
    </r>
    <r>
      <rPr>
        <sz val="12"/>
        <color theme="1"/>
        <rFont val="Calibri"/>
        <family val="2"/>
        <scheme val="minor"/>
      </rPr>
      <t>)</t>
    </r>
  </si>
  <si>
    <t>14-P-SCC</t>
  </si>
  <si>
    <t>16-P-RD</t>
  </si>
  <si>
    <r>
      <t xml:space="preserve">Indigenous Services Delegated Programs Wage Grid (Effective </t>
    </r>
    <r>
      <rPr>
        <b/>
        <sz val="12"/>
        <color theme="1"/>
        <rFont val="Calibri"/>
        <family val="2"/>
        <scheme val="minor"/>
      </rPr>
      <t>April 1, 2023</t>
    </r>
    <r>
      <rPr>
        <sz val="12"/>
        <color theme="1"/>
        <rFont val="Calibri"/>
        <family val="2"/>
        <scheme val="minor"/>
      </rPr>
      <t>)</t>
    </r>
  </si>
  <si>
    <r>
      <t xml:space="preserve">Summary of PCPSA BCGEU Salary Grid (Effective </t>
    </r>
    <r>
      <rPr>
        <b/>
        <sz val="12"/>
        <color theme="1"/>
        <rFont val="Calibri"/>
        <family val="2"/>
        <scheme val="minor"/>
      </rPr>
      <t>April 1, 2023</t>
    </r>
    <r>
      <rPr>
        <sz val="12"/>
        <color theme="1"/>
        <rFont val="Calibri"/>
        <family val="2"/>
        <scheme val="minor"/>
      </rPr>
      <t>)</t>
    </r>
  </si>
  <si>
    <r>
      <t xml:space="preserve">ENTER INFORMATION IN THE </t>
    </r>
    <r>
      <rPr>
        <b/>
        <sz val="11"/>
        <color theme="4"/>
        <rFont val="Calibri"/>
        <family val="2"/>
        <scheme val="minor"/>
      </rPr>
      <t>BLUE</t>
    </r>
    <r>
      <rPr>
        <b/>
        <sz val="11"/>
        <color theme="1"/>
        <rFont val="Calibri"/>
        <family val="2"/>
        <scheme val="minor"/>
      </rPr>
      <t xml:space="preserve">, </t>
    </r>
    <r>
      <rPr>
        <b/>
        <sz val="11"/>
        <color theme="6"/>
        <rFont val="Calibri"/>
        <family val="2"/>
        <scheme val="minor"/>
      </rPr>
      <t>GREEN</t>
    </r>
    <r>
      <rPr>
        <b/>
        <sz val="11"/>
        <color theme="1"/>
        <rFont val="Calibri"/>
        <family val="2"/>
        <scheme val="minor"/>
      </rPr>
      <t xml:space="preserve"> AND </t>
    </r>
    <r>
      <rPr>
        <b/>
        <sz val="11"/>
        <color rgb="FFFF0000"/>
        <rFont val="Calibri"/>
        <family val="2"/>
        <scheme val="minor"/>
      </rPr>
      <t>RED</t>
    </r>
    <r>
      <rPr>
        <b/>
        <sz val="11"/>
        <color theme="1"/>
        <rFont val="Calibri"/>
        <family val="2"/>
        <scheme val="minor"/>
      </rPr>
      <t xml:space="preserve"> CELLS ONLY</t>
    </r>
  </si>
  <si>
    <r>
      <t xml:space="preserve">BC School Districts </t>
    </r>
    <r>
      <rPr>
        <i/>
        <sz val="11"/>
        <color theme="1"/>
        <rFont val="Calibri"/>
        <family val="2"/>
        <scheme val="minor"/>
      </rPr>
      <t>(Calculated from Schedule H2)</t>
    </r>
  </si>
  <si>
    <t>Schedule R1: Recruitment and Retention</t>
  </si>
  <si>
    <r>
      <t xml:space="preserve">Demographic Information of </t>
    </r>
    <r>
      <rPr>
        <b/>
        <u/>
        <sz val="14"/>
        <color rgb="FFFF0000"/>
        <rFont val="Calibri"/>
        <family val="2"/>
        <scheme val="minor"/>
      </rPr>
      <t>Provincially Funded, Active Employees ONLY</t>
    </r>
  </si>
  <si>
    <t>Fundraising Manager</t>
  </si>
  <si>
    <t>Fundraising Specialist</t>
  </si>
  <si>
    <t>Maintenance Manager</t>
  </si>
  <si>
    <t>Top Operations Position</t>
  </si>
  <si>
    <t>Quality Specialist</t>
  </si>
  <si>
    <t>Contract Specialist/Administrator</t>
  </si>
  <si>
    <t>Finance Officer/Bookkeeper</t>
  </si>
  <si>
    <t>Human Resources Manager</t>
  </si>
  <si>
    <t>Human Resources Generalist</t>
  </si>
  <si>
    <t>Human Resources Specialist</t>
  </si>
  <si>
    <t>Human Resources Assistant</t>
  </si>
  <si>
    <t>Payroll Administrator/Specialist</t>
  </si>
  <si>
    <t>Office Manager/Administrative Supervisor</t>
  </si>
  <si>
    <t>Eff. Grid</t>
  </si>
  <si>
    <t>NPF STW</t>
  </si>
  <si>
    <t>PF STW</t>
  </si>
  <si>
    <t>5 Southeast Kootenay</t>
  </si>
  <si>
    <t>6 Rocky Mountain</t>
  </si>
  <si>
    <t>8 Kootenay Lake</t>
  </si>
  <si>
    <t>10 Arrow Lakes</t>
  </si>
  <si>
    <t>19 Revelstoke</t>
  </si>
  <si>
    <t>20 Kootenay-Columbia</t>
  </si>
  <si>
    <t>22 Vernon</t>
  </si>
  <si>
    <t>23 Central Okanagan</t>
  </si>
  <si>
    <t>27 Cariboo-Chilcotin</t>
  </si>
  <si>
    <t>28 Quesnel</t>
  </si>
  <si>
    <t>33 Chilliwack</t>
  </si>
  <si>
    <t>34 Abbotsford</t>
  </si>
  <si>
    <t>35 Langley</t>
  </si>
  <si>
    <t>36 Surrey</t>
  </si>
  <si>
    <t>37 Delta</t>
  </si>
  <si>
    <t>38 Richmond</t>
  </si>
  <si>
    <t>39 Vancouver</t>
  </si>
  <si>
    <t>40 New Westminster</t>
  </si>
  <si>
    <t>41 Burnaby</t>
  </si>
  <si>
    <t>42 Maple Ridge-Pitt Meadows</t>
  </si>
  <si>
    <t>43 Coquitlam</t>
  </si>
  <si>
    <t>44 North Vancouver</t>
  </si>
  <si>
    <t>45 West Vancouver</t>
  </si>
  <si>
    <t>46 Sunshine Coast</t>
  </si>
  <si>
    <t>47 Powell River</t>
  </si>
  <si>
    <t>49 Central Coast</t>
  </si>
  <si>
    <t>50 Haida Gwaii/Queen Charlotte</t>
  </si>
  <si>
    <t>51 Boundary</t>
  </si>
  <si>
    <t>52 Prince Rupert</t>
  </si>
  <si>
    <t>53 Okanagan Similkameen</t>
  </si>
  <si>
    <t>54 Bulkley Valley</t>
  </si>
  <si>
    <t>57 Prince George</t>
  </si>
  <si>
    <t>58 Nicola-Similkameen</t>
  </si>
  <si>
    <t>59 Peace River South</t>
  </si>
  <si>
    <t>60 Peace River North</t>
  </si>
  <si>
    <t>61 Greater Victoria</t>
  </si>
  <si>
    <t>62 Sooke</t>
  </si>
  <si>
    <t>63 Saanich</t>
  </si>
  <si>
    <t>64 Gulf Islands</t>
  </si>
  <si>
    <t>67 Okanagan Skaha</t>
  </si>
  <si>
    <t>68 Nanaimo-Ladysmith</t>
  </si>
  <si>
    <t>69 Qualicum</t>
  </si>
  <si>
    <t>71 Comox Valley</t>
  </si>
  <si>
    <t>72 Campbell River</t>
  </si>
  <si>
    <t>74 Gold Trail</t>
  </si>
  <si>
    <t>75 Mission</t>
  </si>
  <si>
    <t>78 Fraser-Cascade</t>
  </si>
  <si>
    <t>79 Cowichan Valley</t>
  </si>
  <si>
    <t>81 Fort Nelson</t>
  </si>
  <si>
    <t>82 Coast Mountains</t>
  </si>
  <si>
    <t>83 North Okanagan-Shuswap</t>
  </si>
  <si>
    <t>84 Vancouver Island West</t>
  </si>
  <si>
    <t>85 Vancouver Island North</t>
  </si>
  <si>
    <t>87 Stikine</t>
  </si>
  <si>
    <t>91 Nechako Lakes</t>
  </si>
  <si>
    <t>92 Nisga'a</t>
  </si>
  <si>
    <t>Agency Name(s) (Please type):</t>
  </si>
  <si>
    <t>14-P-IDC</t>
  </si>
  <si>
    <t>Executive</t>
  </si>
  <si>
    <t>Professional</t>
  </si>
  <si>
    <t>Administrative</t>
  </si>
  <si>
    <t>Executive Director/Chief Executive Officer</t>
  </si>
  <si>
    <t>Director of Finance/Chief Financial Officer</t>
  </si>
  <si>
    <t>Director of Human Resources/Chief Human Resources Officer</t>
  </si>
  <si>
    <t>Top Paraprofessional Position</t>
  </si>
  <si>
    <t>Program Director (Paraprofessional)</t>
  </si>
  <si>
    <t>Program Director (Non-Paraprofessional)</t>
  </si>
  <si>
    <t>Program Manager (Paraprofessional)</t>
  </si>
  <si>
    <t>Program Manager (Non-Paraprofessional)</t>
  </si>
  <si>
    <t>Program Supervisor/Team Leader (Non-Paraprofessional)</t>
  </si>
  <si>
    <t>Information Technology Manager</t>
  </si>
  <si>
    <t>Information Technology Specialist</t>
  </si>
  <si>
    <t>Schedule N1: Non-Union</t>
  </si>
  <si>
    <t>Schedule N2: Non-Union</t>
  </si>
  <si>
    <t>Schedule M1: Management</t>
  </si>
  <si>
    <t>Schedule M2: Management &amp; Excluded</t>
  </si>
  <si>
    <t>Schedule B1: Bargaining Unit</t>
  </si>
  <si>
    <t>Schedule B2: Bargaining Unit</t>
  </si>
  <si>
    <t>Schedule S1: Summary</t>
  </si>
  <si>
    <t>Schedule S2: Summary</t>
  </si>
  <si>
    <t>Schedule T1: Summary</t>
  </si>
  <si>
    <t>Schedule T2: Non-Union</t>
  </si>
  <si>
    <t>Schedule T3: Management</t>
  </si>
  <si>
    <t>Schedule T4: Bargaining Unit</t>
  </si>
  <si>
    <t>Management:</t>
  </si>
  <si>
    <r>
      <t>Non-Union - Delegated</t>
    </r>
    <r>
      <rPr>
        <sz val="14"/>
        <color rgb="FFFF0000"/>
        <rFont val="Calibri"/>
        <family val="2"/>
        <scheme val="minor"/>
      </rPr>
      <t>**</t>
    </r>
  </si>
  <si>
    <r>
      <t>Bargaining Unit - Delegated</t>
    </r>
    <r>
      <rPr>
        <sz val="14"/>
        <color rgb="FFFF0000"/>
        <rFont val="Calibri"/>
        <family val="2"/>
        <scheme val="minor"/>
      </rPr>
      <t>**</t>
    </r>
  </si>
  <si>
    <r>
      <rPr>
        <sz val="11"/>
        <color rgb="FFFF0000"/>
        <rFont val="Calibri"/>
        <family val="2"/>
        <scheme val="minor"/>
      </rPr>
      <t>**</t>
    </r>
    <r>
      <rPr>
        <sz val="11"/>
        <color theme="1"/>
        <rFont val="Calibri"/>
        <family val="2"/>
        <scheme val="minor"/>
      </rPr>
      <t>For Indigenous Child and Family Service Agencies only</t>
    </r>
  </si>
  <si>
    <t>Report Checklist</t>
  </si>
  <si>
    <t>Home Schedule</t>
  </si>
  <si>
    <t>Annual Funding by Funding Source</t>
  </si>
  <si>
    <t>Number of Contracts by Funding Source</t>
  </si>
  <si>
    <t>% of Funding for Compensation</t>
  </si>
  <si>
    <t>Schedule N2: Non-Union Demographics</t>
  </si>
  <si>
    <t>Schedule M2: Management Demographics</t>
  </si>
  <si>
    <t>Same as Schedules N1 and N2, if applicable.</t>
  </si>
  <si>
    <t>Schedules B1-B2: Bargaining Unit &amp; Demographics</t>
  </si>
  <si>
    <t>Schedule R1: Recruitment &amp; Retention Questions</t>
  </si>
  <si>
    <t>All classifications and hours filled</t>
  </si>
  <si>
    <t>Weighted Average Hourly Rate filled for each classification</t>
  </si>
  <si>
    <t>Active employees and terminated employees recorded</t>
  </si>
  <si>
    <t>All salaries and payroll amounts entered.</t>
  </si>
  <si>
    <t>Length of services for all Provincially-Funded, Active employees</t>
  </si>
  <si>
    <t>Age and gender for all Provincially-Funded, Active Employees</t>
  </si>
  <si>
    <t>Group Benefit Participation for all Provincially-Funded, Active Employees</t>
  </si>
  <si>
    <t>Schedules S1: Employees &amp; Hours Summary</t>
  </si>
  <si>
    <t>Active employees by region (middle left)</t>
  </si>
  <si>
    <t>Total full-time, part-time, and casual employees (top left)</t>
  </si>
  <si>
    <t>Active employees by union (bottom left, if applicable)</t>
  </si>
  <si>
    <t>Total overtime hours (top right)</t>
  </si>
  <si>
    <t>Sick leave and paid leave utilization (middle right)</t>
  </si>
  <si>
    <t>All sick leave wage costs (bottom right)</t>
  </si>
  <si>
    <t>Schedules S2: Employees &amp; Hours Summary</t>
  </si>
  <si>
    <t>Regular, casual, and additional hours for all employee groups (top right, automatically calculated)</t>
  </si>
  <si>
    <t>Total pay at premium rates for all employee groups</t>
  </si>
  <si>
    <t>Total pay at straight-time rate for all employee groups (automatically calculated)</t>
  </si>
  <si>
    <t>All other wage costs for all employee groups</t>
  </si>
  <si>
    <t>Expenses and allowances paid for all employee groups</t>
  </si>
  <si>
    <t>Stautory benefit costs for all employee groups</t>
  </si>
  <si>
    <t>Health and welfare benefits costs for all employee groups</t>
  </si>
  <si>
    <t>Pension and retirement plan costs for all employee groups</t>
  </si>
  <si>
    <t>Schedules T1:</t>
  </si>
  <si>
    <t>Average time to fill vacancies in days by Job Family</t>
  </si>
  <si>
    <t>Where do terminated employees go to work, if known</t>
  </si>
  <si>
    <t>Reasons for termination, if known</t>
  </si>
  <si>
    <t>Schedules T2-T4:</t>
  </si>
  <si>
    <t>Demographic breakdown of all terminated employees</t>
  </si>
  <si>
    <t>Ensure no red cells are present</t>
  </si>
  <si>
    <t>Funding from BC School District(s)</t>
  </si>
  <si>
    <t>Schedule H2: BC School District(s) &amp; Other Funding Sources</t>
  </si>
  <si>
    <t>Funding from other Non-Provincial funding sources</t>
  </si>
  <si>
    <t>All flow-through funding from other agencies</t>
  </si>
  <si>
    <t>Group benefit provider(s)</t>
  </si>
  <si>
    <t>Payroll vendor(s) or system(s)</t>
  </si>
  <si>
    <t>Pension or retirement plan(s)</t>
  </si>
  <si>
    <t>Short Term Illness and Injury Plan (STIIP)</t>
  </si>
  <si>
    <t>Submission Instructions</t>
  </si>
  <si>
    <r>
      <t xml:space="preserve">Please send your completed report to </t>
    </r>
    <r>
      <rPr>
        <b/>
        <u/>
        <sz val="11"/>
        <color rgb="FF0070C0"/>
        <rFont val="Calibri"/>
        <family val="2"/>
        <scheme val="minor"/>
      </rPr>
      <t>report@cssea.bc.ca</t>
    </r>
    <r>
      <rPr>
        <b/>
        <u/>
        <sz val="11"/>
        <color theme="1"/>
        <rFont val="Calibri"/>
        <family val="2"/>
        <scheme val="minor"/>
      </rPr>
      <t>.</t>
    </r>
  </si>
  <si>
    <t>Orientation Sessions</t>
  </si>
  <si>
    <t>Orientation sessions will be conducted throughout the province.</t>
  </si>
  <si>
    <r>
      <t xml:space="preserve">Register for a session at </t>
    </r>
    <r>
      <rPr>
        <b/>
        <u/>
        <sz val="11"/>
        <color rgb="FF0070C0"/>
        <rFont val="Calibri"/>
        <family val="2"/>
        <scheme val="minor"/>
      </rPr>
      <t>https://www.cssea.bc.ca/non-union-register/</t>
    </r>
  </si>
  <si>
    <t>These orientation sessions provide agencies with necessary information, walkthroughs, and tips to efficiently and effectively complete the report.</t>
  </si>
  <si>
    <r>
      <t xml:space="preserve">Additionally, phone support at </t>
    </r>
    <r>
      <rPr>
        <b/>
        <sz val="11"/>
        <color theme="1"/>
        <rFont val="Calibri"/>
        <family val="2"/>
        <scheme val="minor"/>
      </rPr>
      <t>1-855-625-3244</t>
    </r>
    <r>
      <rPr>
        <sz val="11"/>
        <color theme="1"/>
        <rFont val="Calibri"/>
        <family val="2"/>
        <scheme val="minor"/>
      </rPr>
      <t xml:space="preserve"> and email support at </t>
    </r>
    <r>
      <rPr>
        <b/>
        <u/>
        <sz val="11"/>
        <color rgb="FF0070C0"/>
        <rFont val="Calibri"/>
        <family val="2"/>
        <scheme val="minor"/>
      </rPr>
      <t>report@cssea.bc.ca</t>
    </r>
    <r>
      <rPr>
        <sz val="11"/>
        <color theme="1"/>
        <rFont val="Calibri"/>
        <family val="2"/>
        <scheme val="minor"/>
      </rPr>
      <t xml:space="preserve"> is available during the reporting period.</t>
    </r>
  </si>
  <si>
    <t>The government funder Contract or Program Managers will also be available to support as necessary.</t>
  </si>
  <si>
    <t>DATES AND LOCATIONS</t>
  </si>
  <si>
    <t>Date</t>
  </si>
  <si>
    <t>Time</t>
  </si>
  <si>
    <t>Hard copy of the Report User Guide will be available during the orientation sessions.</t>
  </si>
  <si>
    <t>FOR MORE INFORMATION AND ASSISTANCE</t>
  </si>
  <si>
    <r>
      <t xml:space="preserve">For more information, please contact toll free at 1.855.625.3244 or email </t>
    </r>
    <r>
      <rPr>
        <b/>
        <u/>
        <sz val="11"/>
        <color rgb="FF0070C0"/>
        <rFont val="Calibri"/>
        <family val="2"/>
        <scheme val="minor"/>
      </rPr>
      <t>report@cssea.bc.ca</t>
    </r>
  </si>
  <si>
    <t>Other Non-Provincial Funding</t>
  </si>
  <si>
    <t>Title of person completing report:</t>
  </si>
  <si>
    <t>Vancouver</t>
  </si>
  <si>
    <t>Webinar 1</t>
  </si>
  <si>
    <t>City</t>
  </si>
  <si>
    <t>Place</t>
  </si>
  <si>
    <t>1:00 pm – 3:00 pm</t>
  </si>
  <si>
    <t>Victoria</t>
  </si>
  <si>
    <t>10:00 am – 12:00 pm</t>
  </si>
  <si>
    <t>Nanaimo</t>
  </si>
  <si>
    <t>Courtenay</t>
  </si>
  <si>
    <t>Webinar 2</t>
  </si>
  <si>
    <t>Virtual Session</t>
  </si>
  <si>
    <t>Surrey</t>
  </si>
  <si>
    <t>Cranbrook</t>
  </si>
  <si>
    <t>Webinar 3</t>
  </si>
  <si>
    <t>Castlegar</t>
  </si>
  <si>
    <t>Webinar 4</t>
  </si>
  <si>
    <t>Kamloops</t>
  </si>
  <si>
    <t>Vernon</t>
  </si>
  <si>
    <t>Kelowna</t>
  </si>
  <si>
    <t>Dawson Creek</t>
  </si>
  <si>
    <t>Prince George</t>
  </si>
  <si>
    <t>2025 Compensation and Employee Turnover Report</t>
  </si>
  <si>
    <t>Funding Sources</t>
  </si>
  <si>
    <t>Report all monies received from any and all sources.</t>
  </si>
  <si>
    <r>
      <t xml:space="preserve">WHITE, </t>
    </r>
    <r>
      <rPr>
        <b/>
        <sz val="11"/>
        <color theme="7"/>
        <rFont val="Calibri"/>
        <family val="2"/>
        <scheme val="minor"/>
      </rPr>
      <t>PURPLE</t>
    </r>
    <r>
      <rPr>
        <b/>
        <sz val="11"/>
        <color theme="1"/>
        <rFont val="Calibri"/>
        <family val="2"/>
        <scheme val="minor"/>
      </rPr>
      <t xml:space="preserve"> AND </t>
    </r>
    <r>
      <rPr>
        <b/>
        <sz val="11"/>
        <color theme="9"/>
        <rFont val="Calibri"/>
        <family val="2"/>
        <scheme val="minor"/>
      </rPr>
      <t>ORANGE</t>
    </r>
    <r>
      <rPr>
        <b/>
        <sz val="11"/>
        <color theme="1"/>
        <rFont val="Calibri"/>
        <family val="2"/>
        <scheme val="minor"/>
      </rPr>
      <t xml:space="preserve"> CELLS</t>
    </r>
  </si>
  <si>
    <t>Schedule H2: School District and Other Funding Sources</t>
  </si>
  <si>
    <t>Specify the legal status of the agency (Incorporated Society, Registered Company, Non-Incorporated Partnership, Sole Proprietor, or Other).</t>
  </si>
  <si>
    <t>As of December 31, 2024</t>
  </si>
  <si>
    <r>
      <t xml:space="preserve">For agencies funded by </t>
    </r>
    <r>
      <rPr>
        <b/>
        <u/>
        <sz val="11"/>
        <color theme="1"/>
        <rFont val="Calibri"/>
        <family val="2"/>
        <scheme val="minor"/>
      </rPr>
      <t>BC Housing</t>
    </r>
    <r>
      <rPr>
        <sz val="11"/>
        <color theme="1"/>
        <rFont val="Calibri"/>
        <family val="2"/>
        <scheme val="minor"/>
      </rPr>
      <t xml:space="preserve"> in 2024: Enter the percentage of the BC Housing funding for employee compensation.</t>
    </r>
  </si>
  <si>
    <r>
      <t xml:space="preserve">For agencies funded by </t>
    </r>
    <r>
      <rPr>
        <b/>
        <u/>
        <sz val="11"/>
        <color theme="1"/>
        <rFont val="Calibri"/>
        <family val="2"/>
        <scheme val="minor"/>
      </rPr>
      <t>Community Living BC</t>
    </r>
    <r>
      <rPr>
        <sz val="11"/>
        <color theme="1"/>
        <rFont val="Calibri"/>
        <family val="2"/>
        <scheme val="minor"/>
      </rPr>
      <t xml:space="preserve"> in 2024: Enter the total amount paid in 2024 to home share providers (not including user fees and oversight).</t>
    </r>
  </si>
  <si>
    <r>
      <t xml:space="preserve">For agencies funded by </t>
    </r>
    <r>
      <rPr>
        <b/>
        <u/>
        <sz val="11"/>
        <color theme="1"/>
        <rFont val="Calibri"/>
        <family val="2"/>
        <scheme val="minor"/>
      </rPr>
      <t>Community Living BC</t>
    </r>
    <r>
      <rPr>
        <sz val="11"/>
        <color theme="1"/>
        <rFont val="Calibri"/>
        <family val="2"/>
        <scheme val="minor"/>
      </rPr>
      <t xml:space="preserve"> in 2024: Indicate the number of new hires in 2024 that are in whole or in part funded by CLBC monies.</t>
    </r>
  </si>
  <si>
    <t>CLBC Funded Employees (If Applicable)</t>
  </si>
  <si>
    <t>Select or enter the payroll vendor(s) and/or system(s). Choose multiple if applicable.</t>
  </si>
  <si>
    <t>Indicate services provided by the agency.</t>
  </si>
  <si>
    <t>Indicate how many of the agency's new hires in 2024, both internal and external, provide services for CLBC programs.</t>
  </si>
  <si>
    <t>Rate each statement from "Strongly Agree" to "Strongly Disagree.</t>
  </si>
  <si>
    <t>LTD
Leave</t>
  </si>
  <si>
    <t>WCB
Leave</t>
  </si>
  <si>
    <t xml:space="preserve">
Regular
(FT/PT)
or
Casual/
Additional
Hours
</t>
  </si>
  <si>
    <r>
      <t xml:space="preserve">Terminated
Employees
</t>
    </r>
    <r>
      <rPr>
        <sz val="10"/>
        <color rgb="FFFF0000"/>
        <rFont val="Calibri"/>
        <family val="2"/>
        <scheme val="minor"/>
      </rPr>
      <t>(Jan. 1 - Dec. 31, 2024)</t>
    </r>
  </si>
  <si>
    <r>
      <t xml:space="preserve">New Hires External
</t>
    </r>
    <r>
      <rPr>
        <sz val="10"/>
        <color rgb="FFFF0000"/>
        <rFont val="Calibri"/>
        <family val="2"/>
        <scheme val="minor"/>
      </rPr>
      <t>(Jan. 1 - Dec. 31, 2024)</t>
    </r>
  </si>
  <si>
    <r>
      <t xml:space="preserve">New Hires Internal
</t>
    </r>
    <r>
      <rPr>
        <sz val="10"/>
        <color rgb="FFFF0000"/>
        <rFont val="Calibri"/>
        <family val="2"/>
        <scheme val="minor"/>
      </rPr>
      <t>(Jan. 1 - Dec. 31, 2024)</t>
    </r>
  </si>
  <si>
    <r>
      <t xml:space="preserve">Backfill
</t>
    </r>
    <r>
      <rPr>
        <sz val="10"/>
        <color rgb="FFFF0000"/>
        <rFont val="Calibri"/>
        <family val="2"/>
        <scheme val="minor"/>
      </rPr>
      <t>(Jan. 1 - Dec. 31, 2024)</t>
    </r>
  </si>
  <si>
    <r>
      <t xml:space="preserve">Total Additional Hours </t>
    </r>
    <r>
      <rPr>
        <sz val="9"/>
        <color rgb="FFFF0000"/>
        <rFont val="Calibri"/>
        <family val="2"/>
        <scheme val="minor"/>
      </rPr>
      <t>(Additional hours worked by regular part-time employees)</t>
    </r>
  </si>
  <si>
    <t>Total Compensation Costs</t>
  </si>
  <si>
    <t xml:space="preserve">Total Funding Received </t>
  </si>
  <si>
    <t>January 1, 2024 - December 31, 2024</t>
  </si>
  <si>
    <t>For the period of January 1, 2024 - December 31, 2024</t>
  </si>
  <si>
    <r>
      <t xml:space="preserve">There is a problem in </t>
    </r>
    <r>
      <rPr>
        <b/>
        <u/>
        <sz val="11"/>
        <color theme="1"/>
        <rFont val="Calibri"/>
        <family val="2"/>
        <scheme val="minor"/>
      </rPr>
      <t>recruiting</t>
    </r>
    <r>
      <rPr>
        <sz val="11"/>
        <color theme="1"/>
        <rFont val="Calibri"/>
        <family val="2"/>
        <scheme val="minor"/>
      </rPr>
      <t xml:space="preserve"> Casual employees.</t>
    </r>
  </si>
  <si>
    <r>
      <rPr>
        <b/>
        <u/>
        <sz val="11"/>
        <color theme="1"/>
        <rFont val="Calibri"/>
        <family val="2"/>
        <scheme val="minor"/>
      </rPr>
      <t>Recruiting</t>
    </r>
    <r>
      <rPr>
        <sz val="11"/>
        <color theme="1"/>
        <rFont val="Calibri"/>
        <family val="2"/>
        <scheme val="minor"/>
      </rPr>
      <t xml:space="preserve"> Full-Time employees in the past 2 years has been difficult.</t>
    </r>
  </si>
  <si>
    <r>
      <rPr>
        <b/>
        <u/>
        <sz val="11"/>
        <color theme="1"/>
        <rFont val="Calibri"/>
        <family val="2"/>
        <scheme val="minor"/>
      </rPr>
      <t>Recruiting</t>
    </r>
    <r>
      <rPr>
        <sz val="11"/>
        <color theme="1"/>
        <rFont val="Calibri"/>
        <family val="2"/>
        <scheme val="minor"/>
      </rPr>
      <t xml:space="preserve"> Part-Time employees in the past 2 years has been difficult.</t>
    </r>
  </si>
  <si>
    <r>
      <rPr>
        <b/>
        <u/>
        <sz val="11"/>
        <color theme="1"/>
        <rFont val="Calibri"/>
        <family val="2"/>
        <scheme val="minor"/>
      </rPr>
      <t>Recruiting</t>
    </r>
    <r>
      <rPr>
        <sz val="11"/>
        <color theme="1"/>
        <rFont val="Calibri"/>
        <family val="2"/>
        <scheme val="minor"/>
      </rPr>
      <t xml:space="preserve"> Casual employees in the past 2 years has been difficult.</t>
    </r>
  </si>
  <si>
    <r>
      <t xml:space="preserve">There is a problem in </t>
    </r>
    <r>
      <rPr>
        <b/>
        <u/>
        <sz val="11"/>
        <color theme="1"/>
        <rFont val="Calibri"/>
        <family val="2"/>
        <scheme val="minor"/>
      </rPr>
      <t>retaining</t>
    </r>
    <r>
      <rPr>
        <sz val="11"/>
        <color theme="1"/>
        <rFont val="Calibri"/>
        <family val="2"/>
        <scheme val="minor"/>
      </rPr>
      <t xml:space="preserve"> Casual employees.</t>
    </r>
  </si>
  <si>
    <r>
      <rPr>
        <b/>
        <u/>
        <sz val="11"/>
        <color theme="1"/>
        <rFont val="Calibri"/>
        <family val="2"/>
        <scheme val="minor"/>
      </rPr>
      <t>Retaining</t>
    </r>
    <r>
      <rPr>
        <sz val="11"/>
        <color theme="1"/>
        <rFont val="Calibri"/>
        <family val="2"/>
        <scheme val="minor"/>
      </rPr>
      <t xml:space="preserve"> Full-Time employees in the past 2 years has been difficult.</t>
    </r>
  </si>
  <si>
    <r>
      <rPr>
        <b/>
        <u/>
        <sz val="11"/>
        <color theme="1"/>
        <rFont val="Calibri"/>
        <family val="2"/>
        <scheme val="minor"/>
      </rPr>
      <t>Retaining</t>
    </r>
    <r>
      <rPr>
        <sz val="11"/>
        <color theme="1"/>
        <rFont val="Calibri"/>
        <family val="2"/>
        <scheme val="minor"/>
      </rPr>
      <t xml:space="preserve"> Part-Time employees in the past 2 years has been difficult.</t>
    </r>
  </si>
  <si>
    <r>
      <rPr>
        <b/>
        <u/>
        <sz val="11"/>
        <color theme="1"/>
        <rFont val="Calibri"/>
        <family val="2"/>
        <scheme val="minor"/>
      </rPr>
      <t>Retaining</t>
    </r>
    <r>
      <rPr>
        <sz val="11"/>
        <color theme="1"/>
        <rFont val="Calibri"/>
        <family val="2"/>
        <scheme val="minor"/>
      </rPr>
      <t xml:space="preserve"> Casual employees in the past 2 years has been difficult.</t>
    </r>
  </si>
  <si>
    <t>Does the agency employ any live-in home support workers at a flat daily rate? Indicate Yes or No.</t>
  </si>
  <si>
    <t>Is the agency a licensed child care program provider in BC? Indicate Yes or No.</t>
  </si>
  <si>
    <t>Does the agency have a STIIP (Short Term Illness and Injury Plan) for each employee group? Please indicate Yes or No.</t>
  </si>
  <si>
    <t>See parameters here.</t>
  </si>
  <si>
    <t>AD&amp;D</t>
  </si>
  <si>
    <t>Employee Expenses and Allowances</t>
  </si>
  <si>
    <r>
      <t xml:space="preserve">Number of Active Employees by Union
</t>
    </r>
    <r>
      <rPr>
        <sz val="11"/>
        <color rgb="FFFF0000"/>
        <rFont val="Calibri"/>
        <family val="2"/>
        <scheme val="minor"/>
      </rPr>
      <t>(As of December 31, 2024)</t>
    </r>
  </si>
  <si>
    <r>
      <t xml:space="preserve">Number of Active Employees
</t>
    </r>
    <r>
      <rPr>
        <sz val="11"/>
        <color rgb="FFFF0000"/>
        <rFont val="Calibri"/>
        <family val="2"/>
        <scheme val="minor"/>
      </rPr>
      <t>(As of December 31, 2024)</t>
    </r>
  </si>
  <si>
    <r>
      <t xml:space="preserve">Total Regular and Casual Hours
</t>
    </r>
    <r>
      <rPr>
        <sz val="11"/>
        <color rgb="FFFF0000"/>
        <rFont val="Calibri"/>
        <family val="2"/>
        <scheme val="minor"/>
      </rPr>
      <t>(Jan. 1 - Dec. 31, 2024)</t>
    </r>
  </si>
  <si>
    <r>
      <t xml:space="preserve">Number of Active Employees by Region
</t>
    </r>
    <r>
      <rPr>
        <sz val="11"/>
        <color rgb="FFFF0000"/>
        <rFont val="Calibri"/>
        <family val="2"/>
        <scheme val="minor"/>
      </rPr>
      <t>(As of December 31, 2024)</t>
    </r>
  </si>
  <si>
    <r>
      <t xml:space="preserve">Sick Leave and Paid Leave Hours
</t>
    </r>
    <r>
      <rPr>
        <sz val="11"/>
        <color rgb="FFFF0000"/>
        <rFont val="Calibri"/>
        <family val="2"/>
        <scheme val="minor"/>
      </rPr>
      <t>(Jan. 1 - Dec. 31, 2024)</t>
    </r>
  </si>
  <si>
    <r>
      <t xml:space="preserve">Total Paid Sick Leave Wage Costs
</t>
    </r>
    <r>
      <rPr>
        <sz val="11"/>
        <color rgb="FFFF0000"/>
        <rFont val="Calibri"/>
        <family val="2"/>
        <scheme val="minor"/>
      </rPr>
      <t>(Jan. 1 - Dec. 31, 2024)</t>
    </r>
  </si>
  <si>
    <t>Salary Information, Total Straight Time Pay, and Total Hours Paid at Straight Time Pay Rate</t>
  </si>
  <si>
    <t>Amount payable for the period of January 1 - December 31, 2024.  If inapplicable, please confirm via email upon submission.</t>
  </si>
  <si>
    <t>Energy and Climate Solutions</t>
  </si>
  <si>
    <t>Environment and Parks</t>
  </si>
  <si>
    <t>Housing and Municipal Affairs</t>
  </si>
  <si>
    <t>Infrastructure</t>
  </si>
  <si>
    <t>Transportation and Transit</t>
  </si>
  <si>
    <t>Select or enter the pension or retirement plan provided to employees.</t>
  </si>
  <si>
    <r>
      <rPr>
        <sz val="11"/>
        <rFont val="Calibri"/>
        <family val="2"/>
        <scheme val="minor"/>
      </rPr>
      <t>When regular employees move directly from another CSSEA-member employer, does your agency recognize her service with her previous employer and hours worked in the same or similar classification, for the purpose of vacation entitlement and to determine the appropriate increment step?</t>
    </r>
    <r>
      <rPr>
        <u/>
        <sz val="11"/>
        <color theme="10"/>
        <rFont val="Calibri"/>
        <family val="2"/>
        <scheme val="minor"/>
      </rPr>
      <t xml:space="preserve"> (Refer to Memorandum of Agreement (MOA) - Social Services Sector Retention and Portability Clause.)</t>
    </r>
  </si>
  <si>
    <t>If the answer is yes, how many eligible employees have been credited with portable benefits between January 1 - December 31, 2024?</t>
  </si>
  <si>
    <r>
      <t xml:space="preserve">There is a problem in </t>
    </r>
    <r>
      <rPr>
        <b/>
        <u/>
        <sz val="11"/>
        <color theme="1"/>
        <rFont val="Calibri"/>
        <family val="2"/>
        <scheme val="minor"/>
      </rPr>
      <t>recruiting</t>
    </r>
    <r>
      <rPr>
        <sz val="11"/>
        <color theme="1"/>
        <rFont val="Calibri"/>
        <family val="2"/>
        <scheme val="minor"/>
      </rPr>
      <t xml:space="preserve"> Full-Time employees.</t>
    </r>
  </si>
  <si>
    <r>
      <t xml:space="preserve">There is a problem in </t>
    </r>
    <r>
      <rPr>
        <b/>
        <u/>
        <sz val="11"/>
        <color theme="1"/>
        <rFont val="Calibri"/>
        <family val="2"/>
        <scheme val="minor"/>
      </rPr>
      <t>recruiting</t>
    </r>
    <r>
      <rPr>
        <sz val="11"/>
        <color theme="1"/>
        <rFont val="Calibri"/>
        <family val="2"/>
        <scheme val="minor"/>
      </rPr>
      <t xml:space="preserve"> Part-Time employees.</t>
    </r>
  </si>
  <si>
    <r>
      <t xml:space="preserve">There is a problem in </t>
    </r>
    <r>
      <rPr>
        <b/>
        <u/>
        <sz val="11"/>
        <color theme="1"/>
        <rFont val="Calibri"/>
        <family val="2"/>
        <scheme val="minor"/>
      </rPr>
      <t>retaining</t>
    </r>
    <r>
      <rPr>
        <sz val="11"/>
        <color theme="1"/>
        <rFont val="Calibri"/>
        <family val="2"/>
        <scheme val="minor"/>
      </rPr>
      <t xml:space="preserve"> Full-Time employees.</t>
    </r>
  </si>
  <si>
    <r>
      <t xml:space="preserve">There is a problem in </t>
    </r>
    <r>
      <rPr>
        <b/>
        <u/>
        <sz val="11"/>
        <color theme="1"/>
        <rFont val="Calibri"/>
        <family val="2"/>
        <scheme val="minor"/>
      </rPr>
      <t>retaining</t>
    </r>
    <r>
      <rPr>
        <sz val="11"/>
        <color theme="1"/>
        <rFont val="Calibri"/>
        <family val="2"/>
        <scheme val="minor"/>
      </rPr>
      <t xml:space="preserve"> Part-Time employees.</t>
    </r>
  </si>
  <si>
    <r>
      <t xml:space="preserve">BC School Districts
</t>
    </r>
    <r>
      <rPr>
        <sz val="11"/>
        <color theme="1"/>
        <rFont val="Calibri"/>
        <family val="2"/>
        <scheme val="minor"/>
      </rPr>
      <t>January 1, 2024 - December 31, 2024</t>
    </r>
  </si>
  <si>
    <t>Inclusion System</t>
  </si>
  <si>
    <t>Select or enter the group benefit provider(s). Choose multiple if applicable.</t>
  </si>
  <si>
    <r>
      <t>This schedule is required for the completion of the report. Please capture the</t>
    </r>
    <r>
      <rPr>
        <b/>
        <sz val="11"/>
        <color rgb="FFFF0000"/>
        <rFont val="Calibri"/>
        <family val="2"/>
        <scheme val="minor"/>
      </rPr>
      <t xml:space="preserve"> </t>
    </r>
    <r>
      <rPr>
        <b/>
        <u/>
        <sz val="11"/>
        <color rgb="FFFF0000"/>
        <rFont val="Calibri"/>
        <family val="2"/>
        <scheme val="minor"/>
      </rPr>
      <t>employer's costs.</t>
    </r>
    <r>
      <rPr>
        <sz val="11"/>
        <color rgb="FFFF0000"/>
        <rFont val="Calibri"/>
        <family val="2"/>
        <scheme val="minor"/>
      </rPr>
      <t xml:space="preserve"> If the value is 0, please enter 0.</t>
    </r>
  </si>
  <si>
    <t>Red-highlighted cells must be filled in.</t>
  </si>
  <si>
    <t xml:space="preserve">Terminated
Employees
</t>
  </si>
  <si>
    <t>Terminated
Employees</t>
  </si>
  <si>
    <r>
      <t xml:space="preserve">Number of Terminated Employees by Age, Gender, Length of Service, and Region
</t>
    </r>
    <r>
      <rPr>
        <sz val="11"/>
        <color rgb="FFFF0000"/>
        <rFont val="Calibri"/>
        <family val="2"/>
        <scheme val="minor"/>
      </rPr>
      <t xml:space="preserve">(Jan. 1 - Dec. 31, 2024) </t>
    </r>
  </si>
  <si>
    <r>
      <t xml:space="preserve">Classification
</t>
    </r>
    <r>
      <rPr>
        <sz val="9"/>
        <color rgb="FFFF0000"/>
        <rFont val="Calibri"/>
        <family val="2"/>
        <scheme val="minor"/>
      </rPr>
      <t>(Classifications auto-populate from Schedule N1)</t>
    </r>
  </si>
  <si>
    <r>
      <t xml:space="preserve">Total Provincial </t>
    </r>
    <r>
      <rPr>
        <b/>
        <sz val="12"/>
        <color theme="1"/>
        <rFont val="Calibri"/>
        <family val="2"/>
        <scheme val="minor"/>
      </rPr>
      <t>Funding</t>
    </r>
    <r>
      <rPr>
        <sz val="12"/>
        <color theme="1"/>
        <rFont val="Calibri"/>
        <family val="2"/>
        <scheme val="minor"/>
      </rPr>
      <t>:</t>
    </r>
  </si>
  <si>
    <r>
      <t xml:space="preserve">Total Non-Provincial </t>
    </r>
    <r>
      <rPr>
        <b/>
        <sz val="12"/>
        <color theme="1"/>
        <rFont val="Calibri"/>
        <family val="2"/>
        <scheme val="minor"/>
      </rPr>
      <t>Funding</t>
    </r>
    <r>
      <rPr>
        <sz val="12"/>
        <color theme="1"/>
        <rFont val="Calibri"/>
        <family val="2"/>
        <scheme val="minor"/>
      </rPr>
      <t>:</t>
    </r>
  </si>
  <si>
    <r>
      <t xml:space="preserve">Non-Provincial Compensation </t>
    </r>
    <r>
      <rPr>
        <b/>
        <sz val="12"/>
        <color theme="1"/>
        <rFont val="Calibri"/>
        <family val="2"/>
        <scheme val="minor"/>
      </rPr>
      <t>Exceeds by</t>
    </r>
    <r>
      <rPr>
        <sz val="12"/>
        <color theme="1"/>
        <rFont val="Calibri"/>
        <family val="2"/>
        <scheme val="minor"/>
      </rPr>
      <t>:</t>
    </r>
  </si>
  <si>
    <t>Provincial/Non-Provincial Funding and Compensation Calculator</t>
  </si>
  <si>
    <r>
      <t xml:space="preserve">Total Provincial </t>
    </r>
    <r>
      <rPr>
        <b/>
        <sz val="12"/>
        <color theme="1"/>
        <rFont val="Calibri"/>
        <family val="2"/>
        <scheme val="minor"/>
      </rPr>
      <t>Compensation Costs</t>
    </r>
    <r>
      <rPr>
        <sz val="12"/>
        <color theme="1"/>
        <rFont val="Calibri"/>
        <family val="2"/>
        <scheme val="minor"/>
      </rPr>
      <t>:</t>
    </r>
  </si>
  <si>
    <r>
      <t xml:space="preserve">Total Non-Provincial </t>
    </r>
    <r>
      <rPr>
        <b/>
        <sz val="12"/>
        <color theme="1"/>
        <rFont val="Calibri"/>
        <family val="2"/>
        <scheme val="minor"/>
      </rPr>
      <t>Compensation Costs</t>
    </r>
    <r>
      <rPr>
        <sz val="12"/>
        <color theme="1"/>
        <rFont val="Calibri"/>
        <family val="2"/>
        <scheme val="minor"/>
      </rPr>
      <t>:</t>
    </r>
  </si>
  <si>
    <r>
      <t>Provincial Compensation</t>
    </r>
    <r>
      <rPr>
        <b/>
        <sz val="12"/>
        <color theme="1"/>
        <rFont val="Calibri"/>
        <family val="2"/>
        <scheme val="minor"/>
      </rPr>
      <t xml:space="preserve"> Exceeds by:</t>
    </r>
  </si>
  <si>
    <t>Flow Through Funding from Other Provincially-Funded Agencies</t>
  </si>
  <si>
    <t>48 Sea To Sky</t>
  </si>
  <si>
    <t>73 Kamloops-Thompson</t>
  </si>
  <si>
    <t>93 Conseil Scolaire Francophone</t>
  </si>
  <si>
    <r>
      <t xml:space="preserve">Number of Employees as of December 31, 2024
</t>
    </r>
    <r>
      <rPr>
        <sz val="10"/>
        <color rgb="FFFF0000"/>
        <rFont val="Calibri"/>
        <family val="2"/>
        <scheme val="minor"/>
      </rPr>
      <t xml:space="preserve">(For employees who are funded through both provincial and non-provincial sources, count </t>
    </r>
    <r>
      <rPr>
        <b/>
        <u/>
        <sz val="10"/>
        <color rgb="FFFF0000"/>
        <rFont val="Calibri"/>
        <family val="2"/>
        <scheme val="minor"/>
      </rPr>
      <t>status</t>
    </r>
    <r>
      <rPr>
        <sz val="10"/>
        <color rgb="FFFF0000"/>
        <rFont val="Calibri"/>
        <family val="2"/>
        <scheme val="minor"/>
      </rPr>
      <t xml:space="preserve"> once as provincially funded)</t>
    </r>
  </si>
  <si>
    <r>
      <t xml:space="preserve">Classification
</t>
    </r>
    <r>
      <rPr>
        <sz val="10"/>
        <color rgb="FFFF0000"/>
        <rFont val="Calibri"/>
        <family val="2"/>
        <scheme val="minor"/>
      </rPr>
      <t>(Enter the job title manually if it is not listed in the drop-down menu)</t>
    </r>
  </si>
  <si>
    <t>Compensation Costs Exceed Funding by:</t>
  </si>
  <si>
    <t>70 Pacific Rim-Port Alberni</t>
  </si>
  <si>
    <t>Total Compensation Costs between January 1st, 2024 - December 31st, 2024</t>
  </si>
  <si>
    <r>
      <rPr>
        <sz val="14"/>
        <color theme="1"/>
        <rFont val="Calibri"/>
        <family val="2"/>
        <scheme val="minor"/>
      </rPr>
      <t>Reasons for Termination</t>
    </r>
    <r>
      <rPr>
        <sz val="11"/>
        <color theme="1"/>
        <rFont val="Calibri"/>
        <family val="2"/>
        <scheme val="minor"/>
      </rPr>
      <t xml:space="preserve">
</t>
    </r>
    <r>
      <rPr>
        <sz val="11"/>
        <color rgb="FFFF0000"/>
        <rFont val="Calibri"/>
        <family val="2"/>
        <scheme val="minor"/>
      </rPr>
      <t>(Between January 1 - December 31, 2024)</t>
    </r>
  </si>
  <si>
    <r>
      <rPr>
        <sz val="14"/>
        <color theme="1"/>
        <rFont val="Calibri"/>
        <family val="2"/>
        <scheme val="minor"/>
      </rPr>
      <t>Average Time to Fill Vacancies</t>
    </r>
    <r>
      <rPr>
        <sz val="11"/>
        <color theme="1"/>
        <rFont val="Calibri"/>
        <family val="2"/>
        <scheme val="minor"/>
      </rPr>
      <t xml:space="preserve">
</t>
    </r>
    <r>
      <rPr>
        <sz val="11"/>
        <color rgb="FFFF0000"/>
        <rFont val="Calibri"/>
        <family val="2"/>
        <scheme val="minor"/>
      </rPr>
      <t>(Between January 1, 2024 - December 31, 2024)</t>
    </r>
  </si>
  <si>
    <r>
      <t xml:space="preserve">Classification
</t>
    </r>
    <r>
      <rPr>
        <sz val="10"/>
        <color rgb="FFFF0000"/>
        <rFont val="Calibri"/>
        <family val="2"/>
        <scheme val="minor"/>
      </rPr>
      <t>(Classifications auto-populate from Schedule M1)</t>
    </r>
  </si>
  <si>
    <r>
      <t xml:space="preserve">Classification
</t>
    </r>
    <r>
      <rPr>
        <sz val="10"/>
        <color rgb="FFFF0000"/>
        <rFont val="Calibri"/>
        <family val="2"/>
        <scheme val="minor"/>
      </rPr>
      <t>(Classifications auto-populate from Schedule B1)</t>
    </r>
  </si>
  <si>
    <r>
      <t xml:space="preserve">Where Do Terminated Employees Go to Work, as Far as You are Aware?
</t>
    </r>
    <r>
      <rPr>
        <sz val="11"/>
        <color rgb="FFFF0000"/>
        <rFont val="Calibri"/>
        <family val="2"/>
        <scheme val="minor"/>
      </rPr>
      <t>(Of all employees terminated between January 1 - December 31, 2024</t>
    </r>
    <r>
      <rPr>
        <sz val="12"/>
        <color rgb="FFFF0000"/>
        <rFont val="Calibri"/>
        <family val="2"/>
        <scheme val="minor"/>
      </rPr>
      <t>)</t>
    </r>
  </si>
  <si>
    <r>
      <rPr>
        <sz val="11"/>
        <rFont val="Calibri"/>
        <family val="2"/>
        <scheme val="minor"/>
      </rPr>
      <t>Totals must be aligned with the headcounts of Terminated employees on Schedules T2, T3, and T4.</t>
    </r>
    <r>
      <rPr>
        <sz val="11"/>
        <color rgb="FFFF0000"/>
        <rFont val="Calibri"/>
        <family val="2"/>
        <scheme val="minor"/>
      </rPr>
      <t xml:space="preserve"> Red cells indicate misaligned headcounts.</t>
    </r>
  </si>
  <si>
    <t>Supportive Housing Services</t>
  </si>
  <si>
    <t>Immigrant &amp; Settlement Services</t>
  </si>
  <si>
    <r>
      <rPr>
        <b/>
        <u/>
        <sz val="10"/>
        <color theme="1"/>
        <rFont val="Calibri"/>
        <family val="2"/>
        <scheme val="minor"/>
      </rPr>
      <t>Hours</t>
    </r>
    <r>
      <rPr>
        <sz val="10"/>
        <color theme="1"/>
        <rFont val="Calibri"/>
        <family val="2"/>
        <scheme val="minor"/>
      </rPr>
      <t xml:space="preserve"> Paid at Straight Time</t>
    </r>
  </si>
  <si>
    <r>
      <t xml:space="preserve">Weighted Average </t>
    </r>
    <r>
      <rPr>
        <b/>
        <u/>
        <sz val="10"/>
        <color theme="1"/>
        <rFont val="Calibri"/>
        <family val="2"/>
        <scheme val="minor"/>
      </rPr>
      <t>Hourly Pay</t>
    </r>
  </si>
  <si>
    <t>JJEP Paraprofessional Classifications</t>
  </si>
  <si>
    <t>MJEP Management Classifications</t>
  </si>
  <si>
    <r>
      <rPr>
        <sz val="11"/>
        <rFont val="Calibri"/>
        <family val="2"/>
        <scheme val="minor"/>
      </rPr>
      <t xml:space="preserve">Does the agency provide to each employee group any of the following superior benefits, as outlined in </t>
    </r>
    <r>
      <rPr>
        <u/>
        <sz val="11"/>
        <color theme="10"/>
        <rFont val="Calibri"/>
        <family val="2"/>
        <scheme val="minor"/>
      </rPr>
      <t xml:space="preserve">MOA #2 Re: Superior Benefits and Provisions? </t>
    </r>
    <r>
      <rPr>
        <sz val="11"/>
        <rFont val="Calibri"/>
        <family val="2"/>
        <scheme val="minor"/>
      </rPr>
      <t>Please indicate Yes or No.</t>
    </r>
  </si>
  <si>
    <t>Does the agency utilize the employer EI Premium Reduction Program?</t>
  </si>
  <si>
    <t>Immix Group</t>
  </si>
  <si>
    <t>Ceridian / Dayforce</t>
  </si>
  <si>
    <t>Inactive</t>
  </si>
  <si>
    <t>Out of Province</t>
  </si>
  <si>
    <r>
      <t xml:space="preserve">Salary Information, Total Straight Time Pay, and Total Hours Paid at Straight Time Pay Rate
</t>
    </r>
    <r>
      <rPr>
        <sz val="10"/>
        <color rgb="FFFF0000"/>
        <rFont val="Calibri"/>
        <family val="2"/>
        <scheme val="minor"/>
      </rPr>
      <t>Include all worked and non-worked hours paid at the regular rate 
(including sick/vacation hours; excluding overtime hours)</t>
    </r>
    <r>
      <rPr>
        <sz val="11"/>
        <color theme="1"/>
        <rFont val="Calibri"/>
        <family val="2"/>
        <scheme val="minor"/>
      </rPr>
      <t xml:space="preserve">
</t>
    </r>
    <r>
      <rPr>
        <sz val="10"/>
        <color rgb="FFFF0000"/>
        <rFont val="Calibri"/>
        <family val="2"/>
        <scheme val="minor"/>
      </rPr>
      <t>(Jan. 1 - Dec. 31, 2024)</t>
    </r>
  </si>
  <si>
    <t>Total Expenses &amp; Allowances Paid</t>
  </si>
  <si>
    <t>Indicate how many of the CLBC funded new hires came from outside of the social services sector (leave blank if unable to answer or if not applicable).</t>
  </si>
  <si>
    <r>
      <t xml:space="preserve">Hours, Employee Count, and Additional Information
</t>
    </r>
    <r>
      <rPr>
        <sz val="11"/>
        <color rgb="FFFF0000"/>
        <rFont val="Calibri"/>
        <family val="2"/>
        <scheme val="minor"/>
      </rPr>
      <t xml:space="preserve">If an employee is funded through both Provincial and Non-Provincial sources, count as Provincially Funded. </t>
    </r>
    <r>
      <rPr>
        <b/>
        <u/>
        <sz val="11"/>
        <color rgb="FFFF0000"/>
        <rFont val="Calibri"/>
        <family val="2"/>
        <scheme val="minor"/>
      </rPr>
      <t>This schedule is required for the completion of the report.</t>
    </r>
  </si>
  <si>
    <r>
      <t xml:space="preserve">Total Hours Paid at Straight Time Pay Rate
</t>
    </r>
    <r>
      <rPr>
        <sz val="10"/>
        <color rgb="FFFF0000"/>
        <rFont val="Calibri"/>
        <family val="2"/>
        <scheme val="minor"/>
      </rPr>
      <t>(Include both worked and non-worked hours; exclude overtime hours)</t>
    </r>
    <r>
      <rPr>
        <sz val="11"/>
        <color theme="1"/>
        <rFont val="Calibri"/>
        <family val="2"/>
        <scheme val="minor"/>
      </rPr>
      <t xml:space="preserve">
</t>
    </r>
    <r>
      <rPr>
        <sz val="10"/>
        <color rgb="FFFF0000"/>
        <rFont val="Calibri"/>
        <family val="2"/>
        <scheme val="minor"/>
      </rPr>
      <t>(Jan. 1 - Dec. 31, 2024)</t>
    </r>
  </si>
  <si>
    <r>
      <t xml:space="preserve">Total Hours Paid at Straight Time Pay Rate
</t>
    </r>
    <r>
      <rPr>
        <sz val="10"/>
        <color rgb="FFFF0000"/>
        <rFont val="Calibri"/>
        <family val="2"/>
        <scheme val="minor"/>
      </rPr>
      <t>Include all worked and non-worked hours paid at the regular rate (including sick/vacation hours; excluding overtime hours)</t>
    </r>
    <r>
      <rPr>
        <sz val="11"/>
        <color theme="1"/>
        <rFont val="Calibri"/>
        <family val="2"/>
        <scheme val="minor"/>
      </rPr>
      <t xml:space="preserve">
</t>
    </r>
    <r>
      <rPr>
        <sz val="10"/>
        <color rgb="FFFF0000"/>
        <rFont val="Calibri"/>
        <family val="2"/>
        <scheme val="minor"/>
      </rPr>
      <t>(Jan. 1, 2024 - Dec. 31, 2024)</t>
    </r>
  </si>
  <si>
    <t>Mining and Critical Minerals</t>
  </si>
  <si>
    <t>See parameters here</t>
  </si>
  <si>
    <r>
      <rPr>
        <sz val="14"/>
        <color theme="1"/>
        <rFont val="Calibri"/>
        <family val="2"/>
        <scheme val="minor"/>
      </rPr>
      <t>Group Benefit Participation Status (Headcount Only)</t>
    </r>
    <r>
      <rPr>
        <sz val="11"/>
        <color theme="1"/>
        <rFont val="Calibri"/>
        <family val="2"/>
        <scheme val="minor"/>
      </rPr>
      <t xml:space="preserve">
</t>
    </r>
    <r>
      <rPr>
        <sz val="11"/>
        <color rgb="FFFF0000"/>
        <rFont val="Calibri"/>
        <family val="2"/>
        <scheme val="minor"/>
      </rPr>
      <t>(As of December 31, 2024)</t>
    </r>
  </si>
  <si>
    <r>
      <rPr>
        <sz val="14"/>
        <color theme="1"/>
        <rFont val="Calibri"/>
        <family val="2"/>
        <scheme val="minor"/>
      </rPr>
      <t>Seniority (Length of Service)</t>
    </r>
    <r>
      <rPr>
        <sz val="11"/>
        <color theme="1"/>
        <rFont val="Calibri"/>
        <family val="2"/>
        <scheme val="minor"/>
      </rPr>
      <t xml:space="preserve">
</t>
    </r>
    <r>
      <rPr>
        <sz val="11"/>
        <color rgb="FFFF0000"/>
        <rFont val="Calibri"/>
        <family val="2"/>
        <scheme val="minor"/>
      </rPr>
      <t>(As of December 31, 2024)</t>
    </r>
  </si>
  <si>
    <r>
      <rPr>
        <sz val="14"/>
        <color theme="1"/>
        <rFont val="Calibri"/>
        <family val="2"/>
        <scheme val="minor"/>
      </rPr>
      <t>Age &amp; Gender</t>
    </r>
    <r>
      <rPr>
        <sz val="11"/>
        <color theme="1"/>
        <rFont val="Calibri"/>
        <family val="2"/>
        <scheme val="minor"/>
      </rPr>
      <t xml:space="preserve">
</t>
    </r>
    <r>
      <rPr>
        <sz val="11"/>
        <color rgb="FFFF0000"/>
        <rFont val="Calibri"/>
        <family val="2"/>
        <scheme val="minor"/>
      </rPr>
      <t>(As of December 31, 2024)</t>
    </r>
  </si>
  <si>
    <r>
      <rPr>
        <sz val="14"/>
        <color theme="1"/>
        <rFont val="Calibri"/>
        <family val="2"/>
        <scheme val="minor"/>
      </rPr>
      <t>Age &amp; Gender</t>
    </r>
    <r>
      <rPr>
        <sz val="11"/>
        <color theme="1"/>
        <rFont val="Calibri"/>
        <family val="2"/>
        <scheme val="minor"/>
      </rPr>
      <t xml:space="preserve">
</t>
    </r>
    <r>
      <rPr>
        <sz val="11"/>
        <color rgb="FFFF0000"/>
        <rFont val="Calibri"/>
        <family val="2"/>
        <scheme val="minor"/>
      </rPr>
      <t>(As of December 31, 2024</t>
    </r>
    <r>
      <rPr>
        <sz val="10"/>
        <color rgb="FFFF0000"/>
        <rFont val="Calibri"/>
        <family val="2"/>
        <scheme val="minor"/>
      </rPr>
      <t>)</t>
    </r>
  </si>
  <si>
    <r>
      <t xml:space="preserve">Number of Employees as of December 31, 2024
</t>
    </r>
    <r>
      <rPr>
        <sz val="10"/>
        <color rgb="FFFF0000"/>
        <rFont val="Calibri"/>
        <family val="2"/>
        <scheme val="minor"/>
      </rPr>
      <t xml:space="preserve">(For employees who are funded through both provincial and non-provincial sources, count </t>
    </r>
    <r>
      <rPr>
        <u/>
        <sz val="10"/>
        <color rgb="FFFF0000"/>
        <rFont val="Calibri"/>
        <family val="2"/>
        <scheme val="minor"/>
      </rPr>
      <t>status</t>
    </r>
    <r>
      <rPr>
        <sz val="10"/>
        <color rgb="FFFF0000"/>
        <rFont val="Calibri"/>
        <family val="2"/>
        <scheme val="minor"/>
      </rPr>
      <t xml:space="preserve"> once as provincially funded)</t>
    </r>
  </si>
  <si>
    <t>Source of Funding</t>
  </si>
  <si>
    <r>
      <t xml:space="preserve">Agency Name </t>
    </r>
    <r>
      <rPr>
        <b/>
        <u/>
        <sz val="11"/>
        <color theme="1"/>
        <rFont val="Calibri"/>
        <family val="2"/>
        <scheme val="minor"/>
      </rPr>
      <t>Receiving</t>
    </r>
    <r>
      <rPr>
        <b/>
        <sz val="11"/>
        <color theme="1"/>
        <rFont val="Calibri"/>
        <family val="2"/>
        <scheme val="minor"/>
      </rPr>
      <t xml:space="preserve"> Funding</t>
    </r>
  </si>
  <si>
    <t>Amount Distributed</t>
  </si>
  <si>
    <t xml:space="preserve">Total Distribution of Flow Through Funding   </t>
  </si>
  <si>
    <t>listFunders</t>
  </si>
  <si>
    <t>Ministry of Agriculture and Food</t>
  </si>
  <si>
    <t>Ministry of Attorney General</t>
  </si>
  <si>
    <t>Ministry of Children and Family Development</t>
  </si>
  <si>
    <t>Ministry of Citizens' Services</t>
  </si>
  <si>
    <t>Ministry of Education and Child Care</t>
  </si>
  <si>
    <t>Ministry of Emergency Management and Climate Readiness</t>
  </si>
  <si>
    <t>Ministry of Energy and Climate Solutions</t>
  </si>
  <si>
    <t>Ministry of Environment and Parks</t>
  </si>
  <si>
    <t>Ministry of Finance</t>
  </si>
  <si>
    <t>Ministry of Forests</t>
  </si>
  <si>
    <t>Ministry of Health</t>
  </si>
  <si>
    <t>Ministry of Housing and Municipal Affairs</t>
  </si>
  <si>
    <t>Ministry of Indigenous Relations and Reconciliation</t>
  </si>
  <si>
    <t>Ministry of Infrastructure</t>
  </si>
  <si>
    <t>Ministry of Jobs, Economic Development and Innovation</t>
  </si>
  <si>
    <t>Ministry of Labour</t>
  </si>
  <si>
    <t>Ministry of Mining and Critical Minerals</t>
  </si>
  <si>
    <t>Ministry of Post Secondary Education and Future Skills</t>
  </si>
  <si>
    <t>Ministry of Public Safety and Solicitor General</t>
  </si>
  <si>
    <t>Ministry of Social Development and Poverty Reduction</t>
  </si>
  <si>
    <t>Ministry of Tourism, Arts, Culture and Sport</t>
  </si>
  <si>
    <t>Ministry of Transportation and Transit</t>
  </si>
  <si>
    <t>Ministry of Water, Land and Resource Stewardship</t>
  </si>
  <si>
    <t>BC School District 5 Southeast Kootenay</t>
  </si>
  <si>
    <t>BC School District 6 Rocky Mountain</t>
  </si>
  <si>
    <t>BC School District 8 Kootenay Lake</t>
  </si>
  <si>
    <t>BC School District 10 Arrow Lakes</t>
  </si>
  <si>
    <t>BC School District 19 Revelstoke</t>
  </si>
  <si>
    <t>BC School District 20 Kootenay-Columbia</t>
  </si>
  <si>
    <t>BC School District 22 Vernon</t>
  </si>
  <si>
    <t>BC School District 23 Central Okanagan</t>
  </si>
  <si>
    <t>BC School District 27 Cariboo-Chilcotin</t>
  </si>
  <si>
    <t>BC School District 28 Quesnel</t>
  </si>
  <si>
    <t>BC School District 33 Chilliwack</t>
  </si>
  <si>
    <t>BC School District 34 Abbotsford</t>
  </si>
  <si>
    <t>BC School District 35 Langley</t>
  </si>
  <si>
    <t>BC School District 36 Surrey</t>
  </si>
  <si>
    <t>BC School District 37 Delta</t>
  </si>
  <si>
    <t>BC School District 38 Richmond</t>
  </si>
  <si>
    <t>BC School District 39 Vancouver</t>
  </si>
  <si>
    <t>BC School District 40 New Westminster</t>
  </si>
  <si>
    <t>BC School District 41 Burnaby</t>
  </si>
  <si>
    <t>BC School District 42 Maple Ridge-Pitt Meadows</t>
  </si>
  <si>
    <t>BC School District 43 Coquitlam</t>
  </si>
  <si>
    <t>BC School District 44 North Vancouver</t>
  </si>
  <si>
    <t>BC School District 45 West Vancouver</t>
  </si>
  <si>
    <t>BC School District 46 Sunshine Coast</t>
  </si>
  <si>
    <t>BC School District 47 Powell River</t>
  </si>
  <si>
    <t>BC School District 48 Sea To Sky</t>
  </si>
  <si>
    <t>BC School District 49 Central Coast</t>
  </si>
  <si>
    <t>BC School District 50 Haida Gwaii/Queen Charlotte</t>
  </si>
  <si>
    <t>BC School District 51 Boundary</t>
  </si>
  <si>
    <t>BC School District 52 Prince Rupert</t>
  </si>
  <si>
    <t>BC School District 53 Okanagan Similkameen</t>
  </si>
  <si>
    <t>BC School District 54 Bulkley Valley</t>
  </si>
  <si>
    <t>BC School District 57 Prince George</t>
  </si>
  <si>
    <t>BC School District 58 Nicola-Similkameen</t>
  </si>
  <si>
    <t>BC School District 59 Peace River South</t>
  </si>
  <si>
    <t>BC School District 60 Peace River North</t>
  </si>
  <si>
    <t>BC School District 61 Greater Victoria</t>
  </si>
  <si>
    <t>BC School District 62 Sooke</t>
  </si>
  <si>
    <t>BC School District 63 Saanich</t>
  </si>
  <si>
    <t>BC School District 64 Gulf Islands</t>
  </si>
  <si>
    <t>BC School District 67 Okanagan Skaha</t>
  </si>
  <si>
    <t>BC School District 68 Nanaimo-Ladysmith</t>
  </si>
  <si>
    <t>BC School District 69 Qualicum</t>
  </si>
  <si>
    <t>BC School District 70 Pacific Rim-Port Alberni</t>
  </si>
  <si>
    <t>BC School District 71 Comox Valley</t>
  </si>
  <si>
    <t>BC School District 72 Campbell River</t>
  </si>
  <si>
    <t>BC School District 73 Kamloops-Thompson</t>
  </si>
  <si>
    <t>BC School District 74 Gold Trail</t>
  </si>
  <si>
    <t>BC School District 75 Mission</t>
  </si>
  <si>
    <t>BC School District 78 Fraser-Cascade</t>
  </si>
  <si>
    <t>BC School District 79 Cowichan Valley</t>
  </si>
  <si>
    <t>BC School District 81 Fort Nelson</t>
  </si>
  <si>
    <t>BC School District 82 Coast Mountains</t>
  </si>
  <si>
    <t>BC School District 83 North Okanagan-Shuswap</t>
  </si>
  <si>
    <t>BC School District 84 Vancouver Island West</t>
  </si>
  <si>
    <t>BC School District 85 Vancouver Island North</t>
  </si>
  <si>
    <t>BC School District 87 Stikine</t>
  </si>
  <si>
    <t>BC School District 91 Nechako Lakes</t>
  </si>
  <si>
    <t>BC School District 92 Nisga'a</t>
  </si>
  <si>
    <t>BC School District 93 Conseil Scolaire Francophone</t>
  </si>
  <si>
    <r>
      <rPr>
        <sz val="14"/>
        <color theme="1"/>
        <rFont val="Calibri"/>
        <family val="2"/>
        <scheme val="minor"/>
      </rPr>
      <t>Flow-Through Funding from Other Provincially-Funded Agencies</t>
    </r>
    <r>
      <rPr>
        <sz val="11"/>
        <color theme="1"/>
        <rFont val="Calibri"/>
        <family val="2"/>
        <scheme val="minor"/>
      </rPr>
      <t xml:space="preserve">
January 1, 2024 - December 31, 2024</t>
    </r>
  </si>
  <si>
    <t>Distribution of Flow-Through Funding</t>
  </si>
  <si>
    <t>For agencies that distributed flow-through funding to other agencies in 2024, indicate the following:</t>
  </si>
  <si>
    <r>
      <t>The deadline to submit the report is</t>
    </r>
    <r>
      <rPr>
        <b/>
        <sz val="11"/>
        <color theme="1"/>
        <rFont val="Calibri"/>
        <family val="2"/>
        <scheme val="minor"/>
      </rPr>
      <t xml:space="preserve"> June 30, 2025.</t>
    </r>
  </si>
  <si>
    <t>West Vancouver</t>
  </si>
  <si>
    <t>Tuesday, March 25</t>
  </si>
  <si>
    <t>Cedar Room, West Vancouver Community Centre, 2121 Marine Drive</t>
  </si>
  <si>
    <t>Wednesday, March 26</t>
  </si>
  <si>
    <t>Charles Room, 1165 – 555 Burrard Street</t>
  </si>
  <si>
    <t>Tuesday, April 1</t>
  </si>
  <si>
    <t xml:space="preserve">Yarrow Room, The Magnolia Hotel, 623 Courtney Street   </t>
  </si>
  <si>
    <t>Wednesday, April 2</t>
  </si>
  <si>
    <t>Riverside A/B, Vancouver Island Conference Centre, 101 Gordon Street</t>
  </si>
  <si>
    <t>Thursday, April 3</t>
  </si>
  <si>
    <t>Copper Room, Crown Isle Resort, 399 Clubhouse Drive</t>
  </si>
  <si>
    <t>Tuesday, April 8</t>
  </si>
  <si>
    <t>Mountview Terrace, Hotel 540, 540 Victoria Street</t>
  </si>
  <si>
    <t>Wednesday, April 9</t>
  </si>
  <si>
    <t>Thursday, April 10</t>
  </si>
  <si>
    <t>The Ramada Hotel, 2170 Harvey Avenue</t>
  </si>
  <si>
    <t>Monday, April 14</t>
  </si>
  <si>
    <t>Room 507, Kwantlen Civic Plaza Campus, 13485 Central Avenue</t>
  </si>
  <si>
    <t>Burnaby</t>
  </si>
  <si>
    <t>Tuesday, April 15</t>
  </si>
  <si>
    <t>Community Room 1, Burnaby Public Library, 6100 Willingdon Ave</t>
  </si>
  <si>
    <t>Wednesday, April 16</t>
  </si>
  <si>
    <t>Wednesday, April 23</t>
  </si>
  <si>
    <t>Junior Ballroom, Prestige Rocky Mountain Resort, 209 Van Horne South</t>
  </si>
  <si>
    <t>Abbotsford</t>
  </si>
  <si>
    <t>Friday, April 25</t>
  </si>
  <si>
    <t>Building K, room K171, University of the Fraser Valley, 33844 King Rd</t>
  </si>
  <si>
    <t>Monday, April 28</t>
  </si>
  <si>
    <t>Super 8 Hotel, 651 18 Street</t>
  </si>
  <si>
    <t>Thursday, May 1</t>
  </si>
  <si>
    <t>Tuesday, May 6</t>
  </si>
  <si>
    <r>
      <t>Hunter Room, George Dawson Inn, 11705  8</t>
    </r>
    <r>
      <rPr>
        <vertAlign val="superscript"/>
        <sz val="10"/>
        <color theme="1"/>
        <rFont val="Calibri"/>
        <family val="2"/>
        <scheme val="minor"/>
      </rPr>
      <t>th</t>
    </r>
    <r>
      <rPr>
        <sz val="10"/>
        <color theme="1"/>
        <rFont val="Calibri"/>
        <family val="2"/>
        <scheme val="minor"/>
      </rPr>
      <t xml:space="preserve"> Street</t>
    </r>
  </si>
  <si>
    <t>Thursday, May 8</t>
  </si>
  <si>
    <t>Skylight Ballroom, Ramada Hotel, 444 George Street</t>
  </si>
  <si>
    <t>Terrace</t>
  </si>
  <si>
    <t>Tuesday, May 13</t>
  </si>
  <si>
    <t>Kokanee Room, Best Western Terrace, 4553 Greig Avenue</t>
  </si>
  <si>
    <t>Thursday, May 15</t>
  </si>
  <si>
    <t>Wednesday, June 4</t>
  </si>
  <si>
    <t xml:space="preserve">Webinar 5 </t>
  </si>
  <si>
    <t>Wednesday, June 11</t>
  </si>
  <si>
    <t>Ellison Room, Prestige Vernon Hotel, 4411  32 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</si>
</sst>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164" formatCode="&quot;$&quot;#,##0.00_);[Red]\(&quot;$&quot;#,##0.00\)"/>
    <numFmt numFmtId="165" formatCode="0.0%"/>
    <numFmt numFmtId="166" formatCode="0.0"/>
    <numFmt numFmtId="167" formatCode="#,##0.0"/>
    <numFmt numFmtId="168" formatCode="0.0000"/>
    <numFmt numFmtId="169" formatCode="&quot;$&quot;#,##0.00"/>
  </numFmts>
  <fonts count="50" x14ac:knownFonts="1">
    <font>
      <sz val="11"/>
      <color theme="1"/>
      <name val="Calibri"/>
      <family val="2"/>
      <scheme val="minor"/>
    </font>
    <font>
      <sz val="14"/>
      <color theme="1"/>
      <name val="Calibri"/>
      <family val="2"/>
      <scheme val="minor"/>
    </font>
    <font>
      <sz val="12"/>
      <color theme="1"/>
      <name val="Calibri"/>
      <family val="2"/>
      <scheme val="minor"/>
    </font>
    <font>
      <sz val="11"/>
      <color theme="0"/>
      <name val="Calibri"/>
      <family val="2"/>
      <scheme val="minor"/>
    </font>
    <font>
      <i/>
      <sz val="12"/>
      <color theme="1"/>
      <name val="Calibri"/>
      <family val="2"/>
      <scheme val="minor"/>
    </font>
    <font>
      <sz val="11"/>
      <name val="Calibri"/>
      <family val="2"/>
      <scheme val="minor"/>
    </font>
    <font>
      <sz val="10"/>
      <color theme="1"/>
      <name val="Calibri"/>
      <family val="2"/>
      <scheme val="minor"/>
    </font>
    <font>
      <sz val="10"/>
      <color rgb="FFFF0000"/>
      <name val="Calibri"/>
      <family val="2"/>
      <scheme val="minor"/>
    </font>
    <font>
      <sz val="11"/>
      <color rgb="FFFF0000"/>
      <name val="Calibri"/>
      <family val="2"/>
      <scheme val="minor"/>
    </font>
    <font>
      <b/>
      <sz val="10"/>
      <name val="Calibri"/>
      <family val="2"/>
      <scheme val="minor"/>
    </font>
    <font>
      <sz val="10"/>
      <name val="Calibri"/>
      <family val="2"/>
      <scheme val="minor"/>
    </font>
    <font>
      <sz val="9"/>
      <color indexed="81"/>
      <name val="Tahoma"/>
      <family val="2"/>
    </font>
    <font>
      <b/>
      <sz val="9"/>
      <color indexed="81"/>
      <name val="Tahoma"/>
      <family val="2"/>
    </font>
    <font>
      <sz val="11"/>
      <color theme="0" tint="-0.249977111117893"/>
      <name val="Calibri"/>
      <family val="2"/>
      <scheme val="minor"/>
    </font>
    <font>
      <b/>
      <sz val="12"/>
      <color theme="1"/>
      <name val="Calibri"/>
      <family val="2"/>
      <scheme val="minor"/>
    </font>
    <font>
      <b/>
      <sz val="10"/>
      <color theme="1"/>
      <name val="Calibri"/>
      <family val="2"/>
      <scheme val="minor"/>
    </font>
    <font>
      <b/>
      <sz val="11"/>
      <color rgb="FFFA7D00"/>
      <name val="Calibri"/>
      <family val="2"/>
      <scheme val="minor"/>
    </font>
    <font>
      <i/>
      <sz val="10"/>
      <color theme="1"/>
      <name val="Calibri"/>
      <family val="2"/>
      <scheme val="minor"/>
    </font>
    <font>
      <b/>
      <sz val="14"/>
      <color theme="1"/>
      <name val="Calibri"/>
      <family val="2"/>
      <scheme val="minor"/>
    </font>
    <font>
      <sz val="9"/>
      <color theme="1"/>
      <name val="Calibri"/>
      <family val="2"/>
      <scheme val="minor"/>
    </font>
    <font>
      <sz val="9"/>
      <color rgb="FFFF0000"/>
      <name val="Calibri"/>
      <family val="2"/>
      <scheme val="minor"/>
    </font>
    <font>
      <b/>
      <u/>
      <sz val="11"/>
      <color theme="1"/>
      <name val="Calibri"/>
      <family val="2"/>
      <scheme val="minor"/>
    </font>
    <font>
      <u/>
      <sz val="11"/>
      <color theme="10"/>
      <name val="Calibri"/>
      <family val="2"/>
      <scheme val="minor"/>
    </font>
    <font>
      <sz val="11"/>
      <color theme="1"/>
      <name val="Calibri"/>
      <family val="2"/>
    </font>
    <font>
      <b/>
      <sz val="11"/>
      <color rgb="FFFF0000"/>
      <name val="Calibri"/>
      <family val="2"/>
      <scheme val="minor"/>
    </font>
    <font>
      <b/>
      <u/>
      <sz val="11"/>
      <color rgb="FFFF0000"/>
      <name val="Calibri"/>
      <family val="2"/>
      <scheme val="minor"/>
    </font>
    <font>
      <b/>
      <sz val="11"/>
      <color theme="1"/>
      <name val="Calibri"/>
      <family val="2"/>
      <scheme val="minor"/>
    </font>
    <font>
      <b/>
      <sz val="11"/>
      <color theme="7"/>
      <name val="Calibri"/>
      <family val="2"/>
      <scheme val="minor"/>
    </font>
    <font>
      <b/>
      <sz val="11"/>
      <color theme="4"/>
      <name val="Calibri"/>
      <family val="2"/>
      <scheme val="minor"/>
    </font>
    <font>
      <b/>
      <sz val="11"/>
      <color theme="6"/>
      <name val="Calibri"/>
      <family val="2"/>
      <scheme val="minor"/>
    </font>
    <font>
      <b/>
      <sz val="11"/>
      <color theme="9"/>
      <name val="Calibri"/>
      <family val="2"/>
      <scheme val="minor"/>
    </font>
    <font>
      <i/>
      <sz val="11"/>
      <color theme="1"/>
      <name val="Calibri"/>
      <family val="2"/>
      <scheme val="minor"/>
    </font>
    <font>
      <b/>
      <u/>
      <sz val="14"/>
      <color rgb="FFFF0000"/>
      <name val="Calibri"/>
      <family val="2"/>
      <scheme val="minor"/>
    </font>
    <font>
      <sz val="14"/>
      <color rgb="FFFF0000"/>
      <name val="Calibri"/>
      <family val="2"/>
      <scheme val="minor"/>
    </font>
    <font>
      <b/>
      <u/>
      <sz val="11"/>
      <color rgb="FF0070C0"/>
      <name val="Calibri"/>
      <family val="2"/>
      <scheme val="minor"/>
    </font>
    <font>
      <vertAlign val="superscript"/>
      <sz val="10"/>
      <color theme="1"/>
      <name val="Calibri"/>
      <family val="2"/>
      <scheme val="minor"/>
    </font>
    <font>
      <u/>
      <sz val="14"/>
      <color rgb="FFFF0000"/>
      <name val="Calibri"/>
      <family val="2"/>
      <scheme val="minor"/>
    </font>
    <font>
      <b/>
      <u/>
      <sz val="16"/>
      <color rgb="FFFF0000"/>
      <name val="Calibri"/>
      <family val="2"/>
      <scheme val="minor"/>
    </font>
    <font>
      <u/>
      <sz val="16"/>
      <color rgb="FFFF0000"/>
      <name val="Calibri"/>
      <family val="2"/>
      <scheme val="minor"/>
    </font>
    <font>
      <u/>
      <sz val="11"/>
      <color rgb="FFFF0000"/>
      <name val="Calibri"/>
      <family val="2"/>
      <scheme val="minor"/>
    </font>
    <font>
      <sz val="16"/>
      <color theme="1"/>
      <name val="Calibri"/>
      <family val="2"/>
      <scheme val="minor"/>
    </font>
    <font>
      <u/>
      <sz val="16"/>
      <color theme="1"/>
      <name val="Calibri"/>
      <family val="2"/>
      <scheme val="minor"/>
    </font>
    <font>
      <sz val="14.5"/>
      <color theme="1"/>
      <name val="Calibri"/>
      <family val="2"/>
      <scheme val="minor"/>
    </font>
    <font>
      <u/>
      <sz val="9"/>
      <color indexed="81"/>
      <name val="Tahoma"/>
      <family val="2"/>
    </font>
    <font>
      <b/>
      <u/>
      <sz val="9"/>
      <color indexed="81"/>
      <name val="Tahoma"/>
      <family val="2"/>
    </font>
    <font>
      <b/>
      <sz val="12"/>
      <name val="Calibri"/>
      <family val="2"/>
      <scheme val="minor"/>
    </font>
    <font>
      <b/>
      <u/>
      <sz val="10"/>
      <color rgb="FFFF0000"/>
      <name val="Calibri"/>
      <family val="2"/>
      <scheme val="minor"/>
    </font>
    <font>
      <sz val="12"/>
      <color rgb="FFFF0000"/>
      <name val="Calibri"/>
      <family val="2"/>
      <scheme val="minor"/>
    </font>
    <font>
      <b/>
      <u/>
      <sz val="10"/>
      <color theme="1"/>
      <name val="Calibri"/>
      <family val="2"/>
      <scheme val="minor"/>
    </font>
    <font>
      <u/>
      <sz val="10"/>
      <color rgb="FFFF0000"/>
      <name val="Calibri"/>
      <family val="2"/>
      <scheme val="minor"/>
    </font>
  </fonts>
  <fills count="19">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0.14999847407452621"/>
        <bgColor indexed="64"/>
      </patternFill>
    </fill>
    <fill>
      <patternFill patternType="solid">
        <fgColor rgb="FFF2F2F2"/>
      </patternFill>
    </fill>
    <fill>
      <patternFill patternType="solid">
        <fgColor theme="6" tint="0.79998168889431442"/>
        <bgColor indexed="64"/>
      </patternFill>
    </fill>
    <fill>
      <patternFill patternType="solid">
        <fgColor rgb="FFDCE6F1"/>
        <bgColor rgb="FF000000"/>
      </patternFill>
    </fill>
    <fill>
      <patternFill patternType="solid">
        <fgColor rgb="FFFFFFFF"/>
        <bgColor rgb="FF000000"/>
      </patternFill>
    </fill>
    <fill>
      <patternFill patternType="solid">
        <fgColor rgb="FFB8CCE4"/>
        <bgColor rgb="FF000000"/>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CC2E5"/>
        <bgColor indexed="64"/>
      </patternFill>
    </fill>
    <fill>
      <patternFill patternType="solid">
        <fgColor theme="1" tint="0.499984740745262"/>
        <bgColor indexed="64"/>
      </patternFill>
    </fill>
  </fills>
  <borders count="8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thin">
        <color rgb="FF7F7F7F"/>
      </bottom>
      <diagonal/>
    </border>
    <border>
      <left style="medium">
        <color indexed="64"/>
      </left>
      <right style="medium">
        <color indexed="64"/>
      </right>
      <top style="thin">
        <color rgb="FF7F7F7F"/>
      </top>
      <bottom style="medium">
        <color indexed="64"/>
      </bottom>
      <diagonal/>
    </border>
    <border>
      <left/>
      <right/>
      <top/>
      <bottom style="thin">
        <color indexed="64"/>
      </bottom>
      <diagonal/>
    </border>
    <border>
      <left/>
      <right/>
      <top style="thin">
        <color indexed="64"/>
      </top>
      <bottom/>
      <diagonal/>
    </border>
  </borders>
  <cellStyleXfs count="3">
    <xf numFmtId="0" fontId="0" fillId="0" borderId="0"/>
    <xf numFmtId="0" fontId="16" fillId="10" borderId="79" applyNumberFormat="0" applyAlignment="0" applyProtection="0"/>
    <xf numFmtId="0" fontId="22" fillId="0" borderId="0" applyNumberFormat="0" applyFill="0" applyBorder="0" applyAlignment="0" applyProtection="0"/>
  </cellStyleXfs>
  <cellXfs count="1300">
    <xf numFmtId="0" fontId="0" fillId="0" borderId="0" xfId="0"/>
    <xf numFmtId="0" fontId="0" fillId="2" borderId="0" xfId="0" applyFill="1" applyProtection="1"/>
    <xf numFmtId="0" fontId="0" fillId="3" borderId="0" xfId="0" applyFill="1" applyProtection="1"/>
    <xf numFmtId="0" fontId="0" fillId="3" borderId="15" xfId="0" applyFill="1" applyBorder="1" applyProtection="1"/>
    <xf numFmtId="0" fontId="0" fillId="3" borderId="16" xfId="0" applyFill="1" applyBorder="1" applyProtection="1"/>
    <xf numFmtId="0" fontId="0" fillId="3" borderId="17" xfId="0" applyFill="1" applyBorder="1" applyProtection="1"/>
    <xf numFmtId="0" fontId="0" fillId="3" borderId="4" xfId="0" applyFill="1" applyBorder="1" applyProtection="1"/>
    <xf numFmtId="0" fontId="0" fillId="4" borderId="0" xfId="0" applyFill="1" applyProtection="1"/>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47" xfId="0" applyFont="1" applyFill="1" applyBorder="1" applyAlignment="1">
      <alignment horizontal="center" vertical="center" wrapText="1"/>
    </xf>
    <xf numFmtId="0" fontId="4" fillId="3" borderId="52" xfId="0" applyFont="1" applyFill="1" applyBorder="1" applyAlignment="1">
      <alignment horizontal="center" vertical="center"/>
    </xf>
    <xf numFmtId="0" fontId="4" fillId="3" borderId="53" xfId="0" applyFont="1" applyFill="1" applyBorder="1" applyAlignment="1">
      <alignment horizontal="center" vertical="center" wrapText="1"/>
    </xf>
    <xf numFmtId="0" fontId="4" fillId="3" borderId="54" xfId="0" applyFont="1" applyFill="1" applyBorder="1" applyAlignment="1">
      <alignment horizontal="center" vertical="center"/>
    </xf>
    <xf numFmtId="0" fontId="4" fillId="3" borderId="4" xfId="0" applyFont="1" applyFill="1" applyBorder="1" applyAlignment="1">
      <alignment horizontal="left" vertical="center"/>
    </xf>
    <xf numFmtId="0" fontId="4" fillId="3" borderId="6" xfId="0" applyFont="1" applyFill="1" applyBorder="1" applyAlignment="1">
      <alignment horizontal="left" vertical="center"/>
    </xf>
    <xf numFmtId="0" fontId="4" fillId="3" borderId="48" xfId="0" applyFont="1" applyFill="1" applyBorder="1" applyAlignment="1">
      <alignment horizontal="left" vertical="center"/>
    </xf>
    <xf numFmtId="0" fontId="4" fillId="3" borderId="53" xfId="0" applyFont="1" applyFill="1" applyBorder="1" applyAlignment="1">
      <alignment horizontal="center" vertical="center"/>
    </xf>
    <xf numFmtId="0" fontId="0" fillId="3" borderId="1" xfId="0" applyFill="1" applyBorder="1" applyAlignment="1">
      <alignment horizontal="center" vertical="center"/>
    </xf>
    <xf numFmtId="0" fontId="0" fillId="3" borderId="38" xfId="0" applyFill="1" applyBorder="1" applyAlignment="1">
      <alignment horizontal="center" vertical="center"/>
    </xf>
    <xf numFmtId="0" fontId="0" fillId="3" borderId="1" xfId="0" applyFill="1" applyBorder="1" applyAlignment="1">
      <alignment horizontal="left" vertical="center"/>
    </xf>
    <xf numFmtId="0" fontId="3" fillId="8" borderId="0" xfId="0" applyFont="1" applyFill="1" applyAlignment="1">
      <alignment horizontal="center"/>
    </xf>
    <xf numFmtId="0" fontId="0" fillId="3" borderId="1" xfId="0" applyFont="1" applyFill="1" applyBorder="1" applyAlignment="1">
      <alignment horizontal="left" vertical="center" wrapText="1"/>
    </xf>
    <xf numFmtId="0" fontId="5" fillId="4" borderId="0" xfId="0" applyFont="1" applyFill="1" applyProtection="1"/>
    <xf numFmtId="0" fontId="6" fillId="3" borderId="39" xfId="0" applyFont="1" applyFill="1" applyBorder="1" applyAlignment="1">
      <alignment horizontal="left" vertical="center" wrapText="1"/>
    </xf>
    <xf numFmtId="0" fontId="6" fillId="3" borderId="40" xfId="0" applyFont="1" applyFill="1" applyBorder="1" applyAlignment="1">
      <alignment horizontal="left" vertical="center" wrapText="1"/>
    </xf>
    <xf numFmtId="0" fontId="6" fillId="3" borderId="35" xfId="0" applyFont="1" applyFill="1" applyBorder="1" applyAlignment="1">
      <alignment horizontal="center" vertical="center" wrapText="1"/>
    </xf>
    <xf numFmtId="0" fontId="6" fillId="3" borderId="45" xfId="0" applyFont="1" applyFill="1" applyBorder="1" applyAlignment="1">
      <alignment horizontal="left" vertical="center" wrapText="1"/>
    </xf>
    <xf numFmtId="0" fontId="6" fillId="3" borderId="51" xfId="0" applyFont="1" applyFill="1" applyBorder="1" applyAlignment="1">
      <alignment horizontal="left" vertical="center" wrapText="1"/>
    </xf>
    <xf numFmtId="0" fontId="6" fillId="3" borderId="45" xfId="0" applyFont="1" applyFill="1" applyBorder="1" applyAlignment="1">
      <alignment horizontal="center" vertical="center"/>
    </xf>
    <xf numFmtId="0" fontId="6" fillId="3" borderId="50" xfId="0" applyFont="1" applyFill="1" applyBorder="1" applyAlignment="1">
      <alignment horizontal="center" vertical="center"/>
    </xf>
    <xf numFmtId="0" fontId="0" fillId="3" borderId="11" xfId="0" applyFont="1" applyFill="1" applyBorder="1" applyAlignment="1">
      <alignment vertical="center" shrinkToFit="1"/>
    </xf>
    <xf numFmtId="0" fontId="0" fillId="3" borderId="12" xfId="0" applyFont="1" applyFill="1" applyBorder="1" applyAlignment="1">
      <alignment vertical="center" shrinkToFit="1"/>
    </xf>
    <xf numFmtId="0" fontId="0" fillId="3" borderId="22" xfId="0" applyFont="1" applyFill="1" applyBorder="1" applyAlignment="1">
      <alignment horizontal="center" vertical="center" shrinkToFit="1"/>
    </xf>
    <xf numFmtId="0" fontId="0" fillId="3" borderId="13" xfId="0" applyFont="1" applyFill="1" applyBorder="1" applyAlignment="1">
      <alignment vertical="center" shrinkToFit="1"/>
    </xf>
    <xf numFmtId="0" fontId="0" fillId="3" borderId="14" xfId="0" applyFont="1" applyFill="1" applyBorder="1" applyAlignment="1">
      <alignment vertical="center" shrinkToFit="1"/>
    </xf>
    <xf numFmtId="0" fontId="0" fillId="3" borderId="23" xfId="0" applyFont="1" applyFill="1" applyBorder="1" applyAlignment="1">
      <alignment horizontal="center" vertical="center" shrinkToFit="1"/>
    </xf>
    <xf numFmtId="0" fontId="0" fillId="2" borderId="0" xfId="0" applyFont="1" applyFill="1" applyAlignment="1">
      <alignment vertical="center"/>
    </xf>
    <xf numFmtId="0" fontId="0" fillId="3" borderId="0" xfId="0" applyFont="1" applyFill="1" applyAlignment="1">
      <alignment vertical="center"/>
    </xf>
    <xf numFmtId="0" fontId="0" fillId="4" borderId="0" xfId="0" applyFont="1" applyFill="1" applyAlignment="1">
      <alignment vertical="center"/>
    </xf>
    <xf numFmtId="0" fontId="0" fillId="4" borderId="0" xfId="0" applyFont="1" applyFill="1" applyBorder="1" applyAlignment="1">
      <alignment horizontal="center" vertical="center"/>
    </xf>
    <xf numFmtId="0" fontId="0" fillId="4" borderId="0" xfId="0" applyFont="1" applyFill="1" applyAlignment="1">
      <alignment horizontal="center" vertical="center"/>
    </xf>
    <xf numFmtId="0" fontId="0" fillId="3" borderId="0" xfId="0" applyFont="1" applyFill="1" applyBorder="1" applyAlignment="1">
      <alignment horizontal="center" vertical="center"/>
    </xf>
    <xf numFmtId="0" fontId="6" fillId="3" borderId="42" xfId="0" applyFont="1" applyFill="1" applyBorder="1" applyAlignment="1">
      <alignment horizontal="left" vertical="center" wrapText="1"/>
    </xf>
    <xf numFmtId="0" fontId="6" fillId="3" borderId="53" xfId="0" applyFont="1" applyFill="1" applyBorder="1" applyAlignment="1">
      <alignment horizontal="left" vertical="center" wrapText="1"/>
    </xf>
    <xf numFmtId="0" fontId="6" fillId="3" borderId="51" xfId="0" applyFont="1" applyFill="1" applyBorder="1" applyAlignment="1">
      <alignment horizontal="center" vertical="center" wrapText="1"/>
    </xf>
    <xf numFmtId="0" fontId="6" fillId="3" borderId="55" xfId="0" applyFont="1" applyFill="1" applyBorder="1" applyAlignment="1">
      <alignment horizontal="center" vertical="center" wrapText="1"/>
    </xf>
    <xf numFmtId="0" fontId="6" fillId="3" borderId="49" xfId="0" applyFont="1" applyFill="1" applyBorder="1" applyAlignment="1">
      <alignment horizontal="center" vertical="center"/>
    </xf>
    <xf numFmtId="0" fontId="6" fillId="3" borderId="30" xfId="0" applyFont="1" applyFill="1" applyBorder="1" applyAlignment="1">
      <alignment horizontal="center" vertical="center"/>
    </xf>
    <xf numFmtId="0" fontId="0" fillId="5" borderId="61" xfId="0" applyFont="1" applyFill="1" applyBorder="1" applyAlignment="1" applyProtection="1">
      <alignment vertical="center" shrinkToFit="1"/>
      <protection locked="0"/>
    </xf>
    <xf numFmtId="8" fontId="0" fillId="6" borderId="61" xfId="0" applyNumberFormat="1" applyFont="1" applyFill="1" applyBorder="1" applyAlignment="1" applyProtection="1">
      <alignment horizontal="center" vertical="center" shrinkToFit="1"/>
      <protection locked="0"/>
    </xf>
    <xf numFmtId="8" fontId="0" fillId="6" borderId="56" xfId="0" applyNumberFormat="1" applyFont="1" applyFill="1" applyBorder="1" applyAlignment="1" applyProtection="1">
      <alignment horizontal="center" vertical="center" shrinkToFit="1"/>
      <protection locked="0"/>
    </xf>
    <xf numFmtId="0" fontId="0" fillId="5" borderId="62" xfId="0" applyFont="1" applyFill="1" applyBorder="1" applyAlignment="1" applyProtection="1">
      <alignment vertical="center" shrinkToFit="1"/>
      <protection locked="0"/>
    </xf>
    <xf numFmtId="8" fontId="0" fillId="6" borderId="62" xfId="0" applyNumberFormat="1" applyFont="1" applyFill="1" applyBorder="1" applyAlignment="1" applyProtection="1">
      <alignment horizontal="center" vertical="center" shrinkToFit="1"/>
      <protection locked="0"/>
    </xf>
    <xf numFmtId="8" fontId="0" fillId="6" borderId="57" xfId="0" applyNumberFormat="1" applyFont="1" applyFill="1" applyBorder="1" applyAlignment="1" applyProtection="1">
      <alignment horizontal="center" vertical="center" shrinkToFit="1"/>
      <protection locked="0"/>
    </xf>
    <xf numFmtId="0" fontId="0" fillId="5" borderId="63" xfId="0" applyFont="1" applyFill="1" applyBorder="1" applyAlignment="1" applyProtection="1">
      <alignment vertical="center" shrinkToFit="1"/>
      <protection locked="0"/>
    </xf>
    <xf numFmtId="8" fontId="0" fillId="6" borderId="63" xfId="0" applyNumberFormat="1" applyFont="1" applyFill="1" applyBorder="1" applyAlignment="1" applyProtection="1">
      <alignment horizontal="center" vertical="center" shrinkToFit="1"/>
      <protection locked="0"/>
    </xf>
    <xf numFmtId="8" fontId="0" fillId="6" borderId="58" xfId="0" applyNumberFormat="1" applyFont="1" applyFill="1" applyBorder="1" applyAlignment="1" applyProtection="1">
      <alignment horizontal="center" vertical="center" shrinkToFit="1"/>
      <protection locked="0"/>
    </xf>
    <xf numFmtId="0" fontId="0" fillId="5" borderId="21" xfId="0" applyFont="1" applyFill="1" applyBorder="1" applyAlignment="1" applyProtection="1">
      <alignment vertical="center" shrinkToFit="1"/>
      <protection locked="0"/>
    </xf>
    <xf numFmtId="0" fontId="0" fillId="5" borderId="9" xfId="0" applyFont="1" applyFill="1" applyBorder="1" applyAlignment="1" applyProtection="1">
      <alignment horizontal="center" vertical="center" shrinkToFit="1"/>
      <protection locked="0"/>
    </xf>
    <xf numFmtId="0" fontId="0" fillId="5" borderId="22" xfId="0" applyFont="1" applyFill="1" applyBorder="1" applyAlignment="1" applyProtection="1">
      <alignment vertical="center" shrinkToFit="1"/>
      <protection locked="0"/>
    </xf>
    <xf numFmtId="0" fontId="0" fillId="5" borderId="11" xfId="0" applyFont="1" applyFill="1" applyBorder="1" applyAlignment="1" applyProtection="1">
      <alignment horizontal="center" vertical="center" shrinkToFit="1"/>
      <protection locked="0"/>
    </xf>
    <xf numFmtId="0" fontId="0" fillId="5" borderId="23" xfId="0" applyFont="1" applyFill="1" applyBorder="1" applyAlignment="1" applyProtection="1">
      <alignment vertical="center" shrinkToFit="1"/>
      <protection locked="0"/>
    </xf>
    <xf numFmtId="0" fontId="0" fillId="5" borderId="13" xfId="0" applyFont="1" applyFill="1" applyBorder="1" applyAlignment="1" applyProtection="1">
      <alignment horizontal="center" vertical="center" shrinkToFit="1"/>
      <protection locked="0"/>
    </xf>
    <xf numFmtId="0" fontId="0" fillId="4" borderId="0" xfId="0" applyFont="1" applyFill="1" applyBorder="1" applyAlignment="1">
      <alignment vertical="center"/>
    </xf>
    <xf numFmtId="0" fontId="0" fillId="5" borderId="19" xfId="0" applyFont="1" applyFill="1" applyBorder="1" applyAlignment="1" applyProtection="1">
      <alignment vertical="center" shrinkToFit="1"/>
      <protection locked="0"/>
    </xf>
    <xf numFmtId="0" fontId="0" fillId="5" borderId="8" xfId="0" applyFont="1" applyFill="1" applyBorder="1" applyAlignment="1" applyProtection="1">
      <alignment vertical="center" shrinkToFit="1"/>
      <protection locked="0"/>
    </xf>
    <xf numFmtId="0" fontId="0" fillId="5" borderId="20" xfId="0" applyFont="1" applyFill="1" applyBorder="1" applyAlignment="1" applyProtection="1">
      <alignment vertical="center" shrinkToFit="1"/>
      <protection locked="0"/>
    </xf>
    <xf numFmtId="0" fontId="6" fillId="3" borderId="39" xfId="0" applyFont="1" applyFill="1" applyBorder="1" applyAlignment="1" applyProtection="1">
      <alignment horizontal="center" vertical="center" wrapText="1"/>
    </xf>
    <xf numFmtId="0" fontId="6" fillId="3" borderId="42" xfId="0" applyFont="1" applyFill="1" applyBorder="1" applyAlignment="1" applyProtection="1">
      <alignment horizontal="center" vertical="center" wrapText="1"/>
    </xf>
    <xf numFmtId="0" fontId="6" fillId="3" borderId="40" xfId="0" applyFont="1" applyFill="1" applyBorder="1" applyAlignment="1" applyProtection="1">
      <alignment horizontal="center" vertical="center"/>
    </xf>
    <xf numFmtId="0" fontId="6" fillId="3" borderId="41" xfId="0" applyFont="1" applyFill="1" applyBorder="1" applyAlignment="1" applyProtection="1">
      <alignment horizontal="center" vertical="center" wrapText="1"/>
    </xf>
    <xf numFmtId="0" fontId="6" fillId="3" borderId="35" xfId="0" applyFont="1" applyFill="1" applyBorder="1" applyAlignment="1" applyProtection="1">
      <alignment horizontal="center" vertical="center" wrapText="1"/>
    </xf>
    <xf numFmtId="0" fontId="6" fillId="3" borderId="59" xfId="0" applyFont="1" applyFill="1" applyBorder="1" applyAlignment="1" applyProtection="1">
      <alignment horizontal="center" vertical="center"/>
    </xf>
    <xf numFmtId="0" fontId="6" fillId="3" borderId="40" xfId="0" applyFont="1" applyFill="1" applyBorder="1" applyAlignment="1" applyProtection="1">
      <alignment horizontal="center" vertical="center" wrapText="1"/>
    </xf>
    <xf numFmtId="0" fontId="6" fillId="3" borderId="45" xfId="0" applyFont="1" applyFill="1" applyBorder="1" applyAlignment="1" applyProtection="1">
      <alignment horizontal="center" vertical="center"/>
    </xf>
    <xf numFmtId="0" fontId="6" fillId="3" borderId="51" xfId="0" applyFont="1" applyFill="1" applyBorder="1" applyAlignment="1" applyProtection="1">
      <alignment horizontal="center" vertical="center"/>
    </xf>
    <xf numFmtId="0" fontId="6" fillId="3" borderId="46" xfId="0" applyFont="1" applyFill="1" applyBorder="1" applyAlignment="1" applyProtection="1">
      <alignment horizontal="center" vertical="center"/>
    </xf>
    <xf numFmtId="0" fontId="6" fillId="3" borderId="60" xfId="0" applyFont="1" applyFill="1" applyBorder="1" applyAlignment="1" applyProtection="1">
      <alignment horizontal="center" vertical="center"/>
    </xf>
    <xf numFmtId="0" fontId="6" fillId="3" borderId="50" xfId="0" applyFont="1" applyFill="1" applyBorder="1" applyAlignment="1" applyProtection="1">
      <alignment horizontal="center" vertical="center"/>
    </xf>
    <xf numFmtId="0" fontId="0" fillId="4" borderId="0" xfId="0" applyFont="1" applyFill="1" applyAlignment="1" applyProtection="1">
      <alignment vertical="center"/>
    </xf>
    <xf numFmtId="0" fontId="0" fillId="5" borderId="9" xfId="0" applyFont="1" applyFill="1" applyBorder="1" applyAlignment="1" applyProtection="1">
      <alignment vertical="center" shrinkToFit="1"/>
      <protection locked="0"/>
    </xf>
    <xf numFmtId="0" fontId="0" fillId="5" borderId="11" xfId="0" applyFont="1" applyFill="1" applyBorder="1" applyAlignment="1" applyProtection="1">
      <alignment vertical="center" shrinkToFit="1"/>
      <protection locked="0"/>
    </xf>
    <xf numFmtId="0" fontId="0" fillId="5" borderId="13" xfId="0" applyFont="1" applyFill="1" applyBorder="1" applyAlignment="1" applyProtection="1">
      <alignment vertical="center" shrinkToFit="1"/>
      <protection locked="0"/>
    </xf>
    <xf numFmtId="0" fontId="6" fillId="3" borderId="39"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0" fillId="2" borderId="0" xfId="0" applyFill="1" applyAlignment="1">
      <alignment vertical="center"/>
    </xf>
    <xf numFmtId="0" fontId="0" fillId="3" borderId="0" xfId="0" applyFill="1" applyAlignment="1">
      <alignment vertical="center"/>
    </xf>
    <xf numFmtId="0" fontId="0" fillId="4" borderId="0" xfId="0" applyFill="1" applyAlignment="1">
      <alignment vertical="center"/>
    </xf>
    <xf numFmtId="0" fontId="0" fillId="2" borderId="0" xfId="0" applyFont="1" applyFill="1" applyAlignment="1" applyProtection="1">
      <alignment vertical="center"/>
    </xf>
    <xf numFmtId="0" fontId="0" fillId="3" borderId="0" xfId="0" applyFont="1" applyFill="1" applyAlignment="1" applyProtection="1">
      <alignment vertical="center"/>
    </xf>
    <xf numFmtId="0" fontId="0" fillId="4" borderId="0" xfId="0" applyFont="1" applyFill="1" applyBorder="1" applyAlignment="1" applyProtection="1">
      <alignment vertical="center"/>
    </xf>
    <xf numFmtId="1" fontId="9" fillId="3" borderId="0" xfId="0" applyNumberFormat="1" applyFont="1" applyFill="1" applyBorder="1" applyAlignment="1" applyProtection="1">
      <alignment horizontal="center" vertical="center" shrinkToFit="1"/>
    </xf>
    <xf numFmtId="0" fontId="1" fillId="3" borderId="0" xfId="0" applyFont="1" applyFill="1" applyAlignment="1">
      <alignment vertical="center"/>
    </xf>
    <xf numFmtId="0" fontId="0" fillId="3" borderId="4" xfId="0" applyFill="1" applyBorder="1" applyAlignment="1">
      <alignment vertical="center"/>
    </xf>
    <xf numFmtId="0" fontId="0" fillId="3" borderId="5" xfId="0" applyFill="1" applyBorder="1" applyAlignment="1">
      <alignment vertical="center"/>
    </xf>
    <xf numFmtId="0" fontId="1" fillId="3" borderId="0" xfId="0" applyFont="1" applyFill="1" applyAlignment="1">
      <alignment horizontal="left" vertical="center"/>
    </xf>
    <xf numFmtId="0" fontId="6" fillId="9" borderId="21" xfId="0" applyFont="1" applyFill="1" applyBorder="1" applyAlignment="1">
      <alignment horizontal="center" vertical="center"/>
    </xf>
    <xf numFmtId="0" fontId="6" fillId="9" borderId="19" xfId="0" applyFont="1" applyFill="1" applyBorder="1" applyAlignment="1">
      <alignment horizontal="center" vertical="center"/>
    </xf>
    <xf numFmtId="0" fontId="6" fillId="9" borderId="56" xfId="0" applyFont="1" applyFill="1" applyBorder="1" applyAlignment="1">
      <alignment horizontal="center" vertical="center"/>
    </xf>
    <xf numFmtId="0" fontId="0" fillId="3" borderId="48" xfId="0" applyFill="1" applyBorder="1" applyAlignment="1">
      <alignment vertical="center" wrapText="1"/>
    </xf>
    <xf numFmtId="0" fontId="0" fillId="3" borderId="50" xfId="0" applyFill="1" applyBorder="1" applyAlignment="1">
      <alignment vertical="center" wrapText="1"/>
    </xf>
    <xf numFmtId="0" fontId="6" fillId="3" borderId="28" xfId="0" applyFont="1" applyFill="1" applyBorder="1" applyAlignment="1">
      <alignment horizontal="left" vertical="center"/>
    </xf>
    <xf numFmtId="0" fontId="6" fillId="3" borderId="37" xfId="0" applyFont="1" applyFill="1" applyBorder="1" applyAlignment="1">
      <alignment horizontal="left" vertical="center"/>
    </xf>
    <xf numFmtId="0" fontId="6" fillId="3" borderId="6"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29" xfId="0" applyFont="1" applyFill="1" applyBorder="1" applyAlignment="1">
      <alignment horizontal="left" vertical="center"/>
    </xf>
    <xf numFmtId="8" fontId="0" fillId="3" borderId="73" xfId="0" applyNumberFormat="1" applyFill="1" applyBorder="1" applyAlignment="1">
      <alignment horizontal="center" vertical="center" shrinkToFit="1"/>
    </xf>
    <xf numFmtId="8" fontId="0" fillId="3" borderId="74" xfId="0" applyNumberFormat="1" applyFill="1" applyBorder="1" applyAlignment="1">
      <alignment horizontal="center" vertical="center" shrinkToFit="1"/>
    </xf>
    <xf numFmtId="8" fontId="0" fillId="3" borderId="75" xfId="0" applyNumberFormat="1" applyFill="1" applyBorder="1" applyAlignment="1">
      <alignment horizontal="center" vertical="center" shrinkToFit="1"/>
    </xf>
    <xf numFmtId="8" fontId="0" fillId="3" borderId="31" xfId="0" applyNumberFormat="1" applyFill="1" applyBorder="1" applyAlignment="1">
      <alignment horizontal="center" vertical="center" shrinkToFit="1"/>
    </xf>
    <xf numFmtId="8" fontId="0" fillId="3" borderId="32" xfId="0" applyNumberFormat="1" applyFill="1" applyBorder="1" applyAlignment="1">
      <alignment horizontal="center" vertical="center" shrinkToFit="1"/>
    </xf>
    <xf numFmtId="8" fontId="0" fillId="3" borderId="22" xfId="0" applyNumberFormat="1" applyFill="1" applyBorder="1" applyAlignment="1">
      <alignment horizontal="center" vertical="center" shrinkToFit="1"/>
    </xf>
    <xf numFmtId="8" fontId="0" fillId="3" borderId="8" xfId="0" applyNumberFormat="1" applyFill="1" applyBorder="1" applyAlignment="1">
      <alignment horizontal="center" vertical="center" shrinkToFit="1"/>
    </xf>
    <xf numFmtId="8" fontId="0" fillId="3" borderId="11" xfId="0" applyNumberFormat="1" applyFill="1" applyBorder="1" applyAlignment="1">
      <alignment horizontal="center" vertical="center" shrinkToFit="1"/>
    </xf>
    <xf numFmtId="8" fontId="0" fillId="3" borderId="12" xfId="0" applyNumberFormat="1" applyFill="1" applyBorder="1" applyAlignment="1">
      <alignment horizontal="center" vertical="center" shrinkToFit="1"/>
    </xf>
    <xf numFmtId="0" fontId="6" fillId="9" borderId="72" xfId="0" applyFont="1" applyFill="1" applyBorder="1" applyAlignment="1">
      <alignment horizontal="center" vertical="center" shrinkToFit="1"/>
    </xf>
    <xf numFmtId="0" fontId="6" fillId="9" borderId="69" xfId="0" applyFont="1" applyFill="1" applyBorder="1" applyAlignment="1">
      <alignment horizontal="center" vertical="center" shrinkToFit="1"/>
    </xf>
    <xf numFmtId="0" fontId="6" fillId="9" borderId="70" xfId="0" applyFont="1" applyFill="1" applyBorder="1" applyAlignment="1">
      <alignment horizontal="center" vertical="center" shrinkToFit="1"/>
    </xf>
    <xf numFmtId="0" fontId="6" fillId="9" borderId="35" xfId="0" applyFont="1" applyFill="1" applyBorder="1" applyAlignment="1">
      <alignment horizontal="center" vertical="center" shrinkToFit="1"/>
    </xf>
    <xf numFmtId="0" fontId="6" fillId="9" borderId="36" xfId="0" applyFont="1" applyFill="1" applyBorder="1" applyAlignment="1">
      <alignment horizontal="center" vertical="center" shrinkToFit="1"/>
    </xf>
    <xf numFmtId="0" fontId="6" fillId="9" borderId="76" xfId="0" applyFont="1" applyFill="1" applyBorder="1" applyAlignment="1">
      <alignment horizontal="center" vertical="center" shrinkToFit="1"/>
    </xf>
    <xf numFmtId="0" fontId="6" fillId="9" borderId="77" xfId="0" applyFont="1" applyFill="1" applyBorder="1" applyAlignment="1">
      <alignment horizontal="center" vertical="center" shrinkToFit="1"/>
    </xf>
    <xf numFmtId="0" fontId="6" fillId="9" borderId="78" xfId="0" applyFont="1" applyFill="1" applyBorder="1" applyAlignment="1">
      <alignment horizontal="center" vertical="center" shrinkToFit="1"/>
    </xf>
    <xf numFmtId="0" fontId="6" fillId="9" borderId="27" xfId="0" applyFont="1" applyFill="1" applyBorder="1" applyAlignment="1">
      <alignment horizontal="center" vertical="center" shrinkToFit="1"/>
    </xf>
    <xf numFmtId="0" fontId="6" fillId="9" borderId="44" xfId="0" applyFont="1" applyFill="1" applyBorder="1" applyAlignment="1">
      <alignment horizontal="center" vertical="center" shrinkToFit="1"/>
    </xf>
    <xf numFmtId="8" fontId="0" fillId="6" borderId="72" xfId="0" applyNumberFormat="1" applyFill="1" applyBorder="1" applyAlignment="1" applyProtection="1">
      <alignment horizontal="center" vertical="center" shrinkToFit="1"/>
      <protection locked="0"/>
    </xf>
    <xf numFmtId="8" fontId="0" fillId="6" borderId="69" xfId="0" applyNumberFormat="1" applyFill="1" applyBorder="1" applyAlignment="1" applyProtection="1">
      <alignment horizontal="center" vertical="center" shrinkToFit="1"/>
      <protection locked="0"/>
    </xf>
    <xf numFmtId="8" fontId="0" fillId="6" borderId="70" xfId="0" applyNumberFormat="1" applyFill="1" applyBorder="1" applyAlignment="1" applyProtection="1">
      <alignment horizontal="center" vertical="center" shrinkToFit="1"/>
      <protection locked="0"/>
    </xf>
    <xf numFmtId="8" fontId="0" fillId="6" borderId="35" xfId="0" applyNumberFormat="1" applyFill="1" applyBorder="1" applyAlignment="1" applyProtection="1">
      <alignment horizontal="center" vertical="center" shrinkToFit="1"/>
      <protection locked="0"/>
    </xf>
    <xf numFmtId="8" fontId="0" fillId="6" borderId="36" xfId="0" applyNumberFormat="1" applyFill="1" applyBorder="1" applyAlignment="1" applyProtection="1">
      <alignment horizontal="center" vertical="center" shrinkToFit="1"/>
      <protection locked="0"/>
    </xf>
    <xf numFmtId="8" fontId="0" fillId="6" borderId="23" xfId="0" applyNumberFormat="1" applyFill="1" applyBorder="1" applyAlignment="1" applyProtection="1">
      <alignment horizontal="center" vertical="center" shrinkToFit="1"/>
      <protection locked="0"/>
    </xf>
    <xf numFmtId="8" fontId="0" fillId="6" borderId="20" xfId="0" applyNumberFormat="1" applyFill="1" applyBorder="1" applyAlignment="1" applyProtection="1">
      <alignment horizontal="center" vertical="center" shrinkToFit="1"/>
      <protection locked="0"/>
    </xf>
    <xf numFmtId="8" fontId="0" fillId="6" borderId="58" xfId="0" applyNumberFormat="1" applyFill="1" applyBorder="1" applyAlignment="1" applyProtection="1">
      <alignment horizontal="center" vertical="center" shrinkToFit="1"/>
      <protection locked="0"/>
    </xf>
    <xf numFmtId="8" fontId="0" fillId="6" borderId="13" xfId="0" applyNumberFormat="1" applyFill="1" applyBorder="1" applyAlignment="1" applyProtection="1">
      <alignment horizontal="center" vertical="center" shrinkToFit="1"/>
      <protection locked="0"/>
    </xf>
    <xf numFmtId="8" fontId="0" fillId="6" borderId="14" xfId="0" applyNumberFormat="1" applyFill="1" applyBorder="1" applyAlignment="1" applyProtection="1">
      <alignment horizontal="center" vertical="center" shrinkToFit="1"/>
      <protection locked="0"/>
    </xf>
    <xf numFmtId="8" fontId="0" fillId="6" borderId="22" xfId="0" applyNumberFormat="1" applyFill="1" applyBorder="1" applyAlignment="1" applyProtection="1">
      <alignment horizontal="center" vertical="center" shrinkToFit="1"/>
      <protection locked="0"/>
    </xf>
    <xf numFmtId="8" fontId="0" fillId="6" borderId="8" xfId="0" applyNumberFormat="1" applyFill="1" applyBorder="1" applyAlignment="1" applyProtection="1">
      <alignment horizontal="center" vertical="center" shrinkToFit="1"/>
      <protection locked="0"/>
    </xf>
    <xf numFmtId="8" fontId="0" fillId="6" borderId="57" xfId="0" applyNumberFormat="1" applyFill="1" applyBorder="1" applyAlignment="1" applyProtection="1">
      <alignment horizontal="center" vertical="center" shrinkToFit="1"/>
      <protection locked="0"/>
    </xf>
    <xf numFmtId="8" fontId="0" fillId="6" borderId="11" xfId="0" applyNumberFormat="1" applyFill="1" applyBorder="1" applyAlignment="1" applyProtection="1">
      <alignment horizontal="center" vertical="center" shrinkToFit="1"/>
      <protection locked="0"/>
    </xf>
    <xf numFmtId="8" fontId="0" fillId="6" borderId="12" xfId="0" applyNumberFormat="1" applyFill="1" applyBorder="1" applyAlignment="1" applyProtection="1">
      <alignment horizontal="center" vertical="center" shrinkToFit="1"/>
      <protection locked="0"/>
    </xf>
    <xf numFmtId="8" fontId="0" fillId="6" borderId="25" xfId="0" applyNumberFormat="1" applyFont="1" applyFill="1" applyBorder="1" applyAlignment="1" applyProtection="1">
      <alignment horizontal="center" vertical="center" shrinkToFit="1"/>
      <protection locked="0"/>
    </xf>
    <xf numFmtId="8" fontId="0" fillId="6" borderId="26" xfId="0" applyNumberFormat="1" applyFont="1" applyFill="1" applyBorder="1" applyAlignment="1" applyProtection="1">
      <alignment horizontal="center" vertical="center" shrinkToFit="1"/>
      <protection locked="0"/>
    </xf>
    <xf numFmtId="0" fontId="6" fillId="3" borderId="59" xfId="0" applyFont="1" applyFill="1" applyBorder="1" applyAlignment="1" applyProtection="1">
      <alignment horizontal="center" vertical="center" wrapText="1"/>
    </xf>
    <xf numFmtId="49" fontId="6" fillId="3" borderId="35" xfId="0" applyNumberFormat="1" applyFont="1" applyFill="1" applyBorder="1" applyAlignment="1" applyProtection="1">
      <alignment horizontal="center" vertical="center" wrapText="1"/>
    </xf>
    <xf numFmtId="49" fontId="6" fillId="3" borderId="69" xfId="0" applyNumberFormat="1" applyFont="1" applyFill="1" applyBorder="1" applyAlignment="1" applyProtection="1">
      <alignment horizontal="center" vertical="center" wrapText="1"/>
    </xf>
    <xf numFmtId="49" fontId="6" fillId="3" borderId="36" xfId="0" applyNumberFormat="1" applyFont="1" applyFill="1" applyBorder="1" applyAlignment="1" applyProtection="1">
      <alignment horizontal="center" vertical="center" wrapText="1"/>
    </xf>
    <xf numFmtId="0" fontId="6" fillId="3" borderId="69" xfId="0" applyFont="1" applyFill="1" applyBorder="1" applyAlignment="1" applyProtection="1">
      <alignment horizontal="center" vertical="center" wrapText="1"/>
    </xf>
    <xf numFmtId="0" fontId="6" fillId="3" borderId="70" xfId="0" applyFont="1" applyFill="1" applyBorder="1" applyAlignment="1" applyProtection="1">
      <alignment horizontal="center" vertical="center" wrapText="1"/>
    </xf>
    <xf numFmtId="0" fontId="6" fillId="3" borderId="49" xfId="0" applyFont="1" applyFill="1" applyBorder="1" applyAlignment="1" applyProtection="1">
      <alignment horizontal="center" vertical="center"/>
    </xf>
    <xf numFmtId="0" fontId="0" fillId="3" borderId="15" xfId="0" applyFont="1" applyFill="1" applyBorder="1" applyAlignment="1" applyProtection="1">
      <alignment vertical="center" shrinkToFit="1"/>
    </xf>
    <xf numFmtId="0" fontId="0" fillId="3" borderId="16" xfId="0" applyFont="1" applyFill="1" applyBorder="1" applyAlignment="1" applyProtection="1">
      <alignment vertical="center" shrinkToFit="1"/>
    </xf>
    <xf numFmtId="0" fontId="0" fillId="3" borderId="17" xfId="0" applyFont="1" applyFill="1" applyBorder="1" applyAlignment="1" applyProtection="1">
      <alignment vertical="center" shrinkToFit="1"/>
    </xf>
    <xf numFmtId="0" fontId="0" fillId="3" borderId="9" xfId="0" applyFont="1" applyFill="1" applyBorder="1" applyAlignment="1" applyProtection="1">
      <alignment horizontal="center" vertical="center" shrinkToFit="1"/>
    </xf>
    <xf numFmtId="0" fontId="0" fillId="3" borderId="11" xfId="0" applyFont="1" applyFill="1" applyBorder="1" applyAlignment="1" applyProtection="1">
      <alignment horizontal="center" vertical="center" shrinkToFit="1"/>
    </xf>
    <xf numFmtId="0" fontId="0" fillId="3" borderId="13" xfId="0" applyFont="1" applyFill="1" applyBorder="1" applyAlignment="1" applyProtection="1">
      <alignment horizontal="center" vertical="center" shrinkToFit="1"/>
    </xf>
    <xf numFmtId="0" fontId="6" fillId="4" borderId="18" xfId="0" applyFont="1" applyFill="1" applyBorder="1" applyAlignment="1">
      <alignment horizontal="center" vertical="center"/>
    </xf>
    <xf numFmtId="0" fontId="6" fillId="4" borderId="66" xfId="0" applyFont="1" applyFill="1" applyBorder="1" applyAlignment="1">
      <alignment horizontal="center" vertical="center"/>
    </xf>
    <xf numFmtId="0" fontId="6" fillId="4" borderId="64"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19" xfId="0" applyFont="1" applyFill="1" applyBorder="1" applyAlignment="1">
      <alignment horizontal="center" vertical="center"/>
    </xf>
    <xf numFmtId="0" fontId="0" fillId="4" borderId="10"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12" xfId="0" applyFont="1" applyFill="1" applyBorder="1" applyAlignment="1">
      <alignment horizontal="center" vertical="center"/>
    </xf>
    <xf numFmtId="0" fontId="0" fillId="4" borderId="13" xfId="0" applyFont="1" applyFill="1" applyBorder="1" applyAlignment="1">
      <alignment horizontal="center" vertical="center"/>
    </xf>
    <xf numFmtId="0" fontId="0" fillId="4" borderId="20" xfId="0" applyFont="1" applyFill="1" applyBorder="1" applyAlignment="1">
      <alignment horizontal="center" vertical="center"/>
    </xf>
    <xf numFmtId="0" fontId="0" fillId="4" borderId="14"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69" xfId="0" applyFont="1" applyFill="1" applyBorder="1" applyAlignment="1">
      <alignment horizontal="center" vertical="center"/>
    </xf>
    <xf numFmtId="0" fontId="6" fillId="3" borderId="36" xfId="0" applyFont="1" applyFill="1" applyBorder="1" applyAlignment="1">
      <alignment horizontal="center" vertical="center"/>
    </xf>
    <xf numFmtId="0" fontId="0" fillId="2" borderId="0" xfId="0" applyFill="1" applyBorder="1" applyAlignment="1">
      <alignment vertical="center"/>
    </xf>
    <xf numFmtId="0" fontId="0" fillId="3" borderId="0" xfId="0" applyFill="1" applyBorder="1" applyAlignment="1">
      <alignment vertical="center"/>
    </xf>
    <xf numFmtId="0" fontId="6" fillId="3" borderId="0" xfId="0" applyFont="1" applyFill="1" applyBorder="1" applyAlignment="1">
      <alignment horizontal="center" vertical="center"/>
    </xf>
    <xf numFmtId="0" fontId="0" fillId="4" borderId="0" xfId="0" applyFill="1" applyBorder="1" applyAlignment="1">
      <alignment vertical="center"/>
    </xf>
    <xf numFmtId="0" fontId="0" fillId="3" borderId="0" xfId="0" applyFill="1" applyAlignment="1">
      <alignment vertical="center" wrapText="1"/>
    </xf>
    <xf numFmtId="0" fontId="1" fillId="4" borderId="0" xfId="0" applyFont="1" applyFill="1" applyAlignment="1">
      <alignment vertical="center"/>
    </xf>
    <xf numFmtId="0" fontId="6" fillId="3" borderId="1" xfId="0" applyFont="1" applyFill="1" applyBorder="1" applyAlignment="1">
      <alignment horizontal="center" vertical="center"/>
    </xf>
    <xf numFmtId="8" fontId="0" fillId="6" borderId="9" xfId="0" applyNumberFormat="1" applyFont="1" applyFill="1" applyBorder="1" applyAlignment="1" applyProtection="1">
      <alignment horizontal="center" vertical="center" shrinkToFit="1"/>
      <protection locked="0"/>
    </xf>
    <xf numFmtId="8" fontId="0" fillId="6" borderId="43" xfId="0" applyNumberFormat="1" applyFont="1" applyFill="1" applyBorder="1" applyAlignment="1" applyProtection="1">
      <alignment horizontal="center" vertical="center" shrinkToFit="1"/>
      <protection locked="0"/>
    </xf>
    <xf numFmtId="8" fontId="0" fillId="6" borderId="11" xfId="0" applyNumberFormat="1" applyFont="1" applyFill="1" applyBorder="1" applyAlignment="1" applyProtection="1">
      <alignment horizontal="center" vertical="center" shrinkToFit="1"/>
      <protection locked="0"/>
    </xf>
    <xf numFmtId="8" fontId="0" fillId="6" borderId="28" xfId="0" applyNumberFormat="1" applyFont="1" applyFill="1" applyBorder="1" applyAlignment="1" applyProtection="1">
      <alignment horizontal="center" vertical="center" shrinkToFit="1"/>
      <protection locked="0"/>
    </xf>
    <xf numFmtId="8" fontId="0" fillId="6" borderId="13" xfId="0" applyNumberFormat="1" applyFont="1" applyFill="1" applyBorder="1" applyAlignment="1" applyProtection="1">
      <alignment horizontal="center" vertical="center" shrinkToFit="1"/>
      <protection locked="0"/>
    </xf>
    <xf numFmtId="8" fontId="0" fillId="6" borderId="29"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left" vertical="center" shrinkToFit="1"/>
    </xf>
    <xf numFmtId="0" fontId="0" fillId="3" borderId="2" xfId="0" applyFont="1" applyFill="1" applyBorder="1" applyAlignment="1">
      <alignment horizontal="center" vertical="center" shrinkToFit="1"/>
    </xf>
    <xf numFmtId="0" fontId="0" fillId="5" borderId="10" xfId="0"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center" vertical="center" shrinkToFit="1"/>
      <protection locked="0"/>
    </xf>
    <xf numFmtId="0" fontId="0" fillId="5" borderId="14" xfId="0"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center" vertical="center" shrinkToFit="1"/>
      <protection locked="0"/>
    </xf>
    <xf numFmtId="0" fontId="0" fillId="5" borderId="25" xfId="0" applyFont="1" applyFill="1" applyBorder="1" applyAlignment="1" applyProtection="1">
      <alignment horizontal="center" vertical="center" shrinkToFit="1"/>
      <protection locked="0"/>
    </xf>
    <xf numFmtId="0" fontId="0" fillId="5" borderId="26" xfId="0" applyFont="1" applyFill="1" applyBorder="1" applyAlignment="1" applyProtection="1">
      <alignment horizontal="center" vertical="center" shrinkToFit="1"/>
      <protection locked="0"/>
    </xf>
    <xf numFmtId="167" fontId="0" fillId="6" borderId="9" xfId="0" applyNumberFormat="1" applyFont="1" applyFill="1" applyBorder="1" applyAlignment="1" applyProtection="1">
      <alignment horizontal="center" vertical="center" shrinkToFit="1"/>
      <protection locked="0"/>
    </xf>
    <xf numFmtId="167" fontId="0" fillId="6" borderId="10" xfId="0" applyNumberFormat="1" applyFont="1" applyFill="1" applyBorder="1" applyAlignment="1" applyProtection="1">
      <alignment horizontal="center" vertical="center" shrinkToFit="1"/>
      <protection locked="0"/>
    </xf>
    <xf numFmtId="167" fontId="0" fillId="6" borderId="11" xfId="0" applyNumberFormat="1" applyFont="1" applyFill="1" applyBorder="1" applyAlignment="1" applyProtection="1">
      <alignment horizontal="center" vertical="center" shrinkToFit="1"/>
      <protection locked="0"/>
    </xf>
    <xf numFmtId="167" fontId="0" fillId="6" borderId="12" xfId="0" applyNumberFormat="1" applyFont="1" applyFill="1" applyBorder="1" applyAlignment="1" applyProtection="1">
      <alignment horizontal="center" vertical="center" shrinkToFit="1"/>
      <protection locked="0"/>
    </xf>
    <xf numFmtId="167" fontId="0" fillId="6" borderId="13" xfId="0" applyNumberFormat="1" applyFont="1" applyFill="1" applyBorder="1" applyAlignment="1" applyProtection="1">
      <alignment horizontal="center" vertical="center" shrinkToFit="1"/>
      <protection locked="0"/>
    </xf>
    <xf numFmtId="167" fontId="0" fillId="6" borderId="14" xfId="0" applyNumberFormat="1" applyFont="1" applyFill="1" applyBorder="1" applyAlignment="1" applyProtection="1">
      <alignment horizontal="center" vertical="center" shrinkToFit="1"/>
      <protection locked="0"/>
    </xf>
    <xf numFmtId="3" fontId="0" fillId="6" borderId="24" xfId="0" applyNumberFormat="1" applyFont="1" applyFill="1" applyBorder="1" applyAlignment="1" applyProtection="1">
      <alignment horizontal="center" vertical="center" shrinkToFit="1"/>
      <protection locked="0"/>
    </xf>
    <xf numFmtId="3" fontId="0" fillId="6" borderId="21" xfId="0" applyNumberFormat="1" applyFont="1" applyFill="1" applyBorder="1" applyAlignment="1" applyProtection="1">
      <alignment horizontal="center" vertical="center" shrinkToFit="1"/>
      <protection locked="0"/>
    </xf>
    <xf numFmtId="3" fontId="0" fillId="6" borderId="19" xfId="0" applyNumberFormat="1" applyFont="1" applyFill="1" applyBorder="1" applyAlignment="1" applyProtection="1">
      <alignment horizontal="center" vertical="center" shrinkToFit="1"/>
      <protection locked="0"/>
    </xf>
    <xf numFmtId="3" fontId="0" fillId="6" borderId="56" xfId="0" applyNumberFormat="1" applyFont="1" applyFill="1" applyBorder="1" applyAlignment="1" applyProtection="1">
      <alignment horizontal="center" vertical="center" shrinkToFit="1"/>
      <protection locked="0"/>
    </xf>
    <xf numFmtId="3" fontId="0" fillId="6" borderId="9" xfId="0" applyNumberFormat="1" applyFont="1" applyFill="1" applyBorder="1" applyAlignment="1" applyProtection="1">
      <alignment horizontal="center" vertical="center" shrinkToFit="1"/>
      <protection locked="0"/>
    </xf>
    <xf numFmtId="3" fontId="0" fillId="6" borderId="10" xfId="0" applyNumberFormat="1" applyFont="1" applyFill="1" applyBorder="1" applyAlignment="1" applyProtection="1">
      <alignment horizontal="center" vertical="center" shrinkToFit="1"/>
      <protection locked="0"/>
    </xf>
    <xf numFmtId="3" fontId="0" fillId="6" borderId="25" xfId="0" applyNumberFormat="1" applyFont="1" applyFill="1" applyBorder="1" applyAlignment="1" applyProtection="1">
      <alignment horizontal="center" vertical="center" shrinkToFit="1"/>
      <protection locked="0"/>
    </xf>
    <xf numFmtId="3" fontId="0" fillId="6" borderId="22" xfId="0" applyNumberFormat="1" applyFont="1" applyFill="1" applyBorder="1" applyAlignment="1" applyProtection="1">
      <alignment horizontal="center" vertical="center" shrinkToFit="1"/>
      <protection locked="0"/>
    </xf>
    <xf numFmtId="3" fontId="0" fillId="6" borderId="8" xfId="0" applyNumberFormat="1" applyFont="1" applyFill="1" applyBorder="1" applyAlignment="1" applyProtection="1">
      <alignment horizontal="center" vertical="center" shrinkToFit="1"/>
      <protection locked="0"/>
    </xf>
    <xf numFmtId="3" fontId="0" fillId="6" borderId="57" xfId="0" applyNumberFormat="1" applyFont="1" applyFill="1" applyBorder="1" applyAlignment="1" applyProtection="1">
      <alignment horizontal="center" vertical="center" shrinkToFit="1"/>
      <protection locked="0"/>
    </xf>
    <xf numFmtId="3" fontId="0" fillId="6" borderId="11" xfId="0" applyNumberFormat="1" applyFont="1" applyFill="1" applyBorder="1" applyAlignment="1" applyProtection="1">
      <alignment horizontal="center" vertical="center" shrinkToFit="1"/>
      <protection locked="0"/>
    </xf>
    <xf numFmtId="3" fontId="0" fillId="6" borderId="12" xfId="0" applyNumberFormat="1" applyFont="1" applyFill="1" applyBorder="1" applyAlignment="1" applyProtection="1">
      <alignment horizontal="center" vertical="center" shrinkToFit="1"/>
      <protection locked="0"/>
    </xf>
    <xf numFmtId="3" fontId="0" fillId="6" borderId="26" xfId="0" applyNumberFormat="1" applyFont="1" applyFill="1" applyBorder="1" applyAlignment="1" applyProtection="1">
      <alignment horizontal="center" vertical="center" shrinkToFit="1"/>
      <protection locked="0"/>
    </xf>
    <xf numFmtId="3" fontId="0" fillId="6" borderId="23" xfId="0" applyNumberFormat="1" applyFont="1" applyFill="1" applyBorder="1" applyAlignment="1" applyProtection="1">
      <alignment horizontal="center" vertical="center" shrinkToFit="1"/>
      <protection locked="0"/>
    </xf>
    <xf numFmtId="3" fontId="0" fillId="6" borderId="20" xfId="0" applyNumberFormat="1" applyFont="1" applyFill="1" applyBorder="1" applyAlignment="1" applyProtection="1">
      <alignment horizontal="center" vertical="center" shrinkToFit="1"/>
      <protection locked="0"/>
    </xf>
    <xf numFmtId="3" fontId="0" fillId="6" borderId="58" xfId="0" applyNumberFormat="1" applyFont="1" applyFill="1" applyBorder="1" applyAlignment="1" applyProtection="1">
      <alignment horizontal="center" vertical="center" shrinkToFit="1"/>
      <protection locked="0"/>
    </xf>
    <xf numFmtId="3" fontId="0" fillId="6" borderId="13" xfId="0" applyNumberFormat="1" applyFont="1" applyFill="1" applyBorder="1" applyAlignment="1" applyProtection="1">
      <alignment horizontal="center" vertical="center" shrinkToFit="1"/>
      <protection locked="0"/>
    </xf>
    <xf numFmtId="3" fontId="0" fillId="6" borderId="14" xfId="0" applyNumberFormat="1" applyFont="1" applyFill="1" applyBorder="1" applyAlignment="1" applyProtection="1">
      <alignment horizontal="center" vertical="center" shrinkToFit="1"/>
      <protection locked="0"/>
    </xf>
    <xf numFmtId="167" fontId="0" fillId="6" borderId="21" xfId="0" applyNumberFormat="1" applyFont="1" applyFill="1" applyBorder="1" applyAlignment="1" applyProtection="1">
      <alignment horizontal="center" vertical="center" shrinkToFit="1"/>
      <protection locked="0"/>
    </xf>
    <xf numFmtId="167" fontId="0" fillId="6" borderId="19" xfId="0" applyNumberFormat="1" applyFont="1" applyFill="1" applyBorder="1" applyAlignment="1" applyProtection="1">
      <alignment horizontal="center" vertical="center" shrinkToFit="1"/>
      <protection locked="0"/>
    </xf>
    <xf numFmtId="167" fontId="0" fillId="6" borderId="56" xfId="0" applyNumberFormat="1" applyFont="1" applyFill="1" applyBorder="1" applyAlignment="1" applyProtection="1">
      <alignment horizontal="center" vertical="center" shrinkToFit="1"/>
      <protection locked="0"/>
    </xf>
    <xf numFmtId="167" fontId="0" fillId="6" borderId="22" xfId="0" applyNumberFormat="1" applyFont="1" applyFill="1" applyBorder="1" applyAlignment="1" applyProtection="1">
      <alignment horizontal="center" vertical="center" shrinkToFit="1"/>
      <protection locked="0"/>
    </xf>
    <xf numFmtId="167" fontId="0" fillId="6" borderId="8" xfId="0" applyNumberFormat="1" applyFont="1" applyFill="1" applyBorder="1" applyAlignment="1" applyProtection="1">
      <alignment horizontal="center" vertical="center" shrinkToFit="1"/>
      <protection locked="0"/>
    </xf>
    <xf numFmtId="167" fontId="0" fillId="6" borderId="57" xfId="0" applyNumberFormat="1" applyFont="1" applyFill="1" applyBorder="1" applyAlignment="1" applyProtection="1">
      <alignment horizontal="center" vertical="center" shrinkToFit="1"/>
      <protection locked="0"/>
    </xf>
    <xf numFmtId="167" fontId="0" fillId="6" borderId="23" xfId="0" applyNumberFormat="1" applyFont="1" applyFill="1" applyBorder="1" applyAlignment="1" applyProtection="1">
      <alignment horizontal="center" vertical="center" shrinkToFit="1"/>
      <protection locked="0"/>
    </xf>
    <xf numFmtId="167" fontId="0" fillId="6" borderId="20" xfId="0" applyNumberFormat="1" applyFont="1" applyFill="1" applyBorder="1" applyAlignment="1" applyProtection="1">
      <alignment horizontal="center" vertical="center" shrinkToFit="1"/>
      <protection locked="0"/>
    </xf>
    <xf numFmtId="167" fontId="0" fillId="6" borderId="58" xfId="0" applyNumberFormat="1" applyFont="1" applyFill="1" applyBorder="1" applyAlignment="1" applyProtection="1">
      <alignment horizontal="center" vertical="center" shrinkToFit="1"/>
      <protection locked="0"/>
    </xf>
    <xf numFmtId="3" fontId="9" fillId="3" borderId="0" xfId="0" applyNumberFormat="1" applyFont="1" applyFill="1" applyBorder="1" applyAlignment="1">
      <alignment horizontal="center" vertical="center" shrinkToFit="1"/>
    </xf>
    <xf numFmtId="0" fontId="0" fillId="3" borderId="7" xfId="0" applyFont="1" applyFill="1" applyBorder="1" applyAlignment="1">
      <alignment horizontal="center" vertical="center" shrinkToFit="1"/>
    </xf>
    <xf numFmtId="0" fontId="9" fillId="3" borderId="7" xfId="0" applyFont="1" applyFill="1" applyBorder="1" applyAlignment="1">
      <alignment horizontal="center" vertical="center" shrinkToFit="1"/>
    </xf>
    <xf numFmtId="0" fontId="0" fillId="3" borderId="16" xfId="0" applyFont="1" applyFill="1" applyBorder="1" applyAlignment="1">
      <alignment vertical="center" shrinkToFit="1"/>
    </xf>
    <xf numFmtId="0" fontId="0" fillId="3" borderId="57" xfId="0" applyFont="1" applyFill="1" applyBorder="1" applyAlignment="1">
      <alignment horizontal="center" vertical="center" shrinkToFit="1"/>
    </xf>
    <xf numFmtId="0" fontId="0" fillId="3" borderId="17" xfId="0" applyFont="1" applyFill="1" applyBorder="1" applyAlignment="1">
      <alignment vertical="center" shrinkToFit="1"/>
    </xf>
    <xf numFmtId="0" fontId="0" fillId="3" borderId="58" xfId="0" applyFont="1" applyFill="1" applyBorder="1" applyAlignment="1">
      <alignment horizontal="center" vertical="center" shrinkToFit="1"/>
    </xf>
    <xf numFmtId="0" fontId="0" fillId="3" borderId="0" xfId="0" applyFont="1" applyFill="1" applyBorder="1" applyAlignment="1" applyProtection="1">
      <alignment horizontal="left" vertical="center" shrinkToFit="1"/>
    </xf>
    <xf numFmtId="0" fontId="0" fillId="3" borderId="2" xfId="0" applyFont="1" applyFill="1" applyBorder="1" applyAlignment="1" applyProtection="1">
      <alignment horizontal="center" vertical="center" shrinkToFit="1"/>
    </xf>
    <xf numFmtId="0" fontId="9" fillId="3" borderId="2" xfId="0" applyFont="1" applyFill="1" applyBorder="1" applyAlignment="1" applyProtection="1">
      <alignment horizontal="center" vertical="center" shrinkToFit="1"/>
    </xf>
    <xf numFmtId="0" fontId="0" fillId="3" borderId="61" xfId="0" applyFont="1" applyFill="1" applyBorder="1" applyAlignment="1" applyProtection="1">
      <alignment horizontal="center" vertical="center" shrinkToFit="1"/>
    </xf>
    <xf numFmtId="8" fontId="0" fillId="6" borderId="10" xfId="0" applyNumberFormat="1" applyFont="1" applyFill="1" applyBorder="1" applyAlignment="1" applyProtection="1">
      <alignment horizontal="center" vertical="center" shrinkToFit="1"/>
      <protection locked="0"/>
    </xf>
    <xf numFmtId="0" fontId="0" fillId="3" borderId="62" xfId="0" applyFont="1" applyFill="1" applyBorder="1" applyAlignment="1" applyProtection="1">
      <alignment horizontal="center" vertical="center" shrinkToFit="1"/>
    </xf>
    <xf numFmtId="8" fontId="0" fillId="6" borderId="12" xfId="0" applyNumberFormat="1" applyFont="1" applyFill="1" applyBorder="1" applyAlignment="1" applyProtection="1">
      <alignment horizontal="center" vertical="center" shrinkToFit="1"/>
      <protection locked="0"/>
    </xf>
    <xf numFmtId="0" fontId="0" fillId="3" borderId="63" xfId="0" applyFont="1" applyFill="1" applyBorder="1" applyAlignment="1" applyProtection="1">
      <alignment horizontal="center" vertical="center" shrinkToFit="1"/>
    </xf>
    <xf numFmtId="8" fontId="0" fillId="6" borderId="14" xfId="0" applyNumberFormat="1" applyFont="1" applyFill="1" applyBorder="1" applyAlignment="1" applyProtection="1">
      <alignment horizontal="center" vertical="center" shrinkToFit="1"/>
      <protection locked="0"/>
    </xf>
    <xf numFmtId="3" fontId="9" fillId="3" borderId="0" xfId="0" applyNumberFormat="1" applyFont="1" applyFill="1" applyBorder="1" applyAlignment="1" applyProtection="1">
      <alignment horizontal="center" vertical="center" shrinkToFit="1"/>
    </xf>
    <xf numFmtId="167" fontId="0" fillId="3" borderId="24" xfId="0" applyNumberFormat="1" applyFont="1" applyFill="1" applyBorder="1" applyAlignment="1" applyProtection="1">
      <alignment horizontal="center" vertical="center" shrinkToFit="1"/>
    </xf>
    <xf numFmtId="167" fontId="0" fillId="3" borderId="25" xfId="0" applyNumberFormat="1" applyFont="1" applyFill="1" applyBorder="1" applyAlignment="1" applyProtection="1">
      <alignment horizontal="center" vertical="center" shrinkToFit="1"/>
    </xf>
    <xf numFmtId="167" fontId="0" fillId="3" borderId="26" xfId="0" applyNumberFormat="1" applyFont="1" applyFill="1" applyBorder="1" applyAlignment="1" applyProtection="1">
      <alignment horizontal="center" vertical="center" shrinkToFit="1"/>
    </xf>
    <xf numFmtId="0" fontId="0" fillId="5" borderId="24" xfId="0" applyFont="1" applyFill="1" applyBorder="1" applyAlignment="1" applyProtection="1">
      <alignment vertical="center" shrinkToFit="1"/>
      <protection locked="0"/>
    </xf>
    <xf numFmtId="0" fontId="0" fillId="5" borderId="19" xfId="0" applyFont="1" applyFill="1" applyBorder="1" applyAlignment="1" applyProtection="1">
      <alignment horizontal="center" vertical="center" shrinkToFit="1"/>
      <protection locked="0"/>
    </xf>
    <xf numFmtId="0" fontId="0" fillId="5" borderId="56" xfId="0"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shrinkToFit="1"/>
    </xf>
    <xf numFmtId="0" fontId="0" fillId="5" borderId="25" xfId="0" applyFont="1" applyFill="1" applyBorder="1" applyAlignment="1" applyProtection="1">
      <alignment vertical="center" shrinkToFit="1"/>
      <protection locked="0"/>
    </xf>
    <xf numFmtId="0" fontId="0" fillId="5" borderId="8" xfId="0" applyFont="1" applyFill="1" applyBorder="1" applyAlignment="1" applyProtection="1">
      <alignment horizontal="center" vertical="center" shrinkToFit="1"/>
      <protection locked="0"/>
    </xf>
    <xf numFmtId="0" fontId="0" fillId="5" borderId="57" xfId="0" applyFont="1" applyFill="1" applyBorder="1" applyAlignment="1" applyProtection="1">
      <alignment horizontal="center" vertical="center" shrinkToFit="1"/>
      <protection locked="0"/>
    </xf>
    <xf numFmtId="0" fontId="0" fillId="3" borderId="25" xfId="0" applyFont="1" applyFill="1" applyBorder="1" applyAlignment="1">
      <alignment horizontal="center" vertical="center" shrinkToFit="1"/>
    </xf>
    <xf numFmtId="0" fontId="0" fillId="5" borderId="26" xfId="0" applyFont="1" applyFill="1" applyBorder="1" applyAlignment="1" applyProtection="1">
      <alignment vertical="center" shrinkToFit="1"/>
      <protection locked="0"/>
    </xf>
    <xf numFmtId="0" fontId="0" fillId="5" borderId="20" xfId="0" applyFont="1" applyFill="1" applyBorder="1" applyAlignment="1" applyProtection="1">
      <alignment horizontal="center" vertical="center" shrinkToFit="1"/>
      <protection locked="0"/>
    </xf>
    <xf numFmtId="0" fontId="0" fillId="5" borderId="58" xfId="0" applyFont="1" applyFill="1" applyBorder="1" applyAlignment="1" applyProtection="1">
      <alignment horizontal="center" vertical="center" shrinkToFit="1"/>
      <protection locked="0"/>
    </xf>
    <xf numFmtId="0" fontId="0" fillId="3" borderId="26" xfId="0" applyFont="1" applyFill="1" applyBorder="1" applyAlignment="1">
      <alignment horizontal="center" vertical="center" shrinkToFit="1"/>
    </xf>
    <xf numFmtId="167" fontId="0" fillId="3" borderId="24" xfId="0" applyNumberFormat="1" applyFont="1" applyFill="1" applyBorder="1" applyAlignment="1">
      <alignment horizontal="center" vertical="center" shrinkToFit="1"/>
    </xf>
    <xf numFmtId="167" fontId="0" fillId="3" borderId="25" xfId="0" applyNumberFormat="1" applyFont="1" applyFill="1" applyBorder="1" applyAlignment="1">
      <alignment horizontal="center" vertical="center" shrinkToFit="1"/>
    </xf>
    <xf numFmtId="167" fontId="0" fillId="3" borderId="26" xfId="0" applyNumberFormat="1" applyFont="1" applyFill="1" applyBorder="1" applyAlignment="1">
      <alignment horizontal="center" vertical="center" shrinkToFit="1"/>
    </xf>
    <xf numFmtId="3" fontId="0" fillId="6" borderId="22" xfId="0" applyNumberFormat="1" applyFill="1" applyBorder="1" applyAlignment="1" applyProtection="1">
      <alignment horizontal="center" vertical="center" shrinkToFit="1"/>
      <protection locked="0"/>
    </xf>
    <xf numFmtId="3" fontId="0" fillId="6" borderId="8" xfId="0" applyNumberFormat="1" applyFill="1" applyBorder="1" applyAlignment="1" applyProtection="1">
      <alignment horizontal="center" vertical="center" shrinkToFit="1"/>
      <protection locked="0"/>
    </xf>
    <xf numFmtId="3" fontId="0" fillId="6" borderId="57" xfId="0" applyNumberFormat="1" applyFill="1" applyBorder="1" applyAlignment="1" applyProtection="1">
      <alignment horizontal="center" vertical="center" shrinkToFit="1"/>
      <protection locked="0"/>
    </xf>
    <xf numFmtId="3" fontId="0" fillId="6" borderId="11" xfId="0" applyNumberFormat="1" applyFill="1" applyBorder="1" applyAlignment="1" applyProtection="1">
      <alignment horizontal="center" vertical="center" shrinkToFit="1"/>
      <protection locked="0"/>
    </xf>
    <xf numFmtId="3" fontId="0" fillId="6" borderId="12" xfId="0" applyNumberFormat="1" applyFill="1" applyBorder="1" applyAlignment="1" applyProtection="1">
      <alignment horizontal="center" vertical="center" shrinkToFit="1"/>
      <protection locked="0"/>
    </xf>
    <xf numFmtId="3" fontId="0" fillId="6" borderId="23" xfId="0" applyNumberFormat="1" applyFill="1" applyBorder="1" applyAlignment="1" applyProtection="1">
      <alignment horizontal="center" vertical="center" shrinkToFit="1"/>
      <protection locked="0"/>
    </xf>
    <xf numFmtId="3" fontId="0" fillId="6" borderId="20" xfId="0" applyNumberFormat="1" applyFill="1" applyBorder="1" applyAlignment="1" applyProtection="1">
      <alignment horizontal="center" vertical="center" shrinkToFit="1"/>
      <protection locked="0"/>
    </xf>
    <xf numFmtId="3" fontId="0" fillId="6" borderId="58" xfId="0" applyNumberFormat="1" applyFill="1" applyBorder="1" applyAlignment="1" applyProtection="1">
      <alignment horizontal="center" vertical="center" shrinkToFit="1"/>
      <protection locked="0"/>
    </xf>
    <xf numFmtId="3" fontId="0" fillId="6" borderId="13" xfId="0" applyNumberFormat="1" applyFill="1" applyBorder="1" applyAlignment="1" applyProtection="1">
      <alignment horizontal="center" vertical="center" shrinkToFit="1"/>
      <protection locked="0"/>
    </xf>
    <xf numFmtId="3" fontId="0" fillId="6" borderId="14" xfId="0" applyNumberFormat="1" applyFill="1" applyBorder="1" applyAlignment="1" applyProtection="1">
      <alignment horizontal="center" vertical="center" shrinkToFit="1"/>
      <protection locked="0"/>
    </xf>
    <xf numFmtId="0" fontId="0" fillId="3" borderId="7" xfId="0" applyFont="1" applyFill="1" applyBorder="1" applyAlignment="1" applyProtection="1">
      <alignment horizontal="center" vertical="center" shrinkToFit="1"/>
    </xf>
    <xf numFmtId="0" fontId="9" fillId="3" borderId="7" xfId="0" applyFont="1" applyFill="1" applyBorder="1" applyAlignment="1" applyProtection="1">
      <alignment horizontal="center" vertical="center" shrinkToFit="1"/>
    </xf>
    <xf numFmtId="0" fontId="0" fillId="3" borderId="10" xfId="0" applyFont="1" applyFill="1" applyBorder="1" applyAlignment="1" applyProtection="1">
      <alignment horizontal="center" vertical="center" shrinkToFit="1"/>
    </xf>
    <xf numFmtId="0" fontId="0" fillId="3" borderId="12" xfId="0" applyFont="1" applyFill="1" applyBorder="1" applyAlignment="1" applyProtection="1">
      <alignment horizontal="center" vertical="center" shrinkToFit="1"/>
    </xf>
    <xf numFmtId="0" fontId="0" fillId="3" borderId="14" xfId="0" applyFont="1" applyFill="1" applyBorder="1" applyAlignment="1" applyProtection="1">
      <alignment horizontal="center" vertical="center" shrinkToFit="1"/>
    </xf>
    <xf numFmtId="3" fontId="0" fillId="3" borderId="0" xfId="0" applyNumberFormat="1" applyFont="1" applyFill="1" applyBorder="1" applyAlignment="1" applyProtection="1">
      <alignment horizontal="left" vertical="center"/>
    </xf>
    <xf numFmtId="3" fontId="0" fillId="3" borderId="7" xfId="0" applyNumberFormat="1" applyFont="1" applyFill="1" applyBorder="1" applyAlignment="1" applyProtection="1">
      <alignment horizontal="center" vertical="center"/>
    </xf>
    <xf numFmtId="3" fontId="9" fillId="3" borderId="7" xfId="0" applyNumberFormat="1" applyFont="1" applyFill="1" applyBorder="1" applyAlignment="1" applyProtection="1">
      <alignment horizontal="center" vertical="center"/>
    </xf>
    <xf numFmtId="3" fontId="0" fillId="3" borderId="15" xfId="0" applyNumberFormat="1" applyFont="1" applyFill="1" applyBorder="1" applyAlignment="1" applyProtection="1">
      <alignment vertical="center" shrinkToFit="1"/>
    </xf>
    <xf numFmtId="3" fontId="0" fillId="3" borderId="9" xfId="0" applyNumberFormat="1" applyFont="1" applyFill="1" applyBorder="1" applyAlignment="1" applyProtection="1">
      <alignment horizontal="center" vertical="center" shrinkToFit="1"/>
    </xf>
    <xf numFmtId="3" fontId="0" fillId="3" borderId="10" xfId="0" applyNumberFormat="1" applyFont="1" applyFill="1" applyBorder="1" applyAlignment="1" applyProtection="1">
      <alignment horizontal="center" vertical="center"/>
    </xf>
    <xf numFmtId="3" fontId="0" fillId="6" borderId="21" xfId="0" applyNumberFormat="1" applyFont="1" applyFill="1" applyBorder="1" applyAlignment="1" applyProtection="1">
      <alignment horizontal="center" vertical="center"/>
      <protection locked="0"/>
    </xf>
    <xf numFmtId="3" fontId="0" fillId="6" borderId="19" xfId="0" applyNumberFormat="1" applyFont="1" applyFill="1" applyBorder="1" applyAlignment="1" applyProtection="1">
      <alignment horizontal="center" vertical="center"/>
      <protection locked="0"/>
    </xf>
    <xf numFmtId="3" fontId="0" fillId="6" borderId="9" xfId="0" applyNumberFormat="1" applyFont="1" applyFill="1" applyBorder="1" applyAlignment="1" applyProtection="1">
      <alignment horizontal="center" vertical="center"/>
      <protection locked="0"/>
    </xf>
    <xf numFmtId="3" fontId="0" fillId="6" borderId="10" xfId="0" applyNumberFormat="1" applyFont="1" applyFill="1" applyBorder="1" applyAlignment="1" applyProtection="1">
      <alignment horizontal="center" vertical="center"/>
      <protection locked="0"/>
    </xf>
    <xf numFmtId="3" fontId="0" fillId="6" borderId="56" xfId="0" applyNumberFormat="1" applyFont="1" applyFill="1" applyBorder="1" applyAlignment="1" applyProtection="1">
      <alignment horizontal="center" vertical="center"/>
      <protection locked="0"/>
    </xf>
    <xf numFmtId="3" fontId="0" fillId="3" borderId="16" xfId="0" applyNumberFormat="1" applyFont="1" applyFill="1" applyBorder="1" applyAlignment="1" applyProtection="1">
      <alignment vertical="center" shrinkToFit="1"/>
    </xf>
    <xf numFmtId="3" fontId="0" fillId="3" borderId="11" xfId="0" applyNumberFormat="1" applyFont="1" applyFill="1" applyBorder="1" applyAlignment="1" applyProtection="1">
      <alignment horizontal="center" vertical="center" shrinkToFit="1"/>
    </xf>
    <xf numFmtId="3" fontId="0" fillId="3" borderId="12" xfId="0" applyNumberFormat="1" applyFont="1" applyFill="1" applyBorder="1" applyAlignment="1" applyProtection="1">
      <alignment horizontal="center" vertical="center"/>
    </xf>
    <xf numFmtId="3" fontId="0" fillId="6" borderId="22" xfId="0" applyNumberFormat="1" applyFont="1" applyFill="1" applyBorder="1" applyAlignment="1" applyProtection="1">
      <alignment horizontal="center" vertical="center"/>
      <protection locked="0"/>
    </xf>
    <xf numFmtId="3" fontId="0" fillId="6" borderId="8" xfId="0" applyNumberFormat="1" applyFont="1" applyFill="1" applyBorder="1" applyAlignment="1" applyProtection="1">
      <alignment horizontal="center" vertical="center"/>
      <protection locked="0"/>
    </xf>
    <xf numFmtId="3" fontId="0" fillId="6" borderId="11" xfId="0" applyNumberFormat="1" applyFont="1" applyFill="1" applyBorder="1" applyAlignment="1" applyProtection="1">
      <alignment horizontal="center" vertical="center"/>
      <protection locked="0"/>
    </xf>
    <xf numFmtId="3" fontId="0" fillId="6" borderId="12" xfId="0" applyNumberFormat="1" applyFont="1" applyFill="1" applyBorder="1" applyAlignment="1" applyProtection="1">
      <alignment horizontal="center" vertical="center"/>
      <protection locked="0"/>
    </xf>
    <xf numFmtId="3" fontId="0" fillId="6" borderId="57" xfId="0" applyNumberFormat="1" applyFont="1" applyFill="1" applyBorder="1" applyAlignment="1" applyProtection="1">
      <alignment horizontal="center" vertical="center"/>
      <protection locked="0"/>
    </xf>
    <xf numFmtId="3" fontId="0" fillId="3" borderId="17" xfId="0" applyNumberFormat="1" applyFont="1" applyFill="1" applyBorder="1" applyAlignment="1" applyProtection="1">
      <alignment vertical="center" shrinkToFit="1"/>
    </xf>
    <xf numFmtId="3" fontId="0" fillId="3" borderId="13" xfId="0" applyNumberFormat="1" applyFont="1" applyFill="1" applyBorder="1" applyAlignment="1" applyProtection="1">
      <alignment horizontal="center" vertical="center" shrinkToFit="1"/>
    </xf>
    <xf numFmtId="3" fontId="0" fillId="3" borderId="14" xfId="0" applyNumberFormat="1" applyFont="1" applyFill="1" applyBorder="1" applyAlignment="1" applyProtection="1">
      <alignment horizontal="center" vertical="center"/>
    </xf>
    <xf numFmtId="3" fontId="0" fillId="6" borderId="23" xfId="0" applyNumberFormat="1" applyFont="1" applyFill="1" applyBorder="1" applyAlignment="1" applyProtection="1">
      <alignment horizontal="center" vertical="center"/>
      <protection locked="0"/>
    </xf>
    <xf numFmtId="3" fontId="0" fillId="6" borderId="20" xfId="0" applyNumberFormat="1" applyFont="1" applyFill="1" applyBorder="1" applyAlignment="1" applyProtection="1">
      <alignment horizontal="center" vertical="center"/>
      <protection locked="0"/>
    </xf>
    <xf numFmtId="3" fontId="0" fillId="6" borderId="13" xfId="0" applyNumberFormat="1" applyFont="1" applyFill="1" applyBorder="1" applyAlignment="1" applyProtection="1">
      <alignment horizontal="center" vertical="center"/>
      <protection locked="0"/>
    </xf>
    <xf numFmtId="3" fontId="0" fillId="6" borderId="14" xfId="0" applyNumberFormat="1" applyFont="1" applyFill="1" applyBorder="1" applyAlignment="1" applyProtection="1">
      <alignment horizontal="center" vertical="center"/>
      <protection locked="0"/>
    </xf>
    <xf numFmtId="3" fontId="0" fillId="6" borderId="58" xfId="0" applyNumberFormat="1" applyFont="1" applyFill="1" applyBorder="1" applyAlignment="1" applyProtection="1">
      <alignment horizontal="center" vertical="center"/>
      <protection locked="0"/>
    </xf>
    <xf numFmtId="0" fontId="6" fillId="3" borderId="4" xfId="0" applyFont="1" applyFill="1" applyBorder="1" applyAlignment="1">
      <alignment vertical="center" wrapText="1"/>
    </xf>
    <xf numFmtId="0" fontId="7" fillId="3" borderId="0" xfId="0" applyFont="1" applyFill="1" applyAlignment="1">
      <alignment horizontal="left" vertical="center"/>
    </xf>
    <xf numFmtId="0" fontId="6" fillId="3" borderId="6" xfId="0" applyFont="1" applyFill="1" applyBorder="1" applyAlignment="1">
      <alignment vertical="center"/>
    </xf>
    <xf numFmtId="0" fontId="6" fillId="3" borderId="36" xfId="0" applyFont="1" applyFill="1" applyBorder="1" applyAlignment="1">
      <alignment horizontal="center" vertical="center" wrapText="1"/>
    </xf>
    <xf numFmtId="0" fontId="6" fillId="3" borderId="70"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10" fillId="3" borderId="0" xfId="0" applyFont="1" applyFill="1" applyAlignment="1">
      <alignment horizontal="left" vertical="center"/>
    </xf>
    <xf numFmtId="0" fontId="0" fillId="3" borderId="0" xfId="0" applyFont="1" applyFill="1" applyAlignment="1">
      <alignment horizontal="center" vertical="center"/>
    </xf>
    <xf numFmtId="0" fontId="6" fillId="3" borderId="4"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7" xfId="0" applyFont="1" applyFill="1" applyBorder="1" applyAlignment="1">
      <alignment vertical="center" wrapText="1"/>
    </xf>
    <xf numFmtId="0" fontId="6" fillId="3" borderId="5" xfId="0" applyFont="1" applyFill="1" applyBorder="1" applyAlignment="1">
      <alignment vertical="center" wrapText="1"/>
    </xf>
    <xf numFmtId="3" fontId="6" fillId="6" borderId="68" xfId="0" applyNumberFormat="1" applyFont="1" applyFill="1" applyBorder="1" applyAlignment="1" applyProtection="1">
      <alignment horizontal="center" vertical="center" shrinkToFit="1"/>
      <protection locked="0"/>
    </xf>
    <xf numFmtId="0" fontId="6" fillId="3" borderId="0" xfId="0" applyFont="1" applyFill="1" applyBorder="1" applyAlignment="1">
      <alignment horizontal="center" vertical="center" shrinkToFit="1"/>
    </xf>
    <xf numFmtId="3" fontId="6" fillId="6" borderId="25" xfId="0" applyNumberFormat="1" applyFont="1" applyFill="1" applyBorder="1" applyAlignment="1" applyProtection="1">
      <alignment horizontal="center" vertical="center" shrinkToFit="1"/>
      <protection locked="0"/>
    </xf>
    <xf numFmtId="3" fontId="6" fillId="6" borderId="71" xfId="0" applyNumberFormat="1" applyFont="1" applyFill="1" applyBorder="1" applyAlignment="1" applyProtection="1">
      <alignment horizontal="center" vertical="center" shrinkToFit="1"/>
      <protection locked="0"/>
    </xf>
    <xf numFmtId="3" fontId="6" fillId="6" borderId="31" xfId="0" applyNumberFormat="1" applyFont="1" applyFill="1" applyBorder="1" applyAlignment="1" applyProtection="1">
      <alignment horizontal="center" vertical="center" shrinkToFit="1"/>
      <protection locked="0"/>
    </xf>
    <xf numFmtId="3" fontId="6" fillId="6" borderId="33" xfId="0" applyNumberFormat="1" applyFont="1" applyFill="1" applyBorder="1" applyAlignment="1" applyProtection="1">
      <alignment horizontal="center" vertical="center" shrinkToFit="1"/>
      <protection locked="0"/>
    </xf>
    <xf numFmtId="0" fontId="0" fillId="3" borderId="0" xfId="0" applyFill="1" applyAlignment="1">
      <alignment vertical="center" shrinkToFit="1"/>
    </xf>
    <xf numFmtId="3" fontId="6" fillId="6" borderId="11" xfId="0" applyNumberFormat="1" applyFont="1" applyFill="1" applyBorder="1" applyAlignment="1" applyProtection="1">
      <alignment horizontal="center" vertical="center" shrinkToFit="1"/>
      <protection locked="0"/>
    </xf>
    <xf numFmtId="3" fontId="6" fillId="6" borderId="28" xfId="0" applyNumberFormat="1" applyFont="1" applyFill="1" applyBorder="1" applyAlignment="1" applyProtection="1">
      <alignment horizontal="center" vertical="center" shrinkToFit="1"/>
      <protection locked="0"/>
    </xf>
    <xf numFmtId="3" fontId="6" fillId="6" borderId="35" xfId="0" applyNumberFormat="1" applyFont="1" applyFill="1" applyBorder="1" applyAlignment="1" applyProtection="1">
      <alignment horizontal="center" vertical="center" shrinkToFit="1"/>
      <protection locked="0"/>
    </xf>
    <xf numFmtId="3" fontId="6" fillId="6" borderId="37" xfId="0" applyNumberFormat="1" applyFont="1" applyFill="1" applyBorder="1" applyAlignment="1" applyProtection="1">
      <alignment horizontal="center" vertical="center" shrinkToFit="1"/>
      <protection locked="0"/>
    </xf>
    <xf numFmtId="3" fontId="6" fillId="3" borderId="18" xfId="0" applyNumberFormat="1" applyFont="1" applyFill="1" applyBorder="1" applyAlignment="1">
      <alignment horizontal="center" vertical="center" shrinkToFit="1"/>
    </xf>
    <xf numFmtId="3" fontId="6" fillId="3" borderId="3" xfId="0" applyNumberFormat="1" applyFont="1" applyFill="1" applyBorder="1" applyAlignment="1">
      <alignment horizontal="center" vertical="center" shrinkToFit="1"/>
    </xf>
    <xf numFmtId="3" fontId="6" fillId="6" borderId="9" xfId="0" applyNumberFormat="1" applyFont="1" applyFill="1" applyBorder="1" applyAlignment="1" applyProtection="1">
      <alignment horizontal="center" vertical="center" shrinkToFit="1"/>
      <protection locked="0"/>
    </xf>
    <xf numFmtId="3" fontId="6" fillId="6" borderId="19" xfId="0" applyNumberFormat="1" applyFont="1" applyFill="1" applyBorder="1" applyAlignment="1" applyProtection="1">
      <alignment horizontal="center" vertical="center" shrinkToFit="1"/>
      <protection locked="0"/>
    </xf>
    <xf numFmtId="3" fontId="6" fillId="6" borderId="10" xfId="0" applyNumberFormat="1" applyFont="1" applyFill="1" applyBorder="1" applyAlignment="1" applyProtection="1">
      <alignment horizontal="center" vertical="center" shrinkToFit="1"/>
      <protection locked="0"/>
    </xf>
    <xf numFmtId="3" fontId="6" fillId="6" borderId="8" xfId="0" applyNumberFormat="1" applyFont="1" applyFill="1" applyBorder="1" applyAlignment="1" applyProtection="1">
      <alignment horizontal="center" vertical="center" shrinkToFit="1"/>
      <protection locked="0"/>
    </xf>
    <xf numFmtId="3" fontId="6" fillId="6" borderId="12" xfId="0" applyNumberFormat="1" applyFont="1" applyFill="1" applyBorder="1" applyAlignment="1" applyProtection="1">
      <alignment horizontal="center" vertical="center" shrinkToFit="1"/>
      <protection locked="0"/>
    </xf>
    <xf numFmtId="3" fontId="6" fillId="3" borderId="28" xfId="0" applyNumberFormat="1" applyFont="1" applyFill="1" applyBorder="1" applyAlignment="1">
      <alignment horizontal="center" vertical="center" shrinkToFit="1"/>
    </xf>
    <xf numFmtId="3" fontId="6" fillId="3" borderId="29" xfId="0" applyNumberFormat="1" applyFont="1" applyFill="1" applyBorder="1" applyAlignment="1">
      <alignment horizontal="center" vertical="center" shrinkToFit="1"/>
    </xf>
    <xf numFmtId="3" fontId="6" fillId="3" borderId="31" xfId="0" applyNumberFormat="1" applyFont="1" applyFill="1" applyBorder="1" applyAlignment="1" applyProtection="1">
      <alignment horizontal="center" vertical="center" shrinkToFit="1"/>
    </xf>
    <xf numFmtId="3" fontId="6" fillId="3" borderId="33" xfId="0" applyNumberFormat="1" applyFont="1" applyFill="1" applyBorder="1" applyAlignment="1" applyProtection="1">
      <alignment horizontal="center" vertical="center" shrinkToFit="1"/>
    </xf>
    <xf numFmtId="3" fontId="6" fillId="3" borderId="11" xfId="0" applyNumberFormat="1" applyFont="1" applyFill="1" applyBorder="1" applyAlignment="1" applyProtection="1">
      <alignment horizontal="center" vertical="center" shrinkToFit="1"/>
    </xf>
    <xf numFmtId="3" fontId="6" fillId="3" borderId="28" xfId="0" applyNumberFormat="1" applyFont="1" applyFill="1" applyBorder="1" applyAlignment="1" applyProtection="1">
      <alignment horizontal="center" vertical="center" shrinkToFit="1"/>
    </xf>
    <xf numFmtId="3" fontId="6" fillId="3" borderId="35" xfId="0" applyNumberFormat="1" applyFont="1" applyFill="1" applyBorder="1" applyAlignment="1" applyProtection="1">
      <alignment horizontal="center" vertical="center" shrinkToFit="1"/>
    </xf>
    <xf numFmtId="3" fontId="6" fillId="3" borderId="37" xfId="0" applyNumberFormat="1" applyFont="1" applyFill="1" applyBorder="1" applyAlignment="1" applyProtection="1">
      <alignment horizontal="center" vertical="center" shrinkToFit="1"/>
    </xf>
    <xf numFmtId="3" fontId="0" fillId="3" borderId="8" xfId="0" applyNumberFormat="1" applyFill="1" applyBorder="1" applyAlignment="1" applyProtection="1">
      <alignment horizontal="center" vertical="center" shrinkToFit="1"/>
    </xf>
    <xf numFmtId="3" fontId="0" fillId="3" borderId="20" xfId="0" applyNumberFormat="1" applyFill="1" applyBorder="1" applyAlignment="1" applyProtection="1">
      <alignment horizontal="center" vertical="center" shrinkToFit="1"/>
    </xf>
    <xf numFmtId="0" fontId="6" fillId="9" borderId="18" xfId="0" applyFont="1" applyFill="1" applyBorder="1" applyAlignment="1">
      <alignment horizontal="center" vertical="center"/>
    </xf>
    <xf numFmtId="0" fontId="6" fillId="9" borderId="66" xfId="0" applyFont="1" applyFill="1" applyBorder="1" applyAlignment="1">
      <alignment horizontal="center" vertical="center"/>
    </xf>
    <xf numFmtId="0" fontId="6" fillId="9" borderId="64" xfId="0" applyFont="1" applyFill="1" applyBorder="1" applyAlignment="1">
      <alignment horizontal="center" vertical="center"/>
    </xf>
    <xf numFmtId="3" fontId="6" fillId="3" borderId="25" xfId="0" applyNumberFormat="1" applyFont="1" applyFill="1" applyBorder="1" applyAlignment="1">
      <alignment horizontal="center" vertical="center" shrinkToFit="1"/>
    </xf>
    <xf numFmtId="0" fontId="6" fillId="3" borderId="48"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46" xfId="0" applyFont="1" applyFill="1" applyBorder="1" applyAlignment="1">
      <alignment horizontal="center" vertical="center"/>
    </xf>
    <xf numFmtId="3" fontId="6" fillId="6" borderId="24" xfId="0" applyNumberFormat="1" applyFont="1" applyFill="1" applyBorder="1" applyAlignment="1" applyProtection="1">
      <alignment horizontal="center" vertical="center" shrinkToFit="1"/>
      <protection locked="0"/>
    </xf>
    <xf numFmtId="3" fontId="6" fillId="3" borderId="54" xfId="0" applyNumberFormat="1" applyFont="1" applyFill="1" applyBorder="1" applyAlignment="1">
      <alignment horizontal="center" vertical="center"/>
    </xf>
    <xf numFmtId="0" fontId="6" fillId="6" borderId="25" xfId="0" applyFont="1" applyFill="1" applyBorder="1" applyAlignment="1" applyProtection="1">
      <alignment horizontal="center" vertical="center"/>
      <protection locked="0"/>
    </xf>
    <xf numFmtId="0" fontId="6" fillId="6" borderId="26" xfId="0" applyFont="1" applyFill="1" applyBorder="1" applyAlignment="1" applyProtection="1">
      <alignment horizontal="center" vertical="center"/>
      <protection locked="0"/>
    </xf>
    <xf numFmtId="8" fontId="0" fillId="4" borderId="8" xfId="0" applyNumberFormat="1" applyFont="1" applyFill="1" applyBorder="1" applyAlignment="1">
      <alignment horizontal="center" vertical="center"/>
    </xf>
    <xf numFmtId="0" fontId="9" fillId="3" borderId="2" xfId="0" applyFont="1" applyFill="1" applyBorder="1" applyAlignment="1">
      <alignment horizontal="center" vertical="center" wrapText="1" shrinkToFit="1"/>
    </xf>
    <xf numFmtId="0" fontId="0" fillId="3" borderId="0" xfId="0" applyFill="1" applyAlignment="1">
      <alignment horizontal="center"/>
    </xf>
    <xf numFmtId="0" fontId="0" fillId="5" borderId="38" xfId="0" applyFill="1" applyBorder="1" applyAlignment="1">
      <alignment horizontal="center"/>
    </xf>
    <xf numFmtId="0" fontId="0" fillId="3" borderId="53" xfId="0" applyFill="1" applyBorder="1" applyAlignment="1">
      <alignment horizontal="center"/>
    </xf>
    <xf numFmtId="0" fontId="0" fillId="3" borderId="54" xfId="0" applyFill="1" applyBorder="1" applyAlignment="1">
      <alignment horizontal="center"/>
    </xf>
    <xf numFmtId="0" fontId="0" fillId="3" borderId="52" xfId="0" applyFill="1" applyBorder="1" applyAlignment="1">
      <alignment horizontal="center"/>
    </xf>
    <xf numFmtId="0" fontId="0" fillId="5" borderId="52" xfId="0" applyFill="1" applyBorder="1" applyAlignment="1">
      <alignment horizontal="center"/>
    </xf>
    <xf numFmtId="0" fontId="0" fillId="2" borderId="0" xfId="0" applyFill="1" applyAlignment="1">
      <alignment horizontal="center"/>
    </xf>
    <xf numFmtId="0" fontId="0" fillId="0" borderId="54" xfId="0" applyFill="1" applyBorder="1" applyAlignment="1">
      <alignment horizontal="center"/>
    </xf>
    <xf numFmtId="0" fontId="0" fillId="2" borderId="0" xfId="0" applyFill="1" applyAlignment="1">
      <alignment horizontal="center" vertical="center"/>
    </xf>
    <xf numFmtId="0" fontId="0" fillId="3" borderId="0" xfId="0" applyFill="1" applyAlignment="1">
      <alignment horizontal="center" vertical="center"/>
    </xf>
    <xf numFmtId="0" fontId="4" fillId="3" borderId="5"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6" fillId="3" borderId="46" xfId="0" applyFont="1" applyFill="1" applyBorder="1" applyAlignment="1">
      <alignment horizontal="center" vertical="center"/>
    </xf>
    <xf numFmtId="0" fontId="0" fillId="2" borderId="0" xfId="0" applyFont="1" applyFill="1" applyAlignment="1">
      <alignment horizontal="center" vertical="center"/>
    </xf>
    <xf numFmtId="166" fontId="0" fillId="3" borderId="9" xfId="0" applyNumberFormat="1" applyFont="1" applyFill="1" applyBorder="1" applyAlignment="1">
      <alignment horizontal="center" vertical="center"/>
    </xf>
    <xf numFmtId="166" fontId="0" fillId="3" borderId="11" xfId="0" applyNumberFormat="1" applyFont="1" applyFill="1" applyBorder="1" applyAlignment="1">
      <alignment horizontal="center" vertical="center"/>
    </xf>
    <xf numFmtId="166" fontId="0" fillId="3" borderId="13" xfId="0" applyNumberFormat="1" applyFont="1" applyFill="1" applyBorder="1" applyAlignment="1">
      <alignment horizontal="center" vertical="center"/>
    </xf>
    <xf numFmtId="166" fontId="15" fillId="3" borderId="0" xfId="0" applyNumberFormat="1" applyFont="1" applyFill="1" applyAlignment="1">
      <alignment horizontal="center" vertical="center"/>
    </xf>
    <xf numFmtId="166" fontId="0" fillId="6" borderId="9" xfId="0" applyNumberFormat="1" applyFill="1" applyBorder="1" applyAlignment="1" applyProtection="1">
      <alignment horizontal="center" vertical="center"/>
      <protection locked="0"/>
    </xf>
    <xf numFmtId="8" fontId="0" fillId="6" borderId="56" xfId="0" applyNumberFormat="1" applyFill="1" applyBorder="1" applyAlignment="1" applyProtection="1">
      <alignment horizontal="center" vertical="center"/>
      <protection locked="0"/>
    </xf>
    <xf numFmtId="166" fontId="0" fillId="6" borderId="11" xfId="0" applyNumberFormat="1" applyFill="1" applyBorder="1" applyAlignment="1" applyProtection="1">
      <alignment horizontal="center" vertical="center"/>
      <protection locked="0"/>
    </xf>
    <xf numFmtId="8" fontId="0" fillId="6" borderId="57" xfId="0" applyNumberFormat="1" applyFill="1" applyBorder="1" applyAlignment="1" applyProtection="1">
      <alignment horizontal="center" vertical="center"/>
      <protection locked="0"/>
    </xf>
    <xf numFmtId="166" fontId="0" fillId="6" borderId="13" xfId="0" applyNumberFormat="1" applyFill="1" applyBorder="1" applyAlignment="1" applyProtection="1">
      <alignment horizontal="center" vertical="center"/>
      <protection locked="0"/>
    </xf>
    <xf numFmtId="8" fontId="0" fillId="6" borderId="58" xfId="0" applyNumberFormat="1" applyFill="1" applyBorder="1" applyAlignment="1" applyProtection="1">
      <alignment horizontal="center" vertical="center"/>
      <protection locked="0"/>
    </xf>
    <xf numFmtId="166" fontId="0" fillId="6" borderId="31" xfId="0" applyNumberFormat="1" applyFill="1" applyBorder="1" applyAlignment="1" applyProtection="1">
      <alignment horizontal="center" vertical="center"/>
      <protection locked="0"/>
    </xf>
    <xf numFmtId="8" fontId="0" fillId="6" borderId="75" xfId="0" applyNumberFormat="1" applyFill="1" applyBorder="1" applyAlignment="1" applyProtection="1">
      <alignment horizontal="center" vertical="center"/>
      <protection locked="0"/>
    </xf>
    <xf numFmtId="166" fontId="0" fillId="6" borderId="35" xfId="0" applyNumberFormat="1" applyFill="1" applyBorder="1" applyAlignment="1" applyProtection="1">
      <alignment horizontal="center" vertical="center"/>
      <protection locked="0"/>
    </xf>
    <xf numFmtId="8" fontId="0" fillId="6" borderId="70" xfId="0" applyNumberFormat="1" applyFill="1" applyBorder="1" applyAlignment="1" applyProtection="1">
      <alignment horizontal="center" vertical="center"/>
      <protection locked="0"/>
    </xf>
    <xf numFmtId="8" fontId="0" fillId="6" borderId="10" xfId="0" applyNumberFormat="1" applyFill="1" applyBorder="1" applyAlignment="1" applyProtection="1">
      <alignment horizontal="center" vertical="center"/>
      <protection locked="0"/>
    </xf>
    <xf numFmtId="8" fontId="0" fillId="6" borderId="12" xfId="0" applyNumberFormat="1" applyFill="1" applyBorder="1" applyAlignment="1" applyProtection="1">
      <alignment horizontal="center" vertical="center"/>
      <protection locked="0"/>
    </xf>
    <xf numFmtId="8" fontId="0" fillId="6" borderId="14" xfId="0" applyNumberFormat="1" applyFill="1" applyBorder="1" applyAlignment="1" applyProtection="1">
      <alignment horizontal="center" vertical="center"/>
      <protection locked="0"/>
    </xf>
    <xf numFmtId="0" fontId="0" fillId="2" borderId="0" xfId="0" applyFill="1" applyAlignment="1" applyProtection="1">
      <alignment vertical="center"/>
    </xf>
    <xf numFmtId="0" fontId="0" fillId="3" borderId="0" xfId="0" applyFill="1" applyAlignment="1" applyProtection="1">
      <alignment vertical="center"/>
    </xf>
    <xf numFmtId="0" fontId="15" fillId="3" borderId="0" xfId="0" applyFont="1" applyFill="1" applyAlignment="1" applyProtection="1">
      <alignment horizontal="center" vertical="center"/>
    </xf>
    <xf numFmtId="8" fontId="0" fillId="3" borderId="24" xfId="0" applyNumberFormat="1" applyFill="1" applyBorder="1" applyAlignment="1" applyProtection="1">
      <alignment horizontal="center" vertical="center"/>
    </xf>
    <xf numFmtId="8" fontId="0" fillId="3" borderId="25" xfId="0" applyNumberFormat="1" applyFill="1" applyBorder="1" applyAlignment="1" applyProtection="1">
      <alignment horizontal="center" vertical="center"/>
    </xf>
    <xf numFmtId="8" fontId="0" fillId="3" borderId="71" xfId="0" applyNumberFormat="1" applyFill="1" applyBorder="1" applyAlignment="1" applyProtection="1">
      <alignment horizontal="center" vertical="center"/>
    </xf>
    <xf numFmtId="8" fontId="0" fillId="3" borderId="26" xfId="0" applyNumberFormat="1" applyFill="1" applyBorder="1" applyAlignment="1" applyProtection="1">
      <alignment horizontal="center" vertical="center"/>
    </xf>
    <xf numFmtId="8" fontId="0" fillId="3" borderId="68" xfId="0" applyNumberFormat="1" applyFill="1" applyBorder="1" applyAlignment="1" applyProtection="1">
      <alignment horizontal="center" vertical="center"/>
    </xf>
    <xf numFmtId="166" fontId="0" fillId="3" borderId="38" xfId="0" applyNumberFormat="1" applyFill="1" applyBorder="1" applyAlignment="1" applyProtection="1">
      <alignment horizontal="center" vertical="center"/>
    </xf>
    <xf numFmtId="8" fontId="0" fillId="3" borderId="38" xfId="0" applyNumberFormat="1" applyFill="1" applyBorder="1" applyAlignment="1" applyProtection="1">
      <alignment horizontal="center" vertical="center"/>
    </xf>
    <xf numFmtId="166" fontId="16" fillId="10" borderId="80" xfId="1" applyNumberFormat="1" applyBorder="1" applyAlignment="1" applyProtection="1">
      <alignment horizontal="center" vertical="center"/>
    </xf>
    <xf numFmtId="8" fontId="16" fillId="10" borderId="81" xfId="1" applyNumberFormat="1" applyBorder="1" applyAlignment="1" applyProtection="1">
      <alignment horizontal="center" vertical="center"/>
    </xf>
    <xf numFmtId="8" fontId="0" fillId="3" borderId="0" xfId="0" applyNumberFormat="1" applyFill="1" applyAlignment="1" applyProtection="1">
      <alignment vertical="center"/>
    </xf>
    <xf numFmtId="0" fontId="0" fillId="3" borderId="4" xfId="0" applyFill="1" applyBorder="1" applyAlignment="1" applyProtection="1">
      <alignment vertical="center"/>
    </xf>
    <xf numFmtId="0" fontId="0" fillId="3" borderId="6" xfId="0" applyFill="1" applyBorder="1" applyAlignment="1" applyProtection="1">
      <alignment vertical="center"/>
    </xf>
    <xf numFmtId="0" fontId="6" fillId="9" borderId="35" xfId="0" applyFont="1" applyFill="1" applyBorder="1" applyAlignment="1" applyProtection="1">
      <alignment horizontal="center" vertical="center"/>
    </xf>
    <xf numFmtId="0" fontId="6" fillId="9" borderId="69" xfId="0" applyFont="1" applyFill="1" applyBorder="1" applyAlignment="1" applyProtection="1">
      <alignment horizontal="center" vertical="center"/>
    </xf>
    <xf numFmtId="0" fontId="6" fillId="9" borderId="70" xfId="0" applyFont="1" applyFill="1" applyBorder="1" applyAlignment="1" applyProtection="1">
      <alignment horizontal="center" vertical="center"/>
    </xf>
    <xf numFmtId="0" fontId="6" fillId="9" borderId="36" xfId="0" applyFont="1" applyFill="1" applyBorder="1" applyAlignment="1" applyProtection="1">
      <alignment horizontal="center" vertical="center"/>
    </xf>
    <xf numFmtId="0" fontId="6" fillId="3" borderId="52"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6" xfId="0" applyFont="1" applyFill="1" applyBorder="1" applyAlignment="1">
      <alignment horizontal="center" vertical="center"/>
    </xf>
    <xf numFmtId="0" fontId="0" fillId="3" borderId="0" xfId="0" applyFont="1" applyFill="1" applyProtection="1"/>
    <xf numFmtId="0" fontId="0" fillId="3" borderId="0" xfId="0" applyFont="1" applyFill="1" applyAlignment="1" applyProtection="1"/>
    <xf numFmtId="0" fontId="0" fillId="3" borderId="15" xfId="0" applyFont="1" applyFill="1" applyBorder="1" applyProtection="1"/>
    <xf numFmtId="0" fontId="0" fillId="3" borderId="16" xfId="0" applyFont="1" applyFill="1" applyBorder="1" applyProtection="1"/>
    <xf numFmtId="0" fontId="0" fillId="3" borderId="17" xfId="0" applyFont="1" applyFill="1" applyBorder="1" applyProtection="1"/>
    <xf numFmtId="0" fontId="5" fillId="3" borderId="4" xfId="0" applyFont="1" applyFill="1" applyBorder="1" applyAlignment="1" applyProtection="1">
      <alignment vertical="center" wrapText="1"/>
    </xf>
    <xf numFmtId="0" fontId="5" fillId="3" borderId="6" xfId="0" applyFont="1" applyFill="1" applyBorder="1" applyAlignment="1" applyProtection="1">
      <alignment vertical="center" wrapText="1"/>
    </xf>
    <xf numFmtId="0" fontId="5" fillId="9" borderId="11" xfId="0" applyFont="1" applyFill="1" applyBorder="1" applyAlignment="1" applyProtection="1">
      <alignment horizontal="center" vertical="center" wrapText="1"/>
    </xf>
    <xf numFmtId="0" fontId="5" fillId="9" borderId="8" xfId="0" applyFont="1" applyFill="1" applyBorder="1" applyAlignment="1" applyProtection="1">
      <alignment horizontal="center" vertical="center" wrapText="1"/>
    </xf>
    <xf numFmtId="0" fontId="5" fillId="9" borderId="12" xfId="0" applyFont="1" applyFill="1" applyBorder="1" applyAlignment="1" applyProtection="1">
      <alignment horizontal="center" vertical="center"/>
    </xf>
    <xf numFmtId="0" fontId="5" fillId="9" borderId="22" xfId="0" applyFont="1" applyFill="1" applyBorder="1" applyAlignment="1" applyProtection="1">
      <alignment horizontal="center" vertical="center" wrapText="1"/>
    </xf>
    <xf numFmtId="0" fontId="5" fillId="3" borderId="48" xfId="0" applyFont="1" applyFill="1" applyBorder="1" applyAlignment="1" applyProtection="1">
      <alignment vertical="center" wrapText="1"/>
    </xf>
    <xf numFmtId="0" fontId="5" fillId="9" borderId="13" xfId="0" applyFont="1" applyFill="1" applyBorder="1" applyAlignment="1" applyProtection="1">
      <alignment horizontal="center" vertical="center" wrapText="1"/>
    </xf>
    <xf numFmtId="0" fontId="5" fillId="9" borderId="20" xfId="0" applyFont="1" applyFill="1" applyBorder="1" applyAlignment="1" applyProtection="1">
      <alignment horizontal="center" vertical="center" wrapText="1"/>
    </xf>
    <xf numFmtId="0" fontId="5" fillId="9" borderId="14" xfId="0" applyFont="1" applyFill="1" applyBorder="1" applyAlignment="1" applyProtection="1">
      <alignment horizontal="center" vertical="center"/>
    </xf>
    <xf numFmtId="0" fontId="5" fillId="9" borderId="23" xfId="0" applyFont="1" applyFill="1" applyBorder="1" applyAlignment="1" applyProtection="1">
      <alignment horizontal="center" vertical="center" wrapText="1"/>
    </xf>
    <xf numFmtId="0" fontId="5" fillId="3" borderId="30" xfId="0" applyFont="1" applyFill="1" applyBorder="1" applyAlignment="1" applyProtection="1">
      <alignment horizontal="left" vertical="center"/>
    </xf>
    <xf numFmtId="0" fontId="5" fillId="3" borderId="16" xfId="0" applyFont="1" applyFill="1" applyBorder="1" applyAlignment="1" applyProtection="1">
      <alignment horizontal="left" vertical="center"/>
    </xf>
    <xf numFmtId="0" fontId="5" fillId="3" borderId="17" xfId="0" applyFont="1" applyFill="1" applyBorder="1" applyAlignment="1" applyProtection="1">
      <alignment horizontal="left" vertical="center"/>
    </xf>
    <xf numFmtId="0" fontId="6" fillId="3" borderId="26" xfId="0" applyFont="1" applyFill="1" applyBorder="1" applyAlignment="1">
      <alignment horizontal="center" vertical="center"/>
    </xf>
    <xf numFmtId="0" fontId="0" fillId="6" borderId="11" xfId="0" applyFill="1" applyBorder="1" applyAlignment="1" applyProtection="1">
      <alignment horizontal="center" vertical="center"/>
      <protection locked="0"/>
    </xf>
    <xf numFmtId="0" fontId="0" fillId="6" borderId="12" xfId="0" applyFill="1" applyBorder="1" applyAlignment="1" applyProtection="1">
      <alignment horizontal="center" vertical="center"/>
      <protection locked="0"/>
    </xf>
    <xf numFmtId="0" fontId="0" fillId="6" borderId="13" xfId="0" applyFill="1" applyBorder="1" applyAlignment="1" applyProtection="1">
      <alignment horizontal="center" vertical="center"/>
      <protection locked="0"/>
    </xf>
    <xf numFmtId="0" fontId="0" fillId="6" borderId="14" xfId="0" applyFill="1" applyBorder="1" applyAlignment="1" applyProtection="1">
      <alignment horizontal="center" vertical="center"/>
      <protection locked="0"/>
    </xf>
    <xf numFmtId="3" fontId="6" fillId="3" borderId="69" xfId="0" applyNumberFormat="1" applyFont="1" applyFill="1" applyBorder="1" applyAlignment="1" applyProtection="1">
      <alignment horizontal="center" vertical="center" shrinkToFit="1"/>
    </xf>
    <xf numFmtId="3" fontId="6" fillId="6" borderId="36" xfId="0" applyNumberFormat="1" applyFont="1" applyFill="1" applyBorder="1" applyAlignment="1" applyProtection="1">
      <alignment horizontal="center" vertical="center" shrinkToFit="1"/>
      <protection locked="0"/>
    </xf>
    <xf numFmtId="3" fontId="6" fillId="3" borderId="71" xfId="0" applyNumberFormat="1" applyFont="1" applyFill="1" applyBorder="1" applyAlignment="1">
      <alignment horizontal="center" vertical="center" shrinkToFit="1"/>
    </xf>
    <xf numFmtId="3" fontId="6" fillId="3" borderId="37" xfId="0" applyNumberFormat="1" applyFont="1" applyFill="1" applyBorder="1" applyAlignment="1">
      <alignment horizontal="center" vertical="center" shrinkToFit="1"/>
    </xf>
    <xf numFmtId="49" fontId="5" fillId="5" borderId="13" xfId="0" applyNumberFormat="1" applyFont="1" applyFill="1" applyBorder="1" applyAlignment="1" applyProtection="1">
      <alignment horizontal="center" vertical="center" shrinkToFit="1"/>
      <protection locked="0"/>
    </xf>
    <xf numFmtId="49" fontId="5" fillId="5" borderId="20" xfId="0" applyNumberFormat="1" applyFont="1" applyFill="1" applyBorder="1" applyAlignment="1" applyProtection="1">
      <alignment horizontal="center" vertical="center" shrinkToFit="1"/>
      <protection locked="0"/>
    </xf>
    <xf numFmtId="49" fontId="5" fillId="5" borderId="14" xfId="0" applyNumberFormat="1" applyFont="1" applyFill="1" applyBorder="1" applyAlignment="1" applyProtection="1">
      <alignment horizontal="center" vertical="center" shrinkToFit="1"/>
      <protection locked="0"/>
    </xf>
    <xf numFmtId="49" fontId="5" fillId="5" borderId="23" xfId="0" applyNumberFormat="1" applyFont="1" applyFill="1" applyBorder="1" applyAlignment="1" applyProtection="1">
      <alignment horizontal="center" vertical="center" shrinkToFit="1"/>
      <protection locked="0"/>
    </xf>
    <xf numFmtId="0" fontId="6" fillId="3" borderId="48" xfId="0" applyFont="1" applyFill="1" applyBorder="1" applyAlignment="1">
      <alignment vertical="center" wrapText="1"/>
    </xf>
    <xf numFmtId="0" fontId="6" fillId="3" borderId="49" xfId="0" applyFont="1" applyFill="1" applyBorder="1" applyAlignment="1">
      <alignment vertical="center" wrapText="1"/>
    </xf>
    <xf numFmtId="0" fontId="6" fillId="3" borderId="50" xfId="0" applyFont="1" applyFill="1" applyBorder="1" applyAlignment="1">
      <alignment vertical="center" wrapText="1"/>
    </xf>
    <xf numFmtId="0" fontId="0" fillId="4" borderId="0" xfId="0" applyFont="1" applyFill="1" applyProtection="1"/>
    <xf numFmtId="0" fontId="0" fillId="4" borderId="0" xfId="0" applyFont="1" applyFill="1" applyAlignment="1" applyProtection="1"/>
    <xf numFmtId="0" fontId="0" fillId="3" borderId="0" xfId="0" applyFont="1" applyFill="1" applyBorder="1" applyAlignment="1" applyProtection="1">
      <alignment horizontal="left"/>
    </xf>
    <xf numFmtId="49" fontId="0" fillId="5" borderId="38" xfId="0" applyNumberFormat="1" applyFont="1" applyFill="1" applyBorder="1" applyAlignment="1" applyProtection="1">
      <alignment horizontal="center"/>
      <protection locked="0"/>
    </xf>
    <xf numFmtId="0" fontId="6" fillId="3" borderId="16" xfId="0" applyFont="1" applyFill="1" applyBorder="1" applyAlignment="1">
      <alignment horizontal="center" vertical="center"/>
    </xf>
    <xf numFmtId="165" fontId="0" fillId="3" borderId="32" xfId="0" applyNumberFormat="1" applyFill="1" applyBorder="1" applyAlignment="1" applyProtection="1">
      <alignment horizontal="center" shrinkToFit="1"/>
    </xf>
    <xf numFmtId="165" fontId="0" fillId="3" borderId="36" xfId="0" applyNumberFormat="1" applyFill="1" applyBorder="1" applyAlignment="1" applyProtection="1">
      <alignment horizontal="center" shrinkToFit="1"/>
    </xf>
    <xf numFmtId="165" fontId="0" fillId="3" borderId="12" xfId="0" applyNumberFormat="1" applyFill="1" applyBorder="1" applyAlignment="1" applyProtection="1">
      <alignment horizontal="center" shrinkToFit="1"/>
    </xf>
    <xf numFmtId="165" fontId="0" fillId="3" borderId="14" xfId="0" applyNumberFormat="1" applyFill="1" applyBorder="1" applyAlignment="1" applyProtection="1">
      <alignment horizontal="center" shrinkToFit="1"/>
    </xf>
    <xf numFmtId="0" fontId="0" fillId="3" borderId="48" xfId="0" applyFill="1" applyBorder="1" applyAlignment="1" applyProtection="1">
      <alignment vertical="center"/>
    </xf>
    <xf numFmtId="0" fontId="6" fillId="9" borderId="13" xfId="0" applyFont="1" applyFill="1" applyBorder="1" applyAlignment="1" applyProtection="1">
      <alignment horizontal="center" vertical="center"/>
    </xf>
    <xf numFmtId="0" fontId="6" fillId="9" borderId="20" xfId="0" applyFont="1" applyFill="1" applyBorder="1" applyAlignment="1" applyProtection="1">
      <alignment horizontal="center" vertical="center"/>
    </xf>
    <xf numFmtId="0" fontId="6" fillId="9" borderId="58" xfId="0" applyFont="1" applyFill="1" applyBorder="1" applyAlignment="1" applyProtection="1">
      <alignment horizontal="center" vertical="center"/>
    </xf>
    <xf numFmtId="0" fontId="6" fillId="9" borderId="14" xfId="0" applyFont="1" applyFill="1" applyBorder="1" applyAlignment="1" applyProtection="1">
      <alignment horizontal="center" vertical="center"/>
    </xf>
    <xf numFmtId="0" fontId="6" fillId="3" borderId="17" xfId="0" applyFont="1" applyFill="1" applyBorder="1" applyAlignment="1">
      <alignment horizontal="center" vertical="center" shrinkToFit="1"/>
    </xf>
    <xf numFmtId="165" fontId="0" fillId="11" borderId="38" xfId="0" applyNumberFormat="1" applyFont="1" applyFill="1" applyBorder="1" applyAlignment="1" applyProtection="1">
      <alignment horizontal="center"/>
      <protection locked="0"/>
    </xf>
    <xf numFmtId="0" fontId="0" fillId="3" borderId="28" xfId="0" applyFont="1" applyFill="1" applyBorder="1" applyAlignment="1">
      <alignment horizontal="left" vertical="center" shrinkToFit="1"/>
    </xf>
    <xf numFmtId="165" fontId="0" fillId="6" borderId="10" xfId="0" applyNumberFormat="1" applyFont="1" applyFill="1" applyBorder="1" applyAlignment="1" applyProtection="1">
      <alignment horizontal="center" vertical="center"/>
      <protection locked="0"/>
    </xf>
    <xf numFmtId="165" fontId="0" fillId="6" borderId="12" xfId="0" applyNumberFormat="1" applyFont="1" applyFill="1" applyBorder="1" applyAlignment="1" applyProtection="1">
      <alignment horizontal="center" vertical="center"/>
      <protection locked="0"/>
    </xf>
    <xf numFmtId="165" fontId="0" fillId="6" borderId="14" xfId="0" applyNumberFormat="1" applyFont="1" applyFill="1" applyBorder="1" applyAlignment="1" applyProtection="1">
      <alignment horizontal="center" vertical="center"/>
      <protection locked="0"/>
    </xf>
    <xf numFmtId="3" fontId="6" fillId="6" borderId="26" xfId="0" applyNumberFormat="1" applyFont="1" applyFill="1" applyBorder="1" applyAlignment="1" applyProtection="1">
      <alignment horizontal="center" vertical="center" shrinkToFit="1"/>
      <protection locked="0"/>
    </xf>
    <xf numFmtId="3" fontId="6" fillId="6" borderId="43" xfId="0" applyNumberFormat="1" applyFont="1" applyFill="1" applyBorder="1" applyAlignment="1" applyProtection="1">
      <alignment horizontal="center" vertical="center" shrinkToFit="1"/>
      <protection locked="0"/>
    </xf>
    <xf numFmtId="3" fontId="6" fillId="6" borderId="69" xfId="0" applyNumberFormat="1" applyFont="1" applyFill="1" applyBorder="1" applyAlignment="1" applyProtection="1">
      <alignment horizontal="center" vertical="center" shrinkToFit="1"/>
      <protection locked="0"/>
    </xf>
    <xf numFmtId="3" fontId="6" fillId="3" borderId="18" xfId="0" applyNumberFormat="1" applyFont="1" applyFill="1" applyBorder="1" applyAlignment="1" applyProtection="1">
      <alignment horizontal="center" vertical="center" shrinkToFit="1"/>
    </xf>
    <xf numFmtId="3" fontId="6" fillId="3" borderId="66" xfId="0" applyNumberFormat="1" applyFont="1" applyFill="1" applyBorder="1" applyAlignment="1" applyProtection="1">
      <alignment horizontal="center" vertical="center" shrinkToFit="1"/>
    </xf>
    <xf numFmtId="3" fontId="6" fillId="3" borderId="67" xfId="0" applyNumberFormat="1" applyFont="1" applyFill="1" applyBorder="1" applyAlignment="1" applyProtection="1">
      <alignment horizontal="center" vertical="center" shrinkToFit="1"/>
    </xf>
    <xf numFmtId="3" fontId="6" fillId="3" borderId="64" xfId="0" applyNumberFormat="1" applyFont="1" applyFill="1" applyBorder="1" applyAlignment="1" applyProtection="1">
      <alignment horizontal="center" vertical="center" shrinkToFit="1"/>
    </xf>
    <xf numFmtId="3" fontId="6" fillId="3" borderId="3" xfId="0" applyNumberFormat="1" applyFont="1" applyFill="1" applyBorder="1" applyAlignment="1" applyProtection="1">
      <alignment horizontal="center" vertical="center" shrinkToFit="1"/>
    </xf>
    <xf numFmtId="3" fontId="6" fillId="3" borderId="18" xfId="0" applyNumberFormat="1" applyFont="1" applyFill="1" applyBorder="1" applyAlignment="1">
      <alignment horizontal="center" vertical="center"/>
    </xf>
    <xf numFmtId="0" fontId="6" fillId="3" borderId="66" xfId="0" applyFont="1" applyFill="1" applyBorder="1" applyAlignment="1">
      <alignment horizontal="center" vertical="center"/>
    </xf>
    <xf numFmtId="0" fontId="6" fillId="3" borderId="64" xfId="0" applyFont="1" applyFill="1" applyBorder="1" applyAlignment="1">
      <alignment horizontal="center" vertical="center"/>
    </xf>
    <xf numFmtId="0" fontId="6" fillId="3" borderId="65" xfId="0" applyFont="1" applyFill="1" applyBorder="1" applyAlignment="1">
      <alignment horizontal="center" vertical="center"/>
    </xf>
    <xf numFmtId="0" fontId="6" fillId="3" borderId="67" xfId="0" applyFont="1" applyFill="1" applyBorder="1" applyAlignment="1">
      <alignment horizontal="center" vertical="center"/>
    </xf>
    <xf numFmtId="0" fontId="6" fillId="3" borderId="38" xfId="0" applyFont="1" applyFill="1" applyBorder="1" applyAlignment="1">
      <alignment horizontal="center" vertical="center"/>
    </xf>
    <xf numFmtId="0" fontId="8" fillId="3" borderId="0" xfId="0" applyFont="1" applyFill="1" applyAlignment="1" applyProtection="1"/>
    <xf numFmtId="0" fontId="6" fillId="3" borderId="6" xfId="0" applyFont="1" applyFill="1" applyBorder="1" applyAlignment="1">
      <alignment horizontal="center" vertical="center"/>
    </xf>
    <xf numFmtId="0" fontId="6" fillId="3" borderId="20" xfId="0" applyFont="1" applyFill="1" applyBorder="1" applyAlignment="1">
      <alignment horizontal="center" vertical="center"/>
    </xf>
    <xf numFmtId="3" fontId="6" fillId="6" borderId="74" xfId="0" applyNumberFormat="1" applyFont="1" applyFill="1" applyBorder="1" applyAlignment="1" applyProtection="1">
      <alignment horizontal="center" vertical="center" shrinkToFit="1"/>
      <protection locked="0"/>
    </xf>
    <xf numFmtId="3" fontId="6" fillId="3" borderId="66" xfId="0" applyNumberFormat="1" applyFont="1" applyFill="1" applyBorder="1" applyAlignment="1">
      <alignment horizontal="center" vertical="center" shrinkToFit="1"/>
    </xf>
    <xf numFmtId="0" fontId="6" fillId="3" borderId="29" xfId="0" applyFont="1" applyFill="1" applyBorder="1" applyAlignment="1">
      <alignment horizontal="center" vertical="center" wrapText="1"/>
    </xf>
    <xf numFmtId="3" fontId="6" fillId="6" borderId="73" xfId="0" applyNumberFormat="1" applyFont="1" applyFill="1" applyBorder="1" applyAlignment="1" applyProtection="1">
      <alignment horizontal="center" vertical="center" shrinkToFit="1"/>
      <protection locked="0"/>
    </xf>
    <xf numFmtId="3" fontId="6" fillId="6" borderId="22" xfId="0" applyNumberFormat="1" applyFont="1" applyFill="1" applyBorder="1" applyAlignment="1" applyProtection="1">
      <alignment horizontal="center" vertical="center" shrinkToFit="1"/>
      <protection locked="0"/>
    </xf>
    <xf numFmtId="3" fontId="6" fillId="6" borderId="72" xfId="0" applyNumberFormat="1" applyFont="1" applyFill="1" applyBorder="1" applyAlignment="1" applyProtection="1">
      <alignment horizontal="center" vertical="center" shrinkToFit="1"/>
      <protection locked="0"/>
    </xf>
    <xf numFmtId="3" fontId="6" fillId="3" borderId="65" xfId="0" applyNumberFormat="1" applyFont="1" applyFill="1" applyBorder="1" applyAlignment="1">
      <alignment horizontal="center" vertical="center" shrinkToFit="1"/>
    </xf>
    <xf numFmtId="3" fontId="6" fillId="3" borderId="74" xfId="0" applyNumberFormat="1" applyFont="1" applyFill="1" applyBorder="1" applyAlignment="1" applyProtection="1">
      <alignment horizontal="center" vertical="center" shrinkToFit="1"/>
    </xf>
    <xf numFmtId="3" fontId="6" fillId="3" borderId="8" xfId="0" applyNumberFormat="1" applyFont="1" applyFill="1" applyBorder="1" applyAlignment="1" applyProtection="1">
      <alignment horizontal="center" vertical="center" shrinkToFit="1"/>
    </xf>
    <xf numFmtId="0" fontId="6" fillId="3" borderId="0" xfId="0" applyFont="1" applyFill="1" applyBorder="1" applyAlignment="1" applyProtection="1">
      <alignment horizontal="center" vertical="center" wrapText="1"/>
    </xf>
    <xf numFmtId="3" fontId="0" fillId="6" borderId="61" xfId="0" applyNumberFormat="1" applyFont="1" applyFill="1" applyBorder="1" applyAlignment="1" applyProtection="1">
      <alignment horizontal="center" vertical="center" shrinkToFit="1"/>
      <protection locked="0"/>
    </xf>
    <xf numFmtId="3" fontId="0" fillId="6" borderId="62" xfId="0" applyNumberFormat="1" applyFont="1" applyFill="1" applyBorder="1" applyAlignment="1" applyProtection="1">
      <alignment horizontal="center" vertical="center" shrinkToFit="1"/>
      <protection locked="0"/>
    </xf>
    <xf numFmtId="3" fontId="0" fillId="6" borderId="63" xfId="0" applyNumberFormat="1" applyFont="1" applyFill="1" applyBorder="1" applyAlignment="1" applyProtection="1">
      <alignment horizontal="center" vertical="center" shrinkToFit="1"/>
      <protection locked="0"/>
    </xf>
    <xf numFmtId="3" fontId="0" fillId="6" borderId="61" xfId="0" applyNumberFormat="1" applyFont="1" applyFill="1" applyBorder="1" applyAlignment="1" applyProtection="1">
      <alignment horizontal="center" vertical="center"/>
      <protection locked="0"/>
    </xf>
    <xf numFmtId="3" fontId="0" fillId="6" borderId="62" xfId="0" applyNumberFormat="1" applyFont="1" applyFill="1" applyBorder="1" applyAlignment="1" applyProtection="1">
      <alignment horizontal="center" vertical="center"/>
      <protection locked="0"/>
    </xf>
    <xf numFmtId="3" fontId="0" fillId="6" borderId="63" xfId="0" applyNumberFormat="1" applyFont="1" applyFill="1" applyBorder="1" applyAlignment="1" applyProtection="1">
      <alignment horizontal="center" vertical="center"/>
      <protection locked="0"/>
    </xf>
    <xf numFmtId="168" fontId="0" fillId="7" borderId="38" xfId="0" applyNumberFormat="1" applyFill="1" applyBorder="1" applyAlignment="1">
      <alignment horizontal="center" vertical="center"/>
    </xf>
    <xf numFmtId="168" fontId="0" fillId="7" borderId="3" xfId="0" applyNumberFormat="1" applyFill="1" applyBorder="1" applyAlignment="1">
      <alignment horizontal="center" vertical="center"/>
    </xf>
    <xf numFmtId="0" fontId="22" fillId="3" borderId="0" xfId="2" applyFill="1" applyAlignment="1" applyProtection="1"/>
    <xf numFmtId="167" fontId="0" fillId="3" borderId="8" xfId="0" applyNumberFormat="1" applyFill="1" applyBorder="1" applyAlignment="1" applyProtection="1">
      <alignment horizontal="center" vertical="center" shrinkToFit="1"/>
    </xf>
    <xf numFmtId="167" fontId="0" fillId="3" borderId="20" xfId="0" applyNumberFormat="1" applyFill="1" applyBorder="1" applyAlignment="1" applyProtection="1">
      <alignment horizontal="center" vertical="center" shrinkToFit="1"/>
    </xf>
    <xf numFmtId="8" fontId="0" fillId="11" borderId="38" xfId="0" applyNumberFormat="1" applyFont="1" applyFill="1" applyBorder="1" applyAlignment="1" applyProtection="1">
      <alignment horizontal="center"/>
      <protection locked="0"/>
    </xf>
    <xf numFmtId="0" fontId="8" fillId="4" borderId="0" xfId="0" applyFont="1" applyFill="1" applyAlignment="1">
      <alignment vertical="center"/>
    </xf>
    <xf numFmtId="167" fontId="0" fillId="3" borderId="73" xfId="0" applyNumberFormat="1" applyFill="1" applyBorder="1" applyAlignment="1" applyProtection="1">
      <alignment horizontal="center" vertical="center" shrinkToFit="1"/>
    </xf>
    <xf numFmtId="167" fontId="0" fillId="3" borderId="74" xfId="0" applyNumberFormat="1" applyFill="1" applyBorder="1" applyAlignment="1" applyProtection="1">
      <alignment horizontal="center" vertical="center" shrinkToFit="1"/>
    </xf>
    <xf numFmtId="167" fontId="0" fillId="3" borderId="75" xfId="0" applyNumberFormat="1" applyFill="1" applyBorder="1" applyAlignment="1" applyProtection="1">
      <alignment horizontal="center" vertical="center" shrinkToFit="1"/>
    </xf>
    <xf numFmtId="167" fontId="0" fillId="3" borderId="31" xfId="0" applyNumberFormat="1" applyFill="1" applyBorder="1" applyAlignment="1" applyProtection="1">
      <alignment horizontal="center" vertical="center" shrinkToFit="1"/>
    </xf>
    <xf numFmtId="167" fontId="0" fillId="3" borderId="32" xfId="0" applyNumberFormat="1" applyFill="1" applyBorder="1" applyAlignment="1" applyProtection="1">
      <alignment horizontal="center" vertical="center" shrinkToFit="1"/>
    </xf>
    <xf numFmtId="167" fontId="0" fillId="3" borderId="22" xfId="0" applyNumberFormat="1" applyFill="1" applyBorder="1" applyAlignment="1" applyProtection="1">
      <alignment horizontal="center" vertical="center" shrinkToFit="1"/>
    </xf>
    <xf numFmtId="167" fontId="0" fillId="3" borderId="57" xfId="0" applyNumberFormat="1" applyFill="1" applyBorder="1" applyAlignment="1" applyProtection="1">
      <alignment horizontal="center" vertical="center" shrinkToFit="1"/>
    </xf>
    <xf numFmtId="167" fontId="0" fillId="3" borderId="11" xfId="0" applyNumberFormat="1" applyFill="1" applyBorder="1" applyAlignment="1" applyProtection="1">
      <alignment horizontal="center" vertical="center" shrinkToFit="1"/>
    </xf>
    <xf numFmtId="167" fontId="0" fillId="3" borderId="12" xfId="0" applyNumberFormat="1" applyFill="1" applyBorder="1" applyAlignment="1" applyProtection="1">
      <alignment horizontal="center" vertical="center" shrinkToFit="1"/>
    </xf>
    <xf numFmtId="167" fontId="0" fillId="3" borderId="23" xfId="0" applyNumberFormat="1" applyFill="1" applyBorder="1" applyAlignment="1" applyProtection="1">
      <alignment horizontal="center" vertical="center" shrinkToFit="1"/>
    </xf>
    <xf numFmtId="167" fontId="0" fillId="3" borderId="58" xfId="0" applyNumberFormat="1" applyFill="1" applyBorder="1" applyAlignment="1" applyProtection="1">
      <alignment horizontal="center" vertical="center" shrinkToFit="1"/>
    </xf>
    <xf numFmtId="167" fontId="0" fillId="3" borderId="13" xfId="0" applyNumberFormat="1" applyFill="1" applyBorder="1" applyAlignment="1" applyProtection="1">
      <alignment horizontal="center" vertical="center" shrinkToFit="1"/>
    </xf>
    <xf numFmtId="167" fontId="0" fillId="3" borderId="14" xfId="0" applyNumberFormat="1" applyFill="1" applyBorder="1" applyAlignment="1" applyProtection="1">
      <alignment horizontal="center" vertical="center" shrinkToFit="1"/>
    </xf>
    <xf numFmtId="0" fontId="23" fillId="12" borderId="1" xfId="0" applyFont="1" applyFill="1" applyBorder="1" applyAlignment="1">
      <alignment horizontal="left" vertical="center"/>
    </xf>
    <xf numFmtId="0" fontId="23" fillId="12" borderId="38" xfId="0" applyFont="1" applyFill="1" applyBorder="1" applyAlignment="1">
      <alignment horizontal="center" vertical="center"/>
    </xf>
    <xf numFmtId="0" fontId="23" fillId="12" borderId="3" xfId="0" applyFont="1" applyFill="1" applyBorder="1" applyAlignment="1">
      <alignment horizontal="center" vertical="center"/>
    </xf>
    <xf numFmtId="0" fontId="23" fillId="13" borderId="1" xfId="0" applyFont="1" applyFill="1" applyBorder="1" applyAlignment="1">
      <alignment horizontal="left" vertical="center"/>
    </xf>
    <xf numFmtId="0" fontId="23" fillId="14" borderId="38" xfId="0" applyFont="1" applyFill="1" applyBorder="1" applyAlignment="1">
      <alignment horizontal="center" vertical="center"/>
    </xf>
    <xf numFmtId="0" fontId="23" fillId="14" borderId="3" xfId="0" applyFont="1" applyFill="1" applyBorder="1" applyAlignment="1">
      <alignment horizontal="center" vertical="center"/>
    </xf>
    <xf numFmtId="0" fontId="23" fillId="13" borderId="1" xfId="0" applyFont="1" applyFill="1" applyBorder="1" applyAlignment="1">
      <alignment horizontal="center" vertical="center"/>
    </xf>
    <xf numFmtId="2" fontId="23" fillId="14" borderId="38" xfId="0" applyNumberFormat="1" applyFont="1" applyFill="1" applyBorder="1" applyAlignment="1">
      <alignment horizontal="center" vertical="center"/>
    </xf>
    <xf numFmtId="2" fontId="23" fillId="14" borderId="3" xfId="0" applyNumberFormat="1" applyFont="1" applyFill="1" applyBorder="1" applyAlignment="1">
      <alignment horizontal="center" vertical="center"/>
    </xf>
    <xf numFmtId="0" fontId="23" fillId="12" borderId="1" xfId="0" applyFont="1" applyFill="1" applyBorder="1" applyAlignment="1">
      <alignment horizontal="center" vertical="center"/>
    </xf>
    <xf numFmtId="2" fontId="23" fillId="12" borderId="38" xfId="0" applyNumberFormat="1" applyFont="1" applyFill="1" applyBorder="1" applyAlignment="1">
      <alignment horizontal="center" vertical="center"/>
    </xf>
    <xf numFmtId="2" fontId="23" fillId="12" borderId="3" xfId="0" applyNumberFormat="1" applyFont="1" applyFill="1" applyBorder="1" applyAlignment="1">
      <alignment horizontal="center" vertical="center"/>
    </xf>
    <xf numFmtId="8" fontId="0" fillId="3" borderId="15" xfId="0" applyNumberFormat="1" applyFill="1" applyBorder="1" applyAlignment="1" applyProtection="1">
      <alignment horizontal="center"/>
    </xf>
    <xf numFmtId="8" fontId="0" fillId="3" borderId="56" xfId="0" applyNumberFormat="1" applyFill="1" applyBorder="1" applyAlignment="1" applyProtection="1">
      <alignment horizontal="center"/>
    </xf>
    <xf numFmtId="8" fontId="0" fillId="3" borderId="10" xfId="0" applyNumberFormat="1" applyFill="1" applyBorder="1" applyAlignment="1" applyProtection="1">
      <alignment horizontal="center"/>
    </xf>
    <xf numFmtId="1" fontId="0" fillId="3" borderId="17" xfId="0" applyNumberFormat="1" applyFill="1" applyBorder="1" applyAlignment="1" applyProtection="1">
      <alignment horizontal="center"/>
    </xf>
    <xf numFmtId="1" fontId="0" fillId="3" borderId="58" xfId="0" applyNumberFormat="1" applyFill="1" applyBorder="1" applyAlignment="1" applyProtection="1">
      <alignment horizontal="center"/>
    </xf>
    <xf numFmtId="1" fontId="0" fillId="3" borderId="14" xfId="0" applyNumberFormat="1" applyFill="1" applyBorder="1" applyAlignment="1" applyProtection="1">
      <alignment horizontal="center"/>
    </xf>
    <xf numFmtId="0" fontId="0" fillId="3" borderId="0" xfId="0" applyFill="1" applyAlignment="1" applyProtection="1">
      <alignment horizontal="center" vertical="center"/>
    </xf>
    <xf numFmtId="164" fontId="0" fillId="3" borderId="1" xfId="0" applyNumberFormat="1" applyFill="1" applyBorder="1" applyAlignment="1" applyProtection="1">
      <alignment horizontal="center" vertical="center" wrapText="1"/>
    </xf>
    <xf numFmtId="164" fontId="0" fillId="3" borderId="67" xfId="0" applyNumberFormat="1" applyFill="1" applyBorder="1" applyAlignment="1" applyProtection="1">
      <alignment horizontal="center" vertical="center" wrapText="1"/>
    </xf>
    <xf numFmtId="164" fontId="0" fillId="3" borderId="64" xfId="0" applyNumberFormat="1" applyFill="1" applyBorder="1" applyAlignment="1" applyProtection="1">
      <alignment horizontal="center" vertical="center" wrapText="1"/>
    </xf>
    <xf numFmtId="165" fontId="0" fillId="3" borderId="67" xfId="0" applyNumberFormat="1" applyFill="1" applyBorder="1" applyAlignment="1" applyProtection="1">
      <alignment horizontal="center" vertical="center" wrapText="1"/>
    </xf>
    <xf numFmtId="165" fontId="0" fillId="3" borderId="64" xfId="0" applyNumberFormat="1" applyFill="1" applyBorder="1" applyAlignment="1" applyProtection="1">
      <alignment horizontal="center" vertical="center" wrapText="1"/>
    </xf>
    <xf numFmtId="3" fontId="0" fillId="3" borderId="67" xfId="0" applyNumberFormat="1" applyFill="1" applyBorder="1" applyAlignment="1" applyProtection="1">
      <alignment horizontal="center" vertical="center" wrapText="1"/>
    </xf>
    <xf numFmtId="3" fontId="0" fillId="3" borderId="64" xfId="0" applyNumberFormat="1" applyFill="1" applyBorder="1" applyAlignment="1" applyProtection="1">
      <alignment horizontal="center" vertical="center" wrapText="1"/>
    </xf>
    <xf numFmtId="164" fontId="0" fillId="6" borderId="15" xfId="0" applyNumberFormat="1" applyFill="1" applyBorder="1" applyAlignment="1" applyProtection="1">
      <alignment horizontal="center" vertical="center"/>
      <protection locked="0"/>
    </xf>
    <xf numFmtId="164" fontId="0" fillId="6" borderId="56" xfId="0" applyNumberFormat="1" applyFill="1" applyBorder="1" applyAlignment="1" applyProtection="1">
      <alignment horizontal="center" vertical="center"/>
      <protection locked="0"/>
    </xf>
    <xf numFmtId="164" fontId="0" fillId="3" borderId="10" xfId="0" applyNumberFormat="1" applyFill="1" applyBorder="1" applyAlignment="1" applyProtection="1">
      <alignment horizontal="center" shrinkToFit="1"/>
    </xf>
    <xf numFmtId="165" fontId="0" fillId="3" borderId="82" xfId="0" applyNumberFormat="1" applyFill="1" applyBorder="1" applyAlignment="1" applyProtection="1">
      <alignment horizontal="center" shrinkToFit="1"/>
    </xf>
    <xf numFmtId="165" fontId="0" fillId="3" borderId="75" xfId="0" applyNumberFormat="1" applyFill="1" applyBorder="1" applyAlignment="1" applyProtection="1">
      <alignment horizontal="center" shrinkToFit="1"/>
    </xf>
    <xf numFmtId="3" fontId="0" fillId="6" borderId="82" xfId="0" applyNumberFormat="1" applyFill="1" applyBorder="1" applyAlignment="1" applyProtection="1">
      <alignment horizontal="center" shrinkToFit="1"/>
      <protection locked="0"/>
    </xf>
    <xf numFmtId="3" fontId="0" fillId="6" borderId="56" xfId="0" applyNumberFormat="1" applyFill="1" applyBorder="1" applyAlignment="1" applyProtection="1">
      <alignment horizontal="center" shrinkToFit="1"/>
      <protection locked="0"/>
    </xf>
    <xf numFmtId="3" fontId="0" fillId="3" borderId="10" xfId="0" applyNumberFormat="1" applyFill="1" applyBorder="1" applyAlignment="1" applyProtection="1">
      <alignment horizontal="center" shrinkToFit="1"/>
    </xf>
    <xf numFmtId="164" fontId="0" fillId="6" borderId="34" xfId="0" applyNumberFormat="1" applyFill="1" applyBorder="1" applyAlignment="1" applyProtection="1">
      <alignment horizontal="center" vertical="center"/>
      <protection locked="0"/>
    </xf>
    <xf numFmtId="164" fontId="0" fillId="6" borderId="70" xfId="0" applyNumberFormat="1" applyFill="1" applyBorder="1" applyAlignment="1" applyProtection="1">
      <alignment horizontal="center" vertical="center"/>
      <protection locked="0"/>
    </xf>
    <xf numFmtId="164" fontId="0" fillId="3" borderId="36" xfId="0" applyNumberFormat="1" applyFill="1" applyBorder="1" applyAlignment="1" applyProtection="1">
      <alignment horizontal="center" shrinkToFit="1"/>
    </xf>
    <xf numFmtId="165" fontId="0" fillId="3" borderId="83" xfId="0" applyNumberFormat="1" applyFill="1" applyBorder="1" applyAlignment="1" applyProtection="1">
      <alignment horizontal="center" shrinkToFit="1"/>
    </xf>
    <xf numFmtId="165" fontId="0" fillId="3" borderId="70" xfId="0" applyNumberFormat="1" applyFill="1" applyBorder="1" applyAlignment="1" applyProtection="1">
      <alignment horizontal="center" shrinkToFit="1"/>
    </xf>
    <xf numFmtId="3" fontId="0" fillId="6" borderId="83" xfId="0" applyNumberFormat="1" applyFill="1" applyBorder="1" applyAlignment="1" applyProtection="1">
      <alignment horizontal="center" shrinkToFit="1"/>
      <protection locked="0"/>
    </xf>
    <xf numFmtId="3" fontId="0" fillId="6" borderId="70" xfId="0" applyNumberFormat="1" applyFill="1" applyBorder="1" applyAlignment="1" applyProtection="1">
      <alignment horizontal="center" shrinkToFit="1"/>
      <protection locked="0"/>
    </xf>
    <xf numFmtId="3" fontId="0" fillId="3" borderId="36" xfId="0" applyNumberFormat="1" applyFill="1" applyBorder="1" applyAlignment="1" applyProtection="1">
      <alignment horizontal="center" shrinkToFit="1"/>
    </xf>
    <xf numFmtId="164" fontId="0" fillId="6" borderId="16" xfId="0" applyNumberFormat="1" applyFill="1" applyBorder="1" applyAlignment="1" applyProtection="1">
      <alignment horizontal="center" vertical="center"/>
      <protection locked="0"/>
    </xf>
    <xf numFmtId="164" fontId="0" fillId="6" borderId="57" xfId="0" applyNumberFormat="1" applyFill="1" applyBorder="1" applyAlignment="1" applyProtection="1">
      <alignment horizontal="center" vertical="center"/>
      <protection locked="0"/>
    </xf>
    <xf numFmtId="164" fontId="0" fillId="3" borderId="12" xfId="0" applyNumberFormat="1" applyFill="1" applyBorder="1" applyAlignment="1" applyProtection="1">
      <alignment horizontal="center" shrinkToFit="1"/>
    </xf>
    <xf numFmtId="165" fontId="0" fillId="3" borderId="62" xfId="0" applyNumberFormat="1" applyFill="1" applyBorder="1" applyAlignment="1" applyProtection="1">
      <alignment horizontal="center" shrinkToFit="1"/>
    </xf>
    <xf numFmtId="165" fontId="0" fillId="3" borderId="57" xfId="0" applyNumberFormat="1" applyFill="1" applyBorder="1" applyAlignment="1" applyProtection="1">
      <alignment horizontal="center" shrinkToFit="1"/>
    </xf>
    <xf numFmtId="3" fontId="0" fillId="6" borderId="62" xfId="0" applyNumberFormat="1" applyFill="1" applyBorder="1" applyAlignment="1" applyProtection="1">
      <alignment horizontal="center" shrinkToFit="1"/>
      <protection locked="0"/>
    </xf>
    <xf numFmtId="3" fontId="0" fillId="6" borderId="57" xfId="0" applyNumberFormat="1" applyFill="1" applyBorder="1" applyAlignment="1" applyProtection="1">
      <alignment horizontal="center" shrinkToFit="1"/>
      <protection locked="0"/>
    </xf>
    <xf numFmtId="3" fontId="0" fillId="3" borderId="12" xfId="0" applyNumberFormat="1" applyFill="1" applyBorder="1" applyAlignment="1" applyProtection="1">
      <alignment horizontal="center" shrinkToFit="1"/>
    </xf>
    <xf numFmtId="164" fontId="0" fillId="6" borderId="17" xfId="0" applyNumberFormat="1" applyFill="1" applyBorder="1" applyAlignment="1" applyProtection="1">
      <alignment horizontal="center" vertical="center"/>
      <protection locked="0"/>
    </xf>
    <xf numFmtId="164" fontId="0" fillId="6" borderId="58" xfId="0" applyNumberFormat="1" applyFill="1" applyBorder="1" applyAlignment="1" applyProtection="1">
      <alignment horizontal="center" vertical="center"/>
      <protection locked="0"/>
    </xf>
    <xf numFmtId="164" fontId="0" fillId="3" borderId="14" xfId="0" applyNumberFormat="1" applyFill="1" applyBorder="1" applyAlignment="1" applyProtection="1">
      <alignment horizontal="center" shrinkToFit="1"/>
    </xf>
    <xf numFmtId="3" fontId="0" fillId="6" borderId="58" xfId="0" applyNumberFormat="1" applyFill="1" applyBorder="1" applyAlignment="1" applyProtection="1">
      <alignment horizontal="center" shrinkToFit="1"/>
      <protection locked="0"/>
    </xf>
    <xf numFmtId="3" fontId="0" fillId="3" borderId="14" xfId="0" applyNumberFormat="1" applyFill="1" applyBorder="1" applyAlignment="1" applyProtection="1">
      <alignment horizontal="center" shrinkToFit="1"/>
    </xf>
    <xf numFmtId="164" fontId="0" fillId="6" borderId="30" xfId="0" applyNumberFormat="1" applyFill="1" applyBorder="1" applyAlignment="1" applyProtection="1">
      <alignment horizontal="center" vertical="center"/>
      <protection locked="0"/>
    </xf>
    <xf numFmtId="164" fontId="0" fillId="6" borderId="75" xfId="0" applyNumberFormat="1" applyFill="1" applyBorder="1" applyAlignment="1" applyProtection="1">
      <alignment horizontal="center" vertical="center"/>
      <protection locked="0"/>
    </xf>
    <xf numFmtId="164" fontId="0" fillId="3" borderId="32" xfId="0" applyNumberFormat="1" applyFill="1" applyBorder="1" applyAlignment="1" applyProtection="1">
      <alignment horizontal="center" shrinkToFit="1"/>
    </xf>
    <xf numFmtId="3" fontId="0" fillId="6" borderId="75" xfId="0" applyNumberFormat="1" applyFill="1" applyBorder="1" applyAlignment="1" applyProtection="1">
      <alignment horizontal="center" shrinkToFit="1"/>
      <protection locked="0"/>
    </xf>
    <xf numFmtId="3" fontId="0" fillId="3" borderId="32" xfId="0" applyNumberFormat="1" applyFill="1" applyBorder="1" applyAlignment="1" applyProtection="1">
      <alignment horizontal="center" shrinkToFit="1"/>
    </xf>
    <xf numFmtId="165" fontId="0" fillId="3" borderId="63" xfId="0" applyNumberFormat="1" applyFill="1" applyBorder="1" applyAlignment="1" applyProtection="1">
      <alignment horizontal="center" shrinkToFit="1"/>
    </xf>
    <xf numFmtId="165" fontId="0" fillId="3" borderId="58" xfId="0" applyNumberFormat="1" applyFill="1" applyBorder="1" applyAlignment="1" applyProtection="1">
      <alignment horizontal="center" shrinkToFit="1"/>
    </xf>
    <xf numFmtId="3" fontId="0" fillId="6" borderId="63" xfId="0" applyNumberFormat="1" applyFill="1" applyBorder="1" applyAlignment="1" applyProtection="1">
      <alignment horizontal="center" shrinkToFit="1"/>
      <protection locked="0"/>
    </xf>
    <xf numFmtId="0" fontId="5" fillId="3" borderId="0" xfId="0" applyFont="1" applyFill="1" applyProtection="1"/>
    <xf numFmtId="0" fontId="0" fillId="3" borderId="0" xfId="0" applyFont="1" applyFill="1" applyBorder="1" applyAlignment="1">
      <alignment vertical="center" wrapText="1"/>
    </xf>
    <xf numFmtId="0" fontId="0" fillId="3" borderId="0" xfId="0" applyFill="1" applyAlignment="1">
      <alignment vertical="center"/>
    </xf>
    <xf numFmtId="0" fontId="6" fillId="3" borderId="6" xfId="0" applyFont="1" applyFill="1" applyBorder="1" applyAlignment="1">
      <alignment horizontal="center" vertical="center"/>
    </xf>
    <xf numFmtId="0" fontId="6" fillId="3" borderId="6" xfId="0" applyFont="1" applyFill="1" applyBorder="1" applyAlignment="1">
      <alignment horizontal="center" vertical="center"/>
    </xf>
    <xf numFmtId="165" fontId="0" fillId="15" borderId="10" xfId="0" applyNumberFormat="1" applyFill="1" applyBorder="1" applyAlignment="1" applyProtection="1">
      <alignment horizontal="center"/>
    </xf>
    <xf numFmtId="165" fontId="0" fillId="16" borderId="14" xfId="0" applyNumberFormat="1" applyFill="1" applyBorder="1" applyAlignment="1" applyProtection="1">
      <alignment horizontal="center"/>
    </xf>
    <xf numFmtId="0" fontId="0" fillId="16" borderId="30" xfId="0" applyFill="1" applyBorder="1" applyAlignment="1" applyProtection="1">
      <alignment horizontal="left" indent="2"/>
    </xf>
    <xf numFmtId="0" fontId="0" fillId="16" borderId="16" xfId="0" applyFill="1" applyBorder="1" applyAlignment="1" applyProtection="1">
      <alignment horizontal="left" indent="2"/>
    </xf>
    <xf numFmtId="0" fontId="0" fillId="16" borderId="34" xfId="0" applyFill="1" applyBorder="1" applyAlignment="1" applyProtection="1">
      <alignment horizontal="left" indent="2"/>
    </xf>
    <xf numFmtId="0" fontId="0" fillId="16" borderId="17" xfId="0" applyFill="1" applyBorder="1" applyAlignment="1" applyProtection="1">
      <alignment horizontal="left" indent="2"/>
    </xf>
    <xf numFmtId="0" fontId="0" fillId="15" borderId="30" xfId="0" applyFill="1" applyBorder="1" applyAlignment="1" applyProtection="1">
      <alignment horizontal="left" indent="2"/>
    </xf>
    <xf numFmtId="0" fontId="0" fillId="15" borderId="34" xfId="0" applyFill="1" applyBorder="1" applyAlignment="1" applyProtection="1">
      <alignment horizontal="left" indent="2"/>
    </xf>
    <xf numFmtId="0" fontId="0" fillId="15" borderId="16" xfId="0" applyFill="1" applyBorder="1" applyAlignment="1" applyProtection="1">
      <alignment horizontal="left" indent="2"/>
    </xf>
    <xf numFmtId="0" fontId="5" fillId="15" borderId="11" xfId="0" applyFont="1" applyFill="1" applyBorder="1" applyAlignment="1" applyProtection="1">
      <alignment horizontal="center" vertical="center" wrapText="1"/>
    </xf>
    <xf numFmtId="0" fontId="5" fillId="15" borderId="8" xfId="0" applyFont="1" applyFill="1" applyBorder="1" applyAlignment="1" applyProtection="1">
      <alignment horizontal="center" vertical="center" wrapText="1"/>
    </xf>
    <xf numFmtId="0" fontId="5" fillId="15" borderId="12" xfId="0" applyFont="1" applyFill="1" applyBorder="1" applyAlignment="1" applyProtection="1">
      <alignment horizontal="center" vertical="center" wrapText="1"/>
    </xf>
    <xf numFmtId="0" fontId="6" fillId="15" borderId="53" xfId="0" applyFont="1" applyFill="1" applyBorder="1" applyAlignment="1">
      <alignment horizontal="center" vertical="center" wrapText="1"/>
    </xf>
    <xf numFmtId="0" fontId="6" fillId="15" borderId="39" xfId="0" applyFont="1" applyFill="1" applyBorder="1" applyAlignment="1">
      <alignment horizontal="center" vertical="center"/>
    </xf>
    <xf numFmtId="0" fontId="6" fillId="15" borderId="40" xfId="0" applyFont="1" applyFill="1" applyBorder="1" applyAlignment="1">
      <alignment horizontal="center" vertical="center"/>
    </xf>
    <xf numFmtId="0" fontId="6" fillId="15" borderId="54" xfId="0" applyFont="1" applyFill="1" applyBorder="1" applyAlignment="1">
      <alignment horizontal="center" vertical="center"/>
    </xf>
    <xf numFmtId="0" fontId="6" fillId="15" borderId="45" xfId="0" applyFont="1" applyFill="1" applyBorder="1" applyAlignment="1">
      <alignment horizontal="center" vertical="center"/>
    </xf>
    <xf numFmtId="0" fontId="6" fillId="15" borderId="51" xfId="0" applyFont="1" applyFill="1" applyBorder="1" applyAlignment="1">
      <alignment horizontal="center" vertical="center"/>
    </xf>
    <xf numFmtId="0" fontId="6" fillId="15" borderId="35" xfId="0" applyFont="1" applyFill="1" applyBorder="1" applyAlignment="1">
      <alignment horizontal="center" vertical="center" wrapText="1"/>
    </xf>
    <xf numFmtId="0" fontId="6" fillId="15" borderId="59" xfId="0" applyFont="1" applyFill="1" applyBorder="1" applyAlignment="1">
      <alignment horizontal="center" vertical="center"/>
    </xf>
    <xf numFmtId="0" fontId="6" fillId="15" borderId="40" xfId="0" applyFont="1" applyFill="1" applyBorder="1" applyAlignment="1">
      <alignment horizontal="center" vertical="center" wrapText="1"/>
    </xf>
    <xf numFmtId="0" fontId="6" fillId="15" borderId="42" xfId="0" applyFont="1" applyFill="1" applyBorder="1" applyAlignment="1">
      <alignment horizontal="center" vertical="center" wrapText="1"/>
    </xf>
    <xf numFmtId="0" fontId="6" fillId="15" borderId="60" xfId="0" applyFont="1" applyFill="1" applyBorder="1" applyAlignment="1">
      <alignment horizontal="center" vertical="center"/>
    </xf>
    <xf numFmtId="0" fontId="6" fillId="15" borderId="55" xfId="0" applyFont="1" applyFill="1" applyBorder="1" applyAlignment="1">
      <alignment horizontal="center" vertical="center"/>
    </xf>
    <xf numFmtId="0" fontId="6" fillId="15" borderId="53" xfId="0" applyFont="1" applyFill="1" applyBorder="1" applyAlignment="1" applyProtection="1">
      <alignment horizontal="center" vertical="center" wrapText="1"/>
    </xf>
    <xf numFmtId="0" fontId="6" fillId="15" borderId="39" xfId="0" applyFont="1" applyFill="1" applyBorder="1" applyAlignment="1" applyProtection="1">
      <alignment horizontal="center" vertical="center"/>
    </xf>
    <xf numFmtId="0" fontId="6" fillId="15" borderId="40" xfId="0" applyFont="1" applyFill="1" applyBorder="1" applyAlignment="1" applyProtection="1">
      <alignment horizontal="center" vertical="center"/>
    </xf>
    <xf numFmtId="0" fontId="6" fillId="15" borderId="41" xfId="0" applyFont="1" applyFill="1" applyBorder="1" applyAlignment="1" applyProtection="1">
      <alignment horizontal="center" vertical="center" wrapText="1"/>
    </xf>
    <xf numFmtId="0" fontId="6" fillId="15" borderId="54" xfId="0" applyFont="1" applyFill="1" applyBorder="1" applyAlignment="1" applyProtection="1">
      <alignment horizontal="center" vertical="center"/>
    </xf>
    <xf numFmtId="0" fontId="6" fillId="15" borderId="45" xfId="0" applyFont="1" applyFill="1" applyBorder="1" applyAlignment="1" applyProtection="1">
      <alignment horizontal="center" vertical="center"/>
    </xf>
    <xf numFmtId="0" fontId="6" fillId="15" borderId="51" xfId="0" applyFont="1" applyFill="1" applyBorder="1" applyAlignment="1" applyProtection="1">
      <alignment horizontal="center" vertical="center"/>
    </xf>
    <xf numFmtId="0" fontId="6" fillId="15" borderId="46" xfId="0" applyFont="1" applyFill="1" applyBorder="1" applyAlignment="1" applyProtection="1">
      <alignment horizontal="center" vertical="center"/>
    </xf>
    <xf numFmtId="0" fontId="6" fillId="15" borderId="35" xfId="0" applyFont="1" applyFill="1" applyBorder="1" applyAlignment="1" applyProtection="1">
      <alignment horizontal="center" vertical="center" wrapText="1"/>
    </xf>
    <xf numFmtId="0" fontId="6" fillId="15" borderId="59" xfId="0" applyFont="1" applyFill="1" applyBorder="1" applyAlignment="1" applyProtection="1">
      <alignment horizontal="center" vertical="center"/>
    </xf>
    <xf numFmtId="0" fontId="6" fillId="15" borderId="40" xfId="0" applyFont="1" applyFill="1" applyBorder="1" applyAlignment="1" applyProtection="1">
      <alignment horizontal="center" vertical="center" wrapText="1"/>
    </xf>
    <xf numFmtId="0" fontId="6" fillId="15" borderId="42" xfId="0" applyFont="1" applyFill="1" applyBorder="1" applyAlignment="1" applyProtection="1">
      <alignment horizontal="center" vertical="center" wrapText="1"/>
    </xf>
    <xf numFmtId="0" fontId="6" fillId="15" borderId="60" xfId="0" applyFont="1" applyFill="1" applyBorder="1" applyAlignment="1" applyProtection="1">
      <alignment horizontal="center" vertical="center"/>
    </xf>
    <xf numFmtId="0" fontId="6" fillId="15" borderId="55" xfId="0" applyFont="1" applyFill="1" applyBorder="1" applyAlignment="1" applyProtection="1">
      <alignment horizontal="center" vertical="center"/>
    </xf>
    <xf numFmtId="0" fontId="6" fillId="15" borderId="0" xfId="0" applyFont="1" applyFill="1" applyBorder="1" applyAlignment="1">
      <alignment horizontal="center" vertical="center" wrapText="1"/>
    </xf>
    <xf numFmtId="0" fontId="6" fillId="15" borderId="47" xfId="0" applyFont="1" applyFill="1" applyBorder="1" applyAlignment="1">
      <alignment horizontal="center" vertical="center" wrapText="1"/>
    </xf>
    <xf numFmtId="0" fontId="6" fillId="15" borderId="39" xfId="0" applyFont="1" applyFill="1" applyBorder="1" applyAlignment="1">
      <alignment horizontal="center" vertical="center" wrapText="1"/>
    </xf>
    <xf numFmtId="0" fontId="6" fillId="15" borderId="11" xfId="0" applyFont="1" applyFill="1" applyBorder="1" applyAlignment="1">
      <alignment horizontal="center" vertical="center" wrapText="1"/>
    </xf>
    <xf numFmtId="0" fontId="6" fillId="15" borderId="8" xfId="0" applyFont="1" applyFill="1" applyBorder="1" applyAlignment="1">
      <alignment horizontal="center" vertical="center" wrapText="1"/>
    </xf>
    <xf numFmtId="0" fontId="6" fillId="15" borderId="11" xfId="0" applyFont="1" applyFill="1" applyBorder="1" applyAlignment="1" applyProtection="1">
      <alignment horizontal="center" vertical="center" wrapText="1"/>
    </xf>
    <xf numFmtId="0" fontId="6" fillId="15" borderId="8" xfId="0" applyFont="1" applyFill="1" applyBorder="1" applyAlignment="1" applyProtection="1">
      <alignment horizontal="center" vertical="center" wrapText="1"/>
    </xf>
    <xf numFmtId="0" fontId="6" fillId="15" borderId="57" xfId="0" applyFont="1" applyFill="1" applyBorder="1" applyAlignment="1" applyProtection="1">
      <alignment horizontal="center" vertical="center" wrapText="1"/>
    </xf>
    <xf numFmtId="0" fontId="6" fillId="16" borderId="11" xfId="0" applyFont="1" applyFill="1" applyBorder="1" applyAlignment="1">
      <alignment horizontal="center" vertical="center" wrapText="1"/>
    </xf>
    <xf numFmtId="0" fontId="6" fillId="16" borderId="8" xfId="0" applyFont="1" applyFill="1" applyBorder="1" applyAlignment="1">
      <alignment horizontal="center" vertical="center" wrapText="1"/>
    </xf>
    <xf numFmtId="0" fontId="6" fillId="16" borderId="11" xfId="0" applyFont="1" applyFill="1" applyBorder="1" applyAlignment="1" applyProtection="1">
      <alignment horizontal="center" vertical="center" wrapText="1"/>
    </xf>
    <xf numFmtId="0" fontId="6" fillId="16" borderId="8" xfId="0" applyFont="1" applyFill="1" applyBorder="1" applyAlignment="1" applyProtection="1">
      <alignment horizontal="center" vertical="center" wrapText="1"/>
    </xf>
    <xf numFmtId="0" fontId="6" fillId="16" borderId="12" xfId="0" applyFont="1" applyFill="1" applyBorder="1" applyAlignment="1" applyProtection="1">
      <alignment horizontal="center" vertical="center" wrapText="1"/>
    </xf>
    <xf numFmtId="0" fontId="6" fillId="16" borderId="45" xfId="0" applyFont="1" applyFill="1" applyBorder="1" applyAlignment="1">
      <alignment horizontal="center" vertical="center" wrapText="1"/>
    </xf>
    <xf numFmtId="0" fontId="6" fillId="16" borderId="0" xfId="0" applyFont="1" applyFill="1" applyBorder="1" applyAlignment="1">
      <alignment horizontal="center" vertical="center" wrapText="1"/>
    </xf>
    <xf numFmtId="0" fontId="6" fillId="16" borderId="39" xfId="0" applyFont="1" applyFill="1" applyBorder="1" applyAlignment="1" applyProtection="1">
      <alignment horizontal="center" vertical="center" wrapText="1"/>
    </xf>
    <xf numFmtId="0" fontId="6" fillId="16" borderId="42" xfId="0" applyFont="1" applyFill="1" applyBorder="1" applyAlignment="1" applyProtection="1">
      <alignment horizontal="center" vertical="center" wrapText="1"/>
    </xf>
    <xf numFmtId="0" fontId="6" fillId="16" borderId="45" xfId="0" applyFont="1" applyFill="1" applyBorder="1" applyAlignment="1" applyProtection="1">
      <alignment horizontal="center" vertical="center" wrapText="1"/>
    </xf>
    <xf numFmtId="0" fontId="6" fillId="16" borderId="55" xfId="0" applyFont="1" applyFill="1" applyBorder="1" applyAlignment="1" applyProtection="1">
      <alignment horizontal="center" vertical="center" wrapText="1"/>
    </xf>
    <xf numFmtId="0" fontId="6" fillId="16" borderId="42" xfId="0" applyFont="1" applyFill="1" applyBorder="1" applyAlignment="1">
      <alignment horizontal="center" vertical="center" wrapText="1"/>
    </xf>
    <xf numFmtId="0" fontId="6" fillId="16" borderId="55" xfId="0" applyFont="1" applyFill="1" applyBorder="1" applyAlignment="1">
      <alignment horizontal="center" vertical="center" wrapText="1"/>
    </xf>
    <xf numFmtId="0" fontId="5" fillId="16" borderId="11" xfId="0" applyFont="1" applyFill="1" applyBorder="1" applyAlignment="1" applyProtection="1">
      <alignment horizontal="center" vertical="center" wrapText="1"/>
    </xf>
    <xf numFmtId="0" fontId="5" fillId="16" borderId="8" xfId="0" applyFont="1" applyFill="1" applyBorder="1" applyAlignment="1" applyProtection="1">
      <alignment horizontal="center" vertical="center" wrapText="1"/>
    </xf>
    <xf numFmtId="0" fontId="5" fillId="16" borderId="12" xfId="0" applyFont="1" applyFill="1" applyBorder="1" applyAlignment="1" applyProtection="1">
      <alignment horizontal="center" vertical="center" wrapText="1"/>
    </xf>
    <xf numFmtId="167" fontId="0" fillId="6" borderId="45" xfId="0" applyNumberFormat="1" applyFont="1" applyFill="1" applyBorder="1" applyAlignment="1" applyProtection="1">
      <alignment horizontal="center" vertical="center" shrinkToFit="1"/>
      <protection locked="0"/>
    </xf>
    <xf numFmtId="167" fontId="0" fillId="6" borderId="51" xfId="0" applyNumberFormat="1" applyFont="1" applyFill="1" applyBorder="1" applyAlignment="1" applyProtection="1">
      <alignment horizontal="center" vertical="center" shrinkToFit="1"/>
      <protection locked="0"/>
    </xf>
    <xf numFmtId="167" fontId="0" fillId="6" borderId="46" xfId="0" applyNumberFormat="1" applyFont="1" applyFill="1" applyBorder="1" applyAlignment="1" applyProtection="1">
      <alignment horizontal="center" vertical="center" shrinkToFit="1"/>
      <protection locked="0"/>
    </xf>
    <xf numFmtId="167" fontId="0" fillId="6" borderId="60" xfId="0" applyNumberFormat="1" applyFont="1" applyFill="1" applyBorder="1" applyAlignment="1" applyProtection="1">
      <alignment horizontal="center" vertical="center" shrinkToFit="1"/>
      <protection locked="0"/>
    </xf>
    <xf numFmtId="165" fontId="0" fillId="15" borderId="10" xfId="0" applyNumberFormat="1" applyFill="1" applyBorder="1" applyAlignment="1">
      <alignment horizontal="center" vertical="center"/>
    </xf>
    <xf numFmtId="165" fontId="0" fillId="16" borderId="14" xfId="0" applyNumberFormat="1" applyFill="1" applyBorder="1" applyAlignment="1">
      <alignment horizontal="center" vertical="center"/>
    </xf>
    <xf numFmtId="165" fontId="0" fillId="15" borderId="10" xfId="0" applyNumberFormat="1" applyFill="1" applyBorder="1" applyAlignment="1">
      <alignment vertical="center"/>
    </xf>
    <xf numFmtId="165" fontId="0" fillId="16" borderId="14" xfId="0" applyNumberFormat="1" applyFill="1" applyBorder="1" applyAlignment="1">
      <alignment vertical="center"/>
    </xf>
    <xf numFmtId="0" fontId="6" fillId="15" borderId="42" xfId="0" applyFont="1" applyFill="1" applyBorder="1" applyAlignment="1">
      <alignment horizontal="center" vertical="center"/>
    </xf>
    <xf numFmtId="0" fontId="6" fillId="15" borderId="50" xfId="0" applyFont="1" applyFill="1" applyBorder="1" applyAlignment="1">
      <alignment horizontal="center" vertical="center" wrapText="1"/>
    </xf>
    <xf numFmtId="0" fontId="1" fillId="15" borderId="1" xfId="0" applyFont="1" applyFill="1" applyBorder="1" applyAlignment="1" applyProtection="1"/>
    <xf numFmtId="164" fontId="1" fillId="15" borderId="2" xfId="0" applyNumberFormat="1" applyFont="1" applyFill="1" applyBorder="1" applyAlignment="1" applyProtection="1">
      <alignment horizontal="center" vertical="center"/>
    </xf>
    <xf numFmtId="164" fontId="1" fillId="15" borderId="2" xfId="0" applyNumberFormat="1" applyFont="1" applyFill="1" applyBorder="1" applyAlignment="1" applyProtection="1"/>
    <xf numFmtId="165" fontId="1" fillId="15" borderId="2" xfId="0" applyNumberFormat="1" applyFont="1" applyFill="1" applyBorder="1" applyAlignment="1" applyProtection="1"/>
    <xf numFmtId="3" fontId="1" fillId="15" borderId="2" xfId="0" applyNumberFormat="1" applyFont="1" applyFill="1" applyBorder="1" applyAlignment="1" applyProtection="1"/>
    <xf numFmtId="3" fontId="1" fillId="15" borderId="3" xfId="0" applyNumberFormat="1" applyFont="1" applyFill="1" applyBorder="1" applyAlignment="1" applyProtection="1"/>
    <xf numFmtId="0" fontId="1" fillId="4" borderId="0" xfId="0" applyFont="1" applyFill="1" applyProtection="1"/>
    <xf numFmtId="0" fontId="0" fillId="3" borderId="0" xfId="0" applyFill="1" applyAlignment="1">
      <alignment horizontal="left" vertical="center" indent="1"/>
    </xf>
    <xf numFmtId="0" fontId="6" fillId="3" borderId="50" xfId="0" applyFont="1" applyFill="1" applyBorder="1" applyAlignment="1">
      <alignment horizontal="center" vertical="center"/>
    </xf>
    <xf numFmtId="0" fontId="1" fillId="16" borderId="48" xfId="0" applyFont="1" applyFill="1" applyBorder="1" applyAlignment="1" applyProtection="1"/>
    <xf numFmtId="164" fontId="1" fillId="16" borderId="49" xfId="0" applyNumberFormat="1" applyFont="1" applyFill="1" applyBorder="1" applyAlignment="1" applyProtection="1">
      <alignment horizontal="center" vertical="center"/>
    </xf>
    <xf numFmtId="164" fontId="0" fillId="6" borderId="8" xfId="0" applyNumberFormat="1" applyFill="1" applyBorder="1" applyAlignment="1" applyProtection="1">
      <alignment horizontal="center" vertical="center"/>
      <protection locked="0"/>
    </xf>
    <xf numFmtId="164" fontId="0" fillId="6" borderId="8" xfId="0" applyNumberFormat="1" applyFont="1" applyFill="1" applyBorder="1" applyAlignment="1" applyProtection="1">
      <alignment horizontal="center" vertical="center" shrinkToFit="1"/>
      <protection locked="0"/>
    </xf>
    <xf numFmtId="164" fontId="1" fillId="16" borderId="49" xfId="0" applyNumberFormat="1" applyFont="1" applyFill="1" applyBorder="1" applyAlignment="1" applyProtection="1">
      <alignment shrinkToFit="1"/>
    </xf>
    <xf numFmtId="165" fontId="1" fillId="16" borderId="49" xfId="0" applyNumberFormat="1" applyFont="1" applyFill="1" applyBorder="1" applyAlignment="1" applyProtection="1">
      <alignment shrinkToFit="1"/>
    </xf>
    <xf numFmtId="3" fontId="1" fillId="16" borderId="49" xfId="0" applyNumberFormat="1" applyFont="1" applyFill="1" applyBorder="1" applyAlignment="1" applyProtection="1">
      <alignment shrinkToFit="1"/>
    </xf>
    <xf numFmtId="3" fontId="1" fillId="16" borderId="50" xfId="0" applyNumberFormat="1" applyFont="1" applyFill="1" applyBorder="1" applyAlignment="1" applyProtection="1">
      <alignment shrinkToFit="1"/>
    </xf>
    <xf numFmtId="165" fontId="0" fillId="3" borderId="8" xfId="0" applyNumberFormat="1" applyFill="1" applyBorder="1" applyAlignment="1" applyProtection="1">
      <alignment horizontal="center" shrinkToFit="1"/>
    </xf>
    <xf numFmtId="3" fontId="0" fillId="6" borderId="8" xfId="0" applyNumberFormat="1" applyFill="1" applyBorder="1" applyAlignment="1" applyProtection="1">
      <alignment horizontal="center" shrinkToFit="1"/>
      <protection locked="0"/>
    </xf>
    <xf numFmtId="3" fontId="0" fillId="6" borderId="16" xfId="0" applyNumberFormat="1" applyFill="1" applyBorder="1" applyAlignment="1" applyProtection="1">
      <alignment horizontal="center" shrinkToFit="1"/>
      <protection locked="0"/>
    </xf>
    <xf numFmtId="3" fontId="0" fillId="6" borderId="11" xfId="0" applyNumberFormat="1" applyFill="1" applyBorder="1" applyAlignment="1" applyProtection="1">
      <alignment horizontal="center" shrinkToFit="1"/>
      <protection locked="0"/>
    </xf>
    <xf numFmtId="3" fontId="0" fillId="6" borderId="13" xfId="0" applyNumberFormat="1" applyFill="1" applyBorder="1" applyAlignment="1" applyProtection="1">
      <alignment horizontal="center" shrinkToFit="1"/>
      <protection locked="0"/>
    </xf>
    <xf numFmtId="3" fontId="0" fillId="6" borderId="20" xfId="0" applyNumberFormat="1" applyFill="1" applyBorder="1" applyAlignment="1" applyProtection="1">
      <alignment horizontal="center" shrinkToFit="1"/>
      <protection locked="0"/>
    </xf>
    <xf numFmtId="164" fontId="0" fillId="6" borderId="20" xfId="0" applyNumberFormat="1" applyFill="1" applyBorder="1" applyAlignment="1" applyProtection="1">
      <alignment horizontal="center" vertical="center"/>
      <protection locked="0"/>
    </xf>
    <xf numFmtId="165" fontId="0" fillId="3" borderId="20" xfId="0" applyNumberFormat="1" applyFill="1" applyBorder="1" applyAlignment="1" applyProtection="1">
      <alignment horizontal="center" shrinkToFit="1"/>
    </xf>
    <xf numFmtId="164" fontId="0" fillId="3" borderId="62" xfId="0" applyNumberFormat="1" applyFill="1" applyBorder="1" applyAlignment="1" applyProtection="1">
      <alignment horizontal="center" shrinkToFit="1"/>
    </xf>
    <xf numFmtId="0" fontId="6" fillId="3" borderId="51" xfId="0" applyFont="1" applyFill="1" applyBorder="1" applyAlignment="1">
      <alignment horizontal="center" vertical="center"/>
    </xf>
    <xf numFmtId="0" fontId="6" fillId="3" borderId="55" xfId="0" applyFont="1" applyFill="1" applyBorder="1" applyAlignment="1">
      <alignment horizontal="center" vertical="center"/>
    </xf>
    <xf numFmtId="8" fontId="0" fillId="6" borderId="45" xfId="0" applyNumberFormat="1" applyFont="1" applyFill="1" applyBorder="1" applyAlignment="1" applyProtection="1">
      <alignment horizontal="center" vertical="center" shrinkToFit="1"/>
      <protection locked="0"/>
    </xf>
    <xf numFmtId="8" fontId="0" fillId="6" borderId="51" xfId="0" applyNumberFormat="1" applyFont="1" applyFill="1" applyBorder="1" applyAlignment="1" applyProtection="1">
      <alignment horizontal="center" vertical="center" shrinkToFit="1"/>
      <protection locked="0"/>
    </xf>
    <xf numFmtId="8" fontId="0" fillId="6" borderId="46" xfId="0" applyNumberFormat="1" applyFont="1" applyFill="1" applyBorder="1" applyAlignment="1" applyProtection="1">
      <alignment horizontal="center" vertical="center" shrinkToFit="1"/>
      <protection locked="0"/>
    </xf>
    <xf numFmtId="8" fontId="0" fillId="6" borderId="60" xfId="0" applyNumberFormat="1" applyFont="1" applyFill="1" applyBorder="1" applyAlignment="1" applyProtection="1">
      <alignment horizontal="center" vertical="center" shrinkToFit="1"/>
      <protection locked="0"/>
    </xf>
    <xf numFmtId="8" fontId="0" fillId="6" borderId="19" xfId="0" applyNumberFormat="1" applyFont="1" applyFill="1" applyBorder="1" applyAlignment="1" applyProtection="1">
      <alignment horizontal="center" vertical="center" shrinkToFit="1"/>
      <protection locked="0"/>
    </xf>
    <xf numFmtId="8" fontId="0" fillId="6" borderId="21" xfId="0" applyNumberFormat="1" applyFont="1" applyFill="1" applyBorder="1" applyAlignment="1" applyProtection="1">
      <alignment horizontal="center" vertical="center" shrinkToFit="1"/>
      <protection locked="0"/>
    </xf>
    <xf numFmtId="164" fontId="0" fillId="3" borderId="57" xfId="0" applyNumberFormat="1" applyFill="1" applyBorder="1" applyAlignment="1" applyProtection="1">
      <alignment horizontal="center" shrinkToFit="1"/>
    </xf>
    <xf numFmtId="164" fontId="0" fillId="3" borderId="58" xfId="0" applyNumberFormat="1" applyFill="1" applyBorder="1" applyAlignment="1" applyProtection="1">
      <alignment horizontal="center" shrinkToFit="1"/>
    </xf>
    <xf numFmtId="165" fontId="0" fillId="3" borderId="16" xfId="0" applyNumberFormat="1" applyFill="1" applyBorder="1" applyAlignment="1" applyProtection="1">
      <alignment horizontal="center" shrinkToFit="1"/>
    </xf>
    <xf numFmtId="165" fontId="0" fillId="3" borderId="11" xfId="0" applyNumberFormat="1" applyFill="1" applyBorder="1" applyAlignment="1" applyProtection="1">
      <alignment horizontal="center" shrinkToFit="1"/>
    </xf>
    <xf numFmtId="165" fontId="0" fillId="3" borderId="13" xfId="0" applyNumberFormat="1" applyFill="1" applyBorder="1" applyAlignment="1" applyProtection="1">
      <alignment horizontal="center" shrinkToFit="1"/>
    </xf>
    <xf numFmtId="0" fontId="26" fillId="3" borderId="0" xfId="0" applyFont="1" applyFill="1" applyProtection="1"/>
    <xf numFmtId="1" fontId="0" fillId="11" borderId="38" xfId="0" applyNumberFormat="1" applyFont="1" applyFill="1" applyBorder="1" applyAlignment="1" applyProtection="1">
      <alignment horizontal="center"/>
      <protection locked="0"/>
    </xf>
    <xf numFmtId="3" fontId="6" fillId="6" borderId="56" xfId="0" applyNumberFormat="1" applyFont="1" applyFill="1" applyBorder="1" applyAlignment="1" applyProtection="1">
      <alignment horizontal="center" vertical="center" shrinkToFit="1"/>
      <protection locked="0"/>
    </xf>
    <xf numFmtId="3" fontId="6" fillId="6" borderId="57" xfId="0" applyNumberFormat="1" applyFont="1" applyFill="1" applyBorder="1" applyAlignment="1" applyProtection="1">
      <alignment horizontal="center" vertical="center" shrinkToFit="1"/>
      <protection locked="0"/>
    </xf>
    <xf numFmtId="3" fontId="6" fillId="6" borderId="70" xfId="0" applyNumberFormat="1" applyFont="1" applyFill="1" applyBorder="1" applyAlignment="1" applyProtection="1">
      <alignment horizontal="center" vertical="center" shrinkToFit="1"/>
      <protection locked="0"/>
    </xf>
    <xf numFmtId="3" fontId="6" fillId="6" borderId="14" xfId="0" applyNumberFormat="1" applyFont="1" applyFill="1" applyBorder="1" applyAlignment="1" applyProtection="1">
      <alignment horizontal="center" vertical="center" shrinkToFit="1"/>
      <protection locked="0"/>
    </xf>
    <xf numFmtId="8" fontId="0" fillId="3" borderId="0" xfId="0" applyNumberFormat="1" applyFont="1" applyFill="1" applyBorder="1" applyAlignment="1" applyProtection="1">
      <alignment horizontal="center"/>
    </xf>
    <xf numFmtId="0" fontId="1" fillId="3" borderId="0" xfId="0" applyFont="1" applyFill="1" applyProtection="1"/>
    <xf numFmtId="0" fontId="0" fillId="3" borderId="1" xfId="0" applyFont="1" applyFill="1" applyBorder="1" applyAlignment="1">
      <alignment horizontal="left" vertical="center" wrapText="1"/>
    </xf>
    <xf numFmtId="0" fontId="6" fillId="3" borderId="53"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6" fillId="16" borderId="39" xfId="0" applyFont="1" applyFill="1" applyBorder="1" applyAlignment="1">
      <alignment horizontal="center" vertical="center" wrapText="1"/>
    </xf>
    <xf numFmtId="0" fontId="6" fillId="3" borderId="45" xfId="0" applyFont="1" applyFill="1" applyBorder="1" applyAlignment="1">
      <alignment horizontal="center" vertical="center"/>
    </xf>
    <xf numFmtId="0" fontId="0" fillId="3" borderId="1" xfId="0" applyFill="1" applyBorder="1" applyAlignment="1" applyProtection="1"/>
    <xf numFmtId="164" fontId="0" fillId="3" borderId="2" xfId="0" applyNumberFormat="1" applyFill="1" applyBorder="1" applyAlignment="1" applyProtection="1">
      <alignment horizontal="center" vertical="center"/>
    </xf>
    <xf numFmtId="164" fontId="0" fillId="3" borderId="2" xfId="0" applyNumberFormat="1" applyFill="1" applyBorder="1" applyAlignment="1" applyProtection="1"/>
    <xf numFmtId="165" fontId="0" fillId="3" borderId="2" xfId="0" applyNumberFormat="1" applyFill="1" applyBorder="1" applyAlignment="1" applyProtection="1"/>
    <xf numFmtId="3" fontId="0" fillId="3" borderId="2" xfId="0" applyNumberFormat="1" applyFill="1" applyBorder="1" applyAlignment="1" applyProtection="1"/>
    <xf numFmtId="3" fontId="0" fillId="3" borderId="3" xfId="0" applyNumberFormat="1" applyFill="1" applyBorder="1" applyAlignment="1" applyProtection="1"/>
    <xf numFmtId="164" fontId="0" fillId="3" borderId="2" xfId="0" applyNumberFormat="1" applyFill="1" applyBorder="1" applyAlignment="1" applyProtection="1">
      <alignment shrinkToFit="1"/>
    </xf>
    <xf numFmtId="165" fontId="0" fillId="3" borderId="2" xfId="0" applyNumberFormat="1" applyFill="1" applyBorder="1" applyAlignment="1" applyProtection="1">
      <alignment shrinkToFit="1"/>
    </xf>
    <xf numFmtId="3" fontId="0" fillId="3" borderId="2" xfId="0" applyNumberFormat="1" applyFill="1" applyBorder="1" applyAlignment="1" applyProtection="1">
      <alignment shrinkToFit="1"/>
    </xf>
    <xf numFmtId="3" fontId="0" fillId="3" borderId="3" xfId="0" applyNumberFormat="1" applyFill="1" applyBorder="1" applyAlignment="1" applyProtection="1">
      <alignment shrinkToFit="1"/>
    </xf>
    <xf numFmtId="164" fontId="0" fillId="6" borderId="51" xfId="0" applyNumberFormat="1" applyFill="1" applyBorder="1" applyAlignment="1" applyProtection="1">
      <alignment horizontal="center" vertical="center"/>
      <protection locked="0"/>
    </xf>
    <xf numFmtId="3" fontId="0" fillId="6" borderId="45" xfId="0" applyNumberFormat="1" applyFill="1" applyBorder="1" applyAlignment="1" applyProtection="1">
      <alignment horizontal="center" shrinkToFit="1"/>
      <protection locked="0"/>
    </xf>
    <xf numFmtId="3" fontId="0" fillId="6" borderId="51" xfId="0" applyNumberFormat="1" applyFill="1" applyBorder="1" applyAlignment="1" applyProtection="1">
      <alignment horizontal="center" shrinkToFit="1"/>
      <protection locked="0"/>
    </xf>
    <xf numFmtId="0" fontId="0" fillId="0" borderId="0" xfId="0" applyProtection="1"/>
    <xf numFmtId="164" fontId="0" fillId="3" borderId="8" xfId="0" applyNumberFormat="1" applyFill="1" applyBorder="1" applyAlignment="1" applyProtection="1">
      <alignment horizontal="center" vertical="center"/>
    </xf>
    <xf numFmtId="3" fontId="0" fillId="3" borderId="16" xfId="0" applyNumberFormat="1" applyFill="1" applyBorder="1" applyAlignment="1" applyProtection="1">
      <alignment horizontal="center" shrinkToFit="1"/>
    </xf>
    <xf numFmtId="3" fontId="0" fillId="3" borderId="57" xfId="0" applyNumberFormat="1" applyFill="1" applyBorder="1" applyAlignment="1" applyProtection="1">
      <alignment horizontal="center" shrinkToFit="1"/>
    </xf>
    <xf numFmtId="0" fontId="26" fillId="0" borderId="0" xfId="0" applyFont="1"/>
    <xf numFmtId="3" fontId="0" fillId="6" borderId="22" xfId="0" applyNumberFormat="1" applyFill="1" applyBorder="1" applyAlignment="1" applyProtection="1">
      <alignment horizontal="center" shrinkToFit="1"/>
      <protection locked="0"/>
    </xf>
    <xf numFmtId="3" fontId="0" fillId="6" borderId="23" xfId="0" applyNumberFormat="1" applyFill="1" applyBorder="1" applyAlignment="1" applyProtection="1">
      <alignment horizontal="center" shrinkToFit="1"/>
      <protection locked="0"/>
    </xf>
    <xf numFmtId="3" fontId="0" fillId="3" borderId="8" xfId="0" applyNumberFormat="1" applyFill="1" applyBorder="1" applyAlignment="1" applyProtection="1">
      <alignment horizontal="center" shrinkToFit="1"/>
    </xf>
    <xf numFmtId="167" fontId="0" fillId="6" borderId="31" xfId="0" applyNumberFormat="1" applyFont="1" applyFill="1" applyBorder="1" applyAlignment="1" applyProtection="1">
      <alignment horizontal="center" vertical="center" shrinkToFit="1"/>
      <protection locked="0"/>
    </xf>
    <xf numFmtId="167" fontId="0" fillId="6" borderId="74" xfId="0" applyNumberFormat="1" applyFont="1" applyFill="1" applyBorder="1" applyAlignment="1" applyProtection="1">
      <alignment horizontal="center" vertical="center" shrinkToFit="1"/>
      <protection locked="0"/>
    </xf>
    <xf numFmtId="167" fontId="0" fillId="6" borderId="32" xfId="0" applyNumberFormat="1" applyFont="1" applyFill="1" applyBorder="1" applyAlignment="1" applyProtection="1">
      <alignment horizontal="center" vertical="center" shrinkToFit="1"/>
      <protection locked="0"/>
    </xf>
    <xf numFmtId="167" fontId="0" fillId="6" borderId="73" xfId="0" applyNumberFormat="1" applyFont="1" applyFill="1" applyBorder="1" applyAlignment="1" applyProtection="1">
      <alignment horizontal="center" vertical="center" shrinkToFit="1"/>
      <protection locked="0"/>
    </xf>
    <xf numFmtId="49" fontId="0" fillId="5" borderId="25" xfId="0" applyNumberFormat="1" applyFill="1" applyBorder="1" applyAlignment="1" applyProtection="1">
      <alignment horizontal="left" vertical="center" indent="4" shrinkToFit="1"/>
      <protection locked="0"/>
    </xf>
    <xf numFmtId="49" fontId="0" fillId="5" borderId="26" xfId="0" applyNumberFormat="1" applyFill="1" applyBorder="1" applyAlignment="1" applyProtection="1">
      <alignment horizontal="left" vertical="center" indent="4" shrinkToFit="1"/>
      <protection locked="0"/>
    </xf>
    <xf numFmtId="0" fontId="0" fillId="3" borderId="54" xfId="0" applyFont="1" applyFill="1" applyBorder="1" applyAlignment="1" applyProtection="1">
      <alignment horizontal="left" vertical="center" indent="2"/>
    </xf>
    <xf numFmtId="0" fontId="0" fillId="3" borderId="6" xfId="0" applyFill="1" applyBorder="1" applyAlignment="1" applyProtection="1">
      <alignment horizontal="left" vertical="center" indent="2"/>
    </xf>
    <xf numFmtId="0" fontId="0" fillId="3" borderId="15" xfId="0" applyFill="1" applyBorder="1" applyAlignment="1" applyProtection="1">
      <alignment horizontal="left" vertical="center" indent="2"/>
    </xf>
    <xf numFmtId="0" fontId="0" fillId="3" borderId="25" xfId="0" applyFont="1" applyFill="1" applyBorder="1" applyAlignment="1" applyProtection="1">
      <alignment horizontal="left" vertical="center" indent="2"/>
    </xf>
    <xf numFmtId="0" fontId="0" fillId="3" borderId="25" xfId="0" applyFont="1" applyFill="1" applyBorder="1" applyAlignment="1" applyProtection="1">
      <alignment horizontal="left" vertical="center" indent="2" shrinkToFit="1"/>
    </xf>
    <xf numFmtId="0" fontId="0" fillId="3" borderId="6" xfId="0" applyFont="1" applyFill="1" applyBorder="1" applyAlignment="1" applyProtection="1">
      <alignment horizontal="left" vertical="center" wrapText="1" indent="2"/>
    </xf>
    <xf numFmtId="0" fontId="0" fillId="2" borderId="0" xfId="0" applyFill="1" applyAlignment="1" applyProtection="1">
      <alignment horizontal="center" vertical="center"/>
    </xf>
    <xf numFmtId="0" fontId="0" fillId="4" borderId="0" xfId="0" applyFill="1" applyAlignment="1" applyProtection="1">
      <alignment vertical="center"/>
    </xf>
    <xf numFmtId="0" fontId="0" fillId="3" borderId="9" xfId="0" applyFill="1" applyBorder="1" applyAlignment="1" applyProtection="1">
      <alignment horizontal="center" vertical="center"/>
    </xf>
    <xf numFmtId="165" fontId="0" fillId="15" borderId="10" xfId="0" applyNumberFormat="1" applyFill="1" applyBorder="1" applyAlignment="1" applyProtection="1">
      <alignment horizontal="center" vertical="center"/>
    </xf>
    <xf numFmtId="0" fontId="0" fillId="3" borderId="13" xfId="0" applyFill="1" applyBorder="1" applyAlignment="1" applyProtection="1">
      <alignment horizontal="center" vertical="center"/>
    </xf>
    <xf numFmtId="165" fontId="0" fillId="16" borderId="14" xfId="0" applyNumberFormat="1" applyFill="1" applyBorder="1" applyAlignment="1" applyProtection="1">
      <alignment horizontal="center" vertical="center"/>
    </xf>
    <xf numFmtId="0" fontId="0" fillId="3" borderId="52" xfId="0" applyFill="1" applyBorder="1" applyAlignment="1" applyProtection="1">
      <alignment vertical="center"/>
    </xf>
    <xf numFmtId="0" fontId="0" fillId="3" borderId="53" xfId="0" applyFont="1" applyFill="1" applyBorder="1" applyAlignment="1" applyProtection="1">
      <alignment horizontal="left" vertical="center" wrapText="1" indent="2"/>
    </xf>
    <xf numFmtId="0" fontId="0" fillId="3" borderId="54" xfId="0" applyFill="1" applyBorder="1" applyAlignment="1" applyProtection="1">
      <alignment vertical="center"/>
    </xf>
    <xf numFmtId="0" fontId="0" fillId="3" borderId="24" xfId="0" applyFill="1" applyBorder="1" applyAlignment="1" applyProtection="1">
      <alignment horizontal="left" vertical="center" indent="2"/>
    </xf>
    <xf numFmtId="3" fontId="0" fillId="3" borderId="21" xfId="0" applyNumberFormat="1" applyFill="1" applyBorder="1" applyAlignment="1" applyProtection="1">
      <alignment horizontal="center" vertical="center" shrinkToFit="1"/>
    </xf>
    <xf numFmtId="3" fontId="0" fillId="3" borderId="19" xfId="0" applyNumberFormat="1" applyFill="1" applyBorder="1" applyAlignment="1" applyProtection="1">
      <alignment horizontal="center" vertical="center" shrinkToFit="1"/>
    </xf>
    <xf numFmtId="3" fontId="0" fillId="3" borderId="56" xfId="0" applyNumberFormat="1" applyFill="1" applyBorder="1" applyAlignment="1" applyProtection="1">
      <alignment horizontal="center" vertical="center" shrinkToFit="1"/>
    </xf>
    <xf numFmtId="3" fontId="0" fillId="3" borderId="9" xfId="0" applyNumberFormat="1" applyFill="1" applyBorder="1" applyAlignment="1" applyProtection="1">
      <alignment horizontal="center" vertical="center" shrinkToFit="1"/>
    </xf>
    <xf numFmtId="3" fontId="0" fillId="3" borderId="10" xfId="0" applyNumberFormat="1" applyFill="1" applyBorder="1" applyAlignment="1" applyProtection="1">
      <alignment horizontal="center" vertical="center" shrinkToFit="1"/>
    </xf>
    <xf numFmtId="0" fontId="0" fillId="3" borderId="25" xfId="0" applyFill="1" applyBorder="1" applyAlignment="1" applyProtection="1">
      <alignment horizontal="left" vertical="center" indent="4"/>
    </xf>
    <xf numFmtId="0" fontId="0" fillId="3" borderId="68" xfId="0" applyFill="1" applyBorder="1" applyAlignment="1" applyProtection="1">
      <alignment horizontal="left" vertical="center" indent="2"/>
    </xf>
    <xf numFmtId="0" fontId="19" fillId="3" borderId="25" xfId="0" applyFont="1" applyFill="1" applyBorder="1" applyAlignment="1" applyProtection="1">
      <alignment horizontal="left" vertical="center" wrapText="1" indent="4"/>
    </xf>
    <xf numFmtId="0" fontId="19" fillId="3" borderId="26" xfId="0" applyFont="1" applyFill="1" applyBorder="1" applyAlignment="1" applyProtection="1">
      <alignment horizontal="left" vertical="center" wrapText="1" indent="4"/>
    </xf>
    <xf numFmtId="0" fontId="6" fillId="15" borderId="9" xfId="0" applyFont="1" applyFill="1" applyBorder="1" applyAlignment="1" applyProtection="1">
      <alignment horizontal="center" vertical="center" wrapText="1"/>
    </xf>
    <xf numFmtId="0" fontId="6" fillId="15" borderId="19" xfId="0" applyFont="1" applyFill="1" applyBorder="1" applyAlignment="1" applyProtection="1">
      <alignment horizontal="center" vertical="center" wrapText="1"/>
    </xf>
    <xf numFmtId="0" fontId="6" fillId="15" borderId="56" xfId="0" applyFont="1" applyFill="1" applyBorder="1" applyAlignment="1" applyProtection="1">
      <alignment horizontal="center" vertical="center" wrapText="1"/>
    </xf>
    <xf numFmtId="0" fontId="6" fillId="16" borderId="9" xfId="0" applyFont="1" applyFill="1" applyBorder="1" applyAlignment="1" applyProtection="1">
      <alignment horizontal="center" vertical="center" wrapText="1"/>
    </xf>
    <xf numFmtId="0" fontId="6" fillId="16" borderId="19" xfId="0" applyFont="1" applyFill="1" applyBorder="1" applyAlignment="1" applyProtection="1">
      <alignment horizontal="center" vertical="center" wrapText="1"/>
    </xf>
    <xf numFmtId="0" fontId="6" fillId="16" borderId="10" xfId="0" applyFont="1" applyFill="1" applyBorder="1" applyAlignment="1" applyProtection="1">
      <alignment horizontal="center" vertical="center" wrapText="1"/>
    </xf>
    <xf numFmtId="0" fontId="0" fillId="3" borderId="16" xfId="0" applyFill="1" applyBorder="1" applyAlignment="1" applyProtection="1">
      <alignment horizontal="left" vertical="center" indent="2"/>
    </xf>
    <xf numFmtId="0" fontId="0" fillId="3" borderId="26" xfId="0" applyFill="1" applyBorder="1" applyAlignment="1" applyProtection="1">
      <alignment horizontal="left" vertical="center" indent="4"/>
    </xf>
    <xf numFmtId="0" fontId="13" fillId="3" borderId="0" xfId="0" applyFont="1" applyFill="1" applyBorder="1" applyAlignment="1" applyProtection="1">
      <alignment vertical="center"/>
    </xf>
    <xf numFmtId="0" fontId="0" fillId="3" borderId="48" xfId="0" applyFill="1" applyBorder="1" applyAlignment="1" applyProtection="1">
      <alignment horizontal="left" vertical="center" indent="2"/>
    </xf>
    <xf numFmtId="0" fontId="0" fillId="4" borderId="0" xfId="0" applyFill="1" applyAlignment="1" applyProtection="1">
      <alignment horizontal="center" vertical="center"/>
    </xf>
    <xf numFmtId="164" fontId="0" fillId="6" borderId="74" xfId="0" applyNumberFormat="1" applyFill="1" applyBorder="1" applyAlignment="1" applyProtection="1">
      <alignment horizontal="center" vertical="center"/>
      <protection locked="0"/>
    </xf>
    <xf numFmtId="164" fontId="0" fillId="3" borderId="82" xfId="0" applyNumberFormat="1" applyFill="1" applyBorder="1" applyAlignment="1" applyProtection="1">
      <alignment horizontal="center" shrinkToFit="1"/>
    </xf>
    <xf numFmtId="165" fontId="0" fillId="3" borderId="30" xfId="0" applyNumberFormat="1" applyFill="1" applyBorder="1" applyAlignment="1" applyProtection="1">
      <alignment horizontal="center" shrinkToFit="1"/>
    </xf>
    <xf numFmtId="3" fontId="0" fillId="6" borderId="30" xfId="0" applyNumberFormat="1" applyFill="1" applyBorder="1" applyAlignment="1" applyProtection="1">
      <alignment horizontal="center" shrinkToFit="1"/>
      <protection locked="0"/>
    </xf>
    <xf numFmtId="165" fontId="0" fillId="3" borderId="31" xfId="0" applyNumberFormat="1" applyFill="1" applyBorder="1" applyAlignment="1" applyProtection="1">
      <alignment horizontal="center" shrinkToFit="1"/>
    </xf>
    <xf numFmtId="165" fontId="0" fillId="3" borderId="74" xfId="0" applyNumberFormat="1" applyFill="1" applyBorder="1" applyAlignment="1" applyProtection="1">
      <alignment horizontal="center" shrinkToFit="1"/>
    </xf>
    <xf numFmtId="3" fontId="0" fillId="6" borderId="31" xfId="0" applyNumberFormat="1" applyFill="1" applyBorder="1" applyAlignment="1" applyProtection="1">
      <alignment horizontal="center" shrinkToFit="1"/>
      <protection locked="0"/>
    </xf>
    <xf numFmtId="3" fontId="0" fillId="6" borderId="74" xfId="0" applyNumberFormat="1" applyFill="1" applyBorder="1" applyAlignment="1" applyProtection="1">
      <alignment horizontal="center" shrinkToFit="1"/>
      <protection locked="0"/>
    </xf>
    <xf numFmtId="0" fontId="0" fillId="15" borderId="17" xfId="0" applyFill="1" applyBorder="1" applyAlignment="1" applyProtection="1">
      <alignment horizontal="left" indent="2"/>
    </xf>
    <xf numFmtId="164" fontId="0" fillId="3" borderId="2" xfId="0" applyNumberFormat="1" applyFill="1" applyBorder="1" applyAlignment="1" applyProtection="1">
      <alignment horizontal="center" shrinkToFit="1"/>
    </xf>
    <xf numFmtId="165" fontId="0" fillId="3" borderId="2" xfId="0" applyNumberFormat="1" applyFill="1" applyBorder="1" applyAlignment="1" applyProtection="1">
      <alignment horizontal="center" shrinkToFit="1"/>
    </xf>
    <xf numFmtId="3" fontId="0" fillId="3" borderId="2" xfId="0" applyNumberFormat="1" applyFill="1" applyBorder="1" applyAlignment="1" applyProtection="1">
      <alignment horizontal="center" shrinkToFit="1"/>
    </xf>
    <xf numFmtId="3" fontId="0" fillId="3" borderId="3" xfId="0" applyNumberFormat="1" applyFill="1" applyBorder="1" applyAlignment="1" applyProtection="1">
      <alignment horizontal="center" shrinkToFit="1"/>
    </xf>
    <xf numFmtId="164" fontId="0" fillId="6" borderId="73" xfId="0" applyNumberFormat="1" applyFill="1" applyBorder="1" applyAlignment="1" applyProtection="1">
      <alignment horizontal="center" vertical="center"/>
      <protection locked="0"/>
    </xf>
    <xf numFmtId="164" fontId="0" fillId="6" borderId="22" xfId="0" applyNumberFormat="1" applyFill="1" applyBorder="1" applyAlignment="1" applyProtection="1">
      <alignment horizontal="center" vertical="center"/>
      <protection locked="0"/>
    </xf>
    <xf numFmtId="164" fontId="0" fillId="3" borderId="22" xfId="0" applyNumberFormat="1" applyFill="1" applyBorder="1" applyAlignment="1" applyProtection="1">
      <alignment horizontal="center" vertical="center"/>
    </xf>
    <xf numFmtId="164" fontId="0" fillId="6" borderId="22" xfId="0" applyNumberFormat="1" applyFont="1" applyFill="1" applyBorder="1" applyAlignment="1" applyProtection="1">
      <alignment horizontal="center" vertical="center" shrinkToFit="1"/>
      <protection locked="0"/>
    </xf>
    <xf numFmtId="164" fontId="0" fillId="6" borderId="23" xfId="0" applyNumberFormat="1" applyFill="1" applyBorder="1" applyAlignment="1" applyProtection="1">
      <alignment horizontal="center" vertical="center"/>
      <protection locked="0"/>
    </xf>
    <xf numFmtId="0" fontId="0" fillId="15" borderId="24" xfId="0" applyFill="1" applyBorder="1" applyAlignment="1" applyProtection="1">
      <alignment horizontal="left" indent="2"/>
    </xf>
    <xf numFmtId="0" fontId="0" fillId="15" borderId="25" xfId="0" applyFill="1" applyBorder="1" applyAlignment="1" applyProtection="1">
      <alignment horizontal="left" indent="2"/>
    </xf>
    <xf numFmtId="0" fontId="0" fillId="15" borderId="25" xfId="0" applyFill="1" applyBorder="1" applyAlignment="1" applyProtection="1">
      <alignment horizontal="left" indent="4"/>
    </xf>
    <xf numFmtId="0" fontId="0" fillId="15" borderId="25" xfId="0" applyFont="1" applyFill="1" applyBorder="1" applyAlignment="1" applyProtection="1">
      <alignment horizontal="left" indent="2" shrinkToFit="1"/>
    </xf>
    <xf numFmtId="0" fontId="0" fillId="15" borderId="26" xfId="0" applyFill="1" applyBorder="1" applyAlignment="1" applyProtection="1">
      <alignment horizontal="left" indent="2"/>
    </xf>
    <xf numFmtId="164" fontId="0" fillId="6" borderId="60" xfId="0" applyNumberFormat="1" applyFill="1" applyBorder="1" applyAlignment="1" applyProtection="1">
      <alignment horizontal="center" vertical="center"/>
      <protection locked="0"/>
    </xf>
    <xf numFmtId="0" fontId="0" fillId="15" borderId="54" xfId="0" applyFill="1" applyBorder="1" applyAlignment="1" applyProtection="1">
      <alignment horizontal="left" indent="2"/>
    </xf>
    <xf numFmtId="0" fontId="0" fillId="0" borderId="0" xfId="0" applyFont="1" applyProtection="1"/>
    <xf numFmtId="3" fontId="0" fillId="2" borderId="0" xfId="0" applyNumberFormat="1" applyFont="1" applyFill="1" applyAlignment="1">
      <alignment horizontal="center" vertical="center"/>
    </xf>
    <xf numFmtId="3" fontId="0" fillId="4" borderId="0" xfId="0" applyNumberFormat="1" applyFont="1" applyFill="1" applyAlignment="1">
      <alignment horizontal="center" vertical="center"/>
    </xf>
    <xf numFmtId="3" fontId="0" fillId="4" borderId="0" xfId="0" applyNumberFormat="1" applyFont="1" applyFill="1" applyBorder="1" applyAlignment="1">
      <alignment horizontal="center" vertical="center"/>
    </xf>
    <xf numFmtId="8" fontId="0" fillId="2" borderId="0" xfId="0" applyNumberFormat="1" applyFont="1" applyFill="1" applyAlignment="1">
      <alignment horizontal="center" vertical="center"/>
    </xf>
    <xf numFmtId="8" fontId="0" fillId="4" borderId="0" xfId="0" applyNumberFormat="1" applyFont="1" applyFill="1" applyAlignment="1">
      <alignment horizontal="center" vertical="center"/>
    </xf>
    <xf numFmtId="8" fontId="0" fillId="4" borderId="0" xfId="0" applyNumberFormat="1" applyFont="1" applyFill="1" applyBorder="1" applyAlignment="1">
      <alignment horizontal="center" vertical="center"/>
    </xf>
    <xf numFmtId="3" fontId="0" fillId="4" borderId="8" xfId="0" applyNumberFormat="1" applyFont="1" applyFill="1" applyBorder="1" applyAlignment="1">
      <alignment horizontal="center" vertical="center"/>
    </xf>
    <xf numFmtId="0" fontId="26" fillId="3" borderId="2" xfId="0" applyFont="1" applyFill="1" applyBorder="1" applyAlignment="1">
      <alignment horizontal="center" vertical="center" shrinkToFit="1"/>
    </xf>
    <xf numFmtId="0" fontId="26" fillId="4" borderId="0" xfId="0" applyFont="1" applyFill="1" applyAlignment="1">
      <alignment vertical="center"/>
    </xf>
    <xf numFmtId="0" fontId="26" fillId="4" borderId="0" xfId="0" applyFont="1" applyFill="1" applyAlignment="1">
      <alignment horizontal="center" vertical="center"/>
    </xf>
    <xf numFmtId="3" fontId="26" fillId="4" borderId="8" xfId="0" applyNumberFormat="1" applyFont="1" applyFill="1" applyBorder="1" applyAlignment="1">
      <alignment horizontal="center" vertical="center"/>
    </xf>
    <xf numFmtId="8" fontId="26" fillId="4" borderId="8" xfId="0" applyNumberFormat="1" applyFont="1" applyFill="1" applyBorder="1" applyAlignment="1">
      <alignment horizontal="center" vertical="center"/>
    </xf>
    <xf numFmtId="0" fontId="26" fillId="4" borderId="8" xfId="0" applyFont="1" applyFill="1" applyBorder="1" applyAlignment="1">
      <alignment horizontal="center" vertical="center"/>
    </xf>
    <xf numFmtId="167" fontId="9" fillId="3" borderId="2" xfId="0" applyNumberFormat="1" applyFont="1" applyFill="1" applyBorder="1" applyAlignment="1">
      <alignment horizontal="center" vertical="center" shrinkToFit="1"/>
    </xf>
    <xf numFmtId="167" fontId="0" fillId="3" borderId="21" xfId="0" applyNumberFormat="1" applyFill="1" applyBorder="1" applyAlignment="1" applyProtection="1">
      <alignment horizontal="center" vertical="center" shrinkToFit="1"/>
    </xf>
    <xf numFmtId="167" fontId="0" fillId="3" borderId="19" xfId="0" applyNumberFormat="1" applyFill="1" applyBorder="1" applyAlignment="1" applyProtection="1">
      <alignment horizontal="center" vertical="center" shrinkToFit="1"/>
    </xf>
    <xf numFmtId="167" fontId="0" fillId="3" borderId="56" xfId="0" applyNumberFormat="1" applyFill="1" applyBorder="1" applyAlignment="1" applyProtection="1">
      <alignment horizontal="center" vertical="center" shrinkToFit="1"/>
    </xf>
    <xf numFmtId="167" fontId="0" fillId="3" borderId="9" xfId="0" applyNumberFormat="1" applyFill="1" applyBorder="1" applyAlignment="1" applyProtection="1">
      <alignment horizontal="center" vertical="center" shrinkToFit="1"/>
    </xf>
    <xf numFmtId="167" fontId="0" fillId="3" borderId="10" xfId="0" applyNumberFormat="1" applyFill="1" applyBorder="1" applyAlignment="1" applyProtection="1">
      <alignment horizontal="center" vertical="center" shrinkToFit="1"/>
    </xf>
    <xf numFmtId="0" fontId="26" fillId="3" borderId="2" xfId="0" applyFont="1" applyFill="1" applyBorder="1" applyAlignment="1">
      <alignment horizontal="left" vertical="center" shrinkToFit="1"/>
    </xf>
    <xf numFmtId="8" fontId="9" fillId="3" borderId="2" xfId="0" applyNumberFormat="1" applyFont="1" applyFill="1" applyBorder="1" applyAlignment="1">
      <alignment horizontal="center" vertical="center" shrinkToFit="1"/>
    </xf>
    <xf numFmtId="0" fontId="0" fillId="3" borderId="2" xfId="0" applyFont="1" applyFill="1" applyBorder="1" applyAlignment="1" applyProtection="1">
      <alignment horizontal="left" vertical="center" shrinkToFit="1"/>
    </xf>
    <xf numFmtId="0" fontId="0" fillId="3" borderId="2" xfId="0" applyFont="1" applyFill="1" applyBorder="1" applyAlignment="1" applyProtection="1">
      <alignment vertical="center" shrinkToFit="1"/>
    </xf>
    <xf numFmtId="167" fontId="9" fillId="3" borderId="2" xfId="0" applyNumberFormat="1" applyFont="1" applyFill="1" applyBorder="1" applyAlignment="1" applyProtection="1">
      <alignment horizontal="center" vertical="center" shrinkToFit="1"/>
    </xf>
    <xf numFmtId="8" fontId="9" fillId="3" borderId="2" xfId="0" applyNumberFormat="1" applyFont="1" applyFill="1" applyBorder="1" applyAlignment="1" applyProtection="1">
      <alignment horizontal="center" vertical="center" shrinkToFit="1"/>
    </xf>
    <xf numFmtId="3" fontId="9" fillId="3" borderId="2" xfId="0" applyNumberFormat="1" applyFont="1" applyFill="1" applyBorder="1" applyAlignment="1" applyProtection="1">
      <alignment horizontal="center" vertical="center" shrinkToFit="1"/>
    </xf>
    <xf numFmtId="3" fontId="9" fillId="3" borderId="2" xfId="0" applyNumberFormat="1" applyFont="1" applyFill="1" applyBorder="1" applyAlignment="1">
      <alignment horizontal="center" vertical="center" shrinkToFit="1"/>
    </xf>
    <xf numFmtId="166" fontId="15" fillId="3" borderId="2" xfId="0" applyNumberFormat="1" applyFont="1" applyFill="1" applyBorder="1" applyAlignment="1">
      <alignment horizontal="center" vertical="center"/>
    </xf>
    <xf numFmtId="0" fontId="0" fillId="3" borderId="2" xfId="0" applyFont="1" applyFill="1" applyBorder="1" applyAlignment="1">
      <alignment horizontal="left" vertical="center" shrinkToFit="1"/>
    </xf>
    <xf numFmtId="3" fontId="0" fillId="6" borderId="73" xfId="0" applyNumberFormat="1" applyFill="1" applyBorder="1" applyAlignment="1" applyProtection="1">
      <alignment horizontal="center" shrinkToFit="1"/>
      <protection locked="0"/>
    </xf>
    <xf numFmtId="0" fontId="0" fillId="3" borderId="1" xfId="0" applyFill="1" applyBorder="1" applyAlignment="1" applyProtection="1">
      <alignment horizontal="left"/>
    </xf>
    <xf numFmtId="165" fontId="0" fillId="3" borderId="23" xfId="0" applyNumberFormat="1" applyFill="1" applyBorder="1" applyAlignment="1" applyProtection="1">
      <alignment horizontal="center" shrinkToFit="1"/>
    </xf>
    <xf numFmtId="165" fontId="0" fillId="3" borderId="22" xfId="0" applyNumberFormat="1" applyFill="1" applyBorder="1" applyAlignment="1" applyProtection="1">
      <alignment horizontal="center" shrinkToFit="1"/>
    </xf>
    <xf numFmtId="165" fontId="0" fillId="3" borderId="73" xfId="0" applyNumberFormat="1" applyFill="1" applyBorder="1" applyAlignment="1" applyProtection="1">
      <alignment horizontal="center" shrinkToFit="1"/>
    </xf>
    <xf numFmtId="0" fontId="0" fillId="6" borderId="30" xfId="0" applyFill="1" applyBorder="1" applyAlignment="1" applyProtection="1">
      <alignment horizontal="left" indent="4" shrinkToFit="1"/>
      <protection locked="0"/>
    </xf>
    <xf numFmtId="164" fontId="0" fillId="6" borderId="31" xfId="0" applyNumberFormat="1" applyFill="1" applyBorder="1" applyAlignment="1" applyProtection="1">
      <alignment horizontal="center" vertical="center"/>
      <protection locked="0"/>
    </xf>
    <xf numFmtId="0" fontId="0" fillId="6" borderId="16" xfId="0" applyFill="1" applyBorder="1" applyAlignment="1" applyProtection="1">
      <alignment horizontal="left" indent="4" shrinkToFit="1"/>
      <protection locked="0"/>
    </xf>
    <xf numFmtId="164" fontId="0" fillId="6" borderId="11" xfId="0" applyNumberFormat="1" applyFill="1" applyBorder="1" applyAlignment="1" applyProtection="1">
      <alignment horizontal="center" vertical="center"/>
      <protection locked="0"/>
    </xf>
    <xf numFmtId="0" fontId="0" fillId="6" borderId="17" xfId="0" applyFill="1" applyBorder="1" applyAlignment="1" applyProtection="1">
      <alignment horizontal="left" indent="4" shrinkToFit="1"/>
      <protection locked="0"/>
    </xf>
    <xf numFmtId="164" fontId="0" fillId="6" borderId="13" xfId="0" applyNumberFormat="1" applyFill="1" applyBorder="1" applyAlignment="1" applyProtection="1">
      <alignment horizontal="center" vertical="center"/>
      <protection locked="0"/>
    </xf>
    <xf numFmtId="0" fontId="1" fillId="3" borderId="0" xfId="0" applyFont="1" applyFill="1" applyAlignment="1">
      <alignment vertical="center"/>
    </xf>
    <xf numFmtId="0" fontId="1" fillId="3" borderId="0" xfId="0" applyFont="1" applyFill="1" applyAlignment="1">
      <alignment vertical="center"/>
    </xf>
    <xf numFmtId="0" fontId="1" fillId="3" borderId="0" xfId="0" applyFont="1" applyFill="1" applyAlignment="1">
      <alignment horizontal="left" vertical="center"/>
    </xf>
    <xf numFmtId="0" fontId="6" fillId="3" borderId="52" xfId="0" applyFont="1" applyFill="1" applyBorder="1" applyAlignment="1">
      <alignment horizontal="center" vertical="center"/>
    </xf>
    <xf numFmtId="0" fontId="6" fillId="3" borderId="48" xfId="0" applyFont="1" applyFill="1" applyBorder="1" applyAlignment="1">
      <alignment horizontal="center" vertical="center"/>
    </xf>
    <xf numFmtId="0" fontId="6" fillId="16" borderId="39" xfId="0" applyFont="1" applyFill="1" applyBorder="1" applyAlignment="1">
      <alignment horizontal="center" vertical="center" wrapText="1"/>
    </xf>
    <xf numFmtId="0" fontId="6" fillId="3" borderId="45" xfId="0" applyFont="1" applyFill="1" applyBorder="1" applyAlignment="1">
      <alignment horizontal="center" vertical="center"/>
    </xf>
    <xf numFmtId="0" fontId="6" fillId="3" borderId="30" xfId="0" applyFont="1" applyFill="1" applyBorder="1" applyAlignment="1">
      <alignment horizontal="center" vertical="center"/>
    </xf>
    <xf numFmtId="0" fontId="0" fillId="3" borderId="0" xfId="0" applyFill="1" applyAlignment="1">
      <alignment horizontal="left" vertical="center" indent="1"/>
    </xf>
    <xf numFmtId="0" fontId="6" fillId="3" borderId="1" xfId="0" applyFont="1" applyFill="1" applyBorder="1" applyAlignment="1">
      <alignment horizontal="center" vertical="center"/>
    </xf>
    <xf numFmtId="0" fontId="6" fillId="3" borderId="29" xfId="0" applyFont="1" applyFill="1" applyBorder="1" applyAlignment="1">
      <alignment horizontal="center" vertical="center" wrapText="1"/>
    </xf>
    <xf numFmtId="0" fontId="0" fillId="3" borderId="0" xfId="0" applyFill="1"/>
    <xf numFmtId="0" fontId="6" fillId="15" borderId="57" xfId="0" applyFont="1" applyFill="1" applyBorder="1" applyAlignment="1">
      <alignment horizontal="center" vertical="center" wrapText="1"/>
    </xf>
    <xf numFmtId="0" fontId="6" fillId="16" borderId="12" xfId="0" applyFont="1" applyFill="1" applyBorder="1" applyAlignment="1">
      <alignment horizontal="center" vertical="center" wrapText="1"/>
    </xf>
    <xf numFmtId="0" fontId="14" fillId="3" borderId="0" xfId="0" applyFont="1" applyFill="1"/>
    <xf numFmtId="0" fontId="18" fillId="3" borderId="0" xfId="0" applyFont="1" applyFill="1"/>
    <xf numFmtId="0" fontId="0" fillId="3" borderId="0" xfId="0" applyFill="1" applyAlignment="1"/>
    <xf numFmtId="0" fontId="18" fillId="3" borderId="0" xfId="0" applyFont="1" applyFill="1" applyAlignment="1">
      <alignment vertical="center"/>
    </xf>
    <xf numFmtId="0" fontId="21" fillId="3" borderId="0" xfId="0" applyFont="1" applyFill="1" applyAlignment="1">
      <alignment vertical="center"/>
    </xf>
    <xf numFmtId="0" fontId="14" fillId="3" borderId="0" xfId="0" applyFont="1" applyFill="1" applyAlignment="1">
      <alignment vertical="center"/>
    </xf>
    <xf numFmtId="0" fontId="2" fillId="3" borderId="0" xfId="0" applyFont="1" applyFill="1" applyAlignment="1">
      <alignment vertical="center"/>
    </xf>
    <xf numFmtId="164" fontId="0" fillId="3" borderId="46" xfId="0" applyNumberFormat="1" applyFill="1" applyBorder="1" applyAlignment="1" applyProtection="1">
      <alignment horizontal="center" shrinkToFit="1"/>
    </xf>
    <xf numFmtId="3" fontId="0" fillId="3" borderId="46" xfId="0" applyNumberFormat="1" applyFill="1" applyBorder="1" applyAlignment="1" applyProtection="1">
      <alignment horizontal="center" shrinkToFit="1"/>
    </xf>
    <xf numFmtId="0" fontId="0" fillId="15" borderId="25" xfId="0" applyFill="1" applyBorder="1" applyAlignment="1" applyProtection="1">
      <alignment horizontal="left" indent="2" shrinkToFit="1"/>
    </xf>
    <xf numFmtId="3" fontId="0" fillId="3" borderId="11" xfId="0" applyNumberFormat="1" applyFill="1" applyBorder="1" applyAlignment="1" applyProtection="1">
      <alignment horizontal="center" shrinkToFit="1"/>
    </xf>
    <xf numFmtId="0" fontId="26" fillId="17" borderId="38" xfId="0" applyFont="1" applyFill="1" applyBorder="1" applyAlignment="1">
      <alignment horizontal="center" vertical="center" wrapText="1"/>
    </xf>
    <xf numFmtId="0" fontId="26" fillId="17" borderId="3" xfId="0" applyFont="1" applyFill="1" applyBorder="1" applyAlignment="1">
      <alignment horizontal="center" vertical="center" wrapText="1"/>
    </xf>
    <xf numFmtId="0" fontId="6" fillId="0" borderId="50" xfId="0" applyFont="1" applyBorder="1" applyAlignment="1">
      <alignment horizontal="center" vertical="center" wrapText="1"/>
    </xf>
    <xf numFmtId="0" fontId="15" fillId="17" borderId="54" xfId="0" applyFont="1" applyFill="1" applyBorder="1" applyAlignment="1">
      <alignment horizontal="center" vertical="center" wrapText="1"/>
    </xf>
    <xf numFmtId="0" fontId="6" fillId="17" borderId="50" xfId="0" applyFont="1" applyFill="1" applyBorder="1" applyAlignment="1">
      <alignment horizontal="center" vertical="center" wrapText="1"/>
    </xf>
    <xf numFmtId="0" fontId="0" fillId="0" borderId="0" xfId="0" applyFont="1" applyFill="1" applyBorder="1" applyProtection="1"/>
    <xf numFmtId="0" fontId="0" fillId="3" borderId="0" xfId="0" applyFont="1" applyFill="1" applyBorder="1" applyProtection="1"/>
    <xf numFmtId="0" fontId="6" fillId="15" borderId="59" xfId="0" applyFont="1" applyFill="1" applyBorder="1" applyAlignment="1">
      <alignment horizontal="center" vertical="center" wrapText="1"/>
    </xf>
    <xf numFmtId="3" fontId="0" fillId="4" borderId="0" xfId="0" applyNumberFormat="1" applyFill="1" applyAlignment="1">
      <alignment vertical="center"/>
    </xf>
    <xf numFmtId="0" fontId="0" fillId="4" borderId="0" xfId="0" applyFill="1" applyAlignment="1">
      <alignment horizontal="left" vertical="center"/>
    </xf>
    <xf numFmtId="0" fontId="8" fillId="3" borderId="0" xfId="0" applyFont="1" applyFill="1" applyAlignment="1">
      <alignment vertical="center"/>
    </xf>
    <xf numFmtId="0" fontId="0" fillId="3" borderId="26" xfId="0" applyFont="1" applyFill="1" applyBorder="1" applyAlignment="1" applyProtection="1">
      <alignment horizontal="left" vertical="center" wrapText="1" indent="4"/>
    </xf>
    <xf numFmtId="0" fontId="20" fillId="3" borderId="6" xfId="0" applyFont="1" applyFill="1" applyBorder="1" applyAlignment="1" applyProtection="1">
      <alignment horizontal="left" indent="2"/>
    </xf>
    <xf numFmtId="165" fontId="0" fillId="15" borderId="56" xfId="0" applyNumberFormat="1" applyFill="1" applyBorder="1" applyAlignment="1">
      <alignment horizontal="center" vertical="center"/>
    </xf>
    <xf numFmtId="165" fontId="0" fillId="16" borderId="58" xfId="0" applyNumberFormat="1" applyFill="1" applyBorder="1" applyAlignment="1">
      <alignment horizontal="center" vertical="center"/>
    </xf>
    <xf numFmtId="8" fontId="0" fillId="4" borderId="0" xfId="0" applyNumberFormat="1" applyFill="1" applyBorder="1" applyAlignment="1">
      <alignment vertical="center"/>
    </xf>
    <xf numFmtId="0" fontId="36" fillId="3" borderId="0" xfId="0" applyFont="1" applyFill="1" applyAlignment="1">
      <alignment vertical="center"/>
    </xf>
    <xf numFmtId="165" fontId="0" fillId="3" borderId="0" xfId="0" applyNumberFormat="1" applyFill="1" applyBorder="1" applyAlignment="1">
      <alignment horizontal="center" vertical="center"/>
    </xf>
    <xf numFmtId="0" fontId="22" fillId="3" borderId="0" xfId="2" applyFill="1" applyProtection="1"/>
    <xf numFmtId="0" fontId="37" fillId="4" borderId="0" xfId="0" applyFont="1" applyFill="1" applyAlignment="1">
      <alignment vertical="center"/>
    </xf>
    <xf numFmtId="0" fontId="38" fillId="4" borderId="0" xfId="0" applyFont="1" applyFill="1" applyAlignment="1">
      <alignment vertical="center"/>
    </xf>
    <xf numFmtId="0" fontId="1" fillId="3" borderId="0" xfId="0" applyFont="1" applyFill="1" applyAlignment="1">
      <alignment vertical="center"/>
    </xf>
    <xf numFmtId="0" fontId="39" fillId="3" borderId="0" xfId="0" applyFont="1" applyFill="1" applyAlignment="1">
      <alignment vertical="center"/>
    </xf>
    <xf numFmtId="0" fontId="19" fillId="3" borderId="28" xfId="0" applyFont="1" applyFill="1" applyBorder="1" applyAlignment="1">
      <alignment horizontal="left" vertical="center"/>
    </xf>
    <xf numFmtId="0" fontId="1" fillId="3" borderId="0" xfId="0" applyFont="1" applyFill="1" applyAlignment="1">
      <alignment vertical="center" wrapText="1"/>
    </xf>
    <xf numFmtId="0" fontId="1" fillId="3" borderId="0" xfId="0" applyFont="1" applyFill="1" applyProtection="1"/>
    <xf numFmtId="0" fontId="40" fillId="3" borderId="0" xfId="0" applyFont="1" applyFill="1" applyProtection="1"/>
    <xf numFmtId="0" fontId="42" fillId="3" borderId="0" xfId="0" applyFont="1" applyFill="1" applyProtection="1"/>
    <xf numFmtId="164" fontId="0" fillId="3" borderId="82" xfId="0" applyNumberFormat="1" applyFill="1" applyBorder="1" applyAlignment="1" applyProtection="1">
      <alignment horizontal="center" vertical="center"/>
    </xf>
    <xf numFmtId="3" fontId="0" fillId="3" borderId="82" xfId="0" applyNumberFormat="1" applyFill="1" applyBorder="1" applyAlignment="1" applyProtection="1">
      <alignment horizontal="center" shrinkToFit="1"/>
    </xf>
    <xf numFmtId="3" fontId="0" fillId="3" borderId="33" xfId="0" applyNumberFormat="1" applyFill="1" applyBorder="1" applyAlignment="1" applyProtection="1">
      <alignment horizontal="center" shrinkToFit="1"/>
    </xf>
    <xf numFmtId="0" fontId="26" fillId="3" borderId="30" xfId="0" applyFont="1" applyFill="1" applyBorder="1" applyAlignment="1" applyProtection="1"/>
    <xf numFmtId="3" fontId="0" fillId="4" borderId="0" xfId="0" applyNumberFormat="1" applyFill="1" applyAlignment="1" applyProtection="1">
      <alignment vertical="center"/>
    </xf>
    <xf numFmtId="0" fontId="1" fillId="3" borderId="0" xfId="0" applyFont="1" applyFill="1" applyProtection="1"/>
    <xf numFmtId="0" fontId="8" fillId="4" borderId="0" xfId="0" applyFont="1" applyFill="1" applyBorder="1" applyAlignment="1">
      <alignment vertical="center"/>
    </xf>
    <xf numFmtId="0" fontId="0" fillId="18" borderId="0" xfId="0" applyFill="1" applyBorder="1" applyAlignment="1">
      <alignment vertical="center"/>
    </xf>
    <xf numFmtId="0" fontId="0" fillId="18" borderId="0" xfId="0" applyFill="1" applyAlignment="1">
      <alignment vertical="center"/>
    </xf>
    <xf numFmtId="0" fontId="2" fillId="16" borderId="8" xfId="0" applyFont="1" applyFill="1" applyBorder="1" applyAlignment="1">
      <alignment vertical="center"/>
    </xf>
    <xf numFmtId="0" fontId="2" fillId="15" borderId="11" xfId="0" applyFont="1" applyFill="1" applyBorder="1" applyAlignment="1">
      <alignment vertical="center"/>
    </xf>
    <xf numFmtId="0" fontId="2" fillId="15" borderId="13" xfId="0" applyFont="1" applyFill="1" applyBorder="1" applyAlignment="1">
      <alignment vertical="center"/>
    </xf>
    <xf numFmtId="0" fontId="2" fillId="16" borderId="20" xfId="0" applyFont="1" applyFill="1" applyBorder="1" applyAlignment="1">
      <alignment vertical="center"/>
    </xf>
    <xf numFmtId="0" fontId="0" fillId="4" borderId="0" xfId="0" applyFill="1" applyAlignment="1">
      <alignment horizontal="center" vertical="center"/>
    </xf>
    <xf numFmtId="169" fontId="2" fillId="3" borderId="8" xfId="0" applyNumberFormat="1" applyFont="1" applyFill="1" applyBorder="1" applyAlignment="1">
      <alignment horizontal="center" vertical="center"/>
    </xf>
    <xf numFmtId="169" fontId="2" fillId="3" borderId="20" xfId="0" applyNumberFormat="1" applyFont="1" applyFill="1" applyBorder="1" applyAlignment="1">
      <alignment horizontal="center" vertical="center"/>
    </xf>
    <xf numFmtId="169" fontId="2" fillId="3" borderId="12" xfId="0" applyNumberFormat="1" applyFont="1" applyFill="1" applyBorder="1" applyAlignment="1">
      <alignment horizontal="center" vertical="center"/>
    </xf>
    <xf numFmtId="169" fontId="2" fillId="3" borderId="14" xfId="0" applyNumberFormat="1" applyFont="1" applyFill="1" applyBorder="1" applyAlignment="1">
      <alignment horizontal="center" vertical="center"/>
    </xf>
    <xf numFmtId="3" fontId="0" fillId="3" borderId="57" xfId="0" applyNumberFormat="1" applyFill="1" applyBorder="1" applyAlignment="1" applyProtection="1">
      <alignment horizontal="center" vertical="center" shrinkToFit="1"/>
    </xf>
    <xf numFmtId="3" fontId="0" fillId="3" borderId="58" xfId="0" applyNumberFormat="1" applyFill="1" applyBorder="1" applyAlignment="1" applyProtection="1">
      <alignment horizontal="center" vertical="center" shrinkToFit="1"/>
    </xf>
    <xf numFmtId="3" fontId="0" fillId="3" borderId="22" xfId="0" applyNumberFormat="1" applyFill="1" applyBorder="1" applyAlignment="1" applyProtection="1">
      <alignment horizontal="center" vertical="center" shrinkToFit="1"/>
    </xf>
    <xf numFmtId="3" fontId="0" fillId="3" borderId="23" xfId="0" applyNumberFormat="1" applyFill="1" applyBorder="1" applyAlignment="1" applyProtection="1">
      <alignment horizontal="center" vertical="center" shrinkToFit="1"/>
    </xf>
    <xf numFmtId="0" fontId="5" fillId="3" borderId="0" xfId="0" applyFont="1" applyFill="1" applyAlignment="1" applyProtection="1">
      <alignment vertical="center"/>
    </xf>
    <xf numFmtId="0" fontId="26" fillId="3" borderId="0" xfId="0" applyFont="1" applyFill="1" applyAlignment="1" applyProtection="1">
      <alignment horizontal="right"/>
    </xf>
    <xf numFmtId="0" fontId="1" fillId="3" borderId="1" xfId="0" applyFont="1" applyFill="1" applyBorder="1" applyAlignment="1" applyProtection="1">
      <alignment vertical="center" wrapText="1"/>
    </xf>
    <xf numFmtId="3" fontId="0" fillId="6" borderId="15" xfId="0" applyNumberFormat="1" applyFont="1" applyFill="1" applyBorder="1" applyAlignment="1" applyProtection="1">
      <alignment horizontal="center" vertical="center" shrinkToFit="1"/>
      <protection locked="0"/>
    </xf>
    <xf numFmtId="3" fontId="0" fillId="6" borderId="16" xfId="0" applyNumberFormat="1" applyFont="1" applyFill="1" applyBorder="1" applyAlignment="1" applyProtection="1">
      <alignment horizontal="center" vertical="center" shrinkToFit="1"/>
      <protection locked="0"/>
    </xf>
    <xf numFmtId="3" fontId="0" fillId="6" borderId="17" xfId="0" applyNumberFormat="1" applyFont="1" applyFill="1" applyBorder="1" applyAlignment="1" applyProtection="1">
      <alignment horizontal="center" vertical="center" shrinkToFit="1"/>
      <protection locked="0"/>
    </xf>
    <xf numFmtId="0" fontId="0" fillId="3" borderId="71" xfId="0" applyFill="1" applyBorder="1" applyAlignment="1" applyProtection="1">
      <alignment horizontal="left" vertical="center" indent="4"/>
    </xf>
    <xf numFmtId="3" fontId="0" fillId="6" borderId="72" xfId="0" applyNumberFormat="1" applyFill="1" applyBorder="1" applyAlignment="1" applyProtection="1">
      <alignment horizontal="center" vertical="center" shrinkToFit="1"/>
      <protection locked="0"/>
    </xf>
    <xf numFmtId="3" fontId="0" fillId="6" borderId="69" xfId="0" applyNumberFormat="1" applyFill="1" applyBorder="1" applyAlignment="1" applyProtection="1">
      <alignment horizontal="center" vertical="center" shrinkToFit="1"/>
      <protection locked="0"/>
    </xf>
    <xf numFmtId="3" fontId="0" fillId="6" borderId="70" xfId="0" applyNumberFormat="1" applyFill="1" applyBorder="1" applyAlignment="1" applyProtection="1">
      <alignment horizontal="center" vertical="center" shrinkToFit="1"/>
      <protection locked="0"/>
    </xf>
    <xf numFmtId="3" fontId="0" fillId="6" borderId="35" xfId="0" applyNumberFormat="1" applyFill="1" applyBorder="1" applyAlignment="1" applyProtection="1">
      <alignment horizontal="center" vertical="center" shrinkToFit="1"/>
      <protection locked="0"/>
    </xf>
    <xf numFmtId="3" fontId="0" fillId="6" borderId="36" xfId="0" applyNumberFormat="1" applyFill="1" applyBorder="1" applyAlignment="1" applyProtection="1">
      <alignment horizontal="center" vertical="center" shrinkToFit="1"/>
      <protection locked="0"/>
    </xf>
    <xf numFmtId="0" fontId="17" fillId="9" borderId="70" xfId="0" applyFont="1" applyFill="1" applyBorder="1" applyAlignment="1" applyProtection="1">
      <alignment horizontal="center" vertical="center"/>
    </xf>
    <xf numFmtId="0" fontId="0" fillId="3" borderId="36" xfId="0" applyFont="1" applyFill="1" applyBorder="1" applyAlignment="1" applyProtection="1">
      <alignment horizontal="center" vertical="center" shrinkToFit="1"/>
    </xf>
    <xf numFmtId="0" fontId="39" fillId="3" borderId="0" xfId="0" applyFont="1" applyFill="1" applyProtection="1"/>
    <xf numFmtId="0" fontId="6" fillId="16" borderId="6" xfId="0" applyFont="1" applyFill="1" applyBorder="1" applyAlignment="1">
      <alignment horizontal="center" vertical="center" wrapText="1"/>
    </xf>
    <xf numFmtId="0" fontId="6" fillId="16" borderId="48" xfId="0" applyFont="1" applyFill="1" applyBorder="1" applyAlignment="1">
      <alignment horizontal="center" vertical="center" wrapText="1"/>
    </xf>
    <xf numFmtId="0" fontId="6" fillId="16" borderId="36" xfId="0" applyFont="1" applyFill="1" applyBorder="1" applyAlignment="1">
      <alignment horizontal="center" vertical="center" wrapText="1"/>
    </xf>
    <xf numFmtId="0" fontId="6" fillId="16" borderId="46" xfId="0" applyFont="1" applyFill="1" applyBorder="1" applyAlignment="1">
      <alignment horizontal="center" vertical="center" wrapText="1"/>
    </xf>
    <xf numFmtId="0" fontId="48" fillId="16" borderId="45" xfId="0" applyFont="1" applyFill="1" applyBorder="1" applyAlignment="1">
      <alignment horizontal="center" vertical="center" wrapText="1"/>
    </xf>
    <xf numFmtId="0" fontId="48" fillId="15" borderId="49" xfId="0" applyFont="1" applyFill="1" applyBorder="1" applyAlignment="1">
      <alignment horizontal="center" vertical="center"/>
    </xf>
    <xf numFmtId="0" fontId="48" fillId="15" borderId="46" xfId="0" applyFont="1" applyFill="1" applyBorder="1" applyAlignment="1">
      <alignment horizontal="center" vertical="center" wrapText="1"/>
    </xf>
    <xf numFmtId="0" fontId="48" fillId="16" borderId="49" xfId="0" applyFont="1" applyFill="1" applyBorder="1" applyAlignment="1">
      <alignment horizontal="center" vertical="center"/>
    </xf>
    <xf numFmtId="0" fontId="48" fillId="15" borderId="45" xfId="0" applyFont="1" applyFill="1" applyBorder="1" applyAlignment="1">
      <alignment horizontal="center" vertical="center" wrapText="1"/>
    </xf>
    <xf numFmtId="0" fontId="48" fillId="16" borderId="45" xfId="0" applyFont="1" applyFill="1" applyBorder="1" applyAlignment="1">
      <alignment horizontal="center" vertical="center"/>
    </xf>
    <xf numFmtId="0" fontId="48" fillId="15" borderId="50" xfId="0" applyFont="1" applyFill="1" applyBorder="1" applyAlignment="1">
      <alignment horizontal="center" vertical="center"/>
    </xf>
    <xf numFmtId="0" fontId="48" fillId="3" borderId="45" xfId="0" applyFont="1" applyFill="1" applyBorder="1" applyAlignment="1">
      <alignment horizontal="center" vertical="center" wrapText="1"/>
    </xf>
    <xf numFmtId="0" fontId="6" fillId="3" borderId="36" xfId="0" applyFont="1" applyFill="1" applyBorder="1" applyAlignment="1" applyProtection="1">
      <alignment horizontal="center" vertical="center" wrapText="1"/>
    </xf>
    <xf numFmtId="0" fontId="6" fillId="3" borderId="42" xfId="0" applyFont="1" applyFill="1" applyBorder="1" applyAlignment="1" applyProtection="1">
      <alignment horizontal="center" vertical="center" wrapText="1"/>
    </xf>
    <xf numFmtId="3" fontId="9" fillId="3" borderId="3" xfId="0" applyNumberFormat="1" applyFont="1" applyFill="1" applyBorder="1" applyAlignment="1" applyProtection="1">
      <alignment horizontal="center" vertical="center" shrinkToFit="1"/>
    </xf>
    <xf numFmtId="1" fontId="9" fillId="3" borderId="5" xfId="0" applyNumberFormat="1" applyFont="1" applyFill="1" applyBorder="1" applyAlignment="1" applyProtection="1">
      <alignment horizontal="center" vertical="center" shrinkToFit="1"/>
    </xf>
    <xf numFmtId="3" fontId="9" fillId="3" borderId="5" xfId="0" applyNumberFormat="1" applyFont="1" applyFill="1" applyBorder="1" applyAlignment="1" applyProtection="1">
      <alignment horizontal="center" vertical="center" shrinkToFit="1"/>
    </xf>
    <xf numFmtId="0" fontId="0" fillId="4" borderId="7" xfId="0" applyFont="1" applyFill="1" applyBorder="1" applyAlignment="1">
      <alignment vertical="center"/>
    </xf>
    <xf numFmtId="3" fontId="0" fillId="4" borderId="10" xfId="0" applyNumberFormat="1" applyFont="1" applyFill="1" applyBorder="1" applyAlignment="1">
      <alignment horizontal="center" vertical="center"/>
    </xf>
    <xf numFmtId="3" fontId="0" fillId="4" borderId="12" xfId="0" applyNumberFormat="1" applyFont="1" applyFill="1" applyBorder="1" applyAlignment="1">
      <alignment horizontal="center" vertical="center"/>
    </xf>
    <xf numFmtId="3" fontId="0" fillId="4" borderId="14" xfId="0" applyNumberFormat="1" applyFont="1" applyFill="1" applyBorder="1" applyAlignment="1">
      <alignment horizontal="center" vertical="center"/>
    </xf>
    <xf numFmtId="0" fontId="1" fillId="3" borderId="42" xfId="0" applyFont="1" applyFill="1" applyBorder="1" applyAlignment="1" applyProtection="1">
      <alignment vertical="center"/>
    </xf>
    <xf numFmtId="0" fontId="0" fillId="3" borderId="0" xfId="0" applyFont="1" applyFill="1" applyAlignment="1" applyProtection="1">
      <alignment vertical="top"/>
    </xf>
    <xf numFmtId="0" fontId="0" fillId="3" borderId="0" xfId="0" applyFill="1" applyBorder="1" applyAlignment="1" applyProtection="1">
      <alignment vertical="top"/>
    </xf>
    <xf numFmtId="0" fontId="1" fillId="3" borderId="0" xfId="0" applyFont="1" applyFill="1" applyAlignment="1" applyProtection="1">
      <alignment vertical="top"/>
    </xf>
    <xf numFmtId="0" fontId="26" fillId="3" borderId="18" xfId="0" applyFont="1" applyFill="1" applyBorder="1" applyAlignment="1" applyProtection="1">
      <alignment horizontal="center" vertical="center"/>
    </xf>
    <xf numFmtId="0" fontId="1" fillId="3" borderId="0" xfId="0" applyFont="1" applyFill="1" applyProtection="1"/>
    <xf numFmtId="0" fontId="0" fillId="5" borderId="31" xfId="0" applyFill="1" applyBorder="1" applyAlignment="1" applyProtection="1">
      <alignment vertical="center"/>
      <protection locked="0"/>
    </xf>
    <xf numFmtId="0" fontId="0" fillId="5" borderId="11" xfId="0" applyFill="1" applyBorder="1" applyProtection="1">
      <protection locked="0"/>
    </xf>
    <xf numFmtId="0" fontId="0" fillId="5" borderId="11" xfId="0" applyFill="1" applyBorder="1" applyAlignment="1" applyProtection="1">
      <alignment vertical="top"/>
      <protection locked="0"/>
    </xf>
    <xf numFmtId="0" fontId="0" fillId="5" borderId="11" xfId="0" applyFill="1" applyBorder="1" applyAlignment="1" applyProtection="1">
      <alignment vertical="center"/>
      <protection locked="0"/>
    </xf>
    <xf numFmtId="0" fontId="0" fillId="5" borderId="13" xfId="0" applyFill="1" applyBorder="1" applyProtection="1">
      <protection locked="0"/>
    </xf>
    <xf numFmtId="49" fontId="5" fillId="5" borderId="31" xfId="0" applyNumberFormat="1" applyFont="1" applyFill="1" applyBorder="1" applyAlignment="1" applyProtection="1">
      <alignment horizontal="center" vertical="center" shrinkToFit="1"/>
    </xf>
    <xf numFmtId="49" fontId="5" fillId="5" borderId="74" xfId="0" applyNumberFormat="1" applyFont="1" applyFill="1" applyBorder="1" applyAlignment="1" applyProtection="1">
      <alignment horizontal="center" vertical="center" shrinkToFit="1"/>
    </xf>
    <xf numFmtId="49" fontId="5" fillId="5" borderId="32" xfId="0" applyNumberFormat="1" applyFont="1" applyFill="1" applyBorder="1" applyAlignment="1" applyProtection="1">
      <alignment horizontal="center" vertical="center" shrinkToFit="1"/>
    </xf>
    <xf numFmtId="49" fontId="5" fillId="5" borderId="11" xfId="0" applyNumberFormat="1" applyFont="1" applyFill="1" applyBorder="1" applyAlignment="1" applyProtection="1">
      <alignment horizontal="center" vertical="center" shrinkToFit="1"/>
    </xf>
    <xf numFmtId="49" fontId="5" fillId="5" borderId="8" xfId="0" applyNumberFormat="1" applyFont="1" applyFill="1" applyBorder="1" applyAlignment="1" applyProtection="1">
      <alignment horizontal="center" vertical="center" shrinkToFit="1"/>
    </xf>
    <xf numFmtId="49" fontId="5" fillId="5" borderId="12" xfId="0" applyNumberFormat="1" applyFont="1" applyFill="1" applyBorder="1" applyAlignment="1" applyProtection="1">
      <alignment horizontal="center" vertical="center" shrinkToFit="1"/>
    </xf>
    <xf numFmtId="49" fontId="5" fillId="5" borderId="13" xfId="0" applyNumberFormat="1" applyFont="1" applyFill="1" applyBorder="1" applyAlignment="1" applyProtection="1">
      <alignment horizontal="center" vertical="center" shrinkToFit="1"/>
    </xf>
    <xf numFmtId="49" fontId="5" fillId="5" borderId="20" xfId="0" applyNumberFormat="1" applyFont="1" applyFill="1" applyBorder="1" applyAlignment="1" applyProtection="1">
      <alignment horizontal="center" vertical="center" shrinkToFit="1"/>
    </xf>
    <xf numFmtId="49" fontId="5" fillId="5" borderId="14" xfId="0" applyNumberFormat="1" applyFont="1" applyFill="1" applyBorder="1" applyAlignment="1" applyProtection="1">
      <alignment horizontal="center" vertical="center" shrinkToFit="1"/>
    </xf>
    <xf numFmtId="49" fontId="0" fillId="5" borderId="38" xfId="0" applyNumberFormat="1" applyFont="1" applyFill="1" applyBorder="1" applyAlignment="1" applyProtection="1">
      <alignment horizontal="center"/>
    </xf>
    <xf numFmtId="1" fontId="0" fillId="6" borderId="38" xfId="0" applyNumberFormat="1" applyFont="1" applyFill="1" applyBorder="1" applyAlignment="1" applyProtection="1">
      <alignment horizontal="center"/>
    </xf>
    <xf numFmtId="0" fontId="22" fillId="3" borderId="0" xfId="2" applyFill="1" applyBorder="1" applyProtection="1"/>
    <xf numFmtId="0" fontId="0" fillId="3" borderId="44" xfId="0" applyFont="1" applyFill="1" applyBorder="1" applyAlignment="1" applyProtection="1">
      <alignment horizontal="center" vertical="center" shrinkToFit="1"/>
    </xf>
    <xf numFmtId="0" fontId="15" fillId="0" borderId="54" xfId="0" applyFont="1" applyBorder="1" applyAlignment="1">
      <alignment horizontal="center" vertical="center" wrapText="1"/>
    </xf>
    <xf numFmtId="0" fontId="6" fillId="17" borderId="50" xfId="0" applyFont="1" applyFill="1" applyBorder="1" applyAlignment="1">
      <alignment vertical="center" wrapText="1"/>
    </xf>
    <xf numFmtId="0" fontId="6" fillId="0" borderId="50" xfId="0" applyFont="1" applyBorder="1" applyAlignment="1">
      <alignment vertical="center" wrapText="1"/>
    </xf>
    <xf numFmtId="0" fontId="15" fillId="0" borderId="38" xfId="0" applyFont="1" applyBorder="1" applyAlignment="1">
      <alignment horizontal="center" vertical="center" wrapText="1"/>
    </xf>
    <xf numFmtId="0" fontId="6" fillId="0" borderId="3" xfId="0" applyFont="1" applyBorder="1" applyAlignment="1">
      <alignment horizontal="center" vertical="center" wrapText="1"/>
    </xf>
    <xf numFmtId="165" fontId="0" fillId="3" borderId="15" xfId="0" applyNumberFormat="1" applyFill="1" applyBorder="1" applyAlignment="1" applyProtection="1">
      <alignment horizontal="center"/>
    </xf>
    <xf numFmtId="165" fontId="0" fillId="3" borderId="61" xfId="0" applyNumberFormat="1" applyFill="1" applyBorder="1" applyAlignment="1" applyProtection="1">
      <alignment horizontal="center"/>
    </xf>
    <xf numFmtId="165" fontId="0" fillId="3" borderId="21" xfId="0" applyNumberFormat="1" applyFill="1" applyBorder="1" applyAlignment="1" applyProtection="1">
      <alignment horizontal="center"/>
    </xf>
    <xf numFmtId="165" fontId="0" fillId="3" borderId="17" xfId="0" applyNumberFormat="1" applyFill="1" applyBorder="1" applyAlignment="1" applyProtection="1">
      <alignment horizontal="center"/>
    </xf>
    <xf numFmtId="165" fontId="0" fillId="3" borderId="63" xfId="0" applyNumberFormat="1" applyFill="1" applyBorder="1" applyAlignment="1" applyProtection="1">
      <alignment horizontal="center"/>
    </xf>
    <xf numFmtId="165" fontId="0" fillId="3" borderId="23" xfId="0" applyNumberFormat="1" applyFill="1" applyBorder="1" applyAlignment="1" applyProtection="1">
      <alignment horizontal="center"/>
    </xf>
    <xf numFmtId="8" fontId="0" fillId="3" borderId="6" xfId="0" applyNumberFormat="1" applyFill="1" applyBorder="1" applyAlignment="1" applyProtection="1">
      <alignment horizontal="center"/>
    </xf>
    <xf numFmtId="8" fontId="0" fillId="3" borderId="0" xfId="0" applyNumberFormat="1" applyFill="1" applyBorder="1" applyAlignment="1" applyProtection="1">
      <alignment horizontal="center"/>
    </xf>
    <xf numFmtId="0" fontId="41" fillId="3" borderId="0" xfId="0" applyFont="1" applyFill="1" applyProtection="1"/>
    <xf numFmtId="0" fontId="1" fillId="3" borderId="0" xfId="0" applyFont="1" applyFill="1" applyProtection="1"/>
    <xf numFmtId="0" fontId="1" fillId="3" borderId="0" xfId="0" applyFont="1" applyFill="1" applyAlignment="1" applyProtection="1">
      <alignment vertical="center"/>
    </xf>
    <xf numFmtId="49" fontId="0" fillId="6" borderId="9" xfId="0" applyNumberFormat="1" applyFill="1" applyBorder="1" applyAlignment="1" applyProtection="1">
      <alignment shrinkToFit="1"/>
      <protection locked="0"/>
    </xf>
    <xf numFmtId="49" fontId="0" fillId="6" borderId="19" xfId="0" applyNumberFormat="1" applyFill="1" applyBorder="1" applyAlignment="1" applyProtection="1">
      <alignment shrinkToFit="1"/>
      <protection locked="0"/>
    </xf>
    <xf numFmtId="49" fontId="0" fillId="6" borderId="10" xfId="0" applyNumberFormat="1" applyFill="1" applyBorder="1" applyAlignment="1" applyProtection="1">
      <alignment shrinkToFit="1"/>
      <protection locked="0"/>
    </xf>
    <xf numFmtId="49" fontId="0" fillId="6" borderId="11" xfId="0" applyNumberFormat="1" applyFill="1" applyBorder="1" applyAlignment="1" applyProtection="1">
      <alignment shrinkToFit="1"/>
      <protection locked="0"/>
    </xf>
    <xf numFmtId="49" fontId="0" fillId="6" borderId="8" xfId="0" applyNumberFormat="1" applyFill="1" applyBorder="1" applyAlignment="1" applyProtection="1">
      <alignment shrinkToFit="1"/>
      <protection locked="0"/>
    </xf>
    <xf numFmtId="49" fontId="0" fillId="6" borderId="12" xfId="0" applyNumberFormat="1" applyFill="1" applyBorder="1" applyAlignment="1" applyProtection="1">
      <alignment shrinkToFit="1"/>
      <protection locked="0"/>
    </xf>
    <xf numFmtId="49" fontId="0" fillId="6" borderId="13" xfId="0" applyNumberFormat="1" applyFill="1" applyBorder="1" applyAlignment="1" applyProtection="1">
      <alignment shrinkToFit="1"/>
      <protection locked="0"/>
    </xf>
    <xf numFmtId="49" fontId="0" fillId="6" borderId="20" xfId="0" applyNumberFormat="1" applyFill="1" applyBorder="1" applyAlignment="1" applyProtection="1">
      <alignment shrinkToFit="1"/>
      <protection locked="0"/>
    </xf>
    <xf numFmtId="49" fontId="0" fillId="6" borderId="14" xfId="0" applyNumberFormat="1" applyFill="1" applyBorder="1" applyAlignment="1" applyProtection="1">
      <alignment shrinkToFit="1"/>
      <protection locked="0"/>
    </xf>
    <xf numFmtId="0" fontId="6" fillId="3" borderId="52" xfId="0" applyFont="1" applyFill="1" applyBorder="1" applyAlignment="1">
      <alignment horizontal="center" vertical="center" wrapText="1"/>
    </xf>
    <xf numFmtId="0" fontId="6" fillId="3" borderId="53"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0" fillId="3" borderId="1" xfId="0" applyFont="1" applyFill="1" applyBorder="1" applyAlignment="1">
      <alignment horizontal="left" vertical="center" wrapText="1"/>
    </xf>
    <xf numFmtId="0" fontId="0" fillId="3" borderId="2" xfId="0" applyFont="1" applyFill="1" applyBorder="1" applyAlignment="1">
      <alignment horizontal="left" vertical="center" wrapText="1"/>
    </xf>
    <xf numFmtId="0" fontId="0" fillId="3" borderId="3" xfId="0" applyFont="1" applyFill="1" applyBorder="1" applyAlignment="1">
      <alignment horizontal="left" vertical="center" wrapText="1"/>
    </xf>
    <xf numFmtId="0" fontId="6" fillId="16" borderId="30" xfId="0" applyFont="1" applyFill="1" applyBorder="1" applyAlignment="1">
      <alignment horizontal="center" vertical="center"/>
    </xf>
    <xf numFmtId="0" fontId="6" fillId="16" borderId="33" xfId="0" applyFont="1" applyFill="1" applyBorder="1" applyAlignment="1">
      <alignment horizontal="center" vertical="center"/>
    </xf>
    <xf numFmtId="0" fontId="6" fillId="15" borderId="9" xfId="0" applyFont="1" applyFill="1" applyBorder="1" applyAlignment="1">
      <alignment horizontal="center" vertical="center"/>
    </xf>
    <xf numFmtId="0" fontId="6" fillId="15" borderId="19" xfId="0" applyFont="1" applyFill="1" applyBorder="1" applyAlignment="1">
      <alignment horizontal="center" vertical="center"/>
    </xf>
    <xf numFmtId="0" fontId="6" fillId="15" borderId="10" xfId="0" applyFont="1" applyFill="1" applyBorder="1" applyAlignment="1">
      <alignment horizontal="center" vertical="center"/>
    </xf>
    <xf numFmtId="0" fontId="0" fillId="3" borderId="27"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45" xfId="0" applyFont="1" applyFill="1" applyBorder="1" applyAlignment="1">
      <alignment horizontal="center" vertical="center" wrapText="1"/>
    </xf>
    <xf numFmtId="0" fontId="0" fillId="3" borderId="78" xfId="0" applyFont="1" applyFill="1" applyBorder="1" applyAlignment="1" applyProtection="1">
      <alignment horizontal="center" vertical="center" wrapText="1"/>
    </xf>
    <xf numFmtId="0" fontId="0" fillId="3" borderId="42" xfId="0" applyFont="1" applyFill="1" applyBorder="1" applyAlignment="1" applyProtection="1">
      <alignment horizontal="center" vertical="center" wrapText="1"/>
    </xf>
    <xf numFmtId="0" fontId="0" fillId="3" borderId="55" xfId="0" applyFont="1" applyFill="1" applyBorder="1" applyAlignment="1" applyProtection="1">
      <alignment horizontal="center" vertical="center" wrapText="1"/>
    </xf>
    <xf numFmtId="0" fontId="0" fillId="3" borderId="15" xfId="0" applyFill="1" applyBorder="1" applyAlignment="1">
      <alignment horizontal="center" vertical="center"/>
    </xf>
    <xf numFmtId="0" fontId="0" fillId="3" borderId="61" xfId="0" applyFill="1" applyBorder="1" applyAlignment="1">
      <alignment horizontal="center" vertical="center"/>
    </xf>
    <xf numFmtId="0" fontId="0" fillId="3" borderId="21" xfId="0" applyFill="1" applyBorder="1" applyAlignment="1">
      <alignment horizontal="center" vertical="center"/>
    </xf>
    <xf numFmtId="0" fontId="0" fillId="3" borderId="17" xfId="0" applyFill="1" applyBorder="1" applyAlignment="1">
      <alignment horizontal="center" vertical="center"/>
    </xf>
    <xf numFmtId="0" fontId="0" fillId="3" borderId="63" xfId="0" applyFill="1" applyBorder="1" applyAlignment="1">
      <alignment horizontal="center" vertical="center"/>
    </xf>
    <xf numFmtId="0" fontId="0" fillId="3" borderId="23" xfId="0" applyFill="1" applyBorder="1" applyAlignment="1">
      <alignment horizontal="center" vertical="center"/>
    </xf>
    <xf numFmtId="0" fontId="0" fillId="3" borderId="6" xfId="0" applyFill="1" applyBorder="1" applyAlignment="1">
      <alignment horizontal="left" vertical="center" indent="1" shrinkToFit="1"/>
    </xf>
    <xf numFmtId="0" fontId="0" fillId="3" borderId="0" xfId="0" applyFill="1" applyBorder="1" applyAlignment="1">
      <alignment horizontal="left" vertical="center" indent="1" shrinkToFit="1"/>
    </xf>
    <xf numFmtId="0" fontId="1" fillId="3" borderId="0" xfId="0" applyFont="1" applyFill="1" applyAlignment="1">
      <alignment vertical="center"/>
    </xf>
    <xf numFmtId="0" fontId="0" fillId="3" borderId="4" xfId="0" applyFont="1" applyFill="1" applyBorder="1" applyAlignment="1">
      <alignment horizontal="left" vertical="center" wrapText="1"/>
    </xf>
    <xf numFmtId="0" fontId="0" fillId="3" borderId="7" xfId="0" applyFont="1" applyFill="1" applyBorder="1" applyAlignment="1">
      <alignment horizontal="left" vertical="center" wrapText="1"/>
    </xf>
    <xf numFmtId="0" fontId="6" fillId="15" borderId="56" xfId="0" applyFont="1" applyFill="1" applyBorder="1" applyAlignment="1">
      <alignment horizontal="center" vertical="center"/>
    </xf>
    <xf numFmtId="0" fontId="6" fillId="16" borderId="52" xfId="0" applyFont="1" applyFill="1" applyBorder="1" applyAlignment="1">
      <alignment horizontal="center" vertical="center" wrapText="1"/>
    </xf>
    <xf numFmtId="0" fontId="6" fillId="16" borderId="53"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3" borderId="78"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0" fillId="3" borderId="44"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4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3"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44" xfId="0" applyFont="1" applyFill="1" applyBorder="1" applyAlignment="1">
      <alignment horizontal="center" vertical="center" wrapText="1"/>
    </xf>
    <xf numFmtId="0" fontId="6" fillId="3" borderId="41" xfId="0" applyFont="1" applyFill="1" applyBorder="1" applyAlignment="1">
      <alignment horizontal="center" vertical="center"/>
    </xf>
    <xf numFmtId="0" fontId="6" fillId="3" borderId="77"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0" fillId="6" borderId="17" xfId="0" applyFill="1" applyBorder="1" applyAlignment="1" applyProtection="1">
      <alignment horizontal="center" vertical="center"/>
      <protection locked="0"/>
    </xf>
    <xf numFmtId="0" fontId="0" fillId="6" borderId="63" xfId="0" applyFill="1" applyBorder="1" applyAlignment="1" applyProtection="1">
      <alignment horizontal="center" vertical="center"/>
      <protection locked="0"/>
    </xf>
    <xf numFmtId="0" fontId="0" fillId="6" borderId="29" xfId="0"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0" fillId="6" borderId="62" xfId="0" applyFill="1" applyBorder="1" applyAlignment="1" applyProtection="1">
      <alignment horizontal="center" vertical="center"/>
      <protection locked="0"/>
    </xf>
    <xf numFmtId="0" fontId="0" fillId="6" borderId="28" xfId="0" applyFill="1" applyBorder="1" applyAlignment="1" applyProtection="1">
      <alignment horizontal="center" vertical="center"/>
      <protection locked="0"/>
    </xf>
    <xf numFmtId="0" fontId="6" fillId="3" borderId="52" xfId="0" applyFont="1" applyFill="1" applyBorder="1" applyAlignment="1">
      <alignment horizontal="center" vertical="center"/>
    </xf>
    <xf numFmtId="0" fontId="6" fillId="3" borderId="54"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61" xfId="0" applyFont="1" applyFill="1" applyBorder="1" applyAlignment="1">
      <alignment horizontal="center" vertical="center"/>
    </xf>
    <xf numFmtId="0" fontId="6" fillId="3" borderId="43" xfId="0" applyFont="1" applyFill="1" applyBorder="1" applyAlignment="1">
      <alignment horizontal="center" vertical="center"/>
    </xf>
    <xf numFmtId="0" fontId="1" fillId="3" borderId="0" xfId="0" applyFont="1" applyFill="1" applyAlignment="1">
      <alignment horizontal="left" vertical="center"/>
    </xf>
    <xf numFmtId="0" fontId="0" fillId="3" borderId="0" xfId="0" applyFill="1" applyAlignment="1">
      <alignment horizontal="left" vertical="center" wrapText="1"/>
    </xf>
    <xf numFmtId="0" fontId="0" fillId="3" borderId="0" xfId="0" applyFill="1" applyAlignment="1">
      <alignment horizontal="left" vertical="center"/>
    </xf>
    <xf numFmtId="0" fontId="1" fillId="3" borderId="0" xfId="0" applyFont="1" applyFill="1" applyAlignment="1" applyProtection="1">
      <alignment horizontal="left" vertical="center"/>
    </xf>
    <xf numFmtId="0" fontId="0" fillId="3" borderId="4" xfId="0" applyFont="1" applyFill="1" applyBorder="1" applyAlignment="1" applyProtection="1">
      <alignment horizontal="left" vertical="center" wrapText="1"/>
    </xf>
    <xf numFmtId="0" fontId="0" fillId="3" borderId="7" xfId="0" applyFont="1" applyFill="1" applyBorder="1" applyAlignment="1" applyProtection="1">
      <alignment horizontal="left" vertical="center" wrapText="1"/>
    </xf>
    <xf numFmtId="0" fontId="6" fillId="16" borderId="52" xfId="0" applyFont="1" applyFill="1" applyBorder="1" applyAlignment="1" applyProtection="1">
      <alignment horizontal="center" vertical="center" wrapText="1"/>
    </xf>
    <xf numFmtId="0" fontId="6" fillId="16" borderId="53" xfId="0" applyFont="1" applyFill="1" applyBorder="1" applyAlignment="1" applyProtection="1">
      <alignment horizontal="center" vertical="center" wrapText="1"/>
    </xf>
    <xf numFmtId="0" fontId="6" fillId="15" borderId="9" xfId="0" applyFont="1" applyFill="1" applyBorder="1" applyAlignment="1" applyProtection="1">
      <alignment horizontal="center" vertical="center"/>
    </xf>
    <xf numFmtId="0" fontId="6" fillId="15" borderId="19" xfId="0" applyFont="1" applyFill="1" applyBorder="1" applyAlignment="1" applyProtection="1">
      <alignment horizontal="center" vertical="center"/>
    </xf>
    <xf numFmtId="0" fontId="6" fillId="15" borderId="56" xfId="0" applyFont="1" applyFill="1" applyBorder="1" applyAlignment="1" applyProtection="1">
      <alignment horizontal="center" vertical="center"/>
    </xf>
    <xf numFmtId="0" fontId="6" fillId="3" borderId="27" xfId="0" applyFont="1" applyFill="1" applyBorder="1" applyAlignment="1" applyProtection="1">
      <alignment horizontal="center" vertical="center" wrapText="1"/>
    </xf>
    <xf numFmtId="0" fontId="6" fillId="3" borderId="39" xfId="0" applyFont="1" applyFill="1" applyBorder="1" applyAlignment="1" applyProtection="1">
      <alignment horizontal="center" vertical="center" wrapText="1"/>
    </xf>
    <xf numFmtId="0" fontId="0" fillId="3" borderId="1" xfId="0" applyFont="1" applyFill="1" applyBorder="1" applyAlignment="1" applyProtection="1">
      <alignment horizontal="center" vertical="center" wrapText="1"/>
    </xf>
    <xf numFmtId="0" fontId="0" fillId="3" borderId="2" xfId="0" applyFont="1" applyFill="1" applyBorder="1" applyAlignment="1" applyProtection="1">
      <alignment horizontal="center" vertical="center" wrapText="1"/>
    </xf>
    <xf numFmtId="0" fontId="0" fillId="3" borderId="3" xfId="0" applyFont="1" applyFill="1" applyBorder="1" applyAlignment="1" applyProtection="1">
      <alignment horizontal="center" vertical="center" wrapText="1"/>
    </xf>
    <xf numFmtId="0" fontId="0" fillId="3" borderId="27" xfId="0" applyFont="1" applyFill="1" applyBorder="1" applyAlignment="1" applyProtection="1">
      <alignment horizontal="center" vertical="center" wrapText="1"/>
    </xf>
    <xf numFmtId="0" fontId="0" fillId="3" borderId="39" xfId="0" applyFont="1" applyFill="1" applyBorder="1" applyAlignment="1" applyProtection="1">
      <alignment horizontal="center" vertical="center" wrapText="1"/>
    </xf>
    <xf numFmtId="0" fontId="0" fillId="3" borderId="45" xfId="0" applyFont="1" applyFill="1" applyBorder="1" applyAlignment="1" applyProtection="1">
      <alignment horizontal="center" vertical="center" wrapText="1"/>
    </xf>
    <xf numFmtId="0" fontId="0" fillId="3" borderId="44" xfId="0" applyFont="1" applyFill="1" applyBorder="1" applyAlignment="1" applyProtection="1">
      <alignment horizontal="center" vertical="center" wrapText="1"/>
    </xf>
    <xf numFmtId="0" fontId="0" fillId="3" borderId="41" xfId="0" applyFont="1" applyFill="1" applyBorder="1" applyAlignment="1" applyProtection="1">
      <alignment horizontal="center" vertical="center" wrapText="1"/>
    </xf>
    <xf numFmtId="0" fontId="0" fillId="3" borderId="46" xfId="0" applyFont="1" applyFill="1" applyBorder="1" applyAlignment="1" applyProtection="1">
      <alignment horizontal="center" vertical="center" wrapText="1"/>
    </xf>
    <xf numFmtId="0" fontId="6" fillId="16" borderId="15" xfId="0" applyFont="1" applyFill="1" applyBorder="1" applyAlignment="1" applyProtection="1">
      <alignment horizontal="center" vertical="center"/>
    </xf>
    <xf numFmtId="0" fontId="6" fillId="16" borderId="43" xfId="0" applyFont="1" applyFill="1" applyBorder="1" applyAlignment="1" applyProtection="1">
      <alignment horizontal="center" vertical="center"/>
    </xf>
    <xf numFmtId="0" fontId="0" fillId="3" borderId="27" xfId="0" applyFont="1" applyFill="1" applyBorder="1" applyAlignment="1" applyProtection="1">
      <alignment vertical="center" wrapText="1"/>
    </xf>
    <xf numFmtId="0" fontId="0" fillId="3" borderId="39" xfId="0" applyFont="1" applyFill="1" applyBorder="1" applyAlignment="1" applyProtection="1">
      <alignment vertical="center" wrapText="1"/>
    </xf>
    <xf numFmtId="0" fontId="0" fillId="3" borderId="45" xfId="0" applyFont="1" applyFill="1" applyBorder="1" applyAlignment="1" applyProtection="1">
      <alignment vertical="center" wrapText="1"/>
    </xf>
    <xf numFmtId="0" fontId="0" fillId="3" borderId="52" xfId="0" applyFont="1" applyFill="1" applyBorder="1" applyAlignment="1" applyProtection="1">
      <alignment horizontal="center" vertical="center" wrapText="1"/>
    </xf>
    <xf numFmtId="0" fontId="0" fillId="3" borderId="53" xfId="0" applyFont="1" applyFill="1" applyBorder="1" applyAlignment="1" applyProtection="1">
      <alignment horizontal="center" vertical="center" wrapText="1"/>
    </xf>
    <xf numFmtId="0" fontId="0" fillId="3" borderId="54" xfId="0" applyFont="1" applyFill="1" applyBorder="1" applyAlignment="1" applyProtection="1">
      <alignment horizontal="center" vertical="center" wrapText="1"/>
    </xf>
    <xf numFmtId="0" fontId="0" fillId="3" borderId="0" xfId="0" applyFill="1" applyAlignment="1">
      <alignment horizontal="left" vertical="center" indent="1" shrinkToFit="1"/>
    </xf>
    <xf numFmtId="0" fontId="6" fillId="3" borderId="41" xfId="0" applyFont="1" applyFill="1" applyBorder="1" applyAlignment="1">
      <alignment horizontal="center" vertical="center" wrapText="1"/>
    </xf>
    <xf numFmtId="0" fontId="6" fillId="3" borderId="78" xfId="0" applyFont="1" applyFill="1" applyBorder="1" applyAlignment="1" applyProtection="1">
      <alignment horizontal="center" vertical="center" wrapText="1"/>
    </xf>
    <xf numFmtId="0" fontId="6" fillId="3" borderId="42" xfId="0" applyFont="1" applyFill="1" applyBorder="1" applyAlignment="1" applyProtection="1">
      <alignment horizontal="center" vertical="center" wrapText="1"/>
    </xf>
    <xf numFmtId="0" fontId="0" fillId="3" borderId="15" xfId="0" applyFont="1" applyFill="1" applyBorder="1" applyAlignment="1" applyProtection="1">
      <alignment vertical="center" wrapText="1"/>
    </xf>
    <xf numFmtId="0" fontId="0" fillId="3" borderId="61" xfId="0" applyFont="1" applyFill="1" applyBorder="1" applyAlignment="1" applyProtection="1">
      <alignment vertical="center" wrapText="1"/>
    </xf>
    <xf numFmtId="0" fontId="0" fillId="3" borderId="43" xfId="0" applyFont="1" applyFill="1" applyBorder="1" applyAlignment="1" applyProtection="1">
      <alignment vertical="center" wrapText="1"/>
    </xf>
    <xf numFmtId="0" fontId="0" fillId="6" borderId="57" xfId="0" applyFill="1" applyBorder="1" applyAlignment="1" applyProtection="1">
      <alignment horizontal="center" vertical="center"/>
      <protection locked="0"/>
    </xf>
    <xf numFmtId="169" fontId="0" fillId="6" borderId="16" xfId="0" applyNumberFormat="1" applyFont="1" applyFill="1" applyBorder="1" applyAlignment="1" applyProtection="1">
      <alignment horizontal="center"/>
      <protection locked="0"/>
    </xf>
    <xf numFmtId="169" fontId="0" fillId="6" borderId="28" xfId="0" applyNumberFormat="1" applyFont="1" applyFill="1" applyBorder="1" applyAlignment="1" applyProtection="1">
      <alignment horizontal="center"/>
      <protection locked="0"/>
    </xf>
    <xf numFmtId="0" fontId="0" fillId="6" borderId="58" xfId="0" applyFill="1" applyBorder="1" applyAlignment="1" applyProtection="1">
      <alignment horizontal="center" vertical="center"/>
      <protection locked="0"/>
    </xf>
    <xf numFmtId="169" fontId="0" fillId="6" borderId="17" xfId="0" applyNumberFormat="1" applyFont="1" applyFill="1" applyBorder="1" applyAlignment="1" applyProtection="1">
      <alignment horizontal="center"/>
      <protection locked="0"/>
    </xf>
    <xf numFmtId="169" fontId="0" fillId="6" borderId="29" xfId="0" applyNumberFormat="1" applyFont="1" applyFill="1" applyBorder="1" applyAlignment="1" applyProtection="1">
      <alignment horizontal="center"/>
      <protection locked="0"/>
    </xf>
    <xf numFmtId="0" fontId="0" fillId="3" borderId="1" xfId="0" applyFill="1" applyBorder="1" applyAlignment="1" applyProtection="1">
      <alignment horizontal="left"/>
    </xf>
    <xf numFmtId="0" fontId="0" fillId="3" borderId="2" xfId="0" applyFill="1" applyBorder="1" applyAlignment="1" applyProtection="1">
      <alignment horizontal="left"/>
    </xf>
    <xf numFmtId="0" fontId="0" fillId="3" borderId="3" xfId="0" applyFill="1" applyBorder="1" applyAlignment="1" applyProtection="1">
      <alignment horizontal="left"/>
    </xf>
    <xf numFmtId="169" fontId="0" fillId="3" borderId="1" xfId="0" applyNumberFormat="1" applyFont="1" applyFill="1" applyBorder="1" applyAlignment="1" applyProtection="1">
      <alignment horizontal="center"/>
    </xf>
    <xf numFmtId="169" fontId="0" fillId="3" borderId="3" xfId="0" applyNumberFormat="1" applyFont="1" applyFill="1" applyBorder="1" applyAlignment="1" applyProtection="1">
      <alignment horizontal="center"/>
    </xf>
    <xf numFmtId="49" fontId="0" fillId="5" borderId="1" xfId="0" applyNumberFormat="1" applyFont="1" applyFill="1" applyBorder="1" applyAlignment="1" applyProtection="1">
      <alignment horizontal="center"/>
      <protection locked="0"/>
    </xf>
    <xf numFmtId="49" fontId="0" fillId="5" borderId="2" xfId="0" applyNumberFormat="1" applyFont="1" applyFill="1" applyBorder="1" applyAlignment="1" applyProtection="1">
      <alignment horizontal="center"/>
      <protection locked="0"/>
    </xf>
    <xf numFmtId="49" fontId="0" fillId="5" borderId="3" xfId="0" applyNumberFormat="1" applyFont="1" applyFill="1" applyBorder="1" applyAlignment="1" applyProtection="1">
      <alignment horizontal="center"/>
      <protection locked="0"/>
    </xf>
    <xf numFmtId="0" fontId="0" fillId="3" borderId="0" xfId="0" applyFont="1" applyFill="1" applyAlignment="1" applyProtection="1">
      <alignment wrapText="1"/>
    </xf>
    <xf numFmtId="0" fontId="5" fillId="15" borderId="9" xfId="0" applyFont="1" applyFill="1" applyBorder="1" applyAlignment="1" applyProtection="1">
      <alignment horizontal="center" vertical="center"/>
    </xf>
    <xf numFmtId="0" fontId="5" fillId="15" borderId="19" xfId="0" applyFont="1" applyFill="1" applyBorder="1" applyAlignment="1" applyProtection="1">
      <alignment horizontal="center" vertical="center"/>
    </xf>
    <xf numFmtId="0" fontId="5" fillId="15" borderId="10" xfId="0" applyFont="1" applyFill="1" applyBorder="1" applyAlignment="1" applyProtection="1">
      <alignment horizontal="center" vertical="center"/>
    </xf>
    <xf numFmtId="0" fontId="5" fillId="16" borderId="21" xfId="0" applyFont="1" applyFill="1" applyBorder="1" applyAlignment="1" applyProtection="1">
      <alignment horizontal="center" vertical="center"/>
    </xf>
    <xf numFmtId="0" fontId="5" fillId="16" borderId="19" xfId="0" applyFont="1" applyFill="1" applyBorder="1" applyAlignment="1" applyProtection="1">
      <alignment horizontal="center" vertical="center"/>
    </xf>
    <xf numFmtId="0" fontId="5" fillId="16" borderId="10" xfId="0" applyFont="1" applyFill="1" applyBorder="1" applyAlignment="1" applyProtection="1">
      <alignment horizontal="center" vertical="center"/>
    </xf>
    <xf numFmtId="49" fontId="0" fillId="5" borderId="9" xfId="0" applyNumberFormat="1" applyFont="1" applyFill="1" applyBorder="1" applyAlignment="1" applyProtection="1">
      <alignment horizontal="center" shrinkToFit="1"/>
      <protection locked="0"/>
    </xf>
    <xf numFmtId="49" fontId="0" fillId="5" borderId="19" xfId="0" applyNumberFormat="1" applyFont="1" applyFill="1" applyBorder="1" applyAlignment="1" applyProtection="1">
      <alignment horizontal="center" shrinkToFit="1"/>
      <protection locked="0"/>
    </xf>
    <xf numFmtId="49" fontId="0" fillId="5" borderId="10" xfId="0" applyNumberFormat="1" applyFont="1" applyFill="1" applyBorder="1" applyAlignment="1" applyProtection="1">
      <alignment horizontal="center" shrinkToFit="1"/>
      <protection locked="0"/>
    </xf>
    <xf numFmtId="49" fontId="0" fillId="5" borderId="11" xfId="0" applyNumberFormat="1" applyFont="1" applyFill="1" applyBorder="1" applyAlignment="1" applyProtection="1">
      <alignment horizontal="center" shrinkToFit="1"/>
      <protection locked="0"/>
    </xf>
    <xf numFmtId="49" fontId="0" fillId="5" borderId="8" xfId="0" applyNumberFormat="1" applyFont="1" applyFill="1" applyBorder="1" applyAlignment="1" applyProtection="1">
      <alignment horizontal="center" shrinkToFit="1"/>
      <protection locked="0"/>
    </xf>
    <xf numFmtId="49" fontId="0" fillId="5" borderId="12" xfId="0" applyNumberFormat="1" applyFont="1" applyFill="1" applyBorder="1" applyAlignment="1" applyProtection="1">
      <alignment horizontal="center" shrinkToFit="1"/>
      <protection locked="0"/>
    </xf>
    <xf numFmtId="49" fontId="0" fillId="5" borderId="13" xfId="0" applyNumberFormat="1" applyFont="1" applyFill="1" applyBorder="1" applyAlignment="1" applyProtection="1">
      <alignment horizontal="center" shrinkToFit="1"/>
      <protection locked="0"/>
    </xf>
    <xf numFmtId="49" fontId="0" fillId="5" borderId="20" xfId="0" applyNumberFormat="1" applyFont="1" applyFill="1" applyBorder="1" applyAlignment="1" applyProtection="1">
      <alignment horizontal="center" shrinkToFit="1"/>
      <protection locked="0"/>
    </xf>
    <xf numFmtId="49" fontId="0" fillId="5" borderId="14" xfId="0" applyNumberFormat="1" applyFont="1" applyFill="1" applyBorder="1" applyAlignment="1" applyProtection="1">
      <alignment horizontal="center" shrinkToFit="1"/>
      <protection locked="0"/>
    </xf>
    <xf numFmtId="0" fontId="26" fillId="3" borderId="67" xfId="0" applyFont="1" applyFill="1" applyBorder="1" applyAlignment="1" applyProtection="1">
      <alignment horizontal="center" vertical="center"/>
    </xf>
    <xf numFmtId="0" fontId="26" fillId="3" borderId="2" xfId="0" applyFont="1" applyFill="1" applyBorder="1" applyAlignment="1" applyProtection="1">
      <alignment horizontal="center" vertical="center"/>
    </xf>
    <xf numFmtId="0" fontId="26" fillId="3" borderId="1" xfId="0" applyFont="1" applyFill="1" applyBorder="1" applyAlignment="1" applyProtection="1">
      <alignment horizontal="center" vertical="center"/>
    </xf>
    <xf numFmtId="0" fontId="26" fillId="3" borderId="3" xfId="0" applyFont="1" applyFill="1" applyBorder="1" applyAlignment="1" applyProtection="1">
      <alignment horizontal="center" vertical="center"/>
    </xf>
    <xf numFmtId="0" fontId="0" fillId="6" borderId="75" xfId="0" applyFill="1" applyBorder="1" applyAlignment="1" applyProtection="1">
      <alignment horizontal="center" vertical="center"/>
      <protection locked="0"/>
    </xf>
    <xf numFmtId="0" fontId="0" fillId="6" borderId="82" xfId="0" applyFill="1" applyBorder="1" applyAlignment="1" applyProtection="1">
      <alignment horizontal="center" vertical="center"/>
      <protection locked="0"/>
    </xf>
    <xf numFmtId="169" fontId="0" fillId="6" borderId="30" xfId="0" applyNumberFormat="1" applyFont="1" applyFill="1" applyBorder="1" applyAlignment="1" applyProtection="1">
      <alignment horizontal="center"/>
      <protection locked="0"/>
    </xf>
    <xf numFmtId="169" fontId="0" fillId="6" borderId="33" xfId="0" applyNumberFormat="1" applyFont="1" applyFill="1" applyBorder="1" applyAlignment="1" applyProtection="1">
      <alignment horizontal="center"/>
      <protection locked="0"/>
    </xf>
    <xf numFmtId="49" fontId="0" fillId="5" borderId="45" xfId="0" applyNumberFormat="1" applyFont="1" applyFill="1" applyBorder="1" applyAlignment="1" applyProtection="1">
      <alignment horizontal="center" shrinkToFit="1"/>
      <protection locked="0"/>
    </xf>
    <xf numFmtId="49" fontId="0" fillId="5" borderId="51" xfId="0" applyNumberFormat="1" applyFont="1" applyFill="1" applyBorder="1" applyAlignment="1" applyProtection="1">
      <alignment horizontal="center" shrinkToFit="1"/>
      <protection locked="0"/>
    </xf>
    <xf numFmtId="49" fontId="0" fillId="5" borderId="46" xfId="0" applyNumberFormat="1" applyFont="1" applyFill="1" applyBorder="1" applyAlignment="1" applyProtection="1">
      <alignment horizontal="center" shrinkToFit="1"/>
      <protection locked="0"/>
    </xf>
    <xf numFmtId="0" fontId="22" fillId="3" borderId="0" xfId="2" applyFill="1" applyAlignment="1" applyProtection="1">
      <alignment horizontal="left" vertical="top" wrapText="1"/>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78" xfId="0" applyFont="1" applyFill="1" applyBorder="1" applyAlignment="1">
      <alignment horizontal="center" wrapText="1"/>
    </xf>
    <xf numFmtId="0" fontId="6" fillId="3" borderId="42" xfId="0" applyFont="1" applyFill="1" applyBorder="1" applyAlignment="1">
      <alignment horizontal="center" wrapText="1"/>
    </xf>
    <xf numFmtId="0" fontId="6" fillId="3" borderId="44" xfId="0" applyFont="1" applyFill="1" applyBorder="1" applyAlignment="1">
      <alignment horizontal="center" wrapText="1"/>
    </xf>
    <xf numFmtId="0" fontId="6" fillId="3" borderId="41" xfId="0" applyFont="1" applyFill="1" applyBorder="1" applyAlignment="1">
      <alignment horizontal="center" wrapText="1"/>
    </xf>
    <xf numFmtId="0" fontId="0" fillId="3" borderId="52" xfId="0" applyFont="1" applyFill="1" applyBorder="1" applyAlignment="1">
      <alignment horizontal="center" vertical="center" wrapText="1"/>
    </xf>
    <xf numFmtId="0" fontId="0" fillId="3" borderId="53" xfId="0" applyFont="1" applyFill="1" applyBorder="1" applyAlignment="1">
      <alignment horizontal="center" vertical="center" wrapText="1"/>
    </xf>
    <xf numFmtId="0" fontId="0" fillId="3" borderId="54"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6" fillId="16" borderId="15" xfId="0" applyFont="1" applyFill="1" applyBorder="1" applyAlignment="1">
      <alignment horizontal="center" vertical="center" wrapText="1"/>
    </xf>
    <xf numFmtId="0" fontId="6" fillId="16" borderId="43" xfId="0" applyFont="1" applyFill="1" applyBorder="1" applyAlignment="1">
      <alignment horizontal="center" vertical="center" wrapText="1"/>
    </xf>
    <xf numFmtId="0" fontId="6" fillId="16" borderId="15" xfId="0" applyFont="1" applyFill="1" applyBorder="1" applyAlignment="1">
      <alignment horizontal="center" vertical="center"/>
    </xf>
    <xf numFmtId="0" fontId="6" fillId="16" borderId="43" xfId="0" applyFont="1" applyFill="1" applyBorder="1" applyAlignment="1">
      <alignment horizontal="center" vertical="center"/>
    </xf>
    <xf numFmtId="0" fontId="6" fillId="16" borderId="27" xfId="0" applyFont="1" applyFill="1" applyBorder="1" applyAlignment="1">
      <alignment horizontal="center" vertical="center" wrapText="1"/>
    </xf>
    <xf numFmtId="0" fontId="6" fillId="16" borderId="39" xfId="0" applyFont="1" applyFill="1" applyBorder="1" applyAlignment="1">
      <alignment horizontal="center" vertical="center" wrapText="1"/>
    </xf>
    <xf numFmtId="0" fontId="6" fillId="15" borderId="44" xfId="0" applyFont="1" applyFill="1" applyBorder="1" applyAlignment="1">
      <alignment horizontal="center" vertical="center" wrapText="1"/>
    </xf>
    <xf numFmtId="0" fontId="6" fillId="15" borderId="41" xfId="0" applyFont="1" applyFill="1" applyBorder="1" applyAlignment="1">
      <alignment horizontal="center" vertical="center" wrapText="1"/>
    </xf>
    <xf numFmtId="0" fontId="6" fillId="15" borderId="31" xfId="0" applyFont="1" applyFill="1" applyBorder="1" applyAlignment="1">
      <alignment horizontal="center" vertical="center"/>
    </xf>
    <xf numFmtId="0" fontId="6" fillId="15" borderId="32"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45" xfId="0" applyFont="1" applyFill="1" applyBorder="1" applyAlignment="1">
      <alignment horizontal="center" vertical="center"/>
    </xf>
    <xf numFmtId="0" fontId="6" fillId="3" borderId="76" xfId="0" applyFont="1" applyFill="1" applyBorder="1" applyAlignment="1">
      <alignment horizontal="center" vertical="center"/>
    </xf>
    <xf numFmtId="0" fontId="6" fillId="3" borderId="60"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50" xfId="0" applyFont="1" applyFill="1" applyBorder="1" applyAlignment="1">
      <alignment horizontal="center" vertical="center"/>
    </xf>
    <xf numFmtId="0" fontId="0" fillId="15" borderId="27" xfId="0" applyFill="1" applyBorder="1" applyAlignment="1" applyProtection="1">
      <alignment horizontal="center" vertical="center"/>
    </xf>
    <xf numFmtId="0" fontId="0" fillId="15" borderId="77" xfId="0" applyFill="1" applyBorder="1" applyAlignment="1" applyProtection="1">
      <alignment horizontal="center" vertical="center"/>
    </xf>
    <xf numFmtId="0" fontId="0" fillId="15" borderId="78" xfId="0" applyFill="1" applyBorder="1" applyAlignment="1" applyProtection="1">
      <alignment horizontal="center" vertical="center"/>
    </xf>
    <xf numFmtId="0" fontId="0" fillId="16" borderId="27" xfId="0" applyFill="1" applyBorder="1" applyAlignment="1" applyProtection="1">
      <alignment horizontal="center" vertical="center"/>
    </xf>
    <xf numFmtId="0" fontId="0" fillId="16" borderId="77" xfId="0" applyFill="1" applyBorder="1" applyAlignment="1" applyProtection="1">
      <alignment horizontal="center" vertical="center"/>
    </xf>
    <xf numFmtId="0" fontId="0" fillId="16" borderId="44" xfId="0" applyFill="1" applyBorder="1" applyAlignment="1" applyProtection="1">
      <alignment horizontal="center" vertical="center"/>
    </xf>
    <xf numFmtId="0" fontId="0" fillId="15" borderId="9" xfId="0" applyFill="1" applyBorder="1" applyAlignment="1" applyProtection="1">
      <alignment horizontal="center" vertical="center"/>
    </xf>
    <xf numFmtId="0" fontId="0" fillId="15" borderId="19" xfId="0" applyFill="1" applyBorder="1" applyAlignment="1" applyProtection="1">
      <alignment horizontal="center" vertical="center"/>
    </xf>
    <xf numFmtId="0" fontId="0" fillId="15" borderId="56" xfId="0" applyFill="1" applyBorder="1" applyAlignment="1" applyProtection="1">
      <alignment horizontal="center" vertical="center"/>
    </xf>
    <xf numFmtId="0" fontId="0" fillId="16" borderId="9" xfId="0" applyFill="1" applyBorder="1" applyAlignment="1" applyProtection="1">
      <alignment horizontal="center" vertical="center"/>
    </xf>
    <xf numFmtId="0" fontId="0" fillId="16" borderId="19" xfId="0" applyFill="1" applyBorder="1" applyAlignment="1" applyProtection="1">
      <alignment horizontal="center" vertical="center"/>
    </xf>
    <xf numFmtId="0" fontId="0" fillId="16" borderId="10" xfId="0" applyFill="1" applyBorder="1" applyAlignment="1" applyProtection="1">
      <alignment horizontal="center" vertical="center"/>
    </xf>
    <xf numFmtId="0" fontId="0" fillId="3" borderId="6" xfId="0" applyFill="1" applyBorder="1" applyAlignment="1" applyProtection="1">
      <alignment horizontal="center" vertical="center"/>
    </xf>
    <xf numFmtId="0" fontId="0" fillId="3" borderId="0" xfId="0" applyFill="1" applyAlignment="1" applyProtection="1">
      <alignment horizontal="center" vertical="center"/>
    </xf>
    <xf numFmtId="0" fontId="0" fillId="16" borderId="15" xfId="0" applyFill="1" applyBorder="1" applyAlignment="1" applyProtection="1">
      <alignment horizontal="center" vertical="center"/>
    </xf>
    <xf numFmtId="0" fontId="0" fillId="16" borderId="61" xfId="0" applyFill="1" applyBorder="1" applyAlignment="1" applyProtection="1">
      <alignment horizontal="center" vertical="center"/>
    </xf>
    <xf numFmtId="0" fontId="0" fillId="16" borderId="43" xfId="0" applyFill="1" applyBorder="1" applyAlignment="1" applyProtection="1">
      <alignment horizontal="center" vertical="center"/>
    </xf>
    <xf numFmtId="0" fontId="1" fillId="3" borderId="0" xfId="0" applyFont="1" applyFill="1" applyAlignment="1" applyProtection="1">
      <alignment horizontal="left" vertical="center" wrapText="1"/>
    </xf>
    <xf numFmtId="0" fontId="0" fillId="15" borderId="15" xfId="0" applyFill="1" applyBorder="1" applyAlignment="1" applyProtection="1">
      <alignment horizontal="center" vertical="center"/>
    </xf>
    <xf numFmtId="0" fontId="0" fillId="15" borderId="61" xfId="0" applyFill="1" applyBorder="1" applyAlignment="1" applyProtection="1">
      <alignment horizontal="center" vertical="center"/>
    </xf>
    <xf numFmtId="0" fontId="0" fillId="15" borderId="43" xfId="0" applyFill="1" applyBorder="1" applyAlignment="1" applyProtection="1">
      <alignment horizontal="center" vertical="center"/>
    </xf>
    <xf numFmtId="0" fontId="8" fillId="3" borderId="0" xfId="0" applyFont="1" applyFill="1" applyAlignment="1">
      <alignment horizontal="left" vertical="center" wrapText="1"/>
    </xf>
    <xf numFmtId="0" fontId="0" fillId="15" borderId="9" xfId="0" applyFill="1" applyBorder="1" applyAlignment="1">
      <alignment horizontal="center" vertical="center"/>
    </xf>
    <xf numFmtId="0" fontId="0" fillId="15" borderId="19" xfId="0" applyFill="1" applyBorder="1" applyAlignment="1">
      <alignment horizontal="center" vertical="center"/>
    </xf>
    <xf numFmtId="0" fontId="0" fillId="15" borderId="56" xfId="0" applyFill="1" applyBorder="1" applyAlignment="1">
      <alignment horizontal="center" vertical="center"/>
    </xf>
    <xf numFmtId="0" fontId="0" fillId="16" borderId="9" xfId="0" applyFill="1" applyBorder="1" applyAlignment="1">
      <alignment horizontal="center" vertical="center"/>
    </xf>
    <xf numFmtId="0" fontId="0" fillId="16" borderId="19" xfId="0" applyFill="1" applyBorder="1" applyAlignment="1">
      <alignment horizontal="center" vertical="center"/>
    </xf>
    <xf numFmtId="0" fontId="0" fillId="16" borderId="10" xfId="0" applyFill="1" applyBorder="1" applyAlignment="1">
      <alignment horizontal="center" vertical="center"/>
    </xf>
    <xf numFmtId="0" fontId="6" fillId="3" borderId="34"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30" xfId="0" applyFont="1" applyFill="1" applyBorder="1" applyAlignment="1">
      <alignment horizontal="center" vertical="center"/>
    </xf>
    <xf numFmtId="0" fontId="0" fillId="3" borderId="0" xfId="0" applyFill="1" applyBorder="1" applyAlignment="1">
      <alignment horizontal="center" vertical="center"/>
    </xf>
    <xf numFmtId="0" fontId="0" fillId="3" borderId="34" xfId="0" applyFill="1" applyBorder="1" applyAlignment="1">
      <alignment horizontal="center" vertical="center"/>
    </xf>
    <xf numFmtId="0" fontId="0" fillId="3" borderId="83" xfId="0" applyFill="1" applyBorder="1" applyAlignment="1">
      <alignment horizontal="center" vertical="center"/>
    </xf>
    <xf numFmtId="0" fontId="0" fillId="3" borderId="72" xfId="0" applyFill="1" applyBorder="1" applyAlignment="1">
      <alignment horizontal="center" vertical="center"/>
    </xf>
    <xf numFmtId="0" fontId="0" fillId="3" borderId="18" xfId="0" applyFill="1" applyBorder="1" applyAlignment="1">
      <alignment horizontal="center" vertical="center"/>
    </xf>
    <xf numFmtId="0" fontId="0" fillId="3" borderId="66" xfId="0" applyFill="1" applyBorder="1" applyAlignment="1">
      <alignment horizontal="center" vertical="center"/>
    </xf>
    <xf numFmtId="8" fontId="0" fillId="0" borderId="70" xfId="0" applyNumberFormat="1" applyFill="1" applyBorder="1" applyAlignment="1">
      <alignment horizontal="center" vertical="center"/>
    </xf>
    <xf numFmtId="8" fontId="0" fillId="0" borderId="37" xfId="0" applyNumberFormat="1" applyFill="1" applyBorder="1" applyAlignment="1">
      <alignment horizontal="center" vertical="center"/>
    </xf>
    <xf numFmtId="8" fontId="0" fillId="3" borderId="66" xfId="0" applyNumberFormat="1" applyFill="1" applyBorder="1" applyAlignment="1">
      <alignment horizontal="center" vertical="center"/>
    </xf>
    <xf numFmtId="8" fontId="0" fillId="3" borderId="64" xfId="0" applyNumberFormat="1" applyFill="1" applyBorder="1" applyAlignment="1">
      <alignment horizontal="center" vertical="center"/>
    </xf>
    <xf numFmtId="8" fontId="5" fillId="0" borderId="56" xfId="0" applyNumberFormat="1" applyFont="1" applyFill="1" applyBorder="1" applyAlignment="1">
      <alignment horizontal="center" vertical="center"/>
    </xf>
    <xf numFmtId="8" fontId="5" fillId="0" borderId="43" xfId="0" applyNumberFormat="1" applyFont="1" applyFill="1" applyBorder="1" applyAlignment="1">
      <alignment horizontal="center" vertical="center"/>
    </xf>
    <xf numFmtId="0" fontId="45" fillId="3" borderId="15" xfId="0" applyFont="1" applyFill="1" applyBorder="1" applyAlignment="1">
      <alignment horizontal="left" vertical="center"/>
    </xf>
    <xf numFmtId="0" fontId="45" fillId="3" borderId="61" xfId="0" applyFont="1" applyFill="1" applyBorder="1" applyAlignment="1">
      <alignment horizontal="left" vertical="center"/>
    </xf>
    <xf numFmtId="0" fontId="45" fillId="3" borderId="43" xfId="0" applyFont="1" applyFill="1" applyBorder="1" applyAlignment="1">
      <alignment horizontal="left" vertical="center"/>
    </xf>
    <xf numFmtId="0" fontId="6" fillId="3" borderId="6" xfId="0" applyFont="1" applyFill="1" applyBorder="1" applyAlignment="1">
      <alignment horizontal="center" vertical="center" wrapText="1"/>
    </xf>
    <xf numFmtId="0" fontId="6" fillId="9" borderId="15" xfId="0" applyFont="1" applyFill="1" applyBorder="1" applyAlignment="1">
      <alignment horizontal="left" vertical="center" indent="1"/>
    </xf>
    <xf numFmtId="0" fontId="6" fillId="9" borderId="43" xfId="0" applyFont="1" applyFill="1" applyBorder="1" applyAlignment="1">
      <alignment horizontal="left" vertical="center" indent="1"/>
    </xf>
    <xf numFmtId="0" fontId="6" fillId="3" borderId="16" xfId="0" applyFont="1" applyFill="1" applyBorder="1" applyAlignment="1">
      <alignment horizontal="left" vertical="center" indent="1"/>
    </xf>
    <xf numFmtId="0" fontId="6" fillId="3" borderId="28" xfId="0" applyFont="1" applyFill="1" applyBorder="1" applyAlignment="1">
      <alignment horizontal="left" vertical="center" indent="1"/>
    </xf>
    <xf numFmtId="0" fontId="6" fillId="3" borderId="17" xfId="0" applyFont="1" applyFill="1" applyBorder="1" applyAlignment="1">
      <alignment horizontal="left" vertical="center" wrapText="1" indent="1"/>
    </xf>
    <xf numFmtId="0" fontId="6" fillId="3" borderId="29" xfId="0" applyFont="1" applyFill="1" applyBorder="1" applyAlignment="1">
      <alignment horizontal="left" vertical="center" wrapText="1" indent="1"/>
    </xf>
    <xf numFmtId="0" fontId="6" fillId="3" borderId="34" xfId="0" applyFont="1" applyFill="1" applyBorder="1" applyAlignment="1">
      <alignment horizontal="left" vertical="center" indent="1"/>
    </xf>
    <xf numFmtId="0" fontId="6" fillId="3" borderId="37" xfId="0" applyFont="1" applyFill="1" applyBorder="1" applyAlignment="1">
      <alignment horizontal="left" vertical="center" indent="1"/>
    </xf>
    <xf numFmtId="0" fontId="6" fillId="3" borderId="53" xfId="0" applyFont="1" applyFill="1" applyBorder="1" applyAlignment="1">
      <alignment horizontal="center" vertical="center"/>
    </xf>
    <xf numFmtId="0" fontId="6" fillId="3" borderId="62"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62"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63"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15" xfId="0" applyFont="1" applyFill="1" applyBorder="1" applyAlignment="1">
      <alignment horizontal="left" vertical="center"/>
    </xf>
    <xf numFmtId="0" fontId="6" fillId="3" borderId="61" xfId="0" applyFont="1" applyFill="1" applyBorder="1" applyAlignment="1">
      <alignment horizontal="left" vertical="center"/>
    </xf>
    <xf numFmtId="0" fontId="6" fillId="3" borderId="43" xfId="0" applyFont="1" applyFill="1" applyBorder="1" applyAlignment="1">
      <alignment horizontal="left" vertical="center"/>
    </xf>
    <xf numFmtId="0" fontId="6" fillId="3" borderId="16" xfId="0" applyFont="1" applyFill="1" applyBorder="1" applyAlignment="1">
      <alignment horizontal="left" vertical="center"/>
    </xf>
    <xf numFmtId="0" fontId="6" fillId="3" borderId="62" xfId="0" applyFont="1" applyFill="1" applyBorder="1" applyAlignment="1">
      <alignment horizontal="left" vertical="center"/>
    </xf>
    <xf numFmtId="0" fontId="6" fillId="3" borderId="28" xfId="0" applyFont="1" applyFill="1" applyBorder="1" applyAlignment="1">
      <alignment horizontal="left" vertical="center"/>
    </xf>
    <xf numFmtId="0" fontId="6" fillId="3" borderId="17" xfId="0" applyFont="1" applyFill="1" applyBorder="1" applyAlignment="1">
      <alignment horizontal="left" vertical="center"/>
    </xf>
    <xf numFmtId="0" fontId="6" fillId="3" borderId="63" xfId="0" applyFont="1" applyFill="1" applyBorder="1" applyAlignment="1">
      <alignment horizontal="left" vertical="center"/>
    </xf>
    <xf numFmtId="0" fontId="6" fillId="3" borderId="29" xfId="0" applyFont="1" applyFill="1" applyBorder="1" applyAlignment="1">
      <alignment horizontal="left" vertical="center"/>
    </xf>
    <xf numFmtId="0" fontId="0" fillId="3" borderId="0" xfId="0" applyFill="1" applyAlignment="1">
      <alignment horizontal="left" wrapText="1"/>
    </xf>
    <xf numFmtId="0" fontId="6" fillId="3" borderId="4" xfId="0" applyFont="1" applyFill="1" applyBorder="1" applyAlignment="1">
      <alignment horizontal="center" vertical="center" wrapText="1"/>
    </xf>
    <xf numFmtId="0" fontId="6" fillId="3" borderId="63"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10" fillId="3" borderId="0" xfId="0" applyFont="1" applyFill="1" applyAlignment="1">
      <alignment horizontal="left" vertical="center"/>
    </xf>
    <xf numFmtId="0" fontId="7" fillId="3" borderId="0" xfId="0" applyFont="1" applyFill="1" applyAlignment="1">
      <alignment horizontal="left" vertical="center"/>
    </xf>
    <xf numFmtId="0" fontId="8" fillId="3" borderId="0" xfId="0" applyFont="1" applyFill="1" applyAlignment="1">
      <alignment horizontal="left" vertical="center"/>
    </xf>
    <xf numFmtId="0" fontId="6" fillId="3" borderId="16"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61" xfId="0" applyFont="1" applyFill="1" applyBorder="1" applyAlignment="1">
      <alignment horizontal="center" vertical="center" wrapText="1"/>
    </xf>
    <xf numFmtId="0" fontId="6" fillId="3" borderId="43" xfId="0" applyFont="1" applyFill="1" applyBorder="1" applyAlignment="1">
      <alignment horizontal="center" vertical="center" wrapText="1"/>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17"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1" fillId="3" borderId="0" xfId="0" applyFont="1" applyFill="1" applyAlignment="1">
      <alignment horizontal="left" vertical="center" wrapText="1"/>
    </xf>
    <xf numFmtId="0" fontId="6" fillId="3" borderId="1" xfId="0" applyFont="1" applyFill="1" applyBorder="1" applyAlignment="1" applyProtection="1">
      <alignment horizontal="left" vertical="center"/>
    </xf>
    <xf numFmtId="0" fontId="6" fillId="3" borderId="2" xfId="0" applyFont="1" applyFill="1" applyBorder="1" applyAlignment="1" applyProtection="1">
      <alignment horizontal="left" vertical="center"/>
    </xf>
    <xf numFmtId="0" fontId="6" fillId="3" borderId="3" xfId="0" applyFont="1" applyFill="1" applyBorder="1" applyAlignment="1" applyProtection="1">
      <alignment horizontal="left" vertical="center"/>
    </xf>
    <xf numFmtId="0" fontId="6" fillId="3" borderId="15" xfId="0" applyFont="1" applyFill="1" applyBorder="1" applyAlignment="1" applyProtection="1">
      <alignment horizontal="center" vertical="center"/>
    </xf>
    <xf numFmtId="0" fontId="6" fillId="3" borderId="43" xfId="0" applyFont="1" applyFill="1" applyBorder="1" applyAlignment="1" applyProtection="1">
      <alignment horizontal="center" vertical="center"/>
    </xf>
    <xf numFmtId="0" fontId="6" fillId="3" borderId="16" xfId="0" applyFont="1" applyFill="1" applyBorder="1" applyAlignment="1" applyProtection="1">
      <alignment horizontal="center" vertical="center"/>
    </xf>
    <xf numFmtId="0" fontId="6" fillId="3" borderId="28" xfId="0" applyFont="1" applyFill="1" applyBorder="1" applyAlignment="1" applyProtection="1">
      <alignment horizontal="center" vertical="center"/>
    </xf>
    <xf numFmtId="0" fontId="6" fillId="3" borderId="17" xfId="0" applyFont="1" applyFill="1" applyBorder="1" applyAlignment="1" applyProtection="1">
      <alignment horizontal="center" vertical="center"/>
    </xf>
    <xf numFmtId="0" fontId="6" fillId="3" borderId="29" xfId="0" applyFont="1" applyFill="1" applyBorder="1" applyAlignment="1" applyProtection="1">
      <alignment horizontal="center" vertical="center"/>
    </xf>
    <xf numFmtId="0" fontId="6" fillId="3" borderId="41" xfId="0" applyFont="1" applyFill="1" applyBorder="1" applyAlignment="1" applyProtection="1">
      <alignment horizontal="center" vertical="center" wrapText="1"/>
    </xf>
    <xf numFmtId="0" fontId="6" fillId="3" borderId="46" xfId="0" applyFont="1" applyFill="1" applyBorder="1" applyAlignment="1" applyProtection="1">
      <alignment horizontal="center" vertical="center" wrapText="1"/>
    </xf>
    <xf numFmtId="0" fontId="6" fillId="3" borderId="30" xfId="0" applyFont="1" applyFill="1" applyBorder="1" applyAlignment="1" applyProtection="1">
      <alignment horizontal="center" vertical="center"/>
    </xf>
    <xf numFmtId="0" fontId="6" fillId="3" borderId="82" xfId="0" applyFont="1" applyFill="1" applyBorder="1" applyAlignment="1" applyProtection="1">
      <alignment horizontal="center" vertical="center"/>
    </xf>
    <xf numFmtId="0" fontId="6" fillId="3" borderId="33" xfId="0" applyFont="1" applyFill="1" applyBorder="1" applyAlignment="1" applyProtection="1">
      <alignment horizontal="center" vertical="center"/>
    </xf>
    <xf numFmtId="0" fontId="0" fillId="3" borderId="1" xfId="0" applyFont="1" applyFill="1" applyBorder="1" applyAlignment="1" applyProtection="1">
      <alignment horizontal="left" vertical="center" wrapText="1"/>
    </xf>
    <xf numFmtId="0" fontId="0" fillId="3" borderId="2" xfId="0" applyFont="1" applyFill="1" applyBorder="1" applyAlignment="1" applyProtection="1">
      <alignment horizontal="left" vertical="center" wrapText="1"/>
    </xf>
    <xf numFmtId="0" fontId="0" fillId="3" borderId="3" xfId="0" applyFont="1" applyFill="1" applyBorder="1" applyAlignment="1" applyProtection="1">
      <alignment horizontal="left" vertical="center" wrapText="1"/>
    </xf>
    <xf numFmtId="0" fontId="6" fillId="3" borderId="15" xfId="0" applyFont="1" applyFill="1" applyBorder="1" applyAlignment="1" applyProtection="1">
      <alignment horizontal="center" vertical="center" wrapText="1"/>
    </xf>
    <xf numFmtId="0" fontId="6" fillId="3" borderId="61" xfId="0" applyFont="1" applyFill="1" applyBorder="1" applyAlignment="1" applyProtection="1">
      <alignment horizontal="center" vertical="center" wrapText="1"/>
    </xf>
    <xf numFmtId="0" fontId="6" fillId="3" borderId="43" xfId="0" applyFont="1" applyFill="1" applyBorder="1" applyAlignment="1" applyProtection="1">
      <alignment horizontal="center" vertical="center" wrapText="1"/>
    </xf>
    <xf numFmtId="0" fontId="0" fillId="3" borderId="52" xfId="0" applyFont="1" applyFill="1" applyBorder="1" applyAlignment="1" applyProtection="1">
      <alignment horizontal="left" vertical="center" wrapText="1"/>
    </xf>
    <xf numFmtId="0" fontId="0" fillId="3" borderId="53" xfId="0" applyFont="1" applyFill="1" applyBorder="1" applyAlignment="1" applyProtection="1">
      <alignment horizontal="left" vertical="center" wrapText="1"/>
    </xf>
    <xf numFmtId="0" fontId="0" fillId="3" borderId="54" xfId="0" applyFont="1" applyFill="1" applyBorder="1" applyAlignment="1" applyProtection="1">
      <alignment horizontal="left" vertical="center" wrapText="1"/>
    </xf>
    <xf numFmtId="0" fontId="6" fillId="3" borderId="44" xfId="0" applyFont="1" applyFill="1" applyBorder="1" applyAlignment="1" applyProtection="1">
      <alignment horizontal="center" vertical="center" wrapText="1"/>
    </xf>
    <xf numFmtId="0" fontId="6" fillId="3" borderId="61" xfId="0" applyFont="1" applyFill="1" applyBorder="1" applyAlignment="1" applyProtection="1">
      <alignment horizontal="center" vertical="center"/>
    </xf>
    <xf numFmtId="0" fontId="2" fillId="3" borderId="49" xfId="0" applyFont="1" applyFill="1" applyBorder="1" applyAlignment="1">
      <alignment horizontal="center" vertical="center"/>
    </xf>
    <xf numFmtId="0" fontId="3" fillId="8" borderId="0" xfId="0" applyFont="1" applyFill="1" applyAlignment="1">
      <alignment horizontal="center"/>
    </xf>
    <xf numFmtId="0" fontId="17" fillId="3" borderId="9"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17" fillId="3" borderId="48" xfId="0" applyFont="1" applyFill="1" applyBorder="1" applyAlignment="1" applyProtection="1">
      <alignment horizontal="center" vertical="center"/>
    </xf>
    <xf numFmtId="0" fontId="17" fillId="3" borderId="49" xfId="0" applyFont="1" applyFill="1" applyBorder="1" applyAlignment="1" applyProtection="1">
      <alignment horizontal="center" vertical="center"/>
    </xf>
    <xf numFmtId="0" fontId="18" fillId="3" borderId="0" xfId="0" applyFont="1" applyFill="1" applyAlignment="1" applyProtection="1">
      <alignment horizontal="center" vertical="center"/>
    </xf>
  </cellXfs>
  <cellStyles count="3">
    <cellStyle name="Calculation" xfId="1" builtinId="22"/>
    <cellStyle name="Hyperlink" xfId="2" builtinId="8"/>
    <cellStyle name="Normal" xfId="0" builtinId="0"/>
  </cellStyles>
  <dxfs count="15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E4E4E4"/>
      <color rgb="FFD3D3D3"/>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hyperlink" Target="#'S2'!A1"/><Relationship Id="rId13" Type="http://schemas.openxmlformats.org/officeDocument/2006/relationships/hyperlink" Target="#'Job Families'!A1"/><Relationship Id="rId18" Type="http://schemas.openxmlformats.org/officeDocument/2006/relationships/hyperlink" Target="#'Q1'!A1"/><Relationship Id="rId3" Type="http://schemas.openxmlformats.org/officeDocument/2006/relationships/hyperlink" Target="#'M1'!A1"/><Relationship Id="rId7" Type="http://schemas.openxmlformats.org/officeDocument/2006/relationships/hyperlink" Target="#'S1'!A1"/><Relationship Id="rId12" Type="http://schemas.openxmlformats.org/officeDocument/2006/relationships/hyperlink" Target="#'T1'!A1"/><Relationship Id="rId17" Type="http://schemas.openxmlformats.org/officeDocument/2006/relationships/hyperlink" Target="#'R1'!A1"/><Relationship Id="rId2" Type="http://schemas.openxmlformats.org/officeDocument/2006/relationships/hyperlink" Target="#'N2'!A1"/><Relationship Id="rId16" Type="http://schemas.openxmlformats.org/officeDocument/2006/relationships/hyperlink" Target="#'H2'!A1"/><Relationship Id="rId1" Type="http://schemas.openxmlformats.org/officeDocument/2006/relationships/hyperlink" Target="#'N1'!A1"/><Relationship Id="rId6" Type="http://schemas.openxmlformats.org/officeDocument/2006/relationships/hyperlink" Target="#'B2'!A1"/><Relationship Id="rId11" Type="http://schemas.openxmlformats.org/officeDocument/2006/relationships/hyperlink" Target="#'T4'!A1"/><Relationship Id="rId5" Type="http://schemas.openxmlformats.org/officeDocument/2006/relationships/hyperlink" Target="#'B1'!A1"/><Relationship Id="rId15" Type="http://schemas.openxmlformats.org/officeDocument/2006/relationships/hyperlink" Target="#Home!A1"/><Relationship Id="rId10" Type="http://schemas.openxmlformats.org/officeDocument/2006/relationships/hyperlink" Target="#'T3'!A1"/><Relationship Id="rId4" Type="http://schemas.openxmlformats.org/officeDocument/2006/relationships/hyperlink" Target="#'M2'!A1"/><Relationship Id="rId9" Type="http://schemas.openxmlformats.org/officeDocument/2006/relationships/hyperlink" Target="#'T2'!A1"/><Relationship Id="rId14" Type="http://schemas.openxmlformats.org/officeDocument/2006/relationships/hyperlink" Target="#'Wage Calculator'!A1"/></Relationships>
</file>

<file path=xl/drawings/_rels/drawing11.xml.rels><?xml version="1.0" encoding="UTF-8" standalone="yes"?>
<Relationships xmlns="http://schemas.openxmlformats.org/package/2006/relationships"><Relationship Id="rId8" Type="http://schemas.openxmlformats.org/officeDocument/2006/relationships/hyperlink" Target="#'S2'!A1"/><Relationship Id="rId13" Type="http://schemas.openxmlformats.org/officeDocument/2006/relationships/hyperlink" Target="#'Job Families'!A1"/><Relationship Id="rId18" Type="http://schemas.openxmlformats.org/officeDocument/2006/relationships/hyperlink" Target="#'Q1'!A1"/><Relationship Id="rId3" Type="http://schemas.openxmlformats.org/officeDocument/2006/relationships/hyperlink" Target="#'M1'!A1"/><Relationship Id="rId7" Type="http://schemas.openxmlformats.org/officeDocument/2006/relationships/hyperlink" Target="#'S1'!A1"/><Relationship Id="rId12" Type="http://schemas.openxmlformats.org/officeDocument/2006/relationships/hyperlink" Target="#'T1'!A1"/><Relationship Id="rId17" Type="http://schemas.openxmlformats.org/officeDocument/2006/relationships/hyperlink" Target="#'R1'!A1"/><Relationship Id="rId2" Type="http://schemas.openxmlformats.org/officeDocument/2006/relationships/hyperlink" Target="#'N2'!A1"/><Relationship Id="rId16" Type="http://schemas.openxmlformats.org/officeDocument/2006/relationships/hyperlink" Target="#'H2'!A1"/><Relationship Id="rId1" Type="http://schemas.openxmlformats.org/officeDocument/2006/relationships/hyperlink" Target="#'N1'!A1"/><Relationship Id="rId6" Type="http://schemas.openxmlformats.org/officeDocument/2006/relationships/hyperlink" Target="#'B2'!A1"/><Relationship Id="rId11" Type="http://schemas.openxmlformats.org/officeDocument/2006/relationships/hyperlink" Target="#'T4'!A1"/><Relationship Id="rId5" Type="http://schemas.openxmlformats.org/officeDocument/2006/relationships/hyperlink" Target="#'B1'!A1"/><Relationship Id="rId15" Type="http://schemas.openxmlformats.org/officeDocument/2006/relationships/hyperlink" Target="#Home!A1"/><Relationship Id="rId10" Type="http://schemas.openxmlformats.org/officeDocument/2006/relationships/hyperlink" Target="#'T3'!A1"/><Relationship Id="rId4" Type="http://schemas.openxmlformats.org/officeDocument/2006/relationships/hyperlink" Target="#'M2'!A1"/><Relationship Id="rId9" Type="http://schemas.openxmlformats.org/officeDocument/2006/relationships/hyperlink" Target="#'T2'!A1"/><Relationship Id="rId14" Type="http://schemas.openxmlformats.org/officeDocument/2006/relationships/hyperlink" Target="#'Wage Calculator'!A1"/></Relationships>
</file>

<file path=xl/drawings/_rels/drawing12.xml.rels><?xml version="1.0" encoding="UTF-8" standalone="yes"?>
<Relationships xmlns="http://schemas.openxmlformats.org/package/2006/relationships"><Relationship Id="rId8" Type="http://schemas.openxmlformats.org/officeDocument/2006/relationships/hyperlink" Target="#'S2'!A1"/><Relationship Id="rId13" Type="http://schemas.openxmlformats.org/officeDocument/2006/relationships/hyperlink" Target="#'Job Families'!A1"/><Relationship Id="rId18" Type="http://schemas.openxmlformats.org/officeDocument/2006/relationships/hyperlink" Target="#'Q1'!A1"/><Relationship Id="rId3" Type="http://schemas.openxmlformats.org/officeDocument/2006/relationships/hyperlink" Target="#'M1'!A1"/><Relationship Id="rId7" Type="http://schemas.openxmlformats.org/officeDocument/2006/relationships/hyperlink" Target="#'S1'!A1"/><Relationship Id="rId12" Type="http://schemas.openxmlformats.org/officeDocument/2006/relationships/hyperlink" Target="#'T1'!A1"/><Relationship Id="rId17" Type="http://schemas.openxmlformats.org/officeDocument/2006/relationships/hyperlink" Target="#'R1'!A1"/><Relationship Id="rId2" Type="http://schemas.openxmlformats.org/officeDocument/2006/relationships/hyperlink" Target="#'N2'!A1"/><Relationship Id="rId16" Type="http://schemas.openxmlformats.org/officeDocument/2006/relationships/hyperlink" Target="#'H2'!A1"/><Relationship Id="rId1" Type="http://schemas.openxmlformats.org/officeDocument/2006/relationships/hyperlink" Target="#'N1'!A1"/><Relationship Id="rId6" Type="http://schemas.openxmlformats.org/officeDocument/2006/relationships/hyperlink" Target="#'B2'!A1"/><Relationship Id="rId11" Type="http://schemas.openxmlformats.org/officeDocument/2006/relationships/hyperlink" Target="#'T4'!A1"/><Relationship Id="rId5" Type="http://schemas.openxmlformats.org/officeDocument/2006/relationships/hyperlink" Target="#'B1'!A1"/><Relationship Id="rId15" Type="http://schemas.openxmlformats.org/officeDocument/2006/relationships/hyperlink" Target="#Home!A1"/><Relationship Id="rId10" Type="http://schemas.openxmlformats.org/officeDocument/2006/relationships/hyperlink" Target="#'T3'!A1"/><Relationship Id="rId4" Type="http://schemas.openxmlformats.org/officeDocument/2006/relationships/hyperlink" Target="#'M2'!A1"/><Relationship Id="rId9" Type="http://schemas.openxmlformats.org/officeDocument/2006/relationships/hyperlink" Target="#'T2'!A1"/><Relationship Id="rId14" Type="http://schemas.openxmlformats.org/officeDocument/2006/relationships/hyperlink" Target="#'Wage Calculator'!A1"/></Relationships>
</file>

<file path=xl/drawings/_rels/drawing13.xml.rels><?xml version="1.0" encoding="UTF-8" standalone="yes"?>
<Relationships xmlns="http://schemas.openxmlformats.org/package/2006/relationships"><Relationship Id="rId8" Type="http://schemas.openxmlformats.org/officeDocument/2006/relationships/hyperlink" Target="#'S2'!A1"/><Relationship Id="rId13" Type="http://schemas.openxmlformats.org/officeDocument/2006/relationships/hyperlink" Target="#'Job Families'!A1"/><Relationship Id="rId18" Type="http://schemas.openxmlformats.org/officeDocument/2006/relationships/hyperlink" Target="#'Q1'!A1"/><Relationship Id="rId3" Type="http://schemas.openxmlformats.org/officeDocument/2006/relationships/hyperlink" Target="#'M1'!A1"/><Relationship Id="rId7" Type="http://schemas.openxmlformats.org/officeDocument/2006/relationships/hyperlink" Target="#'S1'!A1"/><Relationship Id="rId12" Type="http://schemas.openxmlformats.org/officeDocument/2006/relationships/hyperlink" Target="#'T1'!A1"/><Relationship Id="rId17" Type="http://schemas.openxmlformats.org/officeDocument/2006/relationships/hyperlink" Target="#'R1'!A1"/><Relationship Id="rId2" Type="http://schemas.openxmlformats.org/officeDocument/2006/relationships/hyperlink" Target="#'N2'!A1"/><Relationship Id="rId16" Type="http://schemas.openxmlformats.org/officeDocument/2006/relationships/hyperlink" Target="#'H2'!A1"/><Relationship Id="rId1" Type="http://schemas.openxmlformats.org/officeDocument/2006/relationships/hyperlink" Target="#'N1'!A1"/><Relationship Id="rId6" Type="http://schemas.openxmlformats.org/officeDocument/2006/relationships/hyperlink" Target="#'B2'!A1"/><Relationship Id="rId11" Type="http://schemas.openxmlformats.org/officeDocument/2006/relationships/hyperlink" Target="#'T4'!A1"/><Relationship Id="rId5" Type="http://schemas.openxmlformats.org/officeDocument/2006/relationships/hyperlink" Target="#'B1'!A1"/><Relationship Id="rId15" Type="http://schemas.openxmlformats.org/officeDocument/2006/relationships/hyperlink" Target="#Home!A1"/><Relationship Id="rId10" Type="http://schemas.openxmlformats.org/officeDocument/2006/relationships/hyperlink" Target="#'T3'!A1"/><Relationship Id="rId4" Type="http://schemas.openxmlformats.org/officeDocument/2006/relationships/hyperlink" Target="#'M2'!A1"/><Relationship Id="rId9" Type="http://schemas.openxmlformats.org/officeDocument/2006/relationships/hyperlink" Target="#'T2'!A1"/><Relationship Id="rId14" Type="http://schemas.openxmlformats.org/officeDocument/2006/relationships/hyperlink" Target="#'Wage Calculator'!A1"/></Relationships>
</file>

<file path=xl/drawings/_rels/drawing14.xml.rels><?xml version="1.0" encoding="UTF-8" standalone="yes"?>
<Relationships xmlns="http://schemas.openxmlformats.org/package/2006/relationships"><Relationship Id="rId8" Type="http://schemas.openxmlformats.org/officeDocument/2006/relationships/hyperlink" Target="#'S2'!A1"/><Relationship Id="rId13" Type="http://schemas.openxmlformats.org/officeDocument/2006/relationships/hyperlink" Target="#'Job Families'!A1"/><Relationship Id="rId18" Type="http://schemas.openxmlformats.org/officeDocument/2006/relationships/hyperlink" Target="#'Q1'!A1"/><Relationship Id="rId3" Type="http://schemas.openxmlformats.org/officeDocument/2006/relationships/hyperlink" Target="#'M1'!A1"/><Relationship Id="rId7" Type="http://schemas.openxmlformats.org/officeDocument/2006/relationships/hyperlink" Target="#'S1'!A1"/><Relationship Id="rId12" Type="http://schemas.openxmlformats.org/officeDocument/2006/relationships/hyperlink" Target="#'T1'!A1"/><Relationship Id="rId17" Type="http://schemas.openxmlformats.org/officeDocument/2006/relationships/hyperlink" Target="#'R1'!A1"/><Relationship Id="rId2" Type="http://schemas.openxmlformats.org/officeDocument/2006/relationships/hyperlink" Target="#'N2'!A1"/><Relationship Id="rId16" Type="http://schemas.openxmlformats.org/officeDocument/2006/relationships/hyperlink" Target="#'H2'!A1"/><Relationship Id="rId1" Type="http://schemas.openxmlformats.org/officeDocument/2006/relationships/hyperlink" Target="#'N1'!A1"/><Relationship Id="rId6" Type="http://schemas.openxmlformats.org/officeDocument/2006/relationships/hyperlink" Target="#'B2'!A1"/><Relationship Id="rId11" Type="http://schemas.openxmlformats.org/officeDocument/2006/relationships/hyperlink" Target="#'T4'!A1"/><Relationship Id="rId5" Type="http://schemas.openxmlformats.org/officeDocument/2006/relationships/hyperlink" Target="#'B1'!A1"/><Relationship Id="rId15" Type="http://schemas.openxmlformats.org/officeDocument/2006/relationships/hyperlink" Target="#Home!A1"/><Relationship Id="rId10" Type="http://schemas.openxmlformats.org/officeDocument/2006/relationships/hyperlink" Target="#'T3'!A1"/><Relationship Id="rId4" Type="http://schemas.openxmlformats.org/officeDocument/2006/relationships/hyperlink" Target="#'M2'!A1"/><Relationship Id="rId9" Type="http://schemas.openxmlformats.org/officeDocument/2006/relationships/hyperlink" Target="#'T2'!A1"/><Relationship Id="rId14" Type="http://schemas.openxmlformats.org/officeDocument/2006/relationships/hyperlink" Target="#'Wage Calculator'!A1"/></Relationships>
</file>

<file path=xl/drawings/_rels/drawing15.xml.rels><?xml version="1.0" encoding="UTF-8" standalone="yes"?>
<Relationships xmlns="http://schemas.openxmlformats.org/package/2006/relationships"><Relationship Id="rId8" Type="http://schemas.openxmlformats.org/officeDocument/2006/relationships/hyperlink" Target="#'S2'!A1"/><Relationship Id="rId13" Type="http://schemas.openxmlformats.org/officeDocument/2006/relationships/hyperlink" Target="#'Job Families'!A1"/><Relationship Id="rId18" Type="http://schemas.openxmlformats.org/officeDocument/2006/relationships/hyperlink" Target="#'Q1'!A1"/><Relationship Id="rId3" Type="http://schemas.openxmlformats.org/officeDocument/2006/relationships/hyperlink" Target="#'M1'!A1"/><Relationship Id="rId7" Type="http://schemas.openxmlformats.org/officeDocument/2006/relationships/hyperlink" Target="#'S1'!A1"/><Relationship Id="rId12" Type="http://schemas.openxmlformats.org/officeDocument/2006/relationships/hyperlink" Target="#'T1'!A1"/><Relationship Id="rId17" Type="http://schemas.openxmlformats.org/officeDocument/2006/relationships/hyperlink" Target="#'R1'!A1"/><Relationship Id="rId2" Type="http://schemas.openxmlformats.org/officeDocument/2006/relationships/hyperlink" Target="#'N2'!A1"/><Relationship Id="rId16" Type="http://schemas.openxmlformats.org/officeDocument/2006/relationships/hyperlink" Target="#'H2'!A1"/><Relationship Id="rId1" Type="http://schemas.openxmlformats.org/officeDocument/2006/relationships/hyperlink" Target="#'N1'!A1"/><Relationship Id="rId6" Type="http://schemas.openxmlformats.org/officeDocument/2006/relationships/hyperlink" Target="#'B2'!A1"/><Relationship Id="rId11" Type="http://schemas.openxmlformats.org/officeDocument/2006/relationships/hyperlink" Target="#'T4'!A1"/><Relationship Id="rId5" Type="http://schemas.openxmlformats.org/officeDocument/2006/relationships/hyperlink" Target="#'B1'!A1"/><Relationship Id="rId15" Type="http://schemas.openxmlformats.org/officeDocument/2006/relationships/hyperlink" Target="#Home!A1"/><Relationship Id="rId10" Type="http://schemas.openxmlformats.org/officeDocument/2006/relationships/hyperlink" Target="#'T3'!A1"/><Relationship Id="rId4" Type="http://schemas.openxmlformats.org/officeDocument/2006/relationships/hyperlink" Target="#'M2'!A1"/><Relationship Id="rId9" Type="http://schemas.openxmlformats.org/officeDocument/2006/relationships/hyperlink" Target="#'T2'!A1"/><Relationship Id="rId14" Type="http://schemas.openxmlformats.org/officeDocument/2006/relationships/hyperlink" Target="#'Wage Calculator'!A1"/></Relationships>
</file>

<file path=xl/drawings/_rels/drawing16.xml.rels><?xml version="1.0" encoding="UTF-8" standalone="yes"?>
<Relationships xmlns="http://schemas.openxmlformats.org/package/2006/relationships"><Relationship Id="rId8" Type="http://schemas.openxmlformats.org/officeDocument/2006/relationships/hyperlink" Target="#'S2'!A1"/><Relationship Id="rId13" Type="http://schemas.openxmlformats.org/officeDocument/2006/relationships/hyperlink" Target="#'Job Families'!A1"/><Relationship Id="rId18" Type="http://schemas.openxmlformats.org/officeDocument/2006/relationships/hyperlink" Target="#'Q1'!A1"/><Relationship Id="rId3" Type="http://schemas.openxmlformats.org/officeDocument/2006/relationships/hyperlink" Target="#'M1'!A1"/><Relationship Id="rId7" Type="http://schemas.openxmlformats.org/officeDocument/2006/relationships/hyperlink" Target="#'S1'!A1"/><Relationship Id="rId12" Type="http://schemas.openxmlformats.org/officeDocument/2006/relationships/hyperlink" Target="#'T1'!A1"/><Relationship Id="rId17" Type="http://schemas.openxmlformats.org/officeDocument/2006/relationships/hyperlink" Target="#'R1'!A1"/><Relationship Id="rId2" Type="http://schemas.openxmlformats.org/officeDocument/2006/relationships/hyperlink" Target="#'N2'!A1"/><Relationship Id="rId16" Type="http://schemas.openxmlformats.org/officeDocument/2006/relationships/hyperlink" Target="#'H2'!A1"/><Relationship Id="rId1" Type="http://schemas.openxmlformats.org/officeDocument/2006/relationships/hyperlink" Target="#'N1'!A1"/><Relationship Id="rId6" Type="http://schemas.openxmlformats.org/officeDocument/2006/relationships/hyperlink" Target="#'B2'!A1"/><Relationship Id="rId11" Type="http://schemas.openxmlformats.org/officeDocument/2006/relationships/hyperlink" Target="#'T4'!A1"/><Relationship Id="rId5" Type="http://schemas.openxmlformats.org/officeDocument/2006/relationships/hyperlink" Target="#'B1'!A1"/><Relationship Id="rId15" Type="http://schemas.openxmlformats.org/officeDocument/2006/relationships/hyperlink" Target="#Home!A1"/><Relationship Id="rId10" Type="http://schemas.openxmlformats.org/officeDocument/2006/relationships/hyperlink" Target="#'T3'!A1"/><Relationship Id="rId4" Type="http://schemas.openxmlformats.org/officeDocument/2006/relationships/hyperlink" Target="#'M2'!A1"/><Relationship Id="rId9" Type="http://schemas.openxmlformats.org/officeDocument/2006/relationships/hyperlink" Target="#'T2'!A1"/><Relationship Id="rId14" Type="http://schemas.openxmlformats.org/officeDocument/2006/relationships/hyperlink" Target="#'Wage Calculator'!A1"/></Relationships>
</file>

<file path=xl/drawings/_rels/drawing17.xml.rels><?xml version="1.0" encoding="UTF-8" standalone="yes"?>
<Relationships xmlns="http://schemas.openxmlformats.org/package/2006/relationships"><Relationship Id="rId8" Type="http://schemas.openxmlformats.org/officeDocument/2006/relationships/hyperlink" Target="#'S2'!A1"/><Relationship Id="rId13" Type="http://schemas.openxmlformats.org/officeDocument/2006/relationships/hyperlink" Target="#'Job Families'!A1"/><Relationship Id="rId18" Type="http://schemas.openxmlformats.org/officeDocument/2006/relationships/hyperlink" Target="#'Q1'!A1"/><Relationship Id="rId3" Type="http://schemas.openxmlformats.org/officeDocument/2006/relationships/hyperlink" Target="#'M1'!A1"/><Relationship Id="rId7" Type="http://schemas.openxmlformats.org/officeDocument/2006/relationships/hyperlink" Target="#'S1'!A1"/><Relationship Id="rId12" Type="http://schemas.openxmlformats.org/officeDocument/2006/relationships/hyperlink" Target="#'T1'!A1"/><Relationship Id="rId17" Type="http://schemas.openxmlformats.org/officeDocument/2006/relationships/hyperlink" Target="#'R1'!A1"/><Relationship Id="rId2" Type="http://schemas.openxmlformats.org/officeDocument/2006/relationships/hyperlink" Target="#'N2'!A1"/><Relationship Id="rId16" Type="http://schemas.openxmlformats.org/officeDocument/2006/relationships/hyperlink" Target="#'H2'!A1"/><Relationship Id="rId1" Type="http://schemas.openxmlformats.org/officeDocument/2006/relationships/hyperlink" Target="#'N1'!A1"/><Relationship Id="rId6" Type="http://schemas.openxmlformats.org/officeDocument/2006/relationships/hyperlink" Target="#'B2'!A1"/><Relationship Id="rId11" Type="http://schemas.openxmlformats.org/officeDocument/2006/relationships/hyperlink" Target="#'T4'!A1"/><Relationship Id="rId5" Type="http://schemas.openxmlformats.org/officeDocument/2006/relationships/hyperlink" Target="#'B1'!A1"/><Relationship Id="rId15" Type="http://schemas.openxmlformats.org/officeDocument/2006/relationships/hyperlink" Target="#Home!A1"/><Relationship Id="rId10" Type="http://schemas.openxmlformats.org/officeDocument/2006/relationships/hyperlink" Target="#'T3'!A1"/><Relationship Id="rId4" Type="http://schemas.openxmlformats.org/officeDocument/2006/relationships/hyperlink" Target="#'M2'!A1"/><Relationship Id="rId9" Type="http://schemas.openxmlformats.org/officeDocument/2006/relationships/hyperlink" Target="#'T2'!A1"/><Relationship Id="rId14" Type="http://schemas.openxmlformats.org/officeDocument/2006/relationships/hyperlink" Target="#'Wage Calculator'!A1"/></Relationships>
</file>

<file path=xl/drawings/_rels/drawing18.xml.rels><?xml version="1.0" encoding="UTF-8" standalone="yes"?>
<Relationships xmlns="http://schemas.openxmlformats.org/package/2006/relationships"><Relationship Id="rId8" Type="http://schemas.openxmlformats.org/officeDocument/2006/relationships/hyperlink" Target="#'S2'!A1"/><Relationship Id="rId13" Type="http://schemas.openxmlformats.org/officeDocument/2006/relationships/hyperlink" Target="#'Job Families'!A1"/><Relationship Id="rId18" Type="http://schemas.openxmlformats.org/officeDocument/2006/relationships/hyperlink" Target="#'Wage Calculator'!A1"/><Relationship Id="rId3" Type="http://schemas.openxmlformats.org/officeDocument/2006/relationships/hyperlink" Target="#'M1'!A1"/><Relationship Id="rId7" Type="http://schemas.openxmlformats.org/officeDocument/2006/relationships/hyperlink" Target="#'S1'!A1"/><Relationship Id="rId12" Type="http://schemas.openxmlformats.org/officeDocument/2006/relationships/hyperlink" Target="#'T1'!A1"/><Relationship Id="rId17" Type="http://schemas.openxmlformats.org/officeDocument/2006/relationships/hyperlink" Target="#'Q1'!A1"/><Relationship Id="rId2" Type="http://schemas.openxmlformats.org/officeDocument/2006/relationships/hyperlink" Target="#'N2'!A1"/><Relationship Id="rId16" Type="http://schemas.openxmlformats.org/officeDocument/2006/relationships/hyperlink" Target="#'R1'!A1"/><Relationship Id="rId1" Type="http://schemas.openxmlformats.org/officeDocument/2006/relationships/hyperlink" Target="#'N1'!A1"/><Relationship Id="rId6" Type="http://schemas.openxmlformats.org/officeDocument/2006/relationships/hyperlink" Target="#'B2'!A1"/><Relationship Id="rId11" Type="http://schemas.openxmlformats.org/officeDocument/2006/relationships/hyperlink" Target="#'T4'!A1"/><Relationship Id="rId5" Type="http://schemas.openxmlformats.org/officeDocument/2006/relationships/hyperlink" Target="#'B1'!A1"/><Relationship Id="rId15" Type="http://schemas.openxmlformats.org/officeDocument/2006/relationships/hyperlink" Target="#'H2'!A1"/><Relationship Id="rId10" Type="http://schemas.openxmlformats.org/officeDocument/2006/relationships/hyperlink" Target="#'T3'!A1"/><Relationship Id="rId4" Type="http://schemas.openxmlformats.org/officeDocument/2006/relationships/hyperlink" Target="#'M2'!A1"/><Relationship Id="rId9" Type="http://schemas.openxmlformats.org/officeDocument/2006/relationships/hyperlink" Target="#'T2'!A1"/><Relationship Id="rId14" Type="http://schemas.openxmlformats.org/officeDocument/2006/relationships/hyperlink" Target="#Home!A1"/></Relationships>
</file>

<file path=xl/drawings/_rels/drawing19.xml.rels><?xml version="1.0" encoding="UTF-8" standalone="yes"?>
<Relationships xmlns="http://schemas.openxmlformats.org/package/2006/relationships"><Relationship Id="rId8" Type="http://schemas.openxmlformats.org/officeDocument/2006/relationships/hyperlink" Target="#'S2'!A1"/><Relationship Id="rId13" Type="http://schemas.openxmlformats.org/officeDocument/2006/relationships/hyperlink" Target="#'Job Families'!A1"/><Relationship Id="rId18" Type="http://schemas.openxmlformats.org/officeDocument/2006/relationships/hyperlink" Target="#'Wage Calculator'!A1"/><Relationship Id="rId3" Type="http://schemas.openxmlformats.org/officeDocument/2006/relationships/hyperlink" Target="#'M1'!A1"/><Relationship Id="rId7" Type="http://schemas.openxmlformats.org/officeDocument/2006/relationships/hyperlink" Target="#'S1'!A1"/><Relationship Id="rId12" Type="http://schemas.openxmlformats.org/officeDocument/2006/relationships/hyperlink" Target="#'T1'!A1"/><Relationship Id="rId17" Type="http://schemas.openxmlformats.org/officeDocument/2006/relationships/hyperlink" Target="#'Q1'!A1"/><Relationship Id="rId2" Type="http://schemas.openxmlformats.org/officeDocument/2006/relationships/hyperlink" Target="#'N2'!A1"/><Relationship Id="rId16" Type="http://schemas.openxmlformats.org/officeDocument/2006/relationships/hyperlink" Target="#'R1'!A1"/><Relationship Id="rId1" Type="http://schemas.openxmlformats.org/officeDocument/2006/relationships/hyperlink" Target="#'N1'!A1"/><Relationship Id="rId6" Type="http://schemas.openxmlformats.org/officeDocument/2006/relationships/hyperlink" Target="#'B2'!A1"/><Relationship Id="rId11" Type="http://schemas.openxmlformats.org/officeDocument/2006/relationships/hyperlink" Target="#'T4'!A1"/><Relationship Id="rId5" Type="http://schemas.openxmlformats.org/officeDocument/2006/relationships/hyperlink" Target="#'B1'!A1"/><Relationship Id="rId15" Type="http://schemas.openxmlformats.org/officeDocument/2006/relationships/hyperlink" Target="#'H2'!A1"/><Relationship Id="rId10" Type="http://schemas.openxmlformats.org/officeDocument/2006/relationships/hyperlink" Target="#'T3'!A1"/><Relationship Id="rId4" Type="http://schemas.openxmlformats.org/officeDocument/2006/relationships/hyperlink" Target="#'M2'!A1"/><Relationship Id="rId9" Type="http://schemas.openxmlformats.org/officeDocument/2006/relationships/hyperlink" Target="#'T2'!A1"/><Relationship Id="rId14" Type="http://schemas.openxmlformats.org/officeDocument/2006/relationships/hyperlink" Target="#Home!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8" Type="http://schemas.openxmlformats.org/officeDocument/2006/relationships/hyperlink" Target="#'S2'!A1"/><Relationship Id="rId13" Type="http://schemas.openxmlformats.org/officeDocument/2006/relationships/hyperlink" Target="#'Job Families'!A1"/><Relationship Id="rId18" Type="http://schemas.openxmlformats.org/officeDocument/2006/relationships/hyperlink" Target="#'Q1'!A1"/><Relationship Id="rId3" Type="http://schemas.openxmlformats.org/officeDocument/2006/relationships/hyperlink" Target="#'M1'!A1"/><Relationship Id="rId7" Type="http://schemas.openxmlformats.org/officeDocument/2006/relationships/hyperlink" Target="#'S1'!A1"/><Relationship Id="rId12" Type="http://schemas.openxmlformats.org/officeDocument/2006/relationships/hyperlink" Target="#'T1'!A1"/><Relationship Id="rId17" Type="http://schemas.openxmlformats.org/officeDocument/2006/relationships/hyperlink" Target="#'R1'!A1"/><Relationship Id="rId2" Type="http://schemas.openxmlformats.org/officeDocument/2006/relationships/hyperlink" Target="#'N2'!A1"/><Relationship Id="rId16" Type="http://schemas.openxmlformats.org/officeDocument/2006/relationships/hyperlink" Target="#'H2'!A1"/><Relationship Id="rId1" Type="http://schemas.openxmlformats.org/officeDocument/2006/relationships/hyperlink" Target="#'N1'!A1"/><Relationship Id="rId6" Type="http://schemas.openxmlformats.org/officeDocument/2006/relationships/hyperlink" Target="#'B2'!A1"/><Relationship Id="rId11" Type="http://schemas.openxmlformats.org/officeDocument/2006/relationships/hyperlink" Target="#'T4'!A1"/><Relationship Id="rId5" Type="http://schemas.openxmlformats.org/officeDocument/2006/relationships/hyperlink" Target="#'B1'!A1"/><Relationship Id="rId15" Type="http://schemas.openxmlformats.org/officeDocument/2006/relationships/hyperlink" Target="#Home!A1"/><Relationship Id="rId10" Type="http://schemas.openxmlformats.org/officeDocument/2006/relationships/hyperlink" Target="#'T3'!A1"/><Relationship Id="rId4" Type="http://schemas.openxmlformats.org/officeDocument/2006/relationships/hyperlink" Target="#'M2'!A1"/><Relationship Id="rId9" Type="http://schemas.openxmlformats.org/officeDocument/2006/relationships/hyperlink" Target="#'T2'!A1"/><Relationship Id="rId14" Type="http://schemas.openxmlformats.org/officeDocument/2006/relationships/hyperlink" Target="#'Wage Calculator'!A1"/></Relationships>
</file>

<file path=xl/drawings/_rels/drawing21.xml.rels><?xml version="1.0" encoding="UTF-8" standalone="yes"?>
<Relationships xmlns="http://schemas.openxmlformats.org/package/2006/relationships"><Relationship Id="rId8" Type="http://schemas.openxmlformats.org/officeDocument/2006/relationships/hyperlink" Target="#'S2'!A1"/><Relationship Id="rId13" Type="http://schemas.openxmlformats.org/officeDocument/2006/relationships/hyperlink" Target="#'Job Families'!A1"/><Relationship Id="rId18" Type="http://schemas.openxmlformats.org/officeDocument/2006/relationships/hyperlink" Target="#'Q1'!A1"/><Relationship Id="rId3" Type="http://schemas.openxmlformats.org/officeDocument/2006/relationships/hyperlink" Target="#'M1'!A1"/><Relationship Id="rId7" Type="http://schemas.openxmlformats.org/officeDocument/2006/relationships/hyperlink" Target="#'S1'!A1"/><Relationship Id="rId12" Type="http://schemas.openxmlformats.org/officeDocument/2006/relationships/hyperlink" Target="#'T1'!A1"/><Relationship Id="rId17" Type="http://schemas.openxmlformats.org/officeDocument/2006/relationships/hyperlink" Target="#'R1'!A1"/><Relationship Id="rId2" Type="http://schemas.openxmlformats.org/officeDocument/2006/relationships/hyperlink" Target="#'N2'!A1"/><Relationship Id="rId16" Type="http://schemas.openxmlformats.org/officeDocument/2006/relationships/hyperlink" Target="#'H2'!A1"/><Relationship Id="rId1" Type="http://schemas.openxmlformats.org/officeDocument/2006/relationships/hyperlink" Target="#'N1'!A1"/><Relationship Id="rId6" Type="http://schemas.openxmlformats.org/officeDocument/2006/relationships/hyperlink" Target="#'B2'!A1"/><Relationship Id="rId11" Type="http://schemas.openxmlformats.org/officeDocument/2006/relationships/hyperlink" Target="#'T4'!A1"/><Relationship Id="rId5" Type="http://schemas.openxmlformats.org/officeDocument/2006/relationships/hyperlink" Target="#'B1'!A1"/><Relationship Id="rId15" Type="http://schemas.openxmlformats.org/officeDocument/2006/relationships/hyperlink" Target="#Home!A1"/><Relationship Id="rId10" Type="http://schemas.openxmlformats.org/officeDocument/2006/relationships/hyperlink" Target="#'T3'!A1"/><Relationship Id="rId4" Type="http://schemas.openxmlformats.org/officeDocument/2006/relationships/hyperlink" Target="#'M2'!A1"/><Relationship Id="rId9" Type="http://schemas.openxmlformats.org/officeDocument/2006/relationships/hyperlink" Target="#'T2'!A1"/><Relationship Id="rId14" Type="http://schemas.openxmlformats.org/officeDocument/2006/relationships/hyperlink" Target="#'Wage Calculator'!A1"/></Relationships>
</file>

<file path=xl/drawings/_rels/drawing22.xml.rels><?xml version="1.0" encoding="UTF-8" standalone="yes"?>
<Relationships xmlns="http://schemas.openxmlformats.org/package/2006/relationships"><Relationship Id="rId8" Type="http://schemas.openxmlformats.org/officeDocument/2006/relationships/hyperlink" Target="#'S2'!A1"/><Relationship Id="rId13" Type="http://schemas.openxmlformats.org/officeDocument/2006/relationships/hyperlink" Target="#'Job Families'!A1"/><Relationship Id="rId18" Type="http://schemas.openxmlformats.org/officeDocument/2006/relationships/hyperlink" Target="#'Q1'!A1"/><Relationship Id="rId3" Type="http://schemas.openxmlformats.org/officeDocument/2006/relationships/hyperlink" Target="#'M1'!A1"/><Relationship Id="rId7" Type="http://schemas.openxmlformats.org/officeDocument/2006/relationships/hyperlink" Target="#'S1'!A1"/><Relationship Id="rId12" Type="http://schemas.openxmlformats.org/officeDocument/2006/relationships/hyperlink" Target="#'T1'!A1"/><Relationship Id="rId17" Type="http://schemas.openxmlformats.org/officeDocument/2006/relationships/hyperlink" Target="#'R1'!A1"/><Relationship Id="rId2" Type="http://schemas.openxmlformats.org/officeDocument/2006/relationships/hyperlink" Target="#'N2'!A1"/><Relationship Id="rId16" Type="http://schemas.openxmlformats.org/officeDocument/2006/relationships/hyperlink" Target="#'H2'!A1"/><Relationship Id="rId1" Type="http://schemas.openxmlformats.org/officeDocument/2006/relationships/hyperlink" Target="#'N1'!A1"/><Relationship Id="rId6" Type="http://schemas.openxmlformats.org/officeDocument/2006/relationships/hyperlink" Target="#'B2'!A1"/><Relationship Id="rId11" Type="http://schemas.openxmlformats.org/officeDocument/2006/relationships/hyperlink" Target="#'T4'!A1"/><Relationship Id="rId5" Type="http://schemas.openxmlformats.org/officeDocument/2006/relationships/hyperlink" Target="#'B1'!A1"/><Relationship Id="rId15" Type="http://schemas.openxmlformats.org/officeDocument/2006/relationships/hyperlink" Target="#Home!A1"/><Relationship Id="rId10" Type="http://schemas.openxmlformats.org/officeDocument/2006/relationships/hyperlink" Target="#'T3'!A1"/><Relationship Id="rId4" Type="http://schemas.openxmlformats.org/officeDocument/2006/relationships/hyperlink" Target="#'M2'!A1"/><Relationship Id="rId9" Type="http://schemas.openxmlformats.org/officeDocument/2006/relationships/hyperlink" Target="#'T2'!A1"/><Relationship Id="rId14" Type="http://schemas.openxmlformats.org/officeDocument/2006/relationships/hyperlink" Target="#'Wage Calculator'!A1"/></Relationships>
</file>

<file path=xl/drawings/_rels/drawing23.xml.rels><?xml version="1.0" encoding="UTF-8" standalone="yes"?>
<Relationships xmlns="http://schemas.openxmlformats.org/package/2006/relationships"><Relationship Id="rId8" Type="http://schemas.openxmlformats.org/officeDocument/2006/relationships/hyperlink" Target="#'S2'!A1"/><Relationship Id="rId13" Type="http://schemas.openxmlformats.org/officeDocument/2006/relationships/hyperlink" Target="#'Job Families'!A1"/><Relationship Id="rId18" Type="http://schemas.openxmlformats.org/officeDocument/2006/relationships/hyperlink" Target="#'Q1'!A1"/><Relationship Id="rId3" Type="http://schemas.openxmlformats.org/officeDocument/2006/relationships/hyperlink" Target="#'M1'!A1"/><Relationship Id="rId7" Type="http://schemas.openxmlformats.org/officeDocument/2006/relationships/hyperlink" Target="#'S1'!A1"/><Relationship Id="rId12" Type="http://schemas.openxmlformats.org/officeDocument/2006/relationships/hyperlink" Target="#'T1'!A1"/><Relationship Id="rId17" Type="http://schemas.openxmlformats.org/officeDocument/2006/relationships/hyperlink" Target="#'R1'!A1"/><Relationship Id="rId2" Type="http://schemas.openxmlformats.org/officeDocument/2006/relationships/hyperlink" Target="#'N2'!A1"/><Relationship Id="rId16" Type="http://schemas.openxmlformats.org/officeDocument/2006/relationships/hyperlink" Target="#'H2'!A1"/><Relationship Id="rId1" Type="http://schemas.openxmlformats.org/officeDocument/2006/relationships/hyperlink" Target="#'N1'!A1"/><Relationship Id="rId6" Type="http://schemas.openxmlformats.org/officeDocument/2006/relationships/hyperlink" Target="#'B2'!A1"/><Relationship Id="rId11" Type="http://schemas.openxmlformats.org/officeDocument/2006/relationships/hyperlink" Target="#'T4'!A1"/><Relationship Id="rId5" Type="http://schemas.openxmlformats.org/officeDocument/2006/relationships/hyperlink" Target="#'B1'!A1"/><Relationship Id="rId15" Type="http://schemas.openxmlformats.org/officeDocument/2006/relationships/hyperlink" Target="#Home!A1"/><Relationship Id="rId10" Type="http://schemas.openxmlformats.org/officeDocument/2006/relationships/hyperlink" Target="#'T3'!A1"/><Relationship Id="rId4" Type="http://schemas.openxmlformats.org/officeDocument/2006/relationships/hyperlink" Target="#'M2'!A1"/><Relationship Id="rId9" Type="http://schemas.openxmlformats.org/officeDocument/2006/relationships/hyperlink" Target="#'T2'!A1"/><Relationship Id="rId14" Type="http://schemas.openxmlformats.org/officeDocument/2006/relationships/hyperlink" Target="#'Wage Calculator'!A1"/></Relationships>
</file>

<file path=xl/drawings/_rels/drawing24.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2.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25.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2'!A1"/><Relationship Id="rId3" Type="http://schemas.openxmlformats.org/officeDocument/2006/relationships/hyperlink" Target="#'A3'!A1"/><Relationship Id="rId21" Type="http://schemas.openxmlformats.org/officeDocument/2006/relationships/image" Target="../media/image2.png"/><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Home!A1"/><Relationship Id="rId2" Type="http://schemas.openxmlformats.org/officeDocument/2006/relationships/hyperlink" Target="#'A2'!A1"/><Relationship Id="rId16" Type="http://schemas.openxmlformats.org/officeDocument/2006/relationships/hyperlink" Target="#'Wage Calculator'!A1"/><Relationship Id="rId20" Type="http://schemas.openxmlformats.org/officeDocument/2006/relationships/hyperlink" Target="#'Q1'!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Job Families'!A1"/><Relationship Id="rId10" Type="http://schemas.openxmlformats.org/officeDocument/2006/relationships/hyperlink" Target="#'E2'!A1"/><Relationship Id="rId19" Type="http://schemas.openxmlformats.org/officeDocument/2006/relationships/hyperlink" Target="#'R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hyperlink" Target="#'Wage Grid'!A1"/></Relationships>
</file>

<file path=xl/drawings/_rels/drawing27.xml.rels><?xml version="1.0" encoding="UTF-8" standalone="yes"?>
<Relationships xmlns="http://schemas.openxmlformats.org/package/2006/relationships"><Relationship Id="rId8" Type="http://schemas.openxmlformats.org/officeDocument/2006/relationships/hyperlink" Target="#'S2'!A1"/><Relationship Id="rId13" Type="http://schemas.openxmlformats.org/officeDocument/2006/relationships/hyperlink" Target="#'Job Families'!A1"/><Relationship Id="rId18" Type="http://schemas.openxmlformats.org/officeDocument/2006/relationships/hyperlink" Target="#'Q1'!A1"/><Relationship Id="rId3" Type="http://schemas.openxmlformats.org/officeDocument/2006/relationships/hyperlink" Target="#'M1'!A1"/><Relationship Id="rId7" Type="http://schemas.openxmlformats.org/officeDocument/2006/relationships/hyperlink" Target="#'S1'!A1"/><Relationship Id="rId12" Type="http://schemas.openxmlformats.org/officeDocument/2006/relationships/hyperlink" Target="#'T1'!A1"/><Relationship Id="rId17" Type="http://schemas.openxmlformats.org/officeDocument/2006/relationships/hyperlink" Target="#'R1'!A1"/><Relationship Id="rId2" Type="http://schemas.openxmlformats.org/officeDocument/2006/relationships/hyperlink" Target="#'N2'!A1"/><Relationship Id="rId16" Type="http://schemas.openxmlformats.org/officeDocument/2006/relationships/hyperlink" Target="#'H2'!A1"/><Relationship Id="rId1" Type="http://schemas.openxmlformats.org/officeDocument/2006/relationships/hyperlink" Target="#'N1'!A1"/><Relationship Id="rId6" Type="http://schemas.openxmlformats.org/officeDocument/2006/relationships/hyperlink" Target="#'B2'!A1"/><Relationship Id="rId11" Type="http://schemas.openxmlformats.org/officeDocument/2006/relationships/hyperlink" Target="#'T4'!A1"/><Relationship Id="rId5" Type="http://schemas.openxmlformats.org/officeDocument/2006/relationships/hyperlink" Target="#'B1'!A1"/><Relationship Id="rId15" Type="http://schemas.openxmlformats.org/officeDocument/2006/relationships/hyperlink" Target="#Home!A1"/><Relationship Id="rId10" Type="http://schemas.openxmlformats.org/officeDocument/2006/relationships/hyperlink" Target="#'T3'!A1"/><Relationship Id="rId4" Type="http://schemas.openxmlformats.org/officeDocument/2006/relationships/hyperlink" Target="#'M2'!A1"/><Relationship Id="rId9" Type="http://schemas.openxmlformats.org/officeDocument/2006/relationships/hyperlink" Target="#'T2'!A1"/><Relationship Id="rId14" Type="http://schemas.openxmlformats.org/officeDocument/2006/relationships/hyperlink" Target="#'Wage Calculator'!A1"/></Relationships>
</file>

<file path=xl/drawings/_rels/drawing28.xml.rels><?xml version="1.0" encoding="UTF-8" standalone="yes"?>
<Relationships xmlns="http://schemas.openxmlformats.org/package/2006/relationships"><Relationship Id="rId8" Type="http://schemas.openxmlformats.org/officeDocument/2006/relationships/hyperlink" Target="#'S2'!A1"/><Relationship Id="rId13" Type="http://schemas.openxmlformats.org/officeDocument/2006/relationships/hyperlink" Target="#'Job Families'!A1"/><Relationship Id="rId18" Type="http://schemas.openxmlformats.org/officeDocument/2006/relationships/hyperlink" Target="#'Q1'!A1"/><Relationship Id="rId3" Type="http://schemas.openxmlformats.org/officeDocument/2006/relationships/hyperlink" Target="#'M1'!A1"/><Relationship Id="rId7" Type="http://schemas.openxmlformats.org/officeDocument/2006/relationships/hyperlink" Target="#'S1'!A1"/><Relationship Id="rId12" Type="http://schemas.openxmlformats.org/officeDocument/2006/relationships/hyperlink" Target="#'T1'!A1"/><Relationship Id="rId17" Type="http://schemas.openxmlformats.org/officeDocument/2006/relationships/hyperlink" Target="#'R1'!A1"/><Relationship Id="rId2" Type="http://schemas.openxmlformats.org/officeDocument/2006/relationships/hyperlink" Target="#'N2'!A1"/><Relationship Id="rId16" Type="http://schemas.openxmlformats.org/officeDocument/2006/relationships/hyperlink" Target="#'H2'!A1"/><Relationship Id="rId1" Type="http://schemas.openxmlformats.org/officeDocument/2006/relationships/hyperlink" Target="#'N1'!A1"/><Relationship Id="rId6" Type="http://schemas.openxmlformats.org/officeDocument/2006/relationships/hyperlink" Target="#'B2'!A1"/><Relationship Id="rId11" Type="http://schemas.openxmlformats.org/officeDocument/2006/relationships/hyperlink" Target="#'T4'!A1"/><Relationship Id="rId5" Type="http://schemas.openxmlformats.org/officeDocument/2006/relationships/hyperlink" Target="#'B1'!A1"/><Relationship Id="rId15" Type="http://schemas.openxmlformats.org/officeDocument/2006/relationships/hyperlink" Target="#Home!A1"/><Relationship Id="rId10" Type="http://schemas.openxmlformats.org/officeDocument/2006/relationships/hyperlink" Target="#'T3'!A1"/><Relationship Id="rId4" Type="http://schemas.openxmlformats.org/officeDocument/2006/relationships/hyperlink" Target="#'M2'!A1"/><Relationship Id="rId9" Type="http://schemas.openxmlformats.org/officeDocument/2006/relationships/hyperlink" Target="#'T2'!A1"/><Relationship Id="rId14" Type="http://schemas.openxmlformats.org/officeDocument/2006/relationships/hyperlink" Target="#'Wage Calculator'!A1"/></Relationships>
</file>

<file path=xl/drawings/_rels/drawing29.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2.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3.xml.rels><?xml version="1.0" encoding="UTF-8" standalone="yes"?>
<Relationships xmlns="http://schemas.openxmlformats.org/package/2006/relationships"><Relationship Id="rId8" Type="http://schemas.openxmlformats.org/officeDocument/2006/relationships/hyperlink" Target="#'S2'!A1"/><Relationship Id="rId13" Type="http://schemas.openxmlformats.org/officeDocument/2006/relationships/hyperlink" Target="#'Job Families'!A1"/><Relationship Id="rId18" Type="http://schemas.openxmlformats.org/officeDocument/2006/relationships/hyperlink" Target="#'Q1'!A1"/><Relationship Id="rId3" Type="http://schemas.openxmlformats.org/officeDocument/2006/relationships/hyperlink" Target="#'M1'!A1"/><Relationship Id="rId7" Type="http://schemas.openxmlformats.org/officeDocument/2006/relationships/hyperlink" Target="#'S1'!A1"/><Relationship Id="rId12" Type="http://schemas.openxmlformats.org/officeDocument/2006/relationships/hyperlink" Target="#'T1'!A1"/><Relationship Id="rId17" Type="http://schemas.openxmlformats.org/officeDocument/2006/relationships/hyperlink" Target="#'R1'!A1"/><Relationship Id="rId2" Type="http://schemas.openxmlformats.org/officeDocument/2006/relationships/hyperlink" Target="#'N2'!A1"/><Relationship Id="rId16" Type="http://schemas.openxmlformats.org/officeDocument/2006/relationships/hyperlink" Target="#'H2'!A1"/><Relationship Id="rId1" Type="http://schemas.openxmlformats.org/officeDocument/2006/relationships/hyperlink" Target="#'N1'!A1"/><Relationship Id="rId6" Type="http://schemas.openxmlformats.org/officeDocument/2006/relationships/hyperlink" Target="#'B2'!A1"/><Relationship Id="rId11" Type="http://schemas.openxmlformats.org/officeDocument/2006/relationships/hyperlink" Target="#'T4'!A1"/><Relationship Id="rId5" Type="http://schemas.openxmlformats.org/officeDocument/2006/relationships/hyperlink" Target="#'B1'!A1"/><Relationship Id="rId15" Type="http://schemas.openxmlformats.org/officeDocument/2006/relationships/hyperlink" Target="#Home!A1"/><Relationship Id="rId10" Type="http://schemas.openxmlformats.org/officeDocument/2006/relationships/hyperlink" Target="#'T3'!A1"/><Relationship Id="rId4" Type="http://schemas.openxmlformats.org/officeDocument/2006/relationships/hyperlink" Target="#'M2'!A1"/><Relationship Id="rId9" Type="http://schemas.openxmlformats.org/officeDocument/2006/relationships/hyperlink" Target="#'T2'!A1"/><Relationship Id="rId14" Type="http://schemas.openxmlformats.org/officeDocument/2006/relationships/hyperlink" Target="#'Wage Calculator'!A1"/></Relationships>
</file>

<file path=xl/drawings/_rels/drawing4.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2'!A1"/><Relationship Id="rId3" Type="http://schemas.openxmlformats.org/officeDocument/2006/relationships/hyperlink" Target="#'A3'!A1"/><Relationship Id="rId21" Type="http://schemas.openxmlformats.org/officeDocument/2006/relationships/image" Target="../media/image2.png"/><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Home!A1"/><Relationship Id="rId2" Type="http://schemas.openxmlformats.org/officeDocument/2006/relationships/hyperlink" Target="#'A2'!A1"/><Relationship Id="rId16" Type="http://schemas.openxmlformats.org/officeDocument/2006/relationships/hyperlink" Target="#'Wage Calculator'!A1"/><Relationship Id="rId20" Type="http://schemas.openxmlformats.org/officeDocument/2006/relationships/hyperlink" Target="#'Q1'!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Job Families'!A1"/><Relationship Id="rId10" Type="http://schemas.openxmlformats.org/officeDocument/2006/relationships/hyperlink" Target="#'E2'!A1"/><Relationship Id="rId19" Type="http://schemas.openxmlformats.org/officeDocument/2006/relationships/hyperlink" Target="#'R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hyperlink" Target="#'Wage Grid'!A1"/></Relationships>
</file>

<file path=xl/drawings/_rels/drawing5.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2'!A1"/><Relationship Id="rId3" Type="http://schemas.openxmlformats.org/officeDocument/2006/relationships/hyperlink" Target="#'A3'!A1"/><Relationship Id="rId21" Type="http://schemas.openxmlformats.org/officeDocument/2006/relationships/image" Target="../media/image2.png"/><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Home!A1"/><Relationship Id="rId2" Type="http://schemas.openxmlformats.org/officeDocument/2006/relationships/hyperlink" Target="#'A2'!A1"/><Relationship Id="rId16" Type="http://schemas.openxmlformats.org/officeDocument/2006/relationships/hyperlink" Target="#'Wage Calculator'!A1"/><Relationship Id="rId20" Type="http://schemas.openxmlformats.org/officeDocument/2006/relationships/hyperlink" Target="#'Q1'!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Job Families'!A1"/><Relationship Id="rId10" Type="http://schemas.openxmlformats.org/officeDocument/2006/relationships/hyperlink" Target="#'E2'!A1"/><Relationship Id="rId19" Type="http://schemas.openxmlformats.org/officeDocument/2006/relationships/hyperlink" Target="#'R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hyperlink" Target="#'Wage Grid'!A1"/></Relationships>
</file>

<file path=xl/drawings/_rels/drawing6.xml.rels><?xml version="1.0" encoding="UTF-8" standalone="yes"?>
<Relationships xmlns="http://schemas.openxmlformats.org/package/2006/relationships"><Relationship Id="rId8" Type="http://schemas.openxmlformats.org/officeDocument/2006/relationships/hyperlink" Target="#'D1'!A1"/><Relationship Id="rId13" Type="http://schemas.openxmlformats.org/officeDocument/2006/relationships/hyperlink" Target="#'E1'!A1"/><Relationship Id="rId18" Type="http://schemas.openxmlformats.org/officeDocument/2006/relationships/hyperlink" Target="#'H2'!A1"/><Relationship Id="rId3" Type="http://schemas.openxmlformats.org/officeDocument/2006/relationships/hyperlink" Target="#'A3'!A1"/><Relationship Id="rId21" Type="http://schemas.openxmlformats.org/officeDocument/2006/relationships/image" Target="../media/image2.png"/><Relationship Id="rId7" Type="http://schemas.openxmlformats.org/officeDocument/2006/relationships/hyperlink" Target="#'C2'!A1"/><Relationship Id="rId12" Type="http://schemas.openxmlformats.org/officeDocument/2006/relationships/hyperlink" Target="#'E4'!A1"/><Relationship Id="rId17" Type="http://schemas.openxmlformats.org/officeDocument/2006/relationships/hyperlink" Target="#Home!A1"/><Relationship Id="rId2" Type="http://schemas.openxmlformats.org/officeDocument/2006/relationships/hyperlink" Target="#'A2'!A1"/><Relationship Id="rId16" Type="http://schemas.openxmlformats.org/officeDocument/2006/relationships/hyperlink" Target="#'Wage Calculator'!A1"/><Relationship Id="rId20" Type="http://schemas.openxmlformats.org/officeDocument/2006/relationships/hyperlink" Target="#'Q1'!A1"/><Relationship Id="rId1" Type="http://schemas.openxmlformats.org/officeDocument/2006/relationships/hyperlink" Target="#'A1'!A1"/><Relationship Id="rId6" Type="http://schemas.openxmlformats.org/officeDocument/2006/relationships/hyperlink" Target="#'C1'!A1"/><Relationship Id="rId11" Type="http://schemas.openxmlformats.org/officeDocument/2006/relationships/hyperlink" Target="#'E3'!A1"/><Relationship Id="rId5" Type="http://schemas.openxmlformats.org/officeDocument/2006/relationships/hyperlink" Target="#'B2'!A1"/><Relationship Id="rId15" Type="http://schemas.openxmlformats.org/officeDocument/2006/relationships/hyperlink" Target="#'Job Families'!A1"/><Relationship Id="rId10" Type="http://schemas.openxmlformats.org/officeDocument/2006/relationships/hyperlink" Target="#'E2'!A1"/><Relationship Id="rId19" Type="http://schemas.openxmlformats.org/officeDocument/2006/relationships/hyperlink" Target="#'R1'!A1"/><Relationship Id="rId4" Type="http://schemas.openxmlformats.org/officeDocument/2006/relationships/hyperlink" Target="#'B1'!A1"/><Relationship Id="rId9" Type="http://schemas.openxmlformats.org/officeDocument/2006/relationships/hyperlink" Target="#'D2'!A1"/><Relationship Id="rId14" Type="http://schemas.openxmlformats.org/officeDocument/2006/relationships/hyperlink" Target="#'Wage Grid'!A1"/></Relationships>
</file>

<file path=xl/drawings/_rels/drawing7.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2.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8.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2.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9.xml.rels><?xml version="1.0" encoding="UTF-8" standalone="yes"?>
<Relationships xmlns="http://schemas.openxmlformats.org/package/2006/relationships"><Relationship Id="rId8" Type="http://schemas.openxmlformats.org/officeDocument/2006/relationships/hyperlink" Target="#'S2'!A1"/><Relationship Id="rId13" Type="http://schemas.openxmlformats.org/officeDocument/2006/relationships/hyperlink" Target="#'Job Families'!A1"/><Relationship Id="rId18" Type="http://schemas.openxmlformats.org/officeDocument/2006/relationships/hyperlink" Target="#'Q1'!A1"/><Relationship Id="rId3" Type="http://schemas.openxmlformats.org/officeDocument/2006/relationships/hyperlink" Target="#'M1'!A1"/><Relationship Id="rId7" Type="http://schemas.openxmlformats.org/officeDocument/2006/relationships/hyperlink" Target="#'S1'!A1"/><Relationship Id="rId12" Type="http://schemas.openxmlformats.org/officeDocument/2006/relationships/hyperlink" Target="#'T1'!A1"/><Relationship Id="rId17" Type="http://schemas.openxmlformats.org/officeDocument/2006/relationships/hyperlink" Target="#'R1'!A1"/><Relationship Id="rId2" Type="http://schemas.openxmlformats.org/officeDocument/2006/relationships/hyperlink" Target="#'N2'!A1"/><Relationship Id="rId16" Type="http://schemas.openxmlformats.org/officeDocument/2006/relationships/hyperlink" Target="#'H2'!A1"/><Relationship Id="rId1" Type="http://schemas.openxmlformats.org/officeDocument/2006/relationships/hyperlink" Target="#'N1'!A1"/><Relationship Id="rId6" Type="http://schemas.openxmlformats.org/officeDocument/2006/relationships/hyperlink" Target="#'B2'!A1"/><Relationship Id="rId11" Type="http://schemas.openxmlformats.org/officeDocument/2006/relationships/hyperlink" Target="#'T4'!A1"/><Relationship Id="rId5" Type="http://schemas.openxmlformats.org/officeDocument/2006/relationships/hyperlink" Target="#'B1'!A1"/><Relationship Id="rId15" Type="http://schemas.openxmlformats.org/officeDocument/2006/relationships/hyperlink" Target="#Home!A1"/><Relationship Id="rId10" Type="http://schemas.openxmlformats.org/officeDocument/2006/relationships/hyperlink" Target="#'T3'!A1"/><Relationship Id="rId4" Type="http://schemas.openxmlformats.org/officeDocument/2006/relationships/hyperlink" Target="#'M2'!A1"/><Relationship Id="rId9" Type="http://schemas.openxmlformats.org/officeDocument/2006/relationships/hyperlink" Target="#'T2'!A1"/><Relationship Id="rId14" Type="http://schemas.openxmlformats.org/officeDocument/2006/relationships/hyperlink" Target="#'Wage Calculator'!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114300</xdr:colOff>
      <xdr:row>32</xdr:row>
      <xdr:rowOff>123825</xdr:rowOff>
    </xdr:to>
    <xdr:pic>
      <xdr:nvPicPr>
        <xdr:cNvPr id="7" name="6C791C10-67AB-42B4-9573-B40A65725250" descr="6D6BAA27-FFE6-4E62-8F41-2261C98BD7BC">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991100" cy="621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xdr:row>
      <xdr:rowOff>0</xdr:rowOff>
    </xdr:from>
    <xdr:to>
      <xdr:col>8</xdr:col>
      <xdr:colOff>542400</xdr:colOff>
      <xdr:row>4</xdr:row>
      <xdr:rowOff>4500</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4267200" y="190500"/>
          <a:ext cx="1152000" cy="57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400"/>
            <a:t>Start Report</a:t>
          </a:r>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377786</xdr:colOff>
      <xdr:row>5</xdr:row>
      <xdr:rowOff>54353</xdr:rowOff>
    </xdr:to>
    <xdr:grpSp>
      <xdr:nvGrpSpPr>
        <xdr:cNvPr id="45" name="Group 44">
          <a:extLst>
            <a:ext uri="{FF2B5EF4-FFF2-40B4-BE49-F238E27FC236}">
              <a16:creationId xmlns:a16="http://schemas.microsoft.com/office/drawing/2014/main" id="{00000000-0008-0000-0A00-00002D000000}"/>
            </a:ext>
          </a:extLst>
        </xdr:cNvPr>
        <xdr:cNvGrpSpPr/>
      </xdr:nvGrpSpPr>
      <xdr:grpSpPr>
        <a:xfrm>
          <a:off x="0" y="0"/>
          <a:ext cx="11550611" cy="1006853"/>
          <a:chOff x="0" y="0"/>
          <a:chExt cx="11550611" cy="1006853"/>
        </a:xfrm>
      </xdr:grpSpPr>
      <xdr:grpSp>
        <xdr:nvGrpSpPr>
          <xdr:cNvPr id="46" name="Group 45">
            <a:extLst>
              <a:ext uri="{FF2B5EF4-FFF2-40B4-BE49-F238E27FC236}">
                <a16:creationId xmlns:a16="http://schemas.microsoft.com/office/drawing/2014/main" id="{00000000-0008-0000-0A00-00002E000000}"/>
              </a:ext>
            </a:extLst>
          </xdr:cNvPr>
          <xdr:cNvGrpSpPr/>
        </xdr:nvGrpSpPr>
        <xdr:grpSpPr>
          <a:xfrm>
            <a:off x="1646474" y="0"/>
            <a:ext cx="1591505" cy="664291"/>
            <a:chOff x="978300" y="0"/>
            <a:chExt cx="1491714" cy="663813"/>
          </a:xfrm>
        </xdr:grpSpPr>
        <xdr:sp macro="" textlink="">
          <xdr:nvSpPr>
            <xdr:cNvPr id="75" name="TextBox 74">
              <a:hlinkClick xmlns:r="http://schemas.openxmlformats.org/officeDocument/2006/relationships" r:id="rId1"/>
              <a:extLst>
                <a:ext uri="{FF2B5EF4-FFF2-40B4-BE49-F238E27FC236}">
                  <a16:creationId xmlns:a16="http://schemas.microsoft.com/office/drawing/2014/main" id="{00000000-0008-0000-0A00-00004B00000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Hours &amp; Employees</a:t>
              </a:r>
            </a:p>
          </xdr:txBody>
        </xdr:sp>
        <xdr:sp macro="" textlink="">
          <xdr:nvSpPr>
            <xdr:cNvPr id="76" name="TextBox 75">
              <a:hlinkClick xmlns:r="http://schemas.openxmlformats.org/officeDocument/2006/relationships" r:id="rId2"/>
              <a:extLst>
                <a:ext uri="{FF2B5EF4-FFF2-40B4-BE49-F238E27FC236}">
                  <a16:creationId xmlns:a16="http://schemas.microsoft.com/office/drawing/2014/main" id="{00000000-0008-0000-0A00-00004C000000}"/>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N2: Demographics</a:t>
              </a:r>
            </a:p>
          </xdr:txBody>
        </xdr:sp>
        <xdr:sp macro="" textlink="">
          <xdr:nvSpPr>
            <xdr:cNvPr id="77" name="TextBox 76">
              <a:extLst>
                <a:ext uri="{FF2B5EF4-FFF2-40B4-BE49-F238E27FC236}">
                  <a16:creationId xmlns:a16="http://schemas.microsoft.com/office/drawing/2014/main" id="{00000000-0008-0000-0A00-00004D00000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7" name="Group 46">
            <a:extLst>
              <a:ext uri="{FF2B5EF4-FFF2-40B4-BE49-F238E27FC236}">
                <a16:creationId xmlns:a16="http://schemas.microsoft.com/office/drawing/2014/main" id="{00000000-0008-0000-0A00-00002F000000}"/>
              </a:ext>
            </a:extLst>
          </xdr:cNvPr>
          <xdr:cNvGrpSpPr/>
        </xdr:nvGrpSpPr>
        <xdr:grpSpPr>
          <a:xfrm>
            <a:off x="3302711" y="0"/>
            <a:ext cx="1584244" cy="662238"/>
            <a:chOff x="2530688" y="0"/>
            <a:chExt cx="1484909" cy="663813"/>
          </a:xfrm>
        </xdr:grpSpPr>
        <xdr:sp macro="" textlink="">
          <xdr:nvSpPr>
            <xdr:cNvPr id="72" name="TextBox 71">
              <a:hlinkClick xmlns:r="http://schemas.openxmlformats.org/officeDocument/2006/relationships" r:id="rId3"/>
              <a:extLst>
                <a:ext uri="{FF2B5EF4-FFF2-40B4-BE49-F238E27FC236}">
                  <a16:creationId xmlns:a16="http://schemas.microsoft.com/office/drawing/2014/main" id="{00000000-0008-0000-0A00-000048000000}"/>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73" name="TextBox 72">
              <a:hlinkClick xmlns:r="http://schemas.openxmlformats.org/officeDocument/2006/relationships" r:id="rId4"/>
              <a:extLst>
                <a:ext uri="{FF2B5EF4-FFF2-40B4-BE49-F238E27FC236}">
                  <a16:creationId xmlns:a16="http://schemas.microsoft.com/office/drawing/2014/main" id="{00000000-0008-0000-0A00-000049000000}"/>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M2: Demographics</a:t>
              </a:r>
            </a:p>
          </xdr:txBody>
        </xdr:sp>
        <xdr:sp macro="" textlink="">
          <xdr:nvSpPr>
            <xdr:cNvPr id="74" name="TextBox 73">
              <a:extLst>
                <a:ext uri="{FF2B5EF4-FFF2-40B4-BE49-F238E27FC236}">
                  <a16:creationId xmlns:a16="http://schemas.microsoft.com/office/drawing/2014/main" id="{00000000-0008-0000-0A00-00004A00000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48" name="Group 47">
            <a:extLst>
              <a:ext uri="{FF2B5EF4-FFF2-40B4-BE49-F238E27FC236}">
                <a16:creationId xmlns:a16="http://schemas.microsoft.com/office/drawing/2014/main" id="{00000000-0008-0000-0A00-000030000000}"/>
              </a:ext>
            </a:extLst>
          </xdr:cNvPr>
          <xdr:cNvGrpSpPr/>
        </xdr:nvGrpSpPr>
        <xdr:grpSpPr>
          <a:xfrm>
            <a:off x="4954554" y="0"/>
            <a:ext cx="1562560" cy="662238"/>
            <a:chOff x="4078956" y="0"/>
            <a:chExt cx="1464584" cy="663813"/>
          </a:xfrm>
        </xdr:grpSpPr>
        <xdr:sp macro="" textlink="">
          <xdr:nvSpPr>
            <xdr:cNvPr id="69" name="TextBox 68">
              <a:hlinkClick xmlns:r="http://schemas.openxmlformats.org/officeDocument/2006/relationships" r:id="rId5"/>
              <a:extLst>
                <a:ext uri="{FF2B5EF4-FFF2-40B4-BE49-F238E27FC236}">
                  <a16:creationId xmlns:a16="http://schemas.microsoft.com/office/drawing/2014/main" id="{00000000-0008-0000-0A00-000045000000}"/>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70" name="TextBox 69">
              <a:hlinkClick xmlns:r="http://schemas.openxmlformats.org/officeDocument/2006/relationships" r:id="rId6"/>
              <a:extLst>
                <a:ext uri="{FF2B5EF4-FFF2-40B4-BE49-F238E27FC236}">
                  <a16:creationId xmlns:a16="http://schemas.microsoft.com/office/drawing/2014/main" id="{00000000-0008-0000-0A00-000046000000}"/>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71" name="TextBox 70">
              <a:extLst>
                <a:ext uri="{FF2B5EF4-FFF2-40B4-BE49-F238E27FC236}">
                  <a16:creationId xmlns:a16="http://schemas.microsoft.com/office/drawing/2014/main" id="{00000000-0008-0000-0A00-00004700000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100" b="1" baseline="0">
                  <a:solidFill>
                    <a:schemeClr val="bg1"/>
                  </a:solidFill>
                </a:rPr>
                <a:t> Unit</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0A00-000031000000}"/>
              </a:ext>
            </a:extLst>
          </xdr:cNvPr>
          <xdr:cNvGrpSpPr/>
        </xdr:nvGrpSpPr>
        <xdr:grpSpPr>
          <a:xfrm>
            <a:off x="6635513" y="0"/>
            <a:ext cx="1584243" cy="662238"/>
            <a:chOff x="5654517" y="0"/>
            <a:chExt cx="1484908" cy="663813"/>
          </a:xfrm>
        </xdr:grpSpPr>
        <xdr:sp macro="" textlink="">
          <xdr:nvSpPr>
            <xdr:cNvPr id="66" name="TextBox 65">
              <a:hlinkClick xmlns:r="http://schemas.openxmlformats.org/officeDocument/2006/relationships" r:id="rId7"/>
              <a:extLst>
                <a:ext uri="{FF2B5EF4-FFF2-40B4-BE49-F238E27FC236}">
                  <a16:creationId xmlns:a16="http://schemas.microsoft.com/office/drawing/2014/main" id="{00000000-0008-0000-0A00-00004200000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67" name="TextBox 66">
              <a:hlinkClick xmlns:r="http://schemas.openxmlformats.org/officeDocument/2006/relationships" r:id="rId8"/>
              <a:extLst>
                <a:ext uri="{FF2B5EF4-FFF2-40B4-BE49-F238E27FC236}">
                  <a16:creationId xmlns:a16="http://schemas.microsoft.com/office/drawing/2014/main" id="{00000000-0008-0000-0A00-000043000000}"/>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S2: Total Compensation</a:t>
              </a:r>
            </a:p>
          </xdr:txBody>
        </xdr:sp>
        <xdr:sp macro="" textlink="">
          <xdr:nvSpPr>
            <xdr:cNvPr id="68" name="TextBox 67">
              <a:extLst>
                <a:ext uri="{FF2B5EF4-FFF2-40B4-BE49-F238E27FC236}">
                  <a16:creationId xmlns:a16="http://schemas.microsoft.com/office/drawing/2014/main" id="{00000000-0008-0000-0A00-00004400000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0" name="Group 49">
            <a:extLst>
              <a:ext uri="{FF2B5EF4-FFF2-40B4-BE49-F238E27FC236}">
                <a16:creationId xmlns:a16="http://schemas.microsoft.com/office/drawing/2014/main" id="{00000000-0008-0000-0A00-000032000000}"/>
              </a:ext>
            </a:extLst>
          </xdr:cNvPr>
          <xdr:cNvGrpSpPr/>
        </xdr:nvGrpSpPr>
        <xdr:grpSpPr>
          <a:xfrm>
            <a:off x="8301914" y="0"/>
            <a:ext cx="1584243" cy="981336"/>
            <a:chOff x="7216431" y="0"/>
            <a:chExt cx="1484908" cy="978138"/>
          </a:xfrm>
        </xdr:grpSpPr>
        <xdr:sp macro="" textlink="">
          <xdr:nvSpPr>
            <xdr:cNvPr id="61" name="TextBox 60">
              <a:hlinkClick xmlns:r="http://schemas.openxmlformats.org/officeDocument/2006/relationships" r:id="rId9"/>
              <a:extLst>
                <a:ext uri="{FF2B5EF4-FFF2-40B4-BE49-F238E27FC236}">
                  <a16:creationId xmlns:a16="http://schemas.microsoft.com/office/drawing/2014/main" id="{00000000-0008-0000-0A00-00003D0000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T2: Non-Union</a:t>
              </a:r>
            </a:p>
          </xdr:txBody>
        </xdr:sp>
        <xdr:sp macro="" textlink="">
          <xdr:nvSpPr>
            <xdr:cNvPr id="62" name="TextBox 61">
              <a:hlinkClick xmlns:r="http://schemas.openxmlformats.org/officeDocument/2006/relationships" r:id="rId10"/>
              <a:extLst>
                <a:ext uri="{FF2B5EF4-FFF2-40B4-BE49-F238E27FC236}">
                  <a16:creationId xmlns:a16="http://schemas.microsoft.com/office/drawing/2014/main" id="{00000000-0008-0000-0A00-00003E000000}"/>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T3: Management</a:t>
              </a:r>
            </a:p>
          </xdr:txBody>
        </xdr:sp>
        <xdr:sp macro="" textlink="">
          <xdr:nvSpPr>
            <xdr:cNvPr id="63" name="TextBox 62">
              <a:hlinkClick xmlns:r="http://schemas.openxmlformats.org/officeDocument/2006/relationships" r:id="rId11"/>
              <a:extLst>
                <a:ext uri="{FF2B5EF4-FFF2-40B4-BE49-F238E27FC236}">
                  <a16:creationId xmlns:a16="http://schemas.microsoft.com/office/drawing/2014/main" id="{00000000-0008-0000-0A00-00003F000000}"/>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T4: Bargaining Unit</a:t>
              </a:r>
            </a:p>
          </xdr:txBody>
        </xdr:sp>
        <xdr:sp macro="" textlink="">
          <xdr:nvSpPr>
            <xdr:cNvPr id="64" name="TextBox 63">
              <a:extLst>
                <a:ext uri="{FF2B5EF4-FFF2-40B4-BE49-F238E27FC236}">
                  <a16:creationId xmlns:a16="http://schemas.microsoft.com/office/drawing/2014/main" id="{00000000-0008-0000-0A00-00004000000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5" name="TextBox 64">
              <a:hlinkClick xmlns:r="http://schemas.openxmlformats.org/officeDocument/2006/relationships" r:id="rId12"/>
              <a:extLst>
                <a:ext uri="{FF2B5EF4-FFF2-40B4-BE49-F238E27FC236}">
                  <a16:creationId xmlns:a16="http://schemas.microsoft.com/office/drawing/2014/main" id="{00000000-0008-0000-0A00-00004100000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51" name="Group 50">
            <a:extLst>
              <a:ext uri="{FF2B5EF4-FFF2-40B4-BE49-F238E27FC236}">
                <a16:creationId xmlns:a16="http://schemas.microsoft.com/office/drawing/2014/main" id="{00000000-0008-0000-0A00-000033000000}"/>
              </a:ext>
            </a:extLst>
          </xdr:cNvPr>
          <xdr:cNvGrpSpPr/>
        </xdr:nvGrpSpPr>
        <xdr:grpSpPr>
          <a:xfrm>
            <a:off x="9962101" y="0"/>
            <a:ext cx="1588510" cy="828675"/>
            <a:chOff x="8772522" y="0"/>
            <a:chExt cx="1488907" cy="827825"/>
          </a:xfrm>
        </xdr:grpSpPr>
        <xdr:sp macro="" textlink="">
          <xdr:nvSpPr>
            <xdr:cNvPr id="58" name="TextBox 57">
              <a:hlinkClick xmlns:r="http://schemas.openxmlformats.org/officeDocument/2006/relationships" r:id="rId13"/>
              <a:extLst>
                <a:ext uri="{FF2B5EF4-FFF2-40B4-BE49-F238E27FC236}">
                  <a16:creationId xmlns:a16="http://schemas.microsoft.com/office/drawing/2014/main" id="{00000000-0008-0000-0A00-00003A00000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9" name="TextBox 58">
              <a:extLst>
                <a:ext uri="{FF2B5EF4-FFF2-40B4-BE49-F238E27FC236}">
                  <a16:creationId xmlns:a16="http://schemas.microsoft.com/office/drawing/2014/main" id="{00000000-0008-0000-0A00-00003B00000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0" name="TextBox 59">
              <a:hlinkClick xmlns:r="http://schemas.openxmlformats.org/officeDocument/2006/relationships" r:id="rId14"/>
              <a:extLst>
                <a:ext uri="{FF2B5EF4-FFF2-40B4-BE49-F238E27FC236}">
                  <a16:creationId xmlns:a16="http://schemas.microsoft.com/office/drawing/2014/main" id="{00000000-0008-0000-0A00-00003C000000}"/>
                </a:ext>
              </a:extLst>
            </xdr:cNvPr>
            <xdr:cNvSpPr txBox="1"/>
          </xdr:nvSpPr>
          <xdr:spPr>
            <a:xfrm>
              <a:off x="8772522" y="676275"/>
              <a:ext cx="1456208" cy="151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2" name="Group 51">
            <a:extLst>
              <a:ext uri="{FF2B5EF4-FFF2-40B4-BE49-F238E27FC236}">
                <a16:creationId xmlns:a16="http://schemas.microsoft.com/office/drawing/2014/main" id="{00000000-0008-0000-0A00-000034000000}"/>
              </a:ext>
            </a:extLst>
          </xdr:cNvPr>
          <xdr:cNvGrpSpPr/>
        </xdr:nvGrpSpPr>
        <xdr:grpSpPr>
          <a:xfrm>
            <a:off x="0" y="0"/>
            <a:ext cx="1584245" cy="1006853"/>
            <a:chOff x="0" y="0"/>
            <a:chExt cx="1584245" cy="1006853"/>
          </a:xfrm>
        </xdr:grpSpPr>
        <xdr:sp macro="" textlink="">
          <xdr:nvSpPr>
            <xdr:cNvPr id="53" name="TextBox 52">
              <a:hlinkClick xmlns:r="http://schemas.openxmlformats.org/officeDocument/2006/relationships" r:id="rId15"/>
              <a:extLst>
                <a:ext uri="{FF2B5EF4-FFF2-40B4-BE49-F238E27FC236}">
                  <a16:creationId xmlns:a16="http://schemas.microsoft.com/office/drawing/2014/main" id="{00000000-0008-0000-0A00-00003500000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4" name="TextBox 53">
              <a:hlinkClick xmlns:r="http://schemas.openxmlformats.org/officeDocument/2006/relationships" r:id="rId16"/>
              <a:extLst>
                <a:ext uri="{FF2B5EF4-FFF2-40B4-BE49-F238E27FC236}">
                  <a16:creationId xmlns:a16="http://schemas.microsoft.com/office/drawing/2014/main" id="{00000000-0008-0000-0A00-00003600000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5" name="TextBox 54">
              <a:extLst>
                <a:ext uri="{FF2B5EF4-FFF2-40B4-BE49-F238E27FC236}">
                  <a16:creationId xmlns:a16="http://schemas.microsoft.com/office/drawing/2014/main" id="{00000000-0008-0000-0A00-00003700000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6" name="TextBox 55">
              <a:hlinkClick xmlns:r="http://schemas.openxmlformats.org/officeDocument/2006/relationships" r:id="rId17"/>
              <a:extLst>
                <a:ext uri="{FF2B5EF4-FFF2-40B4-BE49-F238E27FC236}">
                  <a16:creationId xmlns:a16="http://schemas.microsoft.com/office/drawing/2014/main" id="{00000000-0008-0000-0A00-00003800000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57" name="TextBox 56">
              <a:hlinkClick xmlns:r="http://schemas.openxmlformats.org/officeDocument/2006/relationships" r:id="rId18"/>
              <a:extLst>
                <a:ext uri="{FF2B5EF4-FFF2-40B4-BE49-F238E27FC236}">
                  <a16:creationId xmlns:a16="http://schemas.microsoft.com/office/drawing/2014/main" id="{00000000-0008-0000-0A00-000039000000}"/>
                </a:ext>
              </a:extLst>
            </xdr:cNvPr>
            <xdr:cNvSpPr txBox="1"/>
          </xdr:nvSpPr>
          <xdr:spPr>
            <a:xfrm>
              <a:off x="0" y="686703"/>
              <a:ext cx="1548000" cy="15352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187287</xdr:colOff>
      <xdr:row>5</xdr:row>
      <xdr:rowOff>54353</xdr:rowOff>
    </xdr:to>
    <xdr:grpSp>
      <xdr:nvGrpSpPr>
        <xdr:cNvPr id="88" name="Group 87">
          <a:extLst>
            <a:ext uri="{FF2B5EF4-FFF2-40B4-BE49-F238E27FC236}">
              <a16:creationId xmlns:a16="http://schemas.microsoft.com/office/drawing/2014/main" id="{00000000-0008-0000-0B00-000058000000}"/>
            </a:ext>
          </a:extLst>
        </xdr:cNvPr>
        <xdr:cNvGrpSpPr/>
      </xdr:nvGrpSpPr>
      <xdr:grpSpPr>
        <a:xfrm>
          <a:off x="0" y="0"/>
          <a:ext cx="11550612" cy="1006853"/>
          <a:chOff x="0" y="0"/>
          <a:chExt cx="11550612" cy="1006853"/>
        </a:xfrm>
      </xdr:grpSpPr>
      <xdr:grpSp>
        <xdr:nvGrpSpPr>
          <xdr:cNvPr id="89" name="Group 88">
            <a:extLst>
              <a:ext uri="{FF2B5EF4-FFF2-40B4-BE49-F238E27FC236}">
                <a16:creationId xmlns:a16="http://schemas.microsoft.com/office/drawing/2014/main" id="{00000000-0008-0000-0B00-000059000000}"/>
              </a:ext>
            </a:extLst>
          </xdr:cNvPr>
          <xdr:cNvGrpSpPr/>
        </xdr:nvGrpSpPr>
        <xdr:grpSpPr>
          <a:xfrm>
            <a:off x="1646474" y="0"/>
            <a:ext cx="1591505" cy="664291"/>
            <a:chOff x="978300" y="0"/>
            <a:chExt cx="1491714" cy="663813"/>
          </a:xfrm>
        </xdr:grpSpPr>
        <xdr:sp macro="" textlink="">
          <xdr:nvSpPr>
            <xdr:cNvPr id="118" name="TextBox 117">
              <a:hlinkClick xmlns:r="http://schemas.openxmlformats.org/officeDocument/2006/relationships" r:id="rId1"/>
              <a:extLst>
                <a:ext uri="{FF2B5EF4-FFF2-40B4-BE49-F238E27FC236}">
                  <a16:creationId xmlns:a16="http://schemas.microsoft.com/office/drawing/2014/main" id="{00000000-0008-0000-0B00-00007600000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Hours &amp; Employees</a:t>
              </a:r>
            </a:p>
          </xdr:txBody>
        </xdr:sp>
        <xdr:sp macro="" textlink="">
          <xdr:nvSpPr>
            <xdr:cNvPr id="119" name="TextBox 118">
              <a:hlinkClick xmlns:r="http://schemas.openxmlformats.org/officeDocument/2006/relationships" r:id="rId2"/>
              <a:extLst>
                <a:ext uri="{FF2B5EF4-FFF2-40B4-BE49-F238E27FC236}">
                  <a16:creationId xmlns:a16="http://schemas.microsoft.com/office/drawing/2014/main" id="{00000000-0008-0000-0B00-000077000000}"/>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N2: Demographics</a:t>
              </a:r>
            </a:p>
          </xdr:txBody>
        </xdr:sp>
        <xdr:sp macro="" textlink="">
          <xdr:nvSpPr>
            <xdr:cNvPr id="120" name="TextBox 119">
              <a:extLst>
                <a:ext uri="{FF2B5EF4-FFF2-40B4-BE49-F238E27FC236}">
                  <a16:creationId xmlns:a16="http://schemas.microsoft.com/office/drawing/2014/main" id="{00000000-0008-0000-0B00-00007800000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90" name="Group 89">
            <a:extLst>
              <a:ext uri="{FF2B5EF4-FFF2-40B4-BE49-F238E27FC236}">
                <a16:creationId xmlns:a16="http://schemas.microsoft.com/office/drawing/2014/main" id="{00000000-0008-0000-0B00-00005A000000}"/>
              </a:ext>
            </a:extLst>
          </xdr:cNvPr>
          <xdr:cNvGrpSpPr/>
        </xdr:nvGrpSpPr>
        <xdr:grpSpPr>
          <a:xfrm>
            <a:off x="3302711" y="0"/>
            <a:ext cx="1584244" cy="662238"/>
            <a:chOff x="2530688" y="0"/>
            <a:chExt cx="1484909" cy="663813"/>
          </a:xfrm>
        </xdr:grpSpPr>
        <xdr:sp macro="" textlink="">
          <xdr:nvSpPr>
            <xdr:cNvPr id="115" name="TextBox 114">
              <a:hlinkClick xmlns:r="http://schemas.openxmlformats.org/officeDocument/2006/relationships" r:id="rId3"/>
              <a:extLst>
                <a:ext uri="{FF2B5EF4-FFF2-40B4-BE49-F238E27FC236}">
                  <a16:creationId xmlns:a16="http://schemas.microsoft.com/office/drawing/2014/main" id="{00000000-0008-0000-0B00-000073000000}"/>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116" name="TextBox 115">
              <a:hlinkClick xmlns:r="http://schemas.openxmlformats.org/officeDocument/2006/relationships" r:id="rId4"/>
              <a:extLst>
                <a:ext uri="{FF2B5EF4-FFF2-40B4-BE49-F238E27FC236}">
                  <a16:creationId xmlns:a16="http://schemas.microsoft.com/office/drawing/2014/main" id="{00000000-0008-0000-0B00-000074000000}"/>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M2: Demographics</a:t>
              </a:r>
            </a:p>
          </xdr:txBody>
        </xdr:sp>
        <xdr:sp macro="" textlink="">
          <xdr:nvSpPr>
            <xdr:cNvPr id="117" name="TextBox 116">
              <a:extLst>
                <a:ext uri="{FF2B5EF4-FFF2-40B4-BE49-F238E27FC236}">
                  <a16:creationId xmlns:a16="http://schemas.microsoft.com/office/drawing/2014/main" id="{00000000-0008-0000-0B00-00007500000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91" name="Group 90">
            <a:extLst>
              <a:ext uri="{FF2B5EF4-FFF2-40B4-BE49-F238E27FC236}">
                <a16:creationId xmlns:a16="http://schemas.microsoft.com/office/drawing/2014/main" id="{00000000-0008-0000-0B00-00005B000000}"/>
              </a:ext>
            </a:extLst>
          </xdr:cNvPr>
          <xdr:cNvGrpSpPr/>
        </xdr:nvGrpSpPr>
        <xdr:grpSpPr>
          <a:xfrm>
            <a:off x="4954554" y="0"/>
            <a:ext cx="1562560" cy="662238"/>
            <a:chOff x="4078956" y="0"/>
            <a:chExt cx="1464584" cy="663813"/>
          </a:xfrm>
        </xdr:grpSpPr>
        <xdr:sp macro="" textlink="">
          <xdr:nvSpPr>
            <xdr:cNvPr id="112" name="TextBox 111">
              <a:hlinkClick xmlns:r="http://schemas.openxmlformats.org/officeDocument/2006/relationships" r:id="rId5"/>
              <a:extLst>
                <a:ext uri="{FF2B5EF4-FFF2-40B4-BE49-F238E27FC236}">
                  <a16:creationId xmlns:a16="http://schemas.microsoft.com/office/drawing/2014/main" id="{00000000-0008-0000-0B00-000070000000}"/>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113" name="TextBox 112">
              <a:hlinkClick xmlns:r="http://schemas.openxmlformats.org/officeDocument/2006/relationships" r:id="rId6"/>
              <a:extLst>
                <a:ext uri="{FF2B5EF4-FFF2-40B4-BE49-F238E27FC236}">
                  <a16:creationId xmlns:a16="http://schemas.microsoft.com/office/drawing/2014/main" id="{00000000-0008-0000-0B00-000071000000}"/>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14" name="TextBox 113">
              <a:extLst>
                <a:ext uri="{FF2B5EF4-FFF2-40B4-BE49-F238E27FC236}">
                  <a16:creationId xmlns:a16="http://schemas.microsoft.com/office/drawing/2014/main" id="{00000000-0008-0000-0B00-00007200000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100" b="1" baseline="0">
                  <a:solidFill>
                    <a:schemeClr val="bg1"/>
                  </a:solidFill>
                </a:rPr>
                <a:t> Unit</a:t>
              </a:r>
              <a:endParaRPr lang="en-US" sz="1100" b="1">
                <a:solidFill>
                  <a:schemeClr val="bg1"/>
                </a:solidFill>
              </a:endParaRPr>
            </a:p>
          </xdr:txBody>
        </xdr:sp>
      </xdr:grpSp>
      <xdr:grpSp>
        <xdr:nvGrpSpPr>
          <xdr:cNvPr id="92" name="Group 91">
            <a:extLst>
              <a:ext uri="{FF2B5EF4-FFF2-40B4-BE49-F238E27FC236}">
                <a16:creationId xmlns:a16="http://schemas.microsoft.com/office/drawing/2014/main" id="{00000000-0008-0000-0B00-00005C000000}"/>
              </a:ext>
            </a:extLst>
          </xdr:cNvPr>
          <xdr:cNvGrpSpPr/>
        </xdr:nvGrpSpPr>
        <xdr:grpSpPr>
          <a:xfrm>
            <a:off x="6635513" y="0"/>
            <a:ext cx="1584243" cy="662238"/>
            <a:chOff x="5654517" y="0"/>
            <a:chExt cx="1484908" cy="663813"/>
          </a:xfrm>
        </xdr:grpSpPr>
        <xdr:sp macro="" textlink="">
          <xdr:nvSpPr>
            <xdr:cNvPr id="109" name="TextBox 108">
              <a:hlinkClick xmlns:r="http://schemas.openxmlformats.org/officeDocument/2006/relationships" r:id="rId7"/>
              <a:extLst>
                <a:ext uri="{FF2B5EF4-FFF2-40B4-BE49-F238E27FC236}">
                  <a16:creationId xmlns:a16="http://schemas.microsoft.com/office/drawing/2014/main" id="{00000000-0008-0000-0B00-00006D00000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110" name="TextBox 109">
              <a:hlinkClick xmlns:r="http://schemas.openxmlformats.org/officeDocument/2006/relationships" r:id="rId8"/>
              <a:extLst>
                <a:ext uri="{FF2B5EF4-FFF2-40B4-BE49-F238E27FC236}">
                  <a16:creationId xmlns:a16="http://schemas.microsoft.com/office/drawing/2014/main" id="{00000000-0008-0000-0B00-00006E000000}"/>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S2: Total Compensation</a:t>
              </a:r>
            </a:p>
          </xdr:txBody>
        </xdr:sp>
        <xdr:sp macro="" textlink="">
          <xdr:nvSpPr>
            <xdr:cNvPr id="111" name="TextBox 110">
              <a:extLst>
                <a:ext uri="{FF2B5EF4-FFF2-40B4-BE49-F238E27FC236}">
                  <a16:creationId xmlns:a16="http://schemas.microsoft.com/office/drawing/2014/main" id="{00000000-0008-0000-0B00-00006F00000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93" name="Group 92">
            <a:extLst>
              <a:ext uri="{FF2B5EF4-FFF2-40B4-BE49-F238E27FC236}">
                <a16:creationId xmlns:a16="http://schemas.microsoft.com/office/drawing/2014/main" id="{00000000-0008-0000-0B00-00005D000000}"/>
              </a:ext>
            </a:extLst>
          </xdr:cNvPr>
          <xdr:cNvGrpSpPr/>
        </xdr:nvGrpSpPr>
        <xdr:grpSpPr>
          <a:xfrm>
            <a:off x="8301914" y="0"/>
            <a:ext cx="1584243" cy="981336"/>
            <a:chOff x="7216431" y="0"/>
            <a:chExt cx="1484908" cy="978138"/>
          </a:xfrm>
        </xdr:grpSpPr>
        <xdr:sp macro="" textlink="">
          <xdr:nvSpPr>
            <xdr:cNvPr id="104" name="TextBox 103">
              <a:hlinkClick xmlns:r="http://schemas.openxmlformats.org/officeDocument/2006/relationships" r:id="rId9"/>
              <a:extLst>
                <a:ext uri="{FF2B5EF4-FFF2-40B4-BE49-F238E27FC236}">
                  <a16:creationId xmlns:a16="http://schemas.microsoft.com/office/drawing/2014/main" id="{00000000-0008-0000-0B00-0000680000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T2: Non-Union</a:t>
              </a:r>
            </a:p>
          </xdr:txBody>
        </xdr:sp>
        <xdr:sp macro="" textlink="">
          <xdr:nvSpPr>
            <xdr:cNvPr id="105" name="TextBox 104">
              <a:hlinkClick xmlns:r="http://schemas.openxmlformats.org/officeDocument/2006/relationships" r:id="rId10"/>
              <a:extLst>
                <a:ext uri="{FF2B5EF4-FFF2-40B4-BE49-F238E27FC236}">
                  <a16:creationId xmlns:a16="http://schemas.microsoft.com/office/drawing/2014/main" id="{00000000-0008-0000-0B00-000069000000}"/>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T3: Management</a:t>
              </a:r>
            </a:p>
          </xdr:txBody>
        </xdr:sp>
        <xdr:sp macro="" textlink="">
          <xdr:nvSpPr>
            <xdr:cNvPr id="106" name="TextBox 105">
              <a:hlinkClick xmlns:r="http://schemas.openxmlformats.org/officeDocument/2006/relationships" r:id="rId11"/>
              <a:extLst>
                <a:ext uri="{FF2B5EF4-FFF2-40B4-BE49-F238E27FC236}">
                  <a16:creationId xmlns:a16="http://schemas.microsoft.com/office/drawing/2014/main" id="{00000000-0008-0000-0B00-00006A000000}"/>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T4: Bargaining Unit</a:t>
              </a:r>
            </a:p>
          </xdr:txBody>
        </xdr:sp>
        <xdr:sp macro="" textlink="">
          <xdr:nvSpPr>
            <xdr:cNvPr id="107" name="TextBox 106">
              <a:extLst>
                <a:ext uri="{FF2B5EF4-FFF2-40B4-BE49-F238E27FC236}">
                  <a16:creationId xmlns:a16="http://schemas.microsoft.com/office/drawing/2014/main" id="{00000000-0008-0000-0B00-00006B00000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108" name="TextBox 107">
              <a:hlinkClick xmlns:r="http://schemas.openxmlformats.org/officeDocument/2006/relationships" r:id="rId12"/>
              <a:extLst>
                <a:ext uri="{FF2B5EF4-FFF2-40B4-BE49-F238E27FC236}">
                  <a16:creationId xmlns:a16="http://schemas.microsoft.com/office/drawing/2014/main" id="{00000000-0008-0000-0B00-00006C00000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94" name="Group 93">
            <a:extLst>
              <a:ext uri="{FF2B5EF4-FFF2-40B4-BE49-F238E27FC236}">
                <a16:creationId xmlns:a16="http://schemas.microsoft.com/office/drawing/2014/main" id="{00000000-0008-0000-0B00-00005E000000}"/>
              </a:ext>
            </a:extLst>
          </xdr:cNvPr>
          <xdr:cNvGrpSpPr/>
        </xdr:nvGrpSpPr>
        <xdr:grpSpPr>
          <a:xfrm>
            <a:off x="9962103" y="0"/>
            <a:ext cx="1588509" cy="819150"/>
            <a:chOff x="8772523" y="0"/>
            <a:chExt cx="1488906" cy="818309"/>
          </a:xfrm>
        </xdr:grpSpPr>
        <xdr:sp macro="" textlink="">
          <xdr:nvSpPr>
            <xdr:cNvPr id="101" name="TextBox 100">
              <a:hlinkClick xmlns:r="http://schemas.openxmlformats.org/officeDocument/2006/relationships" r:id="rId13"/>
              <a:extLst>
                <a:ext uri="{FF2B5EF4-FFF2-40B4-BE49-F238E27FC236}">
                  <a16:creationId xmlns:a16="http://schemas.microsoft.com/office/drawing/2014/main" id="{00000000-0008-0000-0B00-00006500000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102" name="TextBox 101">
              <a:extLst>
                <a:ext uri="{FF2B5EF4-FFF2-40B4-BE49-F238E27FC236}">
                  <a16:creationId xmlns:a16="http://schemas.microsoft.com/office/drawing/2014/main" id="{00000000-0008-0000-0B00-00006600000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103" name="TextBox 102">
              <a:hlinkClick xmlns:r="http://schemas.openxmlformats.org/officeDocument/2006/relationships" r:id="rId14"/>
              <a:extLst>
                <a:ext uri="{FF2B5EF4-FFF2-40B4-BE49-F238E27FC236}">
                  <a16:creationId xmlns:a16="http://schemas.microsoft.com/office/drawing/2014/main" id="{00000000-0008-0000-0B00-000067000000}"/>
                </a:ext>
              </a:extLst>
            </xdr:cNvPr>
            <xdr:cNvSpPr txBox="1"/>
          </xdr:nvSpPr>
          <xdr:spPr>
            <a:xfrm>
              <a:off x="8772523" y="676275"/>
              <a:ext cx="1456205" cy="1420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95" name="Group 94">
            <a:extLst>
              <a:ext uri="{FF2B5EF4-FFF2-40B4-BE49-F238E27FC236}">
                <a16:creationId xmlns:a16="http://schemas.microsoft.com/office/drawing/2014/main" id="{00000000-0008-0000-0B00-00005F000000}"/>
              </a:ext>
            </a:extLst>
          </xdr:cNvPr>
          <xdr:cNvGrpSpPr/>
        </xdr:nvGrpSpPr>
        <xdr:grpSpPr>
          <a:xfrm>
            <a:off x="0" y="0"/>
            <a:ext cx="1584245" cy="1006853"/>
            <a:chOff x="0" y="0"/>
            <a:chExt cx="1584245" cy="1006853"/>
          </a:xfrm>
        </xdr:grpSpPr>
        <xdr:sp macro="" textlink="">
          <xdr:nvSpPr>
            <xdr:cNvPr id="96" name="TextBox 95">
              <a:hlinkClick xmlns:r="http://schemas.openxmlformats.org/officeDocument/2006/relationships" r:id="rId15"/>
              <a:extLst>
                <a:ext uri="{FF2B5EF4-FFF2-40B4-BE49-F238E27FC236}">
                  <a16:creationId xmlns:a16="http://schemas.microsoft.com/office/drawing/2014/main" id="{00000000-0008-0000-0B00-00006000000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97" name="TextBox 96">
              <a:hlinkClick xmlns:r="http://schemas.openxmlformats.org/officeDocument/2006/relationships" r:id="rId16"/>
              <a:extLst>
                <a:ext uri="{FF2B5EF4-FFF2-40B4-BE49-F238E27FC236}">
                  <a16:creationId xmlns:a16="http://schemas.microsoft.com/office/drawing/2014/main" id="{00000000-0008-0000-0B00-00006100000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98" name="TextBox 97">
              <a:extLst>
                <a:ext uri="{FF2B5EF4-FFF2-40B4-BE49-F238E27FC236}">
                  <a16:creationId xmlns:a16="http://schemas.microsoft.com/office/drawing/2014/main" id="{00000000-0008-0000-0B00-00006200000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99" name="TextBox 98">
              <a:hlinkClick xmlns:r="http://schemas.openxmlformats.org/officeDocument/2006/relationships" r:id="rId17"/>
              <a:extLst>
                <a:ext uri="{FF2B5EF4-FFF2-40B4-BE49-F238E27FC236}">
                  <a16:creationId xmlns:a16="http://schemas.microsoft.com/office/drawing/2014/main" id="{00000000-0008-0000-0B00-000063000000}"/>
                </a:ext>
              </a:extLst>
            </xdr:cNvPr>
            <xdr:cNvSpPr txBox="1"/>
          </xdr:nvSpPr>
          <xdr:spPr>
            <a:xfrm>
              <a:off x="0" y="853328"/>
              <a:ext cx="1548000" cy="15352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100" name="TextBox 99">
              <a:hlinkClick xmlns:r="http://schemas.openxmlformats.org/officeDocument/2006/relationships" r:id="rId18"/>
              <a:extLst>
                <a:ext uri="{FF2B5EF4-FFF2-40B4-BE49-F238E27FC236}">
                  <a16:creationId xmlns:a16="http://schemas.microsoft.com/office/drawing/2014/main" id="{00000000-0008-0000-0B00-000064000000}"/>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701637</xdr:colOff>
      <xdr:row>5</xdr:row>
      <xdr:rowOff>54353</xdr:rowOff>
    </xdr:to>
    <xdr:grpSp>
      <xdr:nvGrpSpPr>
        <xdr:cNvPr id="38" name="Group 37">
          <a:extLst>
            <a:ext uri="{FF2B5EF4-FFF2-40B4-BE49-F238E27FC236}">
              <a16:creationId xmlns:a16="http://schemas.microsoft.com/office/drawing/2014/main" id="{00000000-0008-0000-0C00-000026000000}"/>
            </a:ext>
          </a:extLst>
        </xdr:cNvPr>
        <xdr:cNvGrpSpPr/>
      </xdr:nvGrpSpPr>
      <xdr:grpSpPr>
        <a:xfrm>
          <a:off x="0" y="0"/>
          <a:ext cx="11550612" cy="1006853"/>
          <a:chOff x="0" y="0"/>
          <a:chExt cx="11550612" cy="1006853"/>
        </a:xfrm>
      </xdr:grpSpPr>
      <xdr:grpSp>
        <xdr:nvGrpSpPr>
          <xdr:cNvPr id="39" name="Group 38">
            <a:extLst>
              <a:ext uri="{FF2B5EF4-FFF2-40B4-BE49-F238E27FC236}">
                <a16:creationId xmlns:a16="http://schemas.microsoft.com/office/drawing/2014/main" id="{00000000-0008-0000-0C00-000027000000}"/>
              </a:ext>
            </a:extLst>
          </xdr:cNvPr>
          <xdr:cNvGrpSpPr/>
        </xdr:nvGrpSpPr>
        <xdr:grpSpPr>
          <a:xfrm>
            <a:off x="1646474" y="0"/>
            <a:ext cx="1591505" cy="664291"/>
            <a:chOff x="978300" y="0"/>
            <a:chExt cx="1491714" cy="663813"/>
          </a:xfrm>
        </xdr:grpSpPr>
        <xdr:sp macro="" textlink="">
          <xdr:nvSpPr>
            <xdr:cNvPr id="68" name="TextBox 67">
              <a:hlinkClick xmlns:r="http://schemas.openxmlformats.org/officeDocument/2006/relationships" r:id="rId1"/>
              <a:extLst>
                <a:ext uri="{FF2B5EF4-FFF2-40B4-BE49-F238E27FC236}">
                  <a16:creationId xmlns:a16="http://schemas.microsoft.com/office/drawing/2014/main" id="{00000000-0008-0000-0C00-000044000000}"/>
                </a:ext>
              </a:extLst>
            </xdr:cNvPr>
            <xdr:cNvSpPr txBox="1"/>
          </xdr:nvSpPr>
          <xdr:spPr>
            <a:xfrm>
              <a:off x="978300" y="357888"/>
              <a:ext cx="1450936"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Hours &amp; Employees</a:t>
              </a:r>
            </a:p>
          </xdr:txBody>
        </xdr:sp>
        <xdr:sp macro="" textlink="">
          <xdr:nvSpPr>
            <xdr:cNvPr id="69" name="TextBox 68">
              <a:hlinkClick xmlns:r="http://schemas.openxmlformats.org/officeDocument/2006/relationships" r:id="rId2"/>
              <a:extLst>
                <a:ext uri="{FF2B5EF4-FFF2-40B4-BE49-F238E27FC236}">
                  <a16:creationId xmlns:a16="http://schemas.microsoft.com/office/drawing/2014/main" id="{00000000-0008-0000-0C00-000045000000}"/>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N2: Demographics</a:t>
              </a:r>
            </a:p>
          </xdr:txBody>
        </xdr:sp>
        <xdr:sp macro="" textlink="">
          <xdr:nvSpPr>
            <xdr:cNvPr id="70" name="TextBox 69">
              <a:extLst>
                <a:ext uri="{FF2B5EF4-FFF2-40B4-BE49-F238E27FC236}">
                  <a16:creationId xmlns:a16="http://schemas.microsoft.com/office/drawing/2014/main" id="{00000000-0008-0000-0C00-00004600000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0" name="Group 39">
            <a:extLst>
              <a:ext uri="{FF2B5EF4-FFF2-40B4-BE49-F238E27FC236}">
                <a16:creationId xmlns:a16="http://schemas.microsoft.com/office/drawing/2014/main" id="{00000000-0008-0000-0C00-000028000000}"/>
              </a:ext>
            </a:extLst>
          </xdr:cNvPr>
          <xdr:cNvGrpSpPr/>
        </xdr:nvGrpSpPr>
        <xdr:grpSpPr>
          <a:xfrm>
            <a:off x="3302711" y="0"/>
            <a:ext cx="1584244" cy="662238"/>
            <a:chOff x="2530688" y="0"/>
            <a:chExt cx="1484909" cy="663813"/>
          </a:xfrm>
        </xdr:grpSpPr>
        <xdr:sp macro="" textlink="">
          <xdr:nvSpPr>
            <xdr:cNvPr id="65" name="TextBox 64">
              <a:hlinkClick xmlns:r="http://schemas.openxmlformats.org/officeDocument/2006/relationships" r:id="rId3"/>
              <a:extLst>
                <a:ext uri="{FF2B5EF4-FFF2-40B4-BE49-F238E27FC236}">
                  <a16:creationId xmlns:a16="http://schemas.microsoft.com/office/drawing/2014/main" id="{00000000-0008-0000-0C00-000041000000}"/>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66" name="TextBox 65">
              <a:hlinkClick xmlns:r="http://schemas.openxmlformats.org/officeDocument/2006/relationships" r:id="rId4"/>
              <a:extLst>
                <a:ext uri="{FF2B5EF4-FFF2-40B4-BE49-F238E27FC236}">
                  <a16:creationId xmlns:a16="http://schemas.microsoft.com/office/drawing/2014/main" id="{00000000-0008-0000-0C00-000042000000}"/>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M2: Demographics</a:t>
              </a:r>
            </a:p>
          </xdr:txBody>
        </xdr:sp>
        <xdr:sp macro="" textlink="">
          <xdr:nvSpPr>
            <xdr:cNvPr id="67" name="TextBox 66">
              <a:extLst>
                <a:ext uri="{FF2B5EF4-FFF2-40B4-BE49-F238E27FC236}">
                  <a16:creationId xmlns:a16="http://schemas.microsoft.com/office/drawing/2014/main" id="{00000000-0008-0000-0C00-00004300000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41" name="Group 40">
            <a:extLst>
              <a:ext uri="{FF2B5EF4-FFF2-40B4-BE49-F238E27FC236}">
                <a16:creationId xmlns:a16="http://schemas.microsoft.com/office/drawing/2014/main" id="{00000000-0008-0000-0C00-000029000000}"/>
              </a:ext>
            </a:extLst>
          </xdr:cNvPr>
          <xdr:cNvGrpSpPr/>
        </xdr:nvGrpSpPr>
        <xdr:grpSpPr>
          <a:xfrm>
            <a:off x="4954554" y="0"/>
            <a:ext cx="1562560" cy="662238"/>
            <a:chOff x="4078956" y="0"/>
            <a:chExt cx="1464584" cy="663813"/>
          </a:xfrm>
        </xdr:grpSpPr>
        <xdr:sp macro="" textlink="">
          <xdr:nvSpPr>
            <xdr:cNvPr id="62" name="TextBox 61">
              <a:hlinkClick xmlns:r="http://schemas.openxmlformats.org/officeDocument/2006/relationships" r:id="rId5"/>
              <a:extLst>
                <a:ext uri="{FF2B5EF4-FFF2-40B4-BE49-F238E27FC236}">
                  <a16:creationId xmlns:a16="http://schemas.microsoft.com/office/drawing/2014/main" id="{00000000-0008-0000-0C00-00003E000000}"/>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63" name="TextBox 62">
              <a:hlinkClick xmlns:r="http://schemas.openxmlformats.org/officeDocument/2006/relationships" r:id="rId6"/>
              <a:extLst>
                <a:ext uri="{FF2B5EF4-FFF2-40B4-BE49-F238E27FC236}">
                  <a16:creationId xmlns:a16="http://schemas.microsoft.com/office/drawing/2014/main" id="{00000000-0008-0000-0C00-00003F000000}"/>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64" name="TextBox 63">
              <a:extLst>
                <a:ext uri="{FF2B5EF4-FFF2-40B4-BE49-F238E27FC236}">
                  <a16:creationId xmlns:a16="http://schemas.microsoft.com/office/drawing/2014/main" id="{00000000-0008-0000-0C00-00004000000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100" b="1" baseline="0">
                  <a:solidFill>
                    <a:schemeClr val="bg1"/>
                  </a:solidFill>
                </a:rPr>
                <a:t> Unit</a:t>
              </a:r>
              <a:endParaRPr lang="en-US" sz="1100" b="1">
                <a:solidFill>
                  <a:schemeClr val="bg1"/>
                </a:solidFill>
              </a:endParaRPr>
            </a:p>
          </xdr:txBody>
        </xdr:sp>
      </xdr:grpSp>
      <xdr:grpSp>
        <xdr:nvGrpSpPr>
          <xdr:cNvPr id="42" name="Group 41">
            <a:extLst>
              <a:ext uri="{FF2B5EF4-FFF2-40B4-BE49-F238E27FC236}">
                <a16:creationId xmlns:a16="http://schemas.microsoft.com/office/drawing/2014/main" id="{00000000-0008-0000-0C00-00002A000000}"/>
              </a:ext>
            </a:extLst>
          </xdr:cNvPr>
          <xdr:cNvGrpSpPr/>
        </xdr:nvGrpSpPr>
        <xdr:grpSpPr>
          <a:xfrm>
            <a:off x="6635513" y="0"/>
            <a:ext cx="1584243" cy="662238"/>
            <a:chOff x="5654517" y="0"/>
            <a:chExt cx="1484908" cy="663813"/>
          </a:xfrm>
        </xdr:grpSpPr>
        <xdr:sp macro="" textlink="">
          <xdr:nvSpPr>
            <xdr:cNvPr id="59" name="TextBox 58">
              <a:hlinkClick xmlns:r="http://schemas.openxmlformats.org/officeDocument/2006/relationships" r:id="rId7"/>
              <a:extLst>
                <a:ext uri="{FF2B5EF4-FFF2-40B4-BE49-F238E27FC236}">
                  <a16:creationId xmlns:a16="http://schemas.microsoft.com/office/drawing/2014/main" id="{00000000-0008-0000-0C00-00003B00000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60" name="TextBox 59">
              <a:hlinkClick xmlns:r="http://schemas.openxmlformats.org/officeDocument/2006/relationships" r:id="rId8"/>
              <a:extLst>
                <a:ext uri="{FF2B5EF4-FFF2-40B4-BE49-F238E27FC236}">
                  <a16:creationId xmlns:a16="http://schemas.microsoft.com/office/drawing/2014/main" id="{00000000-0008-0000-0C00-00003C000000}"/>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S2: Total Compensation</a:t>
              </a:r>
            </a:p>
          </xdr:txBody>
        </xdr:sp>
        <xdr:sp macro="" textlink="">
          <xdr:nvSpPr>
            <xdr:cNvPr id="61" name="TextBox 60">
              <a:extLst>
                <a:ext uri="{FF2B5EF4-FFF2-40B4-BE49-F238E27FC236}">
                  <a16:creationId xmlns:a16="http://schemas.microsoft.com/office/drawing/2014/main" id="{00000000-0008-0000-0C00-00003D00000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3" name="Group 42">
            <a:extLst>
              <a:ext uri="{FF2B5EF4-FFF2-40B4-BE49-F238E27FC236}">
                <a16:creationId xmlns:a16="http://schemas.microsoft.com/office/drawing/2014/main" id="{00000000-0008-0000-0C00-00002B000000}"/>
              </a:ext>
            </a:extLst>
          </xdr:cNvPr>
          <xdr:cNvGrpSpPr/>
        </xdr:nvGrpSpPr>
        <xdr:grpSpPr>
          <a:xfrm>
            <a:off x="8301914" y="0"/>
            <a:ext cx="1584243" cy="981336"/>
            <a:chOff x="7216431" y="0"/>
            <a:chExt cx="1484908" cy="978138"/>
          </a:xfrm>
        </xdr:grpSpPr>
        <xdr:sp macro="" textlink="">
          <xdr:nvSpPr>
            <xdr:cNvPr id="54" name="TextBox 53">
              <a:hlinkClick xmlns:r="http://schemas.openxmlformats.org/officeDocument/2006/relationships" r:id="rId9"/>
              <a:extLst>
                <a:ext uri="{FF2B5EF4-FFF2-40B4-BE49-F238E27FC236}">
                  <a16:creationId xmlns:a16="http://schemas.microsoft.com/office/drawing/2014/main" id="{00000000-0008-0000-0C00-0000360000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T2: Non-Union</a:t>
              </a:r>
            </a:p>
          </xdr:txBody>
        </xdr:sp>
        <xdr:sp macro="" textlink="">
          <xdr:nvSpPr>
            <xdr:cNvPr id="55" name="TextBox 54">
              <a:hlinkClick xmlns:r="http://schemas.openxmlformats.org/officeDocument/2006/relationships" r:id="rId10"/>
              <a:extLst>
                <a:ext uri="{FF2B5EF4-FFF2-40B4-BE49-F238E27FC236}">
                  <a16:creationId xmlns:a16="http://schemas.microsoft.com/office/drawing/2014/main" id="{00000000-0008-0000-0C00-000037000000}"/>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T3: Management</a:t>
              </a:r>
            </a:p>
          </xdr:txBody>
        </xdr:sp>
        <xdr:sp macro="" textlink="">
          <xdr:nvSpPr>
            <xdr:cNvPr id="56" name="TextBox 55">
              <a:hlinkClick xmlns:r="http://schemas.openxmlformats.org/officeDocument/2006/relationships" r:id="rId11"/>
              <a:extLst>
                <a:ext uri="{FF2B5EF4-FFF2-40B4-BE49-F238E27FC236}">
                  <a16:creationId xmlns:a16="http://schemas.microsoft.com/office/drawing/2014/main" id="{00000000-0008-0000-0C00-000038000000}"/>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T4: Bargaining Unit</a:t>
              </a:r>
            </a:p>
          </xdr:txBody>
        </xdr:sp>
        <xdr:sp macro="" textlink="">
          <xdr:nvSpPr>
            <xdr:cNvPr id="57" name="TextBox 56">
              <a:extLst>
                <a:ext uri="{FF2B5EF4-FFF2-40B4-BE49-F238E27FC236}">
                  <a16:creationId xmlns:a16="http://schemas.microsoft.com/office/drawing/2014/main" id="{00000000-0008-0000-0C00-00003900000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58" name="TextBox 57">
              <a:hlinkClick xmlns:r="http://schemas.openxmlformats.org/officeDocument/2006/relationships" r:id="rId12"/>
              <a:extLst>
                <a:ext uri="{FF2B5EF4-FFF2-40B4-BE49-F238E27FC236}">
                  <a16:creationId xmlns:a16="http://schemas.microsoft.com/office/drawing/2014/main" id="{00000000-0008-0000-0C00-00003A00000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44" name="Group 43">
            <a:extLst>
              <a:ext uri="{FF2B5EF4-FFF2-40B4-BE49-F238E27FC236}">
                <a16:creationId xmlns:a16="http://schemas.microsoft.com/office/drawing/2014/main" id="{00000000-0008-0000-0C00-00002C000000}"/>
              </a:ext>
            </a:extLst>
          </xdr:cNvPr>
          <xdr:cNvGrpSpPr/>
        </xdr:nvGrpSpPr>
        <xdr:grpSpPr>
          <a:xfrm>
            <a:off x="9962103" y="0"/>
            <a:ext cx="1588509" cy="828674"/>
            <a:chOff x="8772523" y="0"/>
            <a:chExt cx="1488906" cy="827823"/>
          </a:xfrm>
        </xdr:grpSpPr>
        <xdr:sp macro="" textlink="">
          <xdr:nvSpPr>
            <xdr:cNvPr id="51" name="TextBox 50">
              <a:hlinkClick xmlns:r="http://schemas.openxmlformats.org/officeDocument/2006/relationships" r:id="rId13"/>
              <a:extLst>
                <a:ext uri="{FF2B5EF4-FFF2-40B4-BE49-F238E27FC236}">
                  <a16:creationId xmlns:a16="http://schemas.microsoft.com/office/drawing/2014/main" id="{00000000-0008-0000-0C00-00003300000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2" name="TextBox 51">
              <a:extLst>
                <a:ext uri="{FF2B5EF4-FFF2-40B4-BE49-F238E27FC236}">
                  <a16:creationId xmlns:a16="http://schemas.microsoft.com/office/drawing/2014/main" id="{00000000-0008-0000-0C00-00003400000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53" name="TextBox 52">
              <a:hlinkClick xmlns:r="http://schemas.openxmlformats.org/officeDocument/2006/relationships" r:id="rId14"/>
              <a:extLst>
                <a:ext uri="{FF2B5EF4-FFF2-40B4-BE49-F238E27FC236}">
                  <a16:creationId xmlns:a16="http://schemas.microsoft.com/office/drawing/2014/main" id="{00000000-0008-0000-0C00-000035000000}"/>
                </a:ext>
              </a:extLst>
            </xdr:cNvPr>
            <xdr:cNvSpPr txBox="1"/>
          </xdr:nvSpPr>
          <xdr:spPr>
            <a:xfrm>
              <a:off x="8772523" y="676274"/>
              <a:ext cx="1456205" cy="151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45" name="Group 44">
            <a:extLst>
              <a:ext uri="{FF2B5EF4-FFF2-40B4-BE49-F238E27FC236}">
                <a16:creationId xmlns:a16="http://schemas.microsoft.com/office/drawing/2014/main" id="{00000000-0008-0000-0C00-00002D000000}"/>
              </a:ext>
            </a:extLst>
          </xdr:cNvPr>
          <xdr:cNvGrpSpPr/>
        </xdr:nvGrpSpPr>
        <xdr:grpSpPr>
          <a:xfrm>
            <a:off x="0" y="0"/>
            <a:ext cx="1584245" cy="1006853"/>
            <a:chOff x="0" y="0"/>
            <a:chExt cx="1584245" cy="1006853"/>
          </a:xfrm>
        </xdr:grpSpPr>
        <xdr:sp macro="" textlink="">
          <xdr:nvSpPr>
            <xdr:cNvPr id="46" name="TextBox 45">
              <a:hlinkClick xmlns:r="http://schemas.openxmlformats.org/officeDocument/2006/relationships" r:id="rId15"/>
              <a:extLst>
                <a:ext uri="{FF2B5EF4-FFF2-40B4-BE49-F238E27FC236}">
                  <a16:creationId xmlns:a16="http://schemas.microsoft.com/office/drawing/2014/main" id="{00000000-0008-0000-0C00-00002E00000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47" name="TextBox 46">
              <a:hlinkClick xmlns:r="http://schemas.openxmlformats.org/officeDocument/2006/relationships" r:id="rId16"/>
              <a:extLst>
                <a:ext uri="{FF2B5EF4-FFF2-40B4-BE49-F238E27FC236}">
                  <a16:creationId xmlns:a16="http://schemas.microsoft.com/office/drawing/2014/main" id="{00000000-0008-0000-0C00-00002F00000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48" name="TextBox 47">
              <a:extLst>
                <a:ext uri="{FF2B5EF4-FFF2-40B4-BE49-F238E27FC236}">
                  <a16:creationId xmlns:a16="http://schemas.microsoft.com/office/drawing/2014/main" id="{00000000-0008-0000-0C00-00003000000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49" name="TextBox 48">
              <a:hlinkClick xmlns:r="http://schemas.openxmlformats.org/officeDocument/2006/relationships" r:id="rId17"/>
              <a:extLst>
                <a:ext uri="{FF2B5EF4-FFF2-40B4-BE49-F238E27FC236}">
                  <a16:creationId xmlns:a16="http://schemas.microsoft.com/office/drawing/2014/main" id="{00000000-0008-0000-0C00-00003100000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50" name="TextBox 49">
              <a:hlinkClick xmlns:r="http://schemas.openxmlformats.org/officeDocument/2006/relationships" r:id="rId18"/>
              <a:extLst>
                <a:ext uri="{FF2B5EF4-FFF2-40B4-BE49-F238E27FC236}">
                  <a16:creationId xmlns:a16="http://schemas.microsoft.com/office/drawing/2014/main" id="{00000000-0008-0000-0C00-000032000000}"/>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grp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14</xdr:col>
      <xdr:colOff>2606637</xdr:colOff>
      <xdr:row>5</xdr:row>
      <xdr:rowOff>54353</xdr:rowOff>
    </xdr:to>
    <xdr:grpSp>
      <xdr:nvGrpSpPr>
        <xdr:cNvPr id="38" name="Group 37">
          <a:extLst>
            <a:ext uri="{FF2B5EF4-FFF2-40B4-BE49-F238E27FC236}">
              <a16:creationId xmlns:a16="http://schemas.microsoft.com/office/drawing/2014/main" id="{00000000-0008-0000-0D00-000026000000}"/>
            </a:ext>
          </a:extLst>
        </xdr:cNvPr>
        <xdr:cNvGrpSpPr/>
      </xdr:nvGrpSpPr>
      <xdr:grpSpPr>
        <a:xfrm>
          <a:off x="0" y="0"/>
          <a:ext cx="11550612" cy="1006853"/>
          <a:chOff x="0" y="0"/>
          <a:chExt cx="11550612" cy="1006853"/>
        </a:xfrm>
      </xdr:grpSpPr>
      <xdr:grpSp>
        <xdr:nvGrpSpPr>
          <xdr:cNvPr id="39" name="Group 38">
            <a:extLst>
              <a:ext uri="{FF2B5EF4-FFF2-40B4-BE49-F238E27FC236}">
                <a16:creationId xmlns:a16="http://schemas.microsoft.com/office/drawing/2014/main" id="{00000000-0008-0000-0D00-000027000000}"/>
              </a:ext>
            </a:extLst>
          </xdr:cNvPr>
          <xdr:cNvGrpSpPr/>
        </xdr:nvGrpSpPr>
        <xdr:grpSpPr>
          <a:xfrm>
            <a:off x="1646474" y="0"/>
            <a:ext cx="1591505" cy="664291"/>
            <a:chOff x="978300" y="0"/>
            <a:chExt cx="1491714" cy="663813"/>
          </a:xfrm>
        </xdr:grpSpPr>
        <xdr:sp macro="" textlink="">
          <xdr:nvSpPr>
            <xdr:cNvPr id="68" name="TextBox 67">
              <a:hlinkClick xmlns:r="http://schemas.openxmlformats.org/officeDocument/2006/relationships" r:id="rId1"/>
              <a:extLst>
                <a:ext uri="{FF2B5EF4-FFF2-40B4-BE49-F238E27FC236}">
                  <a16:creationId xmlns:a16="http://schemas.microsoft.com/office/drawing/2014/main" id="{00000000-0008-0000-0D00-00004400000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Hours &amp; Employees</a:t>
              </a:r>
            </a:p>
          </xdr:txBody>
        </xdr:sp>
        <xdr:sp macro="" textlink="">
          <xdr:nvSpPr>
            <xdr:cNvPr id="69" name="TextBox 68">
              <a:hlinkClick xmlns:r="http://schemas.openxmlformats.org/officeDocument/2006/relationships" r:id="rId2"/>
              <a:extLst>
                <a:ext uri="{FF2B5EF4-FFF2-40B4-BE49-F238E27FC236}">
                  <a16:creationId xmlns:a16="http://schemas.microsoft.com/office/drawing/2014/main" id="{00000000-0008-0000-0D00-000045000000}"/>
                </a:ext>
              </a:extLst>
            </xdr:cNvPr>
            <xdr:cNvSpPr txBox="1"/>
          </xdr:nvSpPr>
          <xdr:spPr>
            <a:xfrm>
              <a:off x="978300" y="519813"/>
              <a:ext cx="1450936"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N2: Demographics</a:t>
              </a:r>
            </a:p>
          </xdr:txBody>
        </xdr:sp>
        <xdr:sp macro="" textlink="">
          <xdr:nvSpPr>
            <xdr:cNvPr id="70" name="TextBox 69">
              <a:extLst>
                <a:ext uri="{FF2B5EF4-FFF2-40B4-BE49-F238E27FC236}">
                  <a16:creationId xmlns:a16="http://schemas.microsoft.com/office/drawing/2014/main" id="{00000000-0008-0000-0D00-00004600000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0" name="Group 39">
            <a:extLst>
              <a:ext uri="{FF2B5EF4-FFF2-40B4-BE49-F238E27FC236}">
                <a16:creationId xmlns:a16="http://schemas.microsoft.com/office/drawing/2014/main" id="{00000000-0008-0000-0D00-000028000000}"/>
              </a:ext>
            </a:extLst>
          </xdr:cNvPr>
          <xdr:cNvGrpSpPr/>
        </xdr:nvGrpSpPr>
        <xdr:grpSpPr>
          <a:xfrm>
            <a:off x="3302711" y="0"/>
            <a:ext cx="1584244" cy="662238"/>
            <a:chOff x="2530688" y="0"/>
            <a:chExt cx="1484909" cy="663813"/>
          </a:xfrm>
        </xdr:grpSpPr>
        <xdr:sp macro="" textlink="">
          <xdr:nvSpPr>
            <xdr:cNvPr id="65" name="TextBox 64">
              <a:hlinkClick xmlns:r="http://schemas.openxmlformats.org/officeDocument/2006/relationships" r:id="rId3"/>
              <a:extLst>
                <a:ext uri="{FF2B5EF4-FFF2-40B4-BE49-F238E27FC236}">
                  <a16:creationId xmlns:a16="http://schemas.microsoft.com/office/drawing/2014/main" id="{00000000-0008-0000-0D00-000041000000}"/>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66" name="TextBox 65">
              <a:hlinkClick xmlns:r="http://schemas.openxmlformats.org/officeDocument/2006/relationships" r:id="rId4"/>
              <a:extLst>
                <a:ext uri="{FF2B5EF4-FFF2-40B4-BE49-F238E27FC236}">
                  <a16:creationId xmlns:a16="http://schemas.microsoft.com/office/drawing/2014/main" id="{00000000-0008-0000-0D00-000042000000}"/>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M2: Demographics</a:t>
              </a:r>
            </a:p>
          </xdr:txBody>
        </xdr:sp>
        <xdr:sp macro="" textlink="">
          <xdr:nvSpPr>
            <xdr:cNvPr id="67" name="TextBox 66">
              <a:extLst>
                <a:ext uri="{FF2B5EF4-FFF2-40B4-BE49-F238E27FC236}">
                  <a16:creationId xmlns:a16="http://schemas.microsoft.com/office/drawing/2014/main" id="{00000000-0008-0000-0D00-00004300000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41" name="Group 40">
            <a:extLst>
              <a:ext uri="{FF2B5EF4-FFF2-40B4-BE49-F238E27FC236}">
                <a16:creationId xmlns:a16="http://schemas.microsoft.com/office/drawing/2014/main" id="{00000000-0008-0000-0D00-000029000000}"/>
              </a:ext>
            </a:extLst>
          </xdr:cNvPr>
          <xdr:cNvGrpSpPr/>
        </xdr:nvGrpSpPr>
        <xdr:grpSpPr>
          <a:xfrm>
            <a:off x="4954554" y="0"/>
            <a:ext cx="1562560" cy="662238"/>
            <a:chOff x="4078956" y="0"/>
            <a:chExt cx="1464584" cy="663813"/>
          </a:xfrm>
        </xdr:grpSpPr>
        <xdr:sp macro="" textlink="">
          <xdr:nvSpPr>
            <xdr:cNvPr id="62" name="TextBox 61">
              <a:hlinkClick xmlns:r="http://schemas.openxmlformats.org/officeDocument/2006/relationships" r:id="rId5"/>
              <a:extLst>
                <a:ext uri="{FF2B5EF4-FFF2-40B4-BE49-F238E27FC236}">
                  <a16:creationId xmlns:a16="http://schemas.microsoft.com/office/drawing/2014/main" id="{00000000-0008-0000-0D00-00003E000000}"/>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63" name="TextBox 62">
              <a:hlinkClick xmlns:r="http://schemas.openxmlformats.org/officeDocument/2006/relationships" r:id="rId6"/>
              <a:extLst>
                <a:ext uri="{FF2B5EF4-FFF2-40B4-BE49-F238E27FC236}">
                  <a16:creationId xmlns:a16="http://schemas.microsoft.com/office/drawing/2014/main" id="{00000000-0008-0000-0D00-00003F000000}"/>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64" name="TextBox 63">
              <a:extLst>
                <a:ext uri="{FF2B5EF4-FFF2-40B4-BE49-F238E27FC236}">
                  <a16:creationId xmlns:a16="http://schemas.microsoft.com/office/drawing/2014/main" id="{00000000-0008-0000-0D00-00004000000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100" b="1" baseline="0">
                  <a:solidFill>
                    <a:schemeClr val="bg1"/>
                  </a:solidFill>
                </a:rPr>
                <a:t> Unit</a:t>
              </a:r>
              <a:endParaRPr lang="en-US" sz="1100" b="1">
                <a:solidFill>
                  <a:schemeClr val="bg1"/>
                </a:solidFill>
              </a:endParaRPr>
            </a:p>
          </xdr:txBody>
        </xdr:sp>
      </xdr:grpSp>
      <xdr:grpSp>
        <xdr:nvGrpSpPr>
          <xdr:cNvPr id="42" name="Group 41">
            <a:extLst>
              <a:ext uri="{FF2B5EF4-FFF2-40B4-BE49-F238E27FC236}">
                <a16:creationId xmlns:a16="http://schemas.microsoft.com/office/drawing/2014/main" id="{00000000-0008-0000-0D00-00002A000000}"/>
              </a:ext>
            </a:extLst>
          </xdr:cNvPr>
          <xdr:cNvGrpSpPr/>
        </xdr:nvGrpSpPr>
        <xdr:grpSpPr>
          <a:xfrm>
            <a:off x="6635513" y="0"/>
            <a:ext cx="1584243" cy="662238"/>
            <a:chOff x="5654517" y="0"/>
            <a:chExt cx="1484908" cy="663813"/>
          </a:xfrm>
        </xdr:grpSpPr>
        <xdr:sp macro="" textlink="">
          <xdr:nvSpPr>
            <xdr:cNvPr id="59" name="TextBox 58">
              <a:hlinkClick xmlns:r="http://schemas.openxmlformats.org/officeDocument/2006/relationships" r:id="rId7"/>
              <a:extLst>
                <a:ext uri="{FF2B5EF4-FFF2-40B4-BE49-F238E27FC236}">
                  <a16:creationId xmlns:a16="http://schemas.microsoft.com/office/drawing/2014/main" id="{00000000-0008-0000-0D00-00003B00000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60" name="TextBox 59">
              <a:hlinkClick xmlns:r="http://schemas.openxmlformats.org/officeDocument/2006/relationships" r:id="rId8"/>
              <a:extLst>
                <a:ext uri="{FF2B5EF4-FFF2-40B4-BE49-F238E27FC236}">
                  <a16:creationId xmlns:a16="http://schemas.microsoft.com/office/drawing/2014/main" id="{00000000-0008-0000-0D00-00003C000000}"/>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S2: Total Compensation</a:t>
              </a:r>
            </a:p>
          </xdr:txBody>
        </xdr:sp>
        <xdr:sp macro="" textlink="">
          <xdr:nvSpPr>
            <xdr:cNvPr id="61" name="TextBox 60">
              <a:extLst>
                <a:ext uri="{FF2B5EF4-FFF2-40B4-BE49-F238E27FC236}">
                  <a16:creationId xmlns:a16="http://schemas.microsoft.com/office/drawing/2014/main" id="{00000000-0008-0000-0D00-00003D00000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3" name="Group 42">
            <a:extLst>
              <a:ext uri="{FF2B5EF4-FFF2-40B4-BE49-F238E27FC236}">
                <a16:creationId xmlns:a16="http://schemas.microsoft.com/office/drawing/2014/main" id="{00000000-0008-0000-0D00-00002B000000}"/>
              </a:ext>
            </a:extLst>
          </xdr:cNvPr>
          <xdr:cNvGrpSpPr/>
        </xdr:nvGrpSpPr>
        <xdr:grpSpPr>
          <a:xfrm>
            <a:off x="8301914" y="0"/>
            <a:ext cx="1584243" cy="981336"/>
            <a:chOff x="7216431" y="0"/>
            <a:chExt cx="1484908" cy="978138"/>
          </a:xfrm>
        </xdr:grpSpPr>
        <xdr:sp macro="" textlink="">
          <xdr:nvSpPr>
            <xdr:cNvPr id="54" name="TextBox 53">
              <a:hlinkClick xmlns:r="http://schemas.openxmlformats.org/officeDocument/2006/relationships" r:id="rId9"/>
              <a:extLst>
                <a:ext uri="{FF2B5EF4-FFF2-40B4-BE49-F238E27FC236}">
                  <a16:creationId xmlns:a16="http://schemas.microsoft.com/office/drawing/2014/main" id="{00000000-0008-0000-0D00-0000360000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T2: Non-Union</a:t>
              </a:r>
            </a:p>
          </xdr:txBody>
        </xdr:sp>
        <xdr:sp macro="" textlink="">
          <xdr:nvSpPr>
            <xdr:cNvPr id="55" name="TextBox 54">
              <a:hlinkClick xmlns:r="http://schemas.openxmlformats.org/officeDocument/2006/relationships" r:id="rId10"/>
              <a:extLst>
                <a:ext uri="{FF2B5EF4-FFF2-40B4-BE49-F238E27FC236}">
                  <a16:creationId xmlns:a16="http://schemas.microsoft.com/office/drawing/2014/main" id="{00000000-0008-0000-0D00-000037000000}"/>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T3: Management</a:t>
              </a:r>
            </a:p>
          </xdr:txBody>
        </xdr:sp>
        <xdr:sp macro="" textlink="">
          <xdr:nvSpPr>
            <xdr:cNvPr id="56" name="TextBox 55">
              <a:hlinkClick xmlns:r="http://schemas.openxmlformats.org/officeDocument/2006/relationships" r:id="rId11"/>
              <a:extLst>
                <a:ext uri="{FF2B5EF4-FFF2-40B4-BE49-F238E27FC236}">
                  <a16:creationId xmlns:a16="http://schemas.microsoft.com/office/drawing/2014/main" id="{00000000-0008-0000-0D00-000038000000}"/>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T4: Bargaining Unit</a:t>
              </a:r>
            </a:p>
          </xdr:txBody>
        </xdr:sp>
        <xdr:sp macro="" textlink="">
          <xdr:nvSpPr>
            <xdr:cNvPr id="57" name="TextBox 56">
              <a:extLst>
                <a:ext uri="{FF2B5EF4-FFF2-40B4-BE49-F238E27FC236}">
                  <a16:creationId xmlns:a16="http://schemas.microsoft.com/office/drawing/2014/main" id="{00000000-0008-0000-0D00-00003900000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58" name="TextBox 57">
              <a:hlinkClick xmlns:r="http://schemas.openxmlformats.org/officeDocument/2006/relationships" r:id="rId12"/>
              <a:extLst>
                <a:ext uri="{FF2B5EF4-FFF2-40B4-BE49-F238E27FC236}">
                  <a16:creationId xmlns:a16="http://schemas.microsoft.com/office/drawing/2014/main" id="{00000000-0008-0000-0D00-00003A00000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44" name="Group 43">
            <a:extLst>
              <a:ext uri="{FF2B5EF4-FFF2-40B4-BE49-F238E27FC236}">
                <a16:creationId xmlns:a16="http://schemas.microsoft.com/office/drawing/2014/main" id="{00000000-0008-0000-0D00-00002C000000}"/>
              </a:ext>
            </a:extLst>
          </xdr:cNvPr>
          <xdr:cNvGrpSpPr/>
        </xdr:nvGrpSpPr>
        <xdr:grpSpPr>
          <a:xfrm>
            <a:off x="9962103" y="0"/>
            <a:ext cx="1588509" cy="828674"/>
            <a:chOff x="8772523" y="0"/>
            <a:chExt cx="1488906" cy="827823"/>
          </a:xfrm>
        </xdr:grpSpPr>
        <xdr:sp macro="" textlink="">
          <xdr:nvSpPr>
            <xdr:cNvPr id="51" name="TextBox 50">
              <a:hlinkClick xmlns:r="http://schemas.openxmlformats.org/officeDocument/2006/relationships" r:id="rId13"/>
              <a:extLst>
                <a:ext uri="{FF2B5EF4-FFF2-40B4-BE49-F238E27FC236}">
                  <a16:creationId xmlns:a16="http://schemas.microsoft.com/office/drawing/2014/main" id="{00000000-0008-0000-0D00-00003300000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2" name="TextBox 51">
              <a:extLst>
                <a:ext uri="{FF2B5EF4-FFF2-40B4-BE49-F238E27FC236}">
                  <a16:creationId xmlns:a16="http://schemas.microsoft.com/office/drawing/2014/main" id="{00000000-0008-0000-0D00-00003400000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53" name="TextBox 52">
              <a:hlinkClick xmlns:r="http://schemas.openxmlformats.org/officeDocument/2006/relationships" r:id="rId14"/>
              <a:extLst>
                <a:ext uri="{FF2B5EF4-FFF2-40B4-BE49-F238E27FC236}">
                  <a16:creationId xmlns:a16="http://schemas.microsoft.com/office/drawing/2014/main" id="{00000000-0008-0000-0D00-000035000000}"/>
                </a:ext>
              </a:extLst>
            </xdr:cNvPr>
            <xdr:cNvSpPr txBox="1"/>
          </xdr:nvSpPr>
          <xdr:spPr>
            <a:xfrm>
              <a:off x="8772523" y="676274"/>
              <a:ext cx="1456205" cy="151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45" name="Group 44">
            <a:extLst>
              <a:ext uri="{FF2B5EF4-FFF2-40B4-BE49-F238E27FC236}">
                <a16:creationId xmlns:a16="http://schemas.microsoft.com/office/drawing/2014/main" id="{00000000-0008-0000-0D00-00002D000000}"/>
              </a:ext>
            </a:extLst>
          </xdr:cNvPr>
          <xdr:cNvGrpSpPr/>
        </xdr:nvGrpSpPr>
        <xdr:grpSpPr>
          <a:xfrm>
            <a:off x="0" y="0"/>
            <a:ext cx="1584245" cy="1006853"/>
            <a:chOff x="0" y="0"/>
            <a:chExt cx="1584245" cy="1006853"/>
          </a:xfrm>
        </xdr:grpSpPr>
        <xdr:sp macro="" textlink="">
          <xdr:nvSpPr>
            <xdr:cNvPr id="46" name="TextBox 45">
              <a:hlinkClick xmlns:r="http://schemas.openxmlformats.org/officeDocument/2006/relationships" r:id="rId15"/>
              <a:extLst>
                <a:ext uri="{FF2B5EF4-FFF2-40B4-BE49-F238E27FC236}">
                  <a16:creationId xmlns:a16="http://schemas.microsoft.com/office/drawing/2014/main" id="{00000000-0008-0000-0D00-00002E00000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47" name="TextBox 46">
              <a:hlinkClick xmlns:r="http://schemas.openxmlformats.org/officeDocument/2006/relationships" r:id="rId16"/>
              <a:extLst>
                <a:ext uri="{FF2B5EF4-FFF2-40B4-BE49-F238E27FC236}">
                  <a16:creationId xmlns:a16="http://schemas.microsoft.com/office/drawing/2014/main" id="{00000000-0008-0000-0D00-00002F00000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48" name="TextBox 47">
              <a:extLst>
                <a:ext uri="{FF2B5EF4-FFF2-40B4-BE49-F238E27FC236}">
                  <a16:creationId xmlns:a16="http://schemas.microsoft.com/office/drawing/2014/main" id="{00000000-0008-0000-0D00-00003000000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49" name="TextBox 48">
              <a:hlinkClick xmlns:r="http://schemas.openxmlformats.org/officeDocument/2006/relationships" r:id="rId17"/>
              <a:extLst>
                <a:ext uri="{FF2B5EF4-FFF2-40B4-BE49-F238E27FC236}">
                  <a16:creationId xmlns:a16="http://schemas.microsoft.com/office/drawing/2014/main" id="{00000000-0008-0000-0D00-00003100000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50" name="TextBox 49">
              <a:hlinkClick xmlns:r="http://schemas.openxmlformats.org/officeDocument/2006/relationships" r:id="rId18"/>
              <a:extLst>
                <a:ext uri="{FF2B5EF4-FFF2-40B4-BE49-F238E27FC236}">
                  <a16:creationId xmlns:a16="http://schemas.microsoft.com/office/drawing/2014/main" id="{00000000-0008-0000-0D00-000032000000}"/>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grpSp>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190459</xdr:colOff>
      <xdr:row>5</xdr:row>
      <xdr:rowOff>54353</xdr:rowOff>
    </xdr:to>
    <xdr:grpSp>
      <xdr:nvGrpSpPr>
        <xdr:cNvPr id="45" name="Group 44">
          <a:extLst>
            <a:ext uri="{FF2B5EF4-FFF2-40B4-BE49-F238E27FC236}">
              <a16:creationId xmlns:a16="http://schemas.microsoft.com/office/drawing/2014/main" id="{00000000-0008-0000-0E00-00002D000000}"/>
            </a:ext>
          </a:extLst>
        </xdr:cNvPr>
        <xdr:cNvGrpSpPr/>
      </xdr:nvGrpSpPr>
      <xdr:grpSpPr>
        <a:xfrm>
          <a:off x="0" y="0"/>
          <a:ext cx="11553784" cy="1006853"/>
          <a:chOff x="0" y="0"/>
          <a:chExt cx="11550609" cy="1006853"/>
        </a:xfrm>
      </xdr:grpSpPr>
      <xdr:grpSp>
        <xdr:nvGrpSpPr>
          <xdr:cNvPr id="46" name="Group 45">
            <a:extLst>
              <a:ext uri="{FF2B5EF4-FFF2-40B4-BE49-F238E27FC236}">
                <a16:creationId xmlns:a16="http://schemas.microsoft.com/office/drawing/2014/main" id="{00000000-0008-0000-0E00-00002E000000}"/>
              </a:ext>
            </a:extLst>
          </xdr:cNvPr>
          <xdr:cNvGrpSpPr/>
        </xdr:nvGrpSpPr>
        <xdr:grpSpPr>
          <a:xfrm>
            <a:off x="1646474" y="0"/>
            <a:ext cx="1591505" cy="664291"/>
            <a:chOff x="978300" y="0"/>
            <a:chExt cx="1491714" cy="663813"/>
          </a:xfrm>
        </xdr:grpSpPr>
        <xdr:sp macro="" textlink="">
          <xdr:nvSpPr>
            <xdr:cNvPr id="75" name="TextBox 74">
              <a:hlinkClick xmlns:r="http://schemas.openxmlformats.org/officeDocument/2006/relationships" r:id="rId1"/>
              <a:extLst>
                <a:ext uri="{FF2B5EF4-FFF2-40B4-BE49-F238E27FC236}">
                  <a16:creationId xmlns:a16="http://schemas.microsoft.com/office/drawing/2014/main" id="{00000000-0008-0000-0E00-00004B00000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Hours &amp; Employees</a:t>
              </a:r>
            </a:p>
          </xdr:txBody>
        </xdr:sp>
        <xdr:sp macro="" textlink="">
          <xdr:nvSpPr>
            <xdr:cNvPr id="76" name="TextBox 75">
              <a:hlinkClick xmlns:r="http://schemas.openxmlformats.org/officeDocument/2006/relationships" r:id="rId2"/>
              <a:extLst>
                <a:ext uri="{FF2B5EF4-FFF2-40B4-BE49-F238E27FC236}">
                  <a16:creationId xmlns:a16="http://schemas.microsoft.com/office/drawing/2014/main" id="{00000000-0008-0000-0E00-00004C000000}"/>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N2: Demographics</a:t>
              </a:r>
            </a:p>
          </xdr:txBody>
        </xdr:sp>
        <xdr:sp macro="" textlink="">
          <xdr:nvSpPr>
            <xdr:cNvPr id="77" name="TextBox 76">
              <a:extLst>
                <a:ext uri="{FF2B5EF4-FFF2-40B4-BE49-F238E27FC236}">
                  <a16:creationId xmlns:a16="http://schemas.microsoft.com/office/drawing/2014/main" id="{00000000-0008-0000-0E00-00004D00000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7" name="Group 46">
            <a:extLst>
              <a:ext uri="{FF2B5EF4-FFF2-40B4-BE49-F238E27FC236}">
                <a16:creationId xmlns:a16="http://schemas.microsoft.com/office/drawing/2014/main" id="{00000000-0008-0000-0E00-00002F000000}"/>
              </a:ext>
            </a:extLst>
          </xdr:cNvPr>
          <xdr:cNvGrpSpPr/>
        </xdr:nvGrpSpPr>
        <xdr:grpSpPr>
          <a:xfrm>
            <a:off x="3302711" y="0"/>
            <a:ext cx="1584244" cy="662238"/>
            <a:chOff x="2530688" y="0"/>
            <a:chExt cx="1484909" cy="663813"/>
          </a:xfrm>
        </xdr:grpSpPr>
        <xdr:sp macro="" textlink="">
          <xdr:nvSpPr>
            <xdr:cNvPr id="72" name="TextBox 71">
              <a:hlinkClick xmlns:r="http://schemas.openxmlformats.org/officeDocument/2006/relationships" r:id="rId3"/>
              <a:extLst>
                <a:ext uri="{FF2B5EF4-FFF2-40B4-BE49-F238E27FC236}">
                  <a16:creationId xmlns:a16="http://schemas.microsoft.com/office/drawing/2014/main" id="{00000000-0008-0000-0E00-000048000000}"/>
                </a:ext>
              </a:extLst>
            </xdr:cNvPr>
            <xdr:cNvSpPr txBox="1"/>
          </xdr:nvSpPr>
          <xdr:spPr>
            <a:xfrm>
              <a:off x="2530689" y="357888"/>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73" name="TextBox 72">
              <a:hlinkClick xmlns:r="http://schemas.openxmlformats.org/officeDocument/2006/relationships" r:id="rId4"/>
              <a:extLst>
                <a:ext uri="{FF2B5EF4-FFF2-40B4-BE49-F238E27FC236}">
                  <a16:creationId xmlns:a16="http://schemas.microsoft.com/office/drawing/2014/main" id="{00000000-0008-0000-0E00-000049000000}"/>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M2: Demographics</a:t>
              </a:r>
            </a:p>
          </xdr:txBody>
        </xdr:sp>
        <xdr:sp macro="" textlink="">
          <xdr:nvSpPr>
            <xdr:cNvPr id="74" name="TextBox 73">
              <a:extLst>
                <a:ext uri="{FF2B5EF4-FFF2-40B4-BE49-F238E27FC236}">
                  <a16:creationId xmlns:a16="http://schemas.microsoft.com/office/drawing/2014/main" id="{00000000-0008-0000-0E00-00004A00000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48" name="Group 47">
            <a:extLst>
              <a:ext uri="{FF2B5EF4-FFF2-40B4-BE49-F238E27FC236}">
                <a16:creationId xmlns:a16="http://schemas.microsoft.com/office/drawing/2014/main" id="{00000000-0008-0000-0E00-000030000000}"/>
              </a:ext>
            </a:extLst>
          </xdr:cNvPr>
          <xdr:cNvGrpSpPr/>
        </xdr:nvGrpSpPr>
        <xdr:grpSpPr>
          <a:xfrm>
            <a:off x="4954554" y="0"/>
            <a:ext cx="1562560" cy="662238"/>
            <a:chOff x="4078956" y="0"/>
            <a:chExt cx="1464584" cy="663813"/>
          </a:xfrm>
        </xdr:grpSpPr>
        <xdr:sp macro="" textlink="">
          <xdr:nvSpPr>
            <xdr:cNvPr id="69" name="TextBox 68">
              <a:hlinkClick xmlns:r="http://schemas.openxmlformats.org/officeDocument/2006/relationships" r:id="rId5"/>
              <a:extLst>
                <a:ext uri="{FF2B5EF4-FFF2-40B4-BE49-F238E27FC236}">
                  <a16:creationId xmlns:a16="http://schemas.microsoft.com/office/drawing/2014/main" id="{00000000-0008-0000-0E00-000045000000}"/>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70" name="TextBox 69">
              <a:hlinkClick xmlns:r="http://schemas.openxmlformats.org/officeDocument/2006/relationships" r:id="rId6"/>
              <a:extLst>
                <a:ext uri="{FF2B5EF4-FFF2-40B4-BE49-F238E27FC236}">
                  <a16:creationId xmlns:a16="http://schemas.microsoft.com/office/drawing/2014/main" id="{00000000-0008-0000-0E00-000046000000}"/>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71" name="TextBox 70">
              <a:extLst>
                <a:ext uri="{FF2B5EF4-FFF2-40B4-BE49-F238E27FC236}">
                  <a16:creationId xmlns:a16="http://schemas.microsoft.com/office/drawing/2014/main" id="{00000000-0008-0000-0E00-00004700000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100" b="1" baseline="0">
                  <a:solidFill>
                    <a:schemeClr val="bg1"/>
                  </a:solidFill>
                </a:rPr>
                <a:t> Unit</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0E00-000031000000}"/>
              </a:ext>
            </a:extLst>
          </xdr:cNvPr>
          <xdr:cNvGrpSpPr/>
        </xdr:nvGrpSpPr>
        <xdr:grpSpPr>
          <a:xfrm>
            <a:off x="6635513" y="0"/>
            <a:ext cx="1584243" cy="662238"/>
            <a:chOff x="5654517" y="0"/>
            <a:chExt cx="1484908" cy="663813"/>
          </a:xfrm>
        </xdr:grpSpPr>
        <xdr:sp macro="" textlink="">
          <xdr:nvSpPr>
            <xdr:cNvPr id="66" name="TextBox 65">
              <a:hlinkClick xmlns:r="http://schemas.openxmlformats.org/officeDocument/2006/relationships" r:id="rId7"/>
              <a:extLst>
                <a:ext uri="{FF2B5EF4-FFF2-40B4-BE49-F238E27FC236}">
                  <a16:creationId xmlns:a16="http://schemas.microsoft.com/office/drawing/2014/main" id="{00000000-0008-0000-0E00-00004200000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67" name="TextBox 66">
              <a:hlinkClick xmlns:r="http://schemas.openxmlformats.org/officeDocument/2006/relationships" r:id="rId8"/>
              <a:extLst>
                <a:ext uri="{FF2B5EF4-FFF2-40B4-BE49-F238E27FC236}">
                  <a16:creationId xmlns:a16="http://schemas.microsoft.com/office/drawing/2014/main" id="{00000000-0008-0000-0E00-000043000000}"/>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S2: Total Compensation</a:t>
              </a:r>
            </a:p>
          </xdr:txBody>
        </xdr:sp>
        <xdr:sp macro="" textlink="">
          <xdr:nvSpPr>
            <xdr:cNvPr id="68" name="TextBox 67">
              <a:extLst>
                <a:ext uri="{FF2B5EF4-FFF2-40B4-BE49-F238E27FC236}">
                  <a16:creationId xmlns:a16="http://schemas.microsoft.com/office/drawing/2014/main" id="{00000000-0008-0000-0E00-00004400000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0" name="Group 49">
            <a:extLst>
              <a:ext uri="{FF2B5EF4-FFF2-40B4-BE49-F238E27FC236}">
                <a16:creationId xmlns:a16="http://schemas.microsoft.com/office/drawing/2014/main" id="{00000000-0008-0000-0E00-000032000000}"/>
              </a:ext>
            </a:extLst>
          </xdr:cNvPr>
          <xdr:cNvGrpSpPr/>
        </xdr:nvGrpSpPr>
        <xdr:grpSpPr>
          <a:xfrm>
            <a:off x="8301914" y="0"/>
            <a:ext cx="1584243" cy="981336"/>
            <a:chOff x="7216431" y="0"/>
            <a:chExt cx="1484908" cy="978138"/>
          </a:xfrm>
        </xdr:grpSpPr>
        <xdr:sp macro="" textlink="">
          <xdr:nvSpPr>
            <xdr:cNvPr id="61" name="TextBox 60">
              <a:hlinkClick xmlns:r="http://schemas.openxmlformats.org/officeDocument/2006/relationships" r:id="rId9"/>
              <a:extLst>
                <a:ext uri="{FF2B5EF4-FFF2-40B4-BE49-F238E27FC236}">
                  <a16:creationId xmlns:a16="http://schemas.microsoft.com/office/drawing/2014/main" id="{00000000-0008-0000-0E00-00003D0000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T2: Non-Union</a:t>
              </a:r>
            </a:p>
          </xdr:txBody>
        </xdr:sp>
        <xdr:sp macro="" textlink="">
          <xdr:nvSpPr>
            <xdr:cNvPr id="62" name="TextBox 61">
              <a:hlinkClick xmlns:r="http://schemas.openxmlformats.org/officeDocument/2006/relationships" r:id="rId10"/>
              <a:extLst>
                <a:ext uri="{FF2B5EF4-FFF2-40B4-BE49-F238E27FC236}">
                  <a16:creationId xmlns:a16="http://schemas.microsoft.com/office/drawing/2014/main" id="{00000000-0008-0000-0E00-00003E000000}"/>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T3: Management</a:t>
              </a:r>
            </a:p>
          </xdr:txBody>
        </xdr:sp>
        <xdr:sp macro="" textlink="">
          <xdr:nvSpPr>
            <xdr:cNvPr id="63" name="TextBox 62">
              <a:hlinkClick xmlns:r="http://schemas.openxmlformats.org/officeDocument/2006/relationships" r:id="rId11"/>
              <a:extLst>
                <a:ext uri="{FF2B5EF4-FFF2-40B4-BE49-F238E27FC236}">
                  <a16:creationId xmlns:a16="http://schemas.microsoft.com/office/drawing/2014/main" id="{00000000-0008-0000-0E00-00003F000000}"/>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T4: Bargaining Unit</a:t>
              </a:r>
            </a:p>
          </xdr:txBody>
        </xdr:sp>
        <xdr:sp macro="" textlink="">
          <xdr:nvSpPr>
            <xdr:cNvPr id="64" name="TextBox 63">
              <a:extLst>
                <a:ext uri="{FF2B5EF4-FFF2-40B4-BE49-F238E27FC236}">
                  <a16:creationId xmlns:a16="http://schemas.microsoft.com/office/drawing/2014/main" id="{00000000-0008-0000-0E00-00004000000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5" name="TextBox 64">
              <a:hlinkClick xmlns:r="http://schemas.openxmlformats.org/officeDocument/2006/relationships" r:id="rId12"/>
              <a:extLst>
                <a:ext uri="{FF2B5EF4-FFF2-40B4-BE49-F238E27FC236}">
                  <a16:creationId xmlns:a16="http://schemas.microsoft.com/office/drawing/2014/main" id="{00000000-0008-0000-0E00-00004100000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51" name="Group 50">
            <a:extLst>
              <a:ext uri="{FF2B5EF4-FFF2-40B4-BE49-F238E27FC236}">
                <a16:creationId xmlns:a16="http://schemas.microsoft.com/office/drawing/2014/main" id="{00000000-0008-0000-0E00-000033000000}"/>
              </a:ext>
            </a:extLst>
          </xdr:cNvPr>
          <xdr:cNvGrpSpPr/>
        </xdr:nvGrpSpPr>
        <xdr:grpSpPr>
          <a:xfrm>
            <a:off x="9966480" y="0"/>
            <a:ext cx="1584129" cy="828674"/>
            <a:chOff x="8776628" y="0"/>
            <a:chExt cx="1484801" cy="827823"/>
          </a:xfrm>
        </xdr:grpSpPr>
        <xdr:sp macro="" textlink="">
          <xdr:nvSpPr>
            <xdr:cNvPr id="58" name="TextBox 57">
              <a:hlinkClick xmlns:r="http://schemas.openxmlformats.org/officeDocument/2006/relationships" r:id="rId13"/>
              <a:extLst>
                <a:ext uri="{FF2B5EF4-FFF2-40B4-BE49-F238E27FC236}">
                  <a16:creationId xmlns:a16="http://schemas.microsoft.com/office/drawing/2014/main" id="{00000000-0008-0000-0E00-00003A00000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9" name="TextBox 58">
              <a:extLst>
                <a:ext uri="{FF2B5EF4-FFF2-40B4-BE49-F238E27FC236}">
                  <a16:creationId xmlns:a16="http://schemas.microsoft.com/office/drawing/2014/main" id="{00000000-0008-0000-0E00-00003B00000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0" name="TextBox 59">
              <a:hlinkClick xmlns:r="http://schemas.openxmlformats.org/officeDocument/2006/relationships" r:id="rId14"/>
              <a:extLst>
                <a:ext uri="{FF2B5EF4-FFF2-40B4-BE49-F238E27FC236}">
                  <a16:creationId xmlns:a16="http://schemas.microsoft.com/office/drawing/2014/main" id="{00000000-0008-0000-0E00-00003C000000}"/>
                </a:ext>
              </a:extLst>
            </xdr:cNvPr>
            <xdr:cNvSpPr txBox="1"/>
          </xdr:nvSpPr>
          <xdr:spPr>
            <a:xfrm>
              <a:off x="8779863" y="676274"/>
              <a:ext cx="1443599" cy="151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2" name="Group 51">
            <a:extLst>
              <a:ext uri="{FF2B5EF4-FFF2-40B4-BE49-F238E27FC236}">
                <a16:creationId xmlns:a16="http://schemas.microsoft.com/office/drawing/2014/main" id="{00000000-0008-0000-0E00-000034000000}"/>
              </a:ext>
            </a:extLst>
          </xdr:cNvPr>
          <xdr:cNvGrpSpPr/>
        </xdr:nvGrpSpPr>
        <xdr:grpSpPr>
          <a:xfrm>
            <a:off x="0" y="0"/>
            <a:ext cx="1584245" cy="1006853"/>
            <a:chOff x="0" y="0"/>
            <a:chExt cx="1584245" cy="1006853"/>
          </a:xfrm>
        </xdr:grpSpPr>
        <xdr:sp macro="" textlink="">
          <xdr:nvSpPr>
            <xdr:cNvPr id="53" name="TextBox 52">
              <a:hlinkClick xmlns:r="http://schemas.openxmlformats.org/officeDocument/2006/relationships" r:id="rId15"/>
              <a:extLst>
                <a:ext uri="{FF2B5EF4-FFF2-40B4-BE49-F238E27FC236}">
                  <a16:creationId xmlns:a16="http://schemas.microsoft.com/office/drawing/2014/main" id="{00000000-0008-0000-0E00-00003500000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4" name="TextBox 53">
              <a:hlinkClick xmlns:r="http://schemas.openxmlformats.org/officeDocument/2006/relationships" r:id="rId16"/>
              <a:extLst>
                <a:ext uri="{FF2B5EF4-FFF2-40B4-BE49-F238E27FC236}">
                  <a16:creationId xmlns:a16="http://schemas.microsoft.com/office/drawing/2014/main" id="{00000000-0008-0000-0E00-00003600000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5" name="TextBox 54">
              <a:extLst>
                <a:ext uri="{FF2B5EF4-FFF2-40B4-BE49-F238E27FC236}">
                  <a16:creationId xmlns:a16="http://schemas.microsoft.com/office/drawing/2014/main" id="{00000000-0008-0000-0E00-00003700000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6" name="TextBox 55">
              <a:hlinkClick xmlns:r="http://schemas.openxmlformats.org/officeDocument/2006/relationships" r:id="rId17"/>
              <a:extLst>
                <a:ext uri="{FF2B5EF4-FFF2-40B4-BE49-F238E27FC236}">
                  <a16:creationId xmlns:a16="http://schemas.microsoft.com/office/drawing/2014/main" id="{00000000-0008-0000-0E00-00003800000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57" name="TextBox 56">
              <a:hlinkClick xmlns:r="http://schemas.openxmlformats.org/officeDocument/2006/relationships" r:id="rId18"/>
              <a:extLst>
                <a:ext uri="{FF2B5EF4-FFF2-40B4-BE49-F238E27FC236}">
                  <a16:creationId xmlns:a16="http://schemas.microsoft.com/office/drawing/2014/main" id="{00000000-0008-0000-0E00-000039000000}"/>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grp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18</xdr:col>
      <xdr:colOff>82512</xdr:colOff>
      <xdr:row>5</xdr:row>
      <xdr:rowOff>54353</xdr:rowOff>
    </xdr:to>
    <xdr:grpSp>
      <xdr:nvGrpSpPr>
        <xdr:cNvPr id="45" name="Group 44">
          <a:extLst>
            <a:ext uri="{FF2B5EF4-FFF2-40B4-BE49-F238E27FC236}">
              <a16:creationId xmlns:a16="http://schemas.microsoft.com/office/drawing/2014/main" id="{00000000-0008-0000-0F00-00002D000000}"/>
            </a:ext>
          </a:extLst>
        </xdr:cNvPr>
        <xdr:cNvGrpSpPr/>
      </xdr:nvGrpSpPr>
      <xdr:grpSpPr>
        <a:xfrm>
          <a:off x="0" y="0"/>
          <a:ext cx="11550612" cy="1006853"/>
          <a:chOff x="0" y="0"/>
          <a:chExt cx="11550612" cy="1006853"/>
        </a:xfrm>
      </xdr:grpSpPr>
      <xdr:grpSp>
        <xdr:nvGrpSpPr>
          <xdr:cNvPr id="46" name="Group 45">
            <a:extLst>
              <a:ext uri="{FF2B5EF4-FFF2-40B4-BE49-F238E27FC236}">
                <a16:creationId xmlns:a16="http://schemas.microsoft.com/office/drawing/2014/main" id="{00000000-0008-0000-0F00-00002E000000}"/>
              </a:ext>
            </a:extLst>
          </xdr:cNvPr>
          <xdr:cNvGrpSpPr/>
        </xdr:nvGrpSpPr>
        <xdr:grpSpPr>
          <a:xfrm>
            <a:off x="1646474" y="0"/>
            <a:ext cx="1591505" cy="664291"/>
            <a:chOff x="978300" y="0"/>
            <a:chExt cx="1491714" cy="663813"/>
          </a:xfrm>
        </xdr:grpSpPr>
        <xdr:sp macro="" textlink="">
          <xdr:nvSpPr>
            <xdr:cNvPr id="114" name="TextBox 113">
              <a:hlinkClick xmlns:r="http://schemas.openxmlformats.org/officeDocument/2006/relationships" r:id="rId1"/>
              <a:extLst>
                <a:ext uri="{FF2B5EF4-FFF2-40B4-BE49-F238E27FC236}">
                  <a16:creationId xmlns:a16="http://schemas.microsoft.com/office/drawing/2014/main" id="{00000000-0008-0000-0F00-00007200000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Hours &amp; Employees</a:t>
              </a:r>
            </a:p>
          </xdr:txBody>
        </xdr:sp>
        <xdr:sp macro="" textlink="">
          <xdr:nvSpPr>
            <xdr:cNvPr id="115" name="TextBox 114">
              <a:hlinkClick xmlns:r="http://schemas.openxmlformats.org/officeDocument/2006/relationships" r:id="rId2"/>
              <a:extLst>
                <a:ext uri="{FF2B5EF4-FFF2-40B4-BE49-F238E27FC236}">
                  <a16:creationId xmlns:a16="http://schemas.microsoft.com/office/drawing/2014/main" id="{00000000-0008-0000-0F00-000073000000}"/>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N2: Demographics</a:t>
              </a:r>
            </a:p>
          </xdr:txBody>
        </xdr:sp>
        <xdr:sp macro="" textlink="">
          <xdr:nvSpPr>
            <xdr:cNvPr id="116" name="TextBox 115">
              <a:extLst>
                <a:ext uri="{FF2B5EF4-FFF2-40B4-BE49-F238E27FC236}">
                  <a16:creationId xmlns:a16="http://schemas.microsoft.com/office/drawing/2014/main" id="{00000000-0008-0000-0F00-00007400000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7" name="Group 46">
            <a:extLst>
              <a:ext uri="{FF2B5EF4-FFF2-40B4-BE49-F238E27FC236}">
                <a16:creationId xmlns:a16="http://schemas.microsoft.com/office/drawing/2014/main" id="{00000000-0008-0000-0F00-00002F000000}"/>
              </a:ext>
            </a:extLst>
          </xdr:cNvPr>
          <xdr:cNvGrpSpPr/>
        </xdr:nvGrpSpPr>
        <xdr:grpSpPr>
          <a:xfrm>
            <a:off x="3302711" y="0"/>
            <a:ext cx="1584244" cy="662238"/>
            <a:chOff x="2530688" y="0"/>
            <a:chExt cx="1484909" cy="663813"/>
          </a:xfrm>
        </xdr:grpSpPr>
        <xdr:sp macro="" textlink="">
          <xdr:nvSpPr>
            <xdr:cNvPr id="72" name="TextBox 71">
              <a:hlinkClick xmlns:r="http://schemas.openxmlformats.org/officeDocument/2006/relationships" r:id="rId3"/>
              <a:extLst>
                <a:ext uri="{FF2B5EF4-FFF2-40B4-BE49-F238E27FC236}">
                  <a16:creationId xmlns:a16="http://schemas.microsoft.com/office/drawing/2014/main" id="{00000000-0008-0000-0F00-000048000000}"/>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112" name="TextBox 111">
              <a:hlinkClick xmlns:r="http://schemas.openxmlformats.org/officeDocument/2006/relationships" r:id="rId4"/>
              <a:extLst>
                <a:ext uri="{FF2B5EF4-FFF2-40B4-BE49-F238E27FC236}">
                  <a16:creationId xmlns:a16="http://schemas.microsoft.com/office/drawing/2014/main" id="{00000000-0008-0000-0F00-000070000000}"/>
                </a:ext>
              </a:extLst>
            </xdr:cNvPr>
            <xdr:cNvSpPr txBox="1"/>
          </xdr:nvSpPr>
          <xdr:spPr>
            <a:xfrm>
              <a:off x="2530688" y="519813"/>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M2: Demographics</a:t>
              </a:r>
            </a:p>
          </xdr:txBody>
        </xdr:sp>
        <xdr:sp macro="" textlink="">
          <xdr:nvSpPr>
            <xdr:cNvPr id="113" name="TextBox 112">
              <a:extLst>
                <a:ext uri="{FF2B5EF4-FFF2-40B4-BE49-F238E27FC236}">
                  <a16:creationId xmlns:a16="http://schemas.microsoft.com/office/drawing/2014/main" id="{00000000-0008-0000-0F00-00007100000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48" name="Group 47">
            <a:extLst>
              <a:ext uri="{FF2B5EF4-FFF2-40B4-BE49-F238E27FC236}">
                <a16:creationId xmlns:a16="http://schemas.microsoft.com/office/drawing/2014/main" id="{00000000-0008-0000-0F00-000030000000}"/>
              </a:ext>
            </a:extLst>
          </xdr:cNvPr>
          <xdr:cNvGrpSpPr/>
        </xdr:nvGrpSpPr>
        <xdr:grpSpPr>
          <a:xfrm>
            <a:off x="4954554" y="0"/>
            <a:ext cx="1562560" cy="662238"/>
            <a:chOff x="4078956" y="0"/>
            <a:chExt cx="1464584" cy="663813"/>
          </a:xfrm>
        </xdr:grpSpPr>
        <xdr:sp macro="" textlink="">
          <xdr:nvSpPr>
            <xdr:cNvPr id="69" name="TextBox 68">
              <a:hlinkClick xmlns:r="http://schemas.openxmlformats.org/officeDocument/2006/relationships" r:id="rId5"/>
              <a:extLst>
                <a:ext uri="{FF2B5EF4-FFF2-40B4-BE49-F238E27FC236}">
                  <a16:creationId xmlns:a16="http://schemas.microsoft.com/office/drawing/2014/main" id="{00000000-0008-0000-0F00-000045000000}"/>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70" name="TextBox 69">
              <a:hlinkClick xmlns:r="http://schemas.openxmlformats.org/officeDocument/2006/relationships" r:id="rId6"/>
              <a:extLst>
                <a:ext uri="{FF2B5EF4-FFF2-40B4-BE49-F238E27FC236}">
                  <a16:creationId xmlns:a16="http://schemas.microsoft.com/office/drawing/2014/main" id="{00000000-0008-0000-0F00-000046000000}"/>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71" name="TextBox 70">
              <a:extLst>
                <a:ext uri="{FF2B5EF4-FFF2-40B4-BE49-F238E27FC236}">
                  <a16:creationId xmlns:a16="http://schemas.microsoft.com/office/drawing/2014/main" id="{00000000-0008-0000-0F00-00004700000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100" b="1" baseline="0">
                  <a:solidFill>
                    <a:schemeClr val="bg1"/>
                  </a:solidFill>
                </a:rPr>
                <a:t> Unit</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0F00-000031000000}"/>
              </a:ext>
            </a:extLst>
          </xdr:cNvPr>
          <xdr:cNvGrpSpPr/>
        </xdr:nvGrpSpPr>
        <xdr:grpSpPr>
          <a:xfrm>
            <a:off x="6635513" y="0"/>
            <a:ext cx="1584243" cy="662238"/>
            <a:chOff x="5654517" y="0"/>
            <a:chExt cx="1484908" cy="663813"/>
          </a:xfrm>
        </xdr:grpSpPr>
        <xdr:sp macro="" textlink="">
          <xdr:nvSpPr>
            <xdr:cNvPr id="66" name="TextBox 65">
              <a:hlinkClick xmlns:r="http://schemas.openxmlformats.org/officeDocument/2006/relationships" r:id="rId7"/>
              <a:extLst>
                <a:ext uri="{FF2B5EF4-FFF2-40B4-BE49-F238E27FC236}">
                  <a16:creationId xmlns:a16="http://schemas.microsoft.com/office/drawing/2014/main" id="{00000000-0008-0000-0F00-00004200000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67" name="TextBox 66">
              <a:hlinkClick xmlns:r="http://schemas.openxmlformats.org/officeDocument/2006/relationships" r:id="rId8"/>
              <a:extLst>
                <a:ext uri="{FF2B5EF4-FFF2-40B4-BE49-F238E27FC236}">
                  <a16:creationId xmlns:a16="http://schemas.microsoft.com/office/drawing/2014/main" id="{00000000-0008-0000-0F00-000043000000}"/>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S2: Total Compensation</a:t>
              </a:r>
            </a:p>
          </xdr:txBody>
        </xdr:sp>
        <xdr:sp macro="" textlink="">
          <xdr:nvSpPr>
            <xdr:cNvPr id="68" name="TextBox 67">
              <a:extLst>
                <a:ext uri="{FF2B5EF4-FFF2-40B4-BE49-F238E27FC236}">
                  <a16:creationId xmlns:a16="http://schemas.microsoft.com/office/drawing/2014/main" id="{00000000-0008-0000-0F00-00004400000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0" name="Group 49">
            <a:extLst>
              <a:ext uri="{FF2B5EF4-FFF2-40B4-BE49-F238E27FC236}">
                <a16:creationId xmlns:a16="http://schemas.microsoft.com/office/drawing/2014/main" id="{00000000-0008-0000-0F00-000032000000}"/>
              </a:ext>
            </a:extLst>
          </xdr:cNvPr>
          <xdr:cNvGrpSpPr/>
        </xdr:nvGrpSpPr>
        <xdr:grpSpPr>
          <a:xfrm>
            <a:off x="8301914" y="0"/>
            <a:ext cx="1584243" cy="981336"/>
            <a:chOff x="7216431" y="0"/>
            <a:chExt cx="1484908" cy="978138"/>
          </a:xfrm>
        </xdr:grpSpPr>
        <xdr:sp macro="" textlink="">
          <xdr:nvSpPr>
            <xdr:cNvPr id="61" name="TextBox 60">
              <a:hlinkClick xmlns:r="http://schemas.openxmlformats.org/officeDocument/2006/relationships" r:id="rId9"/>
              <a:extLst>
                <a:ext uri="{FF2B5EF4-FFF2-40B4-BE49-F238E27FC236}">
                  <a16:creationId xmlns:a16="http://schemas.microsoft.com/office/drawing/2014/main" id="{00000000-0008-0000-0F00-00003D0000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T2: Non-Union</a:t>
              </a:r>
            </a:p>
          </xdr:txBody>
        </xdr:sp>
        <xdr:sp macro="" textlink="">
          <xdr:nvSpPr>
            <xdr:cNvPr id="62" name="TextBox 61">
              <a:hlinkClick xmlns:r="http://schemas.openxmlformats.org/officeDocument/2006/relationships" r:id="rId10"/>
              <a:extLst>
                <a:ext uri="{FF2B5EF4-FFF2-40B4-BE49-F238E27FC236}">
                  <a16:creationId xmlns:a16="http://schemas.microsoft.com/office/drawing/2014/main" id="{00000000-0008-0000-0F00-00003E000000}"/>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T3: Management</a:t>
              </a:r>
            </a:p>
          </xdr:txBody>
        </xdr:sp>
        <xdr:sp macro="" textlink="">
          <xdr:nvSpPr>
            <xdr:cNvPr id="63" name="TextBox 62">
              <a:hlinkClick xmlns:r="http://schemas.openxmlformats.org/officeDocument/2006/relationships" r:id="rId11"/>
              <a:extLst>
                <a:ext uri="{FF2B5EF4-FFF2-40B4-BE49-F238E27FC236}">
                  <a16:creationId xmlns:a16="http://schemas.microsoft.com/office/drawing/2014/main" id="{00000000-0008-0000-0F00-00003F000000}"/>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T4: Bargaining Unit</a:t>
              </a:r>
            </a:p>
          </xdr:txBody>
        </xdr:sp>
        <xdr:sp macro="" textlink="">
          <xdr:nvSpPr>
            <xdr:cNvPr id="64" name="TextBox 63">
              <a:extLst>
                <a:ext uri="{FF2B5EF4-FFF2-40B4-BE49-F238E27FC236}">
                  <a16:creationId xmlns:a16="http://schemas.microsoft.com/office/drawing/2014/main" id="{00000000-0008-0000-0F00-00004000000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5" name="TextBox 64">
              <a:hlinkClick xmlns:r="http://schemas.openxmlformats.org/officeDocument/2006/relationships" r:id="rId12"/>
              <a:extLst>
                <a:ext uri="{FF2B5EF4-FFF2-40B4-BE49-F238E27FC236}">
                  <a16:creationId xmlns:a16="http://schemas.microsoft.com/office/drawing/2014/main" id="{00000000-0008-0000-0F00-00004100000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51" name="Group 50">
            <a:extLst>
              <a:ext uri="{FF2B5EF4-FFF2-40B4-BE49-F238E27FC236}">
                <a16:creationId xmlns:a16="http://schemas.microsoft.com/office/drawing/2014/main" id="{00000000-0008-0000-0F00-000033000000}"/>
              </a:ext>
            </a:extLst>
          </xdr:cNvPr>
          <xdr:cNvGrpSpPr/>
        </xdr:nvGrpSpPr>
        <xdr:grpSpPr>
          <a:xfrm>
            <a:off x="9962103" y="0"/>
            <a:ext cx="1588509" cy="828675"/>
            <a:chOff x="8772523" y="0"/>
            <a:chExt cx="1488906" cy="827824"/>
          </a:xfrm>
        </xdr:grpSpPr>
        <xdr:sp macro="" textlink="">
          <xdr:nvSpPr>
            <xdr:cNvPr id="58" name="TextBox 57">
              <a:hlinkClick xmlns:r="http://schemas.openxmlformats.org/officeDocument/2006/relationships" r:id="rId13"/>
              <a:extLst>
                <a:ext uri="{FF2B5EF4-FFF2-40B4-BE49-F238E27FC236}">
                  <a16:creationId xmlns:a16="http://schemas.microsoft.com/office/drawing/2014/main" id="{00000000-0008-0000-0F00-00003A00000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9" name="TextBox 58">
              <a:extLst>
                <a:ext uri="{FF2B5EF4-FFF2-40B4-BE49-F238E27FC236}">
                  <a16:creationId xmlns:a16="http://schemas.microsoft.com/office/drawing/2014/main" id="{00000000-0008-0000-0F00-00003B00000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0" name="TextBox 59">
              <a:hlinkClick xmlns:r="http://schemas.openxmlformats.org/officeDocument/2006/relationships" r:id="rId14"/>
              <a:extLst>
                <a:ext uri="{FF2B5EF4-FFF2-40B4-BE49-F238E27FC236}">
                  <a16:creationId xmlns:a16="http://schemas.microsoft.com/office/drawing/2014/main" id="{00000000-0008-0000-0F00-00003C000000}"/>
                </a:ext>
              </a:extLst>
            </xdr:cNvPr>
            <xdr:cNvSpPr txBox="1"/>
          </xdr:nvSpPr>
          <xdr:spPr>
            <a:xfrm>
              <a:off x="8772523" y="676274"/>
              <a:ext cx="1456205" cy="151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2" name="Group 51">
            <a:extLst>
              <a:ext uri="{FF2B5EF4-FFF2-40B4-BE49-F238E27FC236}">
                <a16:creationId xmlns:a16="http://schemas.microsoft.com/office/drawing/2014/main" id="{00000000-0008-0000-0F00-000034000000}"/>
              </a:ext>
            </a:extLst>
          </xdr:cNvPr>
          <xdr:cNvGrpSpPr/>
        </xdr:nvGrpSpPr>
        <xdr:grpSpPr>
          <a:xfrm>
            <a:off x="0" y="0"/>
            <a:ext cx="1584245" cy="1006853"/>
            <a:chOff x="0" y="0"/>
            <a:chExt cx="1584245" cy="1006853"/>
          </a:xfrm>
        </xdr:grpSpPr>
        <xdr:sp macro="" textlink="">
          <xdr:nvSpPr>
            <xdr:cNvPr id="53" name="TextBox 52">
              <a:hlinkClick xmlns:r="http://schemas.openxmlformats.org/officeDocument/2006/relationships" r:id="rId15"/>
              <a:extLst>
                <a:ext uri="{FF2B5EF4-FFF2-40B4-BE49-F238E27FC236}">
                  <a16:creationId xmlns:a16="http://schemas.microsoft.com/office/drawing/2014/main" id="{00000000-0008-0000-0F00-00003500000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4" name="TextBox 53">
              <a:hlinkClick xmlns:r="http://schemas.openxmlformats.org/officeDocument/2006/relationships" r:id="rId16"/>
              <a:extLst>
                <a:ext uri="{FF2B5EF4-FFF2-40B4-BE49-F238E27FC236}">
                  <a16:creationId xmlns:a16="http://schemas.microsoft.com/office/drawing/2014/main" id="{00000000-0008-0000-0F00-00003600000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5" name="TextBox 54">
              <a:extLst>
                <a:ext uri="{FF2B5EF4-FFF2-40B4-BE49-F238E27FC236}">
                  <a16:creationId xmlns:a16="http://schemas.microsoft.com/office/drawing/2014/main" id="{00000000-0008-0000-0F00-00003700000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6" name="TextBox 55">
              <a:hlinkClick xmlns:r="http://schemas.openxmlformats.org/officeDocument/2006/relationships" r:id="rId17"/>
              <a:extLst>
                <a:ext uri="{FF2B5EF4-FFF2-40B4-BE49-F238E27FC236}">
                  <a16:creationId xmlns:a16="http://schemas.microsoft.com/office/drawing/2014/main" id="{00000000-0008-0000-0F00-00003800000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57" name="TextBox 56">
              <a:hlinkClick xmlns:r="http://schemas.openxmlformats.org/officeDocument/2006/relationships" r:id="rId18"/>
              <a:extLst>
                <a:ext uri="{FF2B5EF4-FFF2-40B4-BE49-F238E27FC236}">
                  <a16:creationId xmlns:a16="http://schemas.microsoft.com/office/drawing/2014/main" id="{00000000-0008-0000-0F00-000039000000}"/>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grp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701637</xdr:colOff>
      <xdr:row>5</xdr:row>
      <xdr:rowOff>54353</xdr:rowOff>
    </xdr:to>
    <xdr:grpSp>
      <xdr:nvGrpSpPr>
        <xdr:cNvPr id="45" name="Group 44">
          <a:extLst>
            <a:ext uri="{FF2B5EF4-FFF2-40B4-BE49-F238E27FC236}">
              <a16:creationId xmlns:a16="http://schemas.microsoft.com/office/drawing/2014/main" id="{00000000-0008-0000-1000-00002D000000}"/>
            </a:ext>
          </a:extLst>
        </xdr:cNvPr>
        <xdr:cNvGrpSpPr/>
      </xdr:nvGrpSpPr>
      <xdr:grpSpPr>
        <a:xfrm>
          <a:off x="0" y="0"/>
          <a:ext cx="11550612" cy="1006853"/>
          <a:chOff x="0" y="0"/>
          <a:chExt cx="11550612" cy="1006853"/>
        </a:xfrm>
      </xdr:grpSpPr>
      <xdr:grpSp>
        <xdr:nvGrpSpPr>
          <xdr:cNvPr id="46" name="Group 45">
            <a:extLst>
              <a:ext uri="{FF2B5EF4-FFF2-40B4-BE49-F238E27FC236}">
                <a16:creationId xmlns:a16="http://schemas.microsoft.com/office/drawing/2014/main" id="{00000000-0008-0000-1000-00002E000000}"/>
              </a:ext>
            </a:extLst>
          </xdr:cNvPr>
          <xdr:cNvGrpSpPr/>
        </xdr:nvGrpSpPr>
        <xdr:grpSpPr>
          <a:xfrm>
            <a:off x="1646474" y="0"/>
            <a:ext cx="1591505" cy="664291"/>
            <a:chOff x="978300" y="0"/>
            <a:chExt cx="1491714" cy="663813"/>
          </a:xfrm>
        </xdr:grpSpPr>
        <xdr:sp macro="" textlink="">
          <xdr:nvSpPr>
            <xdr:cNvPr id="114" name="TextBox 113">
              <a:hlinkClick xmlns:r="http://schemas.openxmlformats.org/officeDocument/2006/relationships" r:id="rId1"/>
              <a:extLst>
                <a:ext uri="{FF2B5EF4-FFF2-40B4-BE49-F238E27FC236}">
                  <a16:creationId xmlns:a16="http://schemas.microsoft.com/office/drawing/2014/main" id="{00000000-0008-0000-1000-00007200000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Hours &amp; Employees</a:t>
              </a:r>
            </a:p>
          </xdr:txBody>
        </xdr:sp>
        <xdr:sp macro="" textlink="">
          <xdr:nvSpPr>
            <xdr:cNvPr id="115" name="TextBox 114">
              <a:hlinkClick xmlns:r="http://schemas.openxmlformats.org/officeDocument/2006/relationships" r:id="rId2"/>
              <a:extLst>
                <a:ext uri="{FF2B5EF4-FFF2-40B4-BE49-F238E27FC236}">
                  <a16:creationId xmlns:a16="http://schemas.microsoft.com/office/drawing/2014/main" id="{00000000-0008-0000-1000-000073000000}"/>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N2: Demographics</a:t>
              </a:r>
            </a:p>
          </xdr:txBody>
        </xdr:sp>
        <xdr:sp macro="" textlink="">
          <xdr:nvSpPr>
            <xdr:cNvPr id="116" name="TextBox 115">
              <a:extLst>
                <a:ext uri="{FF2B5EF4-FFF2-40B4-BE49-F238E27FC236}">
                  <a16:creationId xmlns:a16="http://schemas.microsoft.com/office/drawing/2014/main" id="{00000000-0008-0000-1000-00007400000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7" name="Group 46">
            <a:extLst>
              <a:ext uri="{FF2B5EF4-FFF2-40B4-BE49-F238E27FC236}">
                <a16:creationId xmlns:a16="http://schemas.microsoft.com/office/drawing/2014/main" id="{00000000-0008-0000-1000-00002F000000}"/>
              </a:ext>
            </a:extLst>
          </xdr:cNvPr>
          <xdr:cNvGrpSpPr/>
        </xdr:nvGrpSpPr>
        <xdr:grpSpPr>
          <a:xfrm>
            <a:off x="3302711" y="0"/>
            <a:ext cx="1584244" cy="662238"/>
            <a:chOff x="2530688" y="0"/>
            <a:chExt cx="1484909" cy="663813"/>
          </a:xfrm>
        </xdr:grpSpPr>
        <xdr:sp macro="" textlink="">
          <xdr:nvSpPr>
            <xdr:cNvPr id="72" name="TextBox 71">
              <a:hlinkClick xmlns:r="http://schemas.openxmlformats.org/officeDocument/2006/relationships" r:id="rId3"/>
              <a:extLst>
                <a:ext uri="{FF2B5EF4-FFF2-40B4-BE49-F238E27FC236}">
                  <a16:creationId xmlns:a16="http://schemas.microsoft.com/office/drawing/2014/main" id="{00000000-0008-0000-1000-000048000000}"/>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112" name="TextBox 111">
              <a:hlinkClick xmlns:r="http://schemas.openxmlformats.org/officeDocument/2006/relationships" r:id="rId4"/>
              <a:extLst>
                <a:ext uri="{FF2B5EF4-FFF2-40B4-BE49-F238E27FC236}">
                  <a16:creationId xmlns:a16="http://schemas.microsoft.com/office/drawing/2014/main" id="{00000000-0008-0000-1000-000070000000}"/>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M2: Demographics</a:t>
              </a:r>
            </a:p>
          </xdr:txBody>
        </xdr:sp>
        <xdr:sp macro="" textlink="">
          <xdr:nvSpPr>
            <xdr:cNvPr id="113" name="TextBox 112">
              <a:extLst>
                <a:ext uri="{FF2B5EF4-FFF2-40B4-BE49-F238E27FC236}">
                  <a16:creationId xmlns:a16="http://schemas.microsoft.com/office/drawing/2014/main" id="{00000000-0008-0000-1000-00007100000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48" name="Group 47">
            <a:extLst>
              <a:ext uri="{FF2B5EF4-FFF2-40B4-BE49-F238E27FC236}">
                <a16:creationId xmlns:a16="http://schemas.microsoft.com/office/drawing/2014/main" id="{00000000-0008-0000-1000-000030000000}"/>
              </a:ext>
            </a:extLst>
          </xdr:cNvPr>
          <xdr:cNvGrpSpPr/>
        </xdr:nvGrpSpPr>
        <xdr:grpSpPr>
          <a:xfrm>
            <a:off x="4954554" y="0"/>
            <a:ext cx="1562560" cy="662238"/>
            <a:chOff x="4078956" y="0"/>
            <a:chExt cx="1464584" cy="663813"/>
          </a:xfrm>
        </xdr:grpSpPr>
        <xdr:sp macro="" textlink="">
          <xdr:nvSpPr>
            <xdr:cNvPr id="69" name="TextBox 68">
              <a:hlinkClick xmlns:r="http://schemas.openxmlformats.org/officeDocument/2006/relationships" r:id="rId5"/>
              <a:extLst>
                <a:ext uri="{FF2B5EF4-FFF2-40B4-BE49-F238E27FC236}">
                  <a16:creationId xmlns:a16="http://schemas.microsoft.com/office/drawing/2014/main" id="{00000000-0008-0000-1000-000045000000}"/>
                </a:ext>
              </a:extLst>
            </xdr:cNvPr>
            <xdr:cNvSpPr txBox="1"/>
          </xdr:nvSpPr>
          <xdr:spPr>
            <a:xfrm>
              <a:off x="4092603" y="357888"/>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70" name="TextBox 69">
              <a:hlinkClick xmlns:r="http://schemas.openxmlformats.org/officeDocument/2006/relationships" r:id="rId6"/>
              <a:extLst>
                <a:ext uri="{FF2B5EF4-FFF2-40B4-BE49-F238E27FC236}">
                  <a16:creationId xmlns:a16="http://schemas.microsoft.com/office/drawing/2014/main" id="{00000000-0008-0000-1000-000046000000}"/>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71" name="TextBox 70">
              <a:extLst>
                <a:ext uri="{FF2B5EF4-FFF2-40B4-BE49-F238E27FC236}">
                  <a16:creationId xmlns:a16="http://schemas.microsoft.com/office/drawing/2014/main" id="{00000000-0008-0000-1000-00004700000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100" b="1" baseline="0">
                  <a:solidFill>
                    <a:schemeClr val="bg1"/>
                  </a:solidFill>
                </a:rPr>
                <a:t> Unit</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1000-000031000000}"/>
              </a:ext>
            </a:extLst>
          </xdr:cNvPr>
          <xdr:cNvGrpSpPr/>
        </xdr:nvGrpSpPr>
        <xdr:grpSpPr>
          <a:xfrm>
            <a:off x="6635513" y="0"/>
            <a:ext cx="1584243" cy="662238"/>
            <a:chOff x="5654517" y="0"/>
            <a:chExt cx="1484908" cy="663813"/>
          </a:xfrm>
        </xdr:grpSpPr>
        <xdr:sp macro="" textlink="">
          <xdr:nvSpPr>
            <xdr:cNvPr id="66" name="TextBox 65">
              <a:hlinkClick xmlns:r="http://schemas.openxmlformats.org/officeDocument/2006/relationships" r:id="rId7"/>
              <a:extLst>
                <a:ext uri="{FF2B5EF4-FFF2-40B4-BE49-F238E27FC236}">
                  <a16:creationId xmlns:a16="http://schemas.microsoft.com/office/drawing/2014/main" id="{00000000-0008-0000-1000-00004200000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67" name="TextBox 66">
              <a:hlinkClick xmlns:r="http://schemas.openxmlformats.org/officeDocument/2006/relationships" r:id="rId8"/>
              <a:extLst>
                <a:ext uri="{FF2B5EF4-FFF2-40B4-BE49-F238E27FC236}">
                  <a16:creationId xmlns:a16="http://schemas.microsoft.com/office/drawing/2014/main" id="{00000000-0008-0000-1000-000043000000}"/>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S2: Total Compensation</a:t>
              </a:r>
            </a:p>
          </xdr:txBody>
        </xdr:sp>
        <xdr:sp macro="" textlink="">
          <xdr:nvSpPr>
            <xdr:cNvPr id="68" name="TextBox 67">
              <a:extLst>
                <a:ext uri="{FF2B5EF4-FFF2-40B4-BE49-F238E27FC236}">
                  <a16:creationId xmlns:a16="http://schemas.microsoft.com/office/drawing/2014/main" id="{00000000-0008-0000-1000-00004400000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0" name="Group 49">
            <a:extLst>
              <a:ext uri="{FF2B5EF4-FFF2-40B4-BE49-F238E27FC236}">
                <a16:creationId xmlns:a16="http://schemas.microsoft.com/office/drawing/2014/main" id="{00000000-0008-0000-1000-000032000000}"/>
              </a:ext>
            </a:extLst>
          </xdr:cNvPr>
          <xdr:cNvGrpSpPr/>
        </xdr:nvGrpSpPr>
        <xdr:grpSpPr>
          <a:xfrm>
            <a:off x="8301914" y="0"/>
            <a:ext cx="1584243" cy="981336"/>
            <a:chOff x="7216431" y="0"/>
            <a:chExt cx="1484908" cy="978138"/>
          </a:xfrm>
        </xdr:grpSpPr>
        <xdr:sp macro="" textlink="">
          <xdr:nvSpPr>
            <xdr:cNvPr id="61" name="TextBox 60">
              <a:hlinkClick xmlns:r="http://schemas.openxmlformats.org/officeDocument/2006/relationships" r:id="rId9"/>
              <a:extLst>
                <a:ext uri="{FF2B5EF4-FFF2-40B4-BE49-F238E27FC236}">
                  <a16:creationId xmlns:a16="http://schemas.microsoft.com/office/drawing/2014/main" id="{00000000-0008-0000-1000-00003D0000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T2: Non-Union</a:t>
              </a:r>
            </a:p>
          </xdr:txBody>
        </xdr:sp>
        <xdr:sp macro="" textlink="">
          <xdr:nvSpPr>
            <xdr:cNvPr id="62" name="TextBox 61">
              <a:hlinkClick xmlns:r="http://schemas.openxmlformats.org/officeDocument/2006/relationships" r:id="rId10"/>
              <a:extLst>
                <a:ext uri="{FF2B5EF4-FFF2-40B4-BE49-F238E27FC236}">
                  <a16:creationId xmlns:a16="http://schemas.microsoft.com/office/drawing/2014/main" id="{00000000-0008-0000-1000-00003E000000}"/>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T3: Management</a:t>
              </a:r>
            </a:p>
          </xdr:txBody>
        </xdr:sp>
        <xdr:sp macro="" textlink="">
          <xdr:nvSpPr>
            <xdr:cNvPr id="63" name="TextBox 62">
              <a:hlinkClick xmlns:r="http://schemas.openxmlformats.org/officeDocument/2006/relationships" r:id="rId11"/>
              <a:extLst>
                <a:ext uri="{FF2B5EF4-FFF2-40B4-BE49-F238E27FC236}">
                  <a16:creationId xmlns:a16="http://schemas.microsoft.com/office/drawing/2014/main" id="{00000000-0008-0000-1000-00003F000000}"/>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T4: Bargaining Unit</a:t>
              </a:r>
            </a:p>
          </xdr:txBody>
        </xdr:sp>
        <xdr:sp macro="" textlink="">
          <xdr:nvSpPr>
            <xdr:cNvPr id="64" name="TextBox 63">
              <a:extLst>
                <a:ext uri="{FF2B5EF4-FFF2-40B4-BE49-F238E27FC236}">
                  <a16:creationId xmlns:a16="http://schemas.microsoft.com/office/drawing/2014/main" id="{00000000-0008-0000-1000-00004000000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5" name="TextBox 64">
              <a:hlinkClick xmlns:r="http://schemas.openxmlformats.org/officeDocument/2006/relationships" r:id="rId12"/>
              <a:extLst>
                <a:ext uri="{FF2B5EF4-FFF2-40B4-BE49-F238E27FC236}">
                  <a16:creationId xmlns:a16="http://schemas.microsoft.com/office/drawing/2014/main" id="{00000000-0008-0000-1000-00004100000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51" name="Group 50">
            <a:extLst>
              <a:ext uri="{FF2B5EF4-FFF2-40B4-BE49-F238E27FC236}">
                <a16:creationId xmlns:a16="http://schemas.microsoft.com/office/drawing/2014/main" id="{00000000-0008-0000-1000-000033000000}"/>
              </a:ext>
            </a:extLst>
          </xdr:cNvPr>
          <xdr:cNvGrpSpPr/>
        </xdr:nvGrpSpPr>
        <xdr:grpSpPr>
          <a:xfrm>
            <a:off x="9962103" y="0"/>
            <a:ext cx="1588509" cy="828674"/>
            <a:chOff x="8772523" y="0"/>
            <a:chExt cx="1488906" cy="827823"/>
          </a:xfrm>
        </xdr:grpSpPr>
        <xdr:sp macro="" textlink="">
          <xdr:nvSpPr>
            <xdr:cNvPr id="58" name="TextBox 57">
              <a:hlinkClick xmlns:r="http://schemas.openxmlformats.org/officeDocument/2006/relationships" r:id="rId13"/>
              <a:extLst>
                <a:ext uri="{FF2B5EF4-FFF2-40B4-BE49-F238E27FC236}">
                  <a16:creationId xmlns:a16="http://schemas.microsoft.com/office/drawing/2014/main" id="{00000000-0008-0000-1000-00003A00000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9" name="TextBox 58">
              <a:extLst>
                <a:ext uri="{FF2B5EF4-FFF2-40B4-BE49-F238E27FC236}">
                  <a16:creationId xmlns:a16="http://schemas.microsoft.com/office/drawing/2014/main" id="{00000000-0008-0000-1000-00003B00000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0" name="TextBox 59">
              <a:hlinkClick xmlns:r="http://schemas.openxmlformats.org/officeDocument/2006/relationships" r:id="rId14"/>
              <a:extLst>
                <a:ext uri="{FF2B5EF4-FFF2-40B4-BE49-F238E27FC236}">
                  <a16:creationId xmlns:a16="http://schemas.microsoft.com/office/drawing/2014/main" id="{00000000-0008-0000-1000-00003C000000}"/>
                </a:ext>
              </a:extLst>
            </xdr:cNvPr>
            <xdr:cNvSpPr txBox="1"/>
          </xdr:nvSpPr>
          <xdr:spPr>
            <a:xfrm>
              <a:off x="8772523" y="676274"/>
              <a:ext cx="1456205" cy="151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2" name="Group 51">
            <a:extLst>
              <a:ext uri="{FF2B5EF4-FFF2-40B4-BE49-F238E27FC236}">
                <a16:creationId xmlns:a16="http://schemas.microsoft.com/office/drawing/2014/main" id="{00000000-0008-0000-1000-000034000000}"/>
              </a:ext>
            </a:extLst>
          </xdr:cNvPr>
          <xdr:cNvGrpSpPr/>
        </xdr:nvGrpSpPr>
        <xdr:grpSpPr>
          <a:xfrm>
            <a:off x="0" y="0"/>
            <a:ext cx="1584245" cy="1006853"/>
            <a:chOff x="0" y="0"/>
            <a:chExt cx="1584245" cy="1006853"/>
          </a:xfrm>
        </xdr:grpSpPr>
        <xdr:sp macro="" textlink="">
          <xdr:nvSpPr>
            <xdr:cNvPr id="53" name="TextBox 52">
              <a:hlinkClick xmlns:r="http://schemas.openxmlformats.org/officeDocument/2006/relationships" r:id="rId15"/>
              <a:extLst>
                <a:ext uri="{FF2B5EF4-FFF2-40B4-BE49-F238E27FC236}">
                  <a16:creationId xmlns:a16="http://schemas.microsoft.com/office/drawing/2014/main" id="{00000000-0008-0000-1000-00003500000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4" name="TextBox 53">
              <a:hlinkClick xmlns:r="http://schemas.openxmlformats.org/officeDocument/2006/relationships" r:id="rId16"/>
              <a:extLst>
                <a:ext uri="{FF2B5EF4-FFF2-40B4-BE49-F238E27FC236}">
                  <a16:creationId xmlns:a16="http://schemas.microsoft.com/office/drawing/2014/main" id="{00000000-0008-0000-1000-00003600000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5" name="TextBox 54">
              <a:extLst>
                <a:ext uri="{FF2B5EF4-FFF2-40B4-BE49-F238E27FC236}">
                  <a16:creationId xmlns:a16="http://schemas.microsoft.com/office/drawing/2014/main" id="{00000000-0008-0000-1000-00003700000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6" name="TextBox 55">
              <a:hlinkClick xmlns:r="http://schemas.openxmlformats.org/officeDocument/2006/relationships" r:id="rId17"/>
              <a:extLst>
                <a:ext uri="{FF2B5EF4-FFF2-40B4-BE49-F238E27FC236}">
                  <a16:creationId xmlns:a16="http://schemas.microsoft.com/office/drawing/2014/main" id="{00000000-0008-0000-1000-00003800000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57" name="TextBox 56">
              <a:hlinkClick xmlns:r="http://schemas.openxmlformats.org/officeDocument/2006/relationships" r:id="rId18"/>
              <a:extLst>
                <a:ext uri="{FF2B5EF4-FFF2-40B4-BE49-F238E27FC236}">
                  <a16:creationId xmlns:a16="http://schemas.microsoft.com/office/drawing/2014/main" id="{00000000-0008-0000-1000-000039000000}"/>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grp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14</xdr:col>
      <xdr:colOff>2606637</xdr:colOff>
      <xdr:row>5</xdr:row>
      <xdr:rowOff>54353</xdr:rowOff>
    </xdr:to>
    <xdr:grpSp>
      <xdr:nvGrpSpPr>
        <xdr:cNvPr id="45" name="Group 44">
          <a:extLst>
            <a:ext uri="{FF2B5EF4-FFF2-40B4-BE49-F238E27FC236}">
              <a16:creationId xmlns:a16="http://schemas.microsoft.com/office/drawing/2014/main" id="{00000000-0008-0000-1100-00002D000000}"/>
            </a:ext>
          </a:extLst>
        </xdr:cNvPr>
        <xdr:cNvGrpSpPr/>
      </xdr:nvGrpSpPr>
      <xdr:grpSpPr>
        <a:xfrm>
          <a:off x="0" y="0"/>
          <a:ext cx="11550612" cy="1006853"/>
          <a:chOff x="0" y="0"/>
          <a:chExt cx="11550612" cy="1006853"/>
        </a:xfrm>
      </xdr:grpSpPr>
      <xdr:grpSp>
        <xdr:nvGrpSpPr>
          <xdr:cNvPr id="46" name="Group 45">
            <a:extLst>
              <a:ext uri="{FF2B5EF4-FFF2-40B4-BE49-F238E27FC236}">
                <a16:creationId xmlns:a16="http://schemas.microsoft.com/office/drawing/2014/main" id="{00000000-0008-0000-1100-00002E000000}"/>
              </a:ext>
            </a:extLst>
          </xdr:cNvPr>
          <xdr:cNvGrpSpPr/>
        </xdr:nvGrpSpPr>
        <xdr:grpSpPr>
          <a:xfrm>
            <a:off x="1646474" y="0"/>
            <a:ext cx="1591505" cy="664291"/>
            <a:chOff x="978300" y="0"/>
            <a:chExt cx="1491714" cy="663813"/>
          </a:xfrm>
        </xdr:grpSpPr>
        <xdr:sp macro="" textlink="">
          <xdr:nvSpPr>
            <xdr:cNvPr id="114" name="TextBox 113">
              <a:hlinkClick xmlns:r="http://schemas.openxmlformats.org/officeDocument/2006/relationships" r:id="rId1"/>
              <a:extLst>
                <a:ext uri="{FF2B5EF4-FFF2-40B4-BE49-F238E27FC236}">
                  <a16:creationId xmlns:a16="http://schemas.microsoft.com/office/drawing/2014/main" id="{00000000-0008-0000-1100-00007200000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Hours &amp; Employees</a:t>
              </a:r>
            </a:p>
          </xdr:txBody>
        </xdr:sp>
        <xdr:sp macro="" textlink="">
          <xdr:nvSpPr>
            <xdr:cNvPr id="115" name="TextBox 114">
              <a:hlinkClick xmlns:r="http://schemas.openxmlformats.org/officeDocument/2006/relationships" r:id="rId2"/>
              <a:extLst>
                <a:ext uri="{FF2B5EF4-FFF2-40B4-BE49-F238E27FC236}">
                  <a16:creationId xmlns:a16="http://schemas.microsoft.com/office/drawing/2014/main" id="{00000000-0008-0000-1100-000073000000}"/>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N2: Demographics</a:t>
              </a:r>
            </a:p>
          </xdr:txBody>
        </xdr:sp>
        <xdr:sp macro="" textlink="">
          <xdr:nvSpPr>
            <xdr:cNvPr id="116" name="TextBox 115">
              <a:extLst>
                <a:ext uri="{FF2B5EF4-FFF2-40B4-BE49-F238E27FC236}">
                  <a16:creationId xmlns:a16="http://schemas.microsoft.com/office/drawing/2014/main" id="{00000000-0008-0000-1100-00007400000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7" name="Group 46">
            <a:extLst>
              <a:ext uri="{FF2B5EF4-FFF2-40B4-BE49-F238E27FC236}">
                <a16:creationId xmlns:a16="http://schemas.microsoft.com/office/drawing/2014/main" id="{00000000-0008-0000-1100-00002F000000}"/>
              </a:ext>
            </a:extLst>
          </xdr:cNvPr>
          <xdr:cNvGrpSpPr/>
        </xdr:nvGrpSpPr>
        <xdr:grpSpPr>
          <a:xfrm>
            <a:off x="3302711" y="0"/>
            <a:ext cx="1584244" cy="662238"/>
            <a:chOff x="2530688" y="0"/>
            <a:chExt cx="1484909" cy="663813"/>
          </a:xfrm>
        </xdr:grpSpPr>
        <xdr:sp macro="" textlink="">
          <xdr:nvSpPr>
            <xdr:cNvPr id="72" name="TextBox 71">
              <a:hlinkClick xmlns:r="http://schemas.openxmlformats.org/officeDocument/2006/relationships" r:id="rId3"/>
              <a:extLst>
                <a:ext uri="{FF2B5EF4-FFF2-40B4-BE49-F238E27FC236}">
                  <a16:creationId xmlns:a16="http://schemas.microsoft.com/office/drawing/2014/main" id="{00000000-0008-0000-1100-000048000000}"/>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112" name="TextBox 111">
              <a:hlinkClick xmlns:r="http://schemas.openxmlformats.org/officeDocument/2006/relationships" r:id="rId4"/>
              <a:extLst>
                <a:ext uri="{FF2B5EF4-FFF2-40B4-BE49-F238E27FC236}">
                  <a16:creationId xmlns:a16="http://schemas.microsoft.com/office/drawing/2014/main" id="{00000000-0008-0000-1100-000070000000}"/>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M2: Demographics</a:t>
              </a:r>
            </a:p>
          </xdr:txBody>
        </xdr:sp>
        <xdr:sp macro="" textlink="">
          <xdr:nvSpPr>
            <xdr:cNvPr id="113" name="TextBox 112">
              <a:extLst>
                <a:ext uri="{FF2B5EF4-FFF2-40B4-BE49-F238E27FC236}">
                  <a16:creationId xmlns:a16="http://schemas.microsoft.com/office/drawing/2014/main" id="{00000000-0008-0000-1100-00007100000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48" name="Group 47">
            <a:extLst>
              <a:ext uri="{FF2B5EF4-FFF2-40B4-BE49-F238E27FC236}">
                <a16:creationId xmlns:a16="http://schemas.microsoft.com/office/drawing/2014/main" id="{00000000-0008-0000-1100-000030000000}"/>
              </a:ext>
            </a:extLst>
          </xdr:cNvPr>
          <xdr:cNvGrpSpPr/>
        </xdr:nvGrpSpPr>
        <xdr:grpSpPr>
          <a:xfrm>
            <a:off x="4954554" y="0"/>
            <a:ext cx="1562560" cy="662238"/>
            <a:chOff x="4078956" y="0"/>
            <a:chExt cx="1464584" cy="663813"/>
          </a:xfrm>
        </xdr:grpSpPr>
        <xdr:sp macro="" textlink="">
          <xdr:nvSpPr>
            <xdr:cNvPr id="69" name="TextBox 68">
              <a:hlinkClick xmlns:r="http://schemas.openxmlformats.org/officeDocument/2006/relationships" r:id="rId5"/>
              <a:extLst>
                <a:ext uri="{FF2B5EF4-FFF2-40B4-BE49-F238E27FC236}">
                  <a16:creationId xmlns:a16="http://schemas.microsoft.com/office/drawing/2014/main" id="{00000000-0008-0000-1100-000045000000}"/>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70" name="TextBox 69">
              <a:hlinkClick xmlns:r="http://schemas.openxmlformats.org/officeDocument/2006/relationships" r:id="rId6"/>
              <a:extLst>
                <a:ext uri="{FF2B5EF4-FFF2-40B4-BE49-F238E27FC236}">
                  <a16:creationId xmlns:a16="http://schemas.microsoft.com/office/drawing/2014/main" id="{00000000-0008-0000-1100-000046000000}"/>
                </a:ext>
              </a:extLst>
            </xdr:cNvPr>
            <xdr:cNvSpPr txBox="1"/>
          </xdr:nvSpPr>
          <xdr:spPr>
            <a:xfrm>
              <a:off x="4092603" y="519813"/>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71" name="TextBox 70">
              <a:extLst>
                <a:ext uri="{FF2B5EF4-FFF2-40B4-BE49-F238E27FC236}">
                  <a16:creationId xmlns:a16="http://schemas.microsoft.com/office/drawing/2014/main" id="{00000000-0008-0000-1100-00004700000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100" b="1" baseline="0">
                  <a:solidFill>
                    <a:schemeClr val="bg1"/>
                  </a:solidFill>
                </a:rPr>
                <a:t> Unit</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1100-000031000000}"/>
              </a:ext>
            </a:extLst>
          </xdr:cNvPr>
          <xdr:cNvGrpSpPr/>
        </xdr:nvGrpSpPr>
        <xdr:grpSpPr>
          <a:xfrm>
            <a:off x="6635513" y="0"/>
            <a:ext cx="1584243" cy="662238"/>
            <a:chOff x="5654517" y="0"/>
            <a:chExt cx="1484908" cy="663813"/>
          </a:xfrm>
        </xdr:grpSpPr>
        <xdr:sp macro="" textlink="">
          <xdr:nvSpPr>
            <xdr:cNvPr id="66" name="TextBox 65">
              <a:hlinkClick xmlns:r="http://schemas.openxmlformats.org/officeDocument/2006/relationships" r:id="rId7"/>
              <a:extLst>
                <a:ext uri="{FF2B5EF4-FFF2-40B4-BE49-F238E27FC236}">
                  <a16:creationId xmlns:a16="http://schemas.microsoft.com/office/drawing/2014/main" id="{00000000-0008-0000-1100-00004200000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67" name="TextBox 66">
              <a:hlinkClick xmlns:r="http://schemas.openxmlformats.org/officeDocument/2006/relationships" r:id="rId8"/>
              <a:extLst>
                <a:ext uri="{FF2B5EF4-FFF2-40B4-BE49-F238E27FC236}">
                  <a16:creationId xmlns:a16="http://schemas.microsoft.com/office/drawing/2014/main" id="{00000000-0008-0000-1100-000043000000}"/>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S2: Total Compensation</a:t>
              </a:r>
            </a:p>
          </xdr:txBody>
        </xdr:sp>
        <xdr:sp macro="" textlink="">
          <xdr:nvSpPr>
            <xdr:cNvPr id="68" name="TextBox 67">
              <a:extLst>
                <a:ext uri="{FF2B5EF4-FFF2-40B4-BE49-F238E27FC236}">
                  <a16:creationId xmlns:a16="http://schemas.microsoft.com/office/drawing/2014/main" id="{00000000-0008-0000-1100-00004400000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0" name="Group 49">
            <a:extLst>
              <a:ext uri="{FF2B5EF4-FFF2-40B4-BE49-F238E27FC236}">
                <a16:creationId xmlns:a16="http://schemas.microsoft.com/office/drawing/2014/main" id="{00000000-0008-0000-1100-000032000000}"/>
              </a:ext>
            </a:extLst>
          </xdr:cNvPr>
          <xdr:cNvGrpSpPr/>
        </xdr:nvGrpSpPr>
        <xdr:grpSpPr>
          <a:xfrm>
            <a:off x="8301914" y="0"/>
            <a:ext cx="1584243" cy="981336"/>
            <a:chOff x="7216431" y="0"/>
            <a:chExt cx="1484908" cy="978138"/>
          </a:xfrm>
        </xdr:grpSpPr>
        <xdr:sp macro="" textlink="">
          <xdr:nvSpPr>
            <xdr:cNvPr id="61" name="TextBox 60">
              <a:hlinkClick xmlns:r="http://schemas.openxmlformats.org/officeDocument/2006/relationships" r:id="rId9"/>
              <a:extLst>
                <a:ext uri="{FF2B5EF4-FFF2-40B4-BE49-F238E27FC236}">
                  <a16:creationId xmlns:a16="http://schemas.microsoft.com/office/drawing/2014/main" id="{00000000-0008-0000-1100-00003D0000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T2: Non-Union</a:t>
              </a:r>
            </a:p>
          </xdr:txBody>
        </xdr:sp>
        <xdr:sp macro="" textlink="">
          <xdr:nvSpPr>
            <xdr:cNvPr id="62" name="TextBox 61">
              <a:hlinkClick xmlns:r="http://schemas.openxmlformats.org/officeDocument/2006/relationships" r:id="rId10"/>
              <a:extLst>
                <a:ext uri="{FF2B5EF4-FFF2-40B4-BE49-F238E27FC236}">
                  <a16:creationId xmlns:a16="http://schemas.microsoft.com/office/drawing/2014/main" id="{00000000-0008-0000-1100-00003E000000}"/>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T3: Management</a:t>
              </a:r>
            </a:p>
          </xdr:txBody>
        </xdr:sp>
        <xdr:sp macro="" textlink="">
          <xdr:nvSpPr>
            <xdr:cNvPr id="63" name="TextBox 62">
              <a:hlinkClick xmlns:r="http://schemas.openxmlformats.org/officeDocument/2006/relationships" r:id="rId11"/>
              <a:extLst>
                <a:ext uri="{FF2B5EF4-FFF2-40B4-BE49-F238E27FC236}">
                  <a16:creationId xmlns:a16="http://schemas.microsoft.com/office/drawing/2014/main" id="{00000000-0008-0000-1100-00003F000000}"/>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T4: Bargaining Unit</a:t>
              </a:r>
            </a:p>
          </xdr:txBody>
        </xdr:sp>
        <xdr:sp macro="" textlink="">
          <xdr:nvSpPr>
            <xdr:cNvPr id="64" name="TextBox 63">
              <a:extLst>
                <a:ext uri="{FF2B5EF4-FFF2-40B4-BE49-F238E27FC236}">
                  <a16:creationId xmlns:a16="http://schemas.microsoft.com/office/drawing/2014/main" id="{00000000-0008-0000-1100-00004000000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5" name="TextBox 64">
              <a:hlinkClick xmlns:r="http://schemas.openxmlformats.org/officeDocument/2006/relationships" r:id="rId12"/>
              <a:extLst>
                <a:ext uri="{FF2B5EF4-FFF2-40B4-BE49-F238E27FC236}">
                  <a16:creationId xmlns:a16="http://schemas.microsoft.com/office/drawing/2014/main" id="{00000000-0008-0000-1100-00004100000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51" name="Group 50">
            <a:extLst>
              <a:ext uri="{FF2B5EF4-FFF2-40B4-BE49-F238E27FC236}">
                <a16:creationId xmlns:a16="http://schemas.microsoft.com/office/drawing/2014/main" id="{00000000-0008-0000-1100-000033000000}"/>
              </a:ext>
            </a:extLst>
          </xdr:cNvPr>
          <xdr:cNvGrpSpPr/>
        </xdr:nvGrpSpPr>
        <xdr:grpSpPr>
          <a:xfrm>
            <a:off x="9962104" y="0"/>
            <a:ext cx="1588508" cy="838199"/>
            <a:chOff x="8772524" y="0"/>
            <a:chExt cx="1488905" cy="837338"/>
          </a:xfrm>
        </xdr:grpSpPr>
        <xdr:sp macro="" textlink="">
          <xdr:nvSpPr>
            <xdr:cNvPr id="58" name="TextBox 57">
              <a:hlinkClick xmlns:r="http://schemas.openxmlformats.org/officeDocument/2006/relationships" r:id="rId13"/>
              <a:extLst>
                <a:ext uri="{FF2B5EF4-FFF2-40B4-BE49-F238E27FC236}">
                  <a16:creationId xmlns:a16="http://schemas.microsoft.com/office/drawing/2014/main" id="{00000000-0008-0000-1100-00003A00000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9" name="TextBox 58">
              <a:extLst>
                <a:ext uri="{FF2B5EF4-FFF2-40B4-BE49-F238E27FC236}">
                  <a16:creationId xmlns:a16="http://schemas.microsoft.com/office/drawing/2014/main" id="{00000000-0008-0000-1100-00003B00000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0" name="TextBox 59">
              <a:hlinkClick xmlns:r="http://schemas.openxmlformats.org/officeDocument/2006/relationships" r:id="rId14"/>
              <a:extLst>
                <a:ext uri="{FF2B5EF4-FFF2-40B4-BE49-F238E27FC236}">
                  <a16:creationId xmlns:a16="http://schemas.microsoft.com/office/drawing/2014/main" id="{00000000-0008-0000-1100-00003C000000}"/>
                </a:ext>
              </a:extLst>
            </xdr:cNvPr>
            <xdr:cNvSpPr txBox="1"/>
          </xdr:nvSpPr>
          <xdr:spPr>
            <a:xfrm>
              <a:off x="8772524" y="676274"/>
              <a:ext cx="1456205" cy="1610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2" name="Group 51">
            <a:extLst>
              <a:ext uri="{FF2B5EF4-FFF2-40B4-BE49-F238E27FC236}">
                <a16:creationId xmlns:a16="http://schemas.microsoft.com/office/drawing/2014/main" id="{00000000-0008-0000-1100-000034000000}"/>
              </a:ext>
            </a:extLst>
          </xdr:cNvPr>
          <xdr:cNvGrpSpPr/>
        </xdr:nvGrpSpPr>
        <xdr:grpSpPr>
          <a:xfrm>
            <a:off x="0" y="0"/>
            <a:ext cx="1584245" cy="1006853"/>
            <a:chOff x="0" y="0"/>
            <a:chExt cx="1584245" cy="1006853"/>
          </a:xfrm>
        </xdr:grpSpPr>
        <xdr:sp macro="" textlink="">
          <xdr:nvSpPr>
            <xdr:cNvPr id="53" name="TextBox 52">
              <a:hlinkClick xmlns:r="http://schemas.openxmlformats.org/officeDocument/2006/relationships" r:id="rId15"/>
              <a:extLst>
                <a:ext uri="{FF2B5EF4-FFF2-40B4-BE49-F238E27FC236}">
                  <a16:creationId xmlns:a16="http://schemas.microsoft.com/office/drawing/2014/main" id="{00000000-0008-0000-1100-00003500000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4" name="TextBox 53">
              <a:hlinkClick xmlns:r="http://schemas.openxmlformats.org/officeDocument/2006/relationships" r:id="rId16"/>
              <a:extLst>
                <a:ext uri="{FF2B5EF4-FFF2-40B4-BE49-F238E27FC236}">
                  <a16:creationId xmlns:a16="http://schemas.microsoft.com/office/drawing/2014/main" id="{00000000-0008-0000-1100-00003600000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5" name="TextBox 54">
              <a:extLst>
                <a:ext uri="{FF2B5EF4-FFF2-40B4-BE49-F238E27FC236}">
                  <a16:creationId xmlns:a16="http://schemas.microsoft.com/office/drawing/2014/main" id="{00000000-0008-0000-1100-00003700000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6" name="TextBox 55">
              <a:hlinkClick xmlns:r="http://schemas.openxmlformats.org/officeDocument/2006/relationships" r:id="rId17"/>
              <a:extLst>
                <a:ext uri="{FF2B5EF4-FFF2-40B4-BE49-F238E27FC236}">
                  <a16:creationId xmlns:a16="http://schemas.microsoft.com/office/drawing/2014/main" id="{00000000-0008-0000-1100-00003800000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57" name="TextBox 56">
              <a:hlinkClick xmlns:r="http://schemas.openxmlformats.org/officeDocument/2006/relationships" r:id="rId18"/>
              <a:extLst>
                <a:ext uri="{FF2B5EF4-FFF2-40B4-BE49-F238E27FC236}">
                  <a16:creationId xmlns:a16="http://schemas.microsoft.com/office/drawing/2014/main" id="{00000000-0008-0000-1100-000039000000}"/>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grpSp>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2892384</xdr:colOff>
      <xdr:row>5</xdr:row>
      <xdr:rowOff>54353</xdr:rowOff>
    </xdr:to>
    <xdr:grpSp>
      <xdr:nvGrpSpPr>
        <xdr:cNvPr id="45" name="Group 44">
          <a:extLst>
            <a:ext uri="{FF2B5EF4-FFF2-40B4-BE49-F238E27FC236}">
              <a16:creationId xmlns:a16="http://schemas.microsoft.com/office/drawing/2014/main" id="{00000000-0008-0000-1200-00002D000000}"/>
            </a:ext>
          </a:extLst>
        </xdr:cNvPr>
        <xdr:cNvGrpSpPr/>
      </xdr:nvGrpSpPr>
      <xdr:grpSpPr>
        <a:xfrm>
          <a:off x="0" y="0"/>
          <a:ext cx="11550609" cy="1006853"/>
          <a:chOff x="0" y="0"/>
          <a:chExt cx="11550609" cy="1006853"/>
        </a:xfrm>
      </xdr:grpSpPr>
      <xdr:grpSp>
        <xdr:nvGrpSpPr>
          <xdr:cNvPr id="46" name="Group 45">
            <a:extLst>
              <a:ext uri="{FF2B5EF4-FFF2-40B4-BE49-F238E27FC236}">
                <a16:creationId xmlns:a16="http://schemas.microsoft.com/office/drawing/2014/main" id="{00000000-0008-0000-1200-00002E000000}"/>
              </a:ext>
            </a:extLst>
          </xdr:cNvPr>
          <xdr:cNvGrpSpPr/>
        </xdr:nvGrpSpPr>
        <xdr:grpSpPr>
          <a:xfrm>
            <a:off x="1646474" y="0"/>
            <a:ext cx="1591505" cy="664291"/>
            <a:chOff x="978300" y="0"/>
            <a:chExt cx="1491714" cy="663813"/>
          </a:xfrm>
        </xdr:grpSpPr>
        <xdr:sp macro="" textlink="">
          <xdr:nvSpPr>
            <xdr:cNvPr id="114" name="TextBox 113">
              <a:hlinkClick xmlns:r="http://schemas.openxmlformats.org/officeDocument/2006/relationships" r:id="rId1"/>
              <a:extLst>
                <a:ext uri="{FF2B5EF4-FFF2-40B4-BE49-F238E27FC236}">
                  <a16:creationId xmlns:a16="http://schemas.microsoft.com/office/drawing/2014/main" id="{00000000-0008-0000-1200-00007200000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Hours &amp; Employees</a:t>
              </a:r>
            </a:p>
          </xdr:txBody>
        </xdr:sp>
        <xdr:sp macro="" textlink="">
          <xdr:nvSpPr>
            <xdr:cNvPr id="115" name="TextBox 114">
              <a:hlinkClick xmlns:r="http://schemas.openxmlformats.org/officeDocument/2006/relationships" r:id="rId2"/>
              <a:extLst>
                <a:ext uri="{FF2B5EF4-FFF2-40B4-BE49-F238E27FC236}">
                  <a16:creationId xmlns:a16="http://schemas.microsoft.com/office/drawing/2014/main" id="{00000000-0008-0000-1200-000073000000}"/>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N2: Demographics</a:t>
              </a:r>
            </a:p>
          </xdr:txBody>
        </xdr:sp>
        <xdr:sp macro="" textlink="">
          <xdr:nvSpPr>
            <xdr:cNvPr id="116" name="TextBox 115">
              <a:extLst>
                <a:ext uri="{FF2B5EF4-FFF2-40B4-BE49-F238E27FC236}">
                  <a16:creationId xmlns:a16="http://schemas.microsoft.com/office/drawing/2014/main" id="{00000000-0008-0000-1200-00007400000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7" name="Group 46">
            <a:extLst>
              <a:ext uri="{FF2B5EF4-FFF2-40B4-BE49-F238E27FC236}">
                <a16:creationId xmlns:a16="http://schemas.microsoft.com/office/drawing/2014/main" id="{00000000-0008-0000-1200-00002F000000}"/>
              </a:ext>
            </a:extLst>
          </xdr:cNvPr>
          <xdr:cNvGrpSpPr/>
        </xdr:nvGrpSpPr>
        <xdr:grpSpPr>
          <a:xfrm>
            <a:off x="3302711" y="0"/>
            <a:ext cx="1584244" cy="662238"/>
            <a:chOff x="2530688" y="0"/>
            <a:chExt cx="1484909" cy="663813"/>
          </a:xfrm>
        </xdr:grpSpPr>
        <xdr:sp macro="" textlink="">
          <xdr:nvSpPr>
            <xdr:cNvPr id="72" name="TextBox 71">
              <a:hlinkClick xmlns:r="http://schemas.openxmlformats.org/officeDocument/2006/relationships" r:id="rId3"/>
              <a:extLst>
                <a:ext uri="{FF2B5EF4-FFF2-40B4-BE49-F238E27FC236}">
                  <a16:creationId xmlns:a16="http://schemas.microsoft.com/office/drawing/2014/main" id="{00000000-0008-0000-1200-000048000000}"/>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112" name="TextBox 111">
              <a:hlinkClick xmlns:r="http://schemas.openxmlformats.org/officeDocument/2006/relationships" r:id="rId4"/>
              <a:extLst>
                <a:ext uri="{FF2B5EF4-FFF2-40B4-BE49-F238E27FC236}">
                  <a16:creationId xmlns:a16="http://schemas.microsoft.com/office/drawing/2014/main" id="{00000000-0008-0000-1200-000070000000}"/>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M2: Demographics</a:t>
              </a:r>
            </a:p>
          </xdr:txBody>
        </xdr:sp>
        <xdr:sp macro="" textlink="">
          <xdr:nvSpPr>
            <xdr:cNvPr id="113" name="TextBox 112">
              <a:extLst>
                <a:ext uri="{FF2B5EF4-FFF2-40B4-BE49-F238E27FC236}">
                  <a16:creationId xmlns:a16="http://schemas.microsoft.com/office/drawing/2014/main" id="{00000000-0008-0000-1200-00007100000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48" name="Group 47">
            <a:extLst>
              <a:ext uri="{FF2B5EF4-FFF2-40B4-BE49-F238E27FC236}">
                <a16:creationId xmlns:a16="http://schemas.microsoft.com/office/drawing/2014/main" id="{00000000-0008-0000-1200-000030000000}"/>
              </a:ext>
            </a:extLst>
          </xdr:cNvPr>
          <xdr:cNvGrpSpPr/>
        </xdr:nvGrpSpPr>
        <xdr:grpSpPr>
          <a:xfrm>
            <a:off x="4954554" y="0"/>
            <a:ext cx="1562560" cy="662238"/>
            <a:chOff x="4078956" y="0"/>
            <a:chExt cx="1464584" cy="663813"/>
          </a:xfrm>
        </xdr:grpSpPr>
        <xdr:sp macro="" textlink="">
          <xdr:nvSpPr>
            <xdr:cNvPr id="69" name="TextBox 68">
              <a:hlinkClick xmlns:r="http://schemas.openxmlformats.org/officeDocument/2006/relationships" r:id="rId5"/>
              <a:extLst>
                <a:ext uri="{FF2B5EF4-FFF2-40B4-BE49-F238E27FC236}">
                  <a16:creationId xmlns:a16="http://schemas.microsoft.com/office/drawing/2014/main" id="{00000000-0008-0000-1200-000045000000}"/>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70" name="TextBox 69">
              <a:hlinkClick xmlns:r="http://schemas.openxmlformats.org/officeDocument/2006/relationships" r:id="rId6"/>
              <a:extLst>
                <a:ext uri="{FF2B5EF4-FFF2-40B4-BE49-F238E27FC236}">
                  <a16:creationId xmlns:a16="http://schemas.microsoft.com/office/drawing/2014/main" id="{00000000-0008-0000-1200-000046000000}"/>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71" name="TextBox 70">
              <a:extLst>
                <a:ext uri="{FF2B5EF4-FFF2-40B4-BE49-F238E27FC236}">
                  <a16:creationId xmlns:a16="http://schemas.microsoft.com/office/drawing/2014/main" id="{00000000-0008-0000-1200-00004700000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100" b="1" baseline="0">
                  <a:solidFill>
                    <a:schemeClr val="bg1"/>
                  </a:solidFill>
                </a:rPr>
                <a:t> Unit</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1200-000031000000}"/>
              </a:ext>
            </a:extLst>
          </xdr:cNvPr>
          <xdr:cNvGrpSpPr/>
        </xdr:nvGrpSpPr>
        <xdr:grpSpPr>
          <a:xfrm>
            <a:off x="6635513" y="0"/>
            <a:ext cx="1584243" cy="662238"/>
            <a:chOff x="5654517" y="0"/>
            <a:chExt cx="1484908" cy="663813"/>
          </a:xfrm>
        </xdr:grpSpPr>
        <xdr:sp macro="" textlink="">
          <xdr:nvSpPr>
            <xdr:cNvPr id="66" name="TextBox 65">
              <a:hlinkClick xmlns:r="http://schemas.openxmlformats.org/officeDocument/2006/relationships" r:id="rId7"/>
              <a:extLst>
                <a:ext uri="{FF2B5EF4-FFF2-40B4-BE49-F238E27FC236}">
                  <a16:creationId xmlns:a16="http://schemas.microsoft.com/office/drawing/2014/main" id="{00000000-0008-0000-1200-000042000000}"/>
                </a:ext>
              </a:extLst>
            </xdr:cNvPr>
            <xdr:cNvSpPr txBox="1"/>
          </xdr:nvSpPr>
          <xdr:spPr>
            <a:xfrm>
              <a:off x="5654517" y="357888"/>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67" name="TextBox 66">
              <a:hlinkClick xmlns:r="http://schemas.openxmlformats.org/officeDocument/2006/relationships" r:id="rId8"/>
              <a:extLst>
                <a:ext uri="{FF2B5EF4-FFF2-40B4-BE49-F238E27FC236}">
                  <a16:creationId xmlns:a16="http://schemas.microsoft.com/office/drawing/2014/main" id="{00000000-0008-0000-1200-000043000000}"/>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S2: Total Compensation</a:t>
              </a:r>
            </a:p>
          </xdr:txBody>
        </xdr:sp>
        <xdr:sp macro="" textlink="">
          <xdr:nvSpPr>
            <xdr:cNvPr id="68" name="TextBox 67">
              <a:extLst>
                <a:ext uri="{FF2B5EF4-FFF2-40B4-BE49-F238E27FC236}">
                  <a16:creationId xmlns:a16="http://schemas.microsoft.com/office/drawing/2014/main" id="{00000000-0008-0000-1200-00004400000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0" name="Group 49">
            <a:extLst>
              <a:ext uri="{FF2B5EF4-FFF2-40B4-BE49-F238E27FC236}">
                <a16:creationId xmlns:a16="http://schemas.microsoft.com/office/drawing/2014/main" id="{00000000-0008-0000-1200-000032000000}"/>
              </a:ext>
            </a:extLst>
          </xdr:cNvPr>
          <xdr:cNvGrpSpPr/>
        </xdr:nvGrpSpPr>
        <xdr:grpSpPr>
          <a:xfrm>
            <a:off x="8301914" y="0"/>
            <a:ext cx="1584243" cy="981336"/>
            <a:chOff x="7216431" y="0"/>
            <a:chExt cx="1484908" cy="978138"/>
          </a:xfrm>
        </xdr:grpSpPr>
        <xdr:sp macro="" textlink="">
          <xdr:nvSpPr>
            <xdr:cNvPr id="61" name="TextBox 60">
              <a:hlinkClick xmlns:r="http://schemas.openxmlformats.org/officeDocument/2006/relationships" r:id="rId9"/>
              <a:extLst>
                <a:ext uri="{FF2B5EF4-FFF2-40B4-BE49-F238E27FC236}">
                  <a16:creationId xmlns:a16="http://schemas.microsoft.com/office/drawing/2014/main" id="{00000000-0008-0000-1200-00003D0000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T2: Non-Union</a:t>
              </a:r>
            </a:p>
          </xdr:txBody>
        </xdr:sp>
        <xdr:sp macro="" textlink="">
          <xdr:nvSpPr>
            <xdr:cNvPr id="62" name="TextBox 61">
              <a:hlinkClick xmlns:r="http://schemas.openxmlformats.org/officeDocument/2006/relationships" r:id="rId10"/>
              <a:extLst>
                <a:ext uri="{FF2B5EF4-FFF2-40B4-BE49-F238E27FC236}">
                  <a16:creationId xmlns:a16="http://schemas.microsoft.com/office/drawing/2014/main" id="{00000000-0008-0000-1200-00003E000000}"/>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T3: Management</a:t>
              </a:r>
            </a:p>
          </xdr:txBody>
        </xdr:sp>
        <xdr:sp macro="" textlink="">
          <xdr:nvSpPr>
            <xdr:cNvPr id="63" name="TextBox 62">
              <a:hlinkClick xmlns:r="http://schemas.openxmlformats.org/officeDocument/2006/relationships" r:id="rId11"/>
              <a:extLst>
                <a:ext uri="{FF2B5EF4-FFF2-40B4-BE49-F238E27FC236}">
                  <a16:creationId xmlns:a16="http://schemas.microsoft.com/office/drawing/2014/main" id="{00000000-0008-0000-1200-00003F000000}"/>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T4: Bargaining Unit</a:t>
              </a:r>
            </a:p>
          </xdr:txBody>
        </xdr:sp>
        <xdr:sp macro="" textlink="">
          <xdr:nvSpPr>
            <xdr:cNvPr id="64" name="TextBox 63">
              <a:extLst>
                <a:ext uri="{FF2B5EF4-FFF2-40B4-BE49-F238E27FC236}">
                  <a16:creationId xmlns:a16="http://schemas.microsoft.com/office/drawing/2014/main" id="{00000000-0008-0000-1200-00004000000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5" name="TextBox 64">
              <a:hlinkClick xmlns:r="http://schemas.openxmlformats.org/officeDocument/2006/relationships" r:id="rId12"/>
              <a:extLst>
                <a:ext uri="{FF2B5EF4-FFF2-40B4-BE49-F238E27FC236}">
                  <a16:creationId xmlns:a16="http://schemas.microsoft.com/office/drawing/2014/main" id="{00000000-0008-0000-1200-00004100000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51" name="Group 50">
            <a:extLst>
              <a:ext uri="{FF2B5EF4-FFF2-40B4-BE49-F238E27FC236}">
                <a16:creationId xmlns:a16="http://schemas.microsoft.com/office/drawing/2014/main" id="{00000000-0008-0000-1200-000033000000}"/>
              </a:ext>
            </a:extLst>
          </xdr:cNvPr>
          <xdr:cNvGrpSpPr/>
        </xdr:nvGrpSpPr>
        <xdr:grpSpPr>
          <a:xfrm>
            <a:off x="9966480" y="0"/>
            <a:ext cx="1584129" cy="654960"/>
            <a:chOff x="8776628" y="0"/>
            <a:chExt cx="1484801" cy="654288"/>
          </a:xfrm>
        </xdr:grpSpPr>
        <xdr:sp macro="" textlink="">
          <xdr:nvSpPr>
            <xdr:cNvPr id="58" name="TextBox 57">
              <a:hlinkClick xmlns:r="http://schemas.openxmlformats.org/officeDocument/2006/relationships" r:id="rId13"/>
              <a:extLst>
                <a:ext uri="{FF2B5EF4-FFF2-40B4-BE49-F238E27FC236}">
                  <a16:creationId xmlns:a16="http://schemas.microsoft.com/office/drawing/2014/main" id="{00000000-0008-0000-1200-00003A00000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9" name="TextBox 58">
              <a:extLst>
                <a:ext uri="{FF2B5EF4-FFF2-40B4-BE49-F238E27FC236}">
                  <a16:creationId xmlns:a16="http://schemas.microsoft.com/office/drawing/2014/main" id="{00000000-0008-0000-1200-00003B00000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grpSp>
      <xdr:grpSp>
        <xdr:nvGrpSpPr>
          <xdr:cNvPr id="52" name="Group 51">
            <a:extLst>
              <a:ext uri="{FF2B5EF4-FFF2-40B4-BE49-F238E27FC236}">
                <a16:creationId xmlns:a16="http://schemas.microsoft.com/office/drawing/2014/main" id="{00000000-0008-0000-1200-000034000000}"/>
              </a:ext>
            </a:extLst>
          </xdr:cNvPr>
          <xdr:cNvGrpSpPr/>
        </xdr:nvGrpSpPr>
        <xdr:grpSpPr>
          <a:xfrm>
            <a:off x="0" y="0"/>
            <a:ext cx="1584245" cy="1006853"/>
            <a:chOff x="0" y="0"/>
            <a:chExt cx="1584245" cy="1006853"/>
          </a:xfrm>
        </xdr:grpSpPr>
        <xdr:sp macro="" textlink="">
          <xdr:nvSpPr>
            <xdr:cNvPr id="53" name="TextBox 52">
              <a:hlinkClick xmlns:r="http://schemas.openxmlformats.org/officeDocument/2006/relationships" r:id="rId14"/>
              <a:extLst>
                <a:ext uri="{FF2B5EF4-FFF2-40B4-BE49-F238E27FC236}">
                  <a16:creationId xmlns:a16="http://schemas.microsoft.com/office/drawing/2014/main" id="{00000000-0008-0000-1200-00003500000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4" name="TextBox 53">
              <a:hlinkClick xmlns:r="http://schemas.openxmlformats.org/officeDocument/2006/relationships" r:id="rId15"/>
              <a:extLst>
                <a:ext uri="{FF2B5EF4-FFF2-40B4-BE49-F238E27FC236}">
                  <a16:creationId xmlns:a16="http://schemas.microsoft.com/office/drawing/2014/main" id="{00000000-0008-0000-1200-00003600000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5" name="TextBox 54">
              <a:extLst>
                <a:ext uri="{FF2B5EF4-FFF2-40B4-BE49-F238E27FC236}">
                  <a16:creationId xmlns:a16="http://schemas.microsoft.com/office/drawing/2014/main" id="{00000000-0008-0000-1200-00003700000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6" name="TextBox 55">
              <a:hlinkClick xmlns:r="http://schemas.openxmlformats.org/officeDocument/2006/relationships" r:id="rId16"/>
              <a:extLst>
                <a:ext uri="{FF2B5EF4-FFF2-40B4-BE49-F238E27FC236}">
                  <a16:creationId xmlns:a16="http://schemas.microsoft.com/office/drawing/2014/main" id="{00000000-0008-0000-1200-00003800000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57" name="TextBox 56">
              <a:hlinkClick xmlns:r="http://schemas.openxmlformats.org/officeDocument/2006/relationships" r:id="rId17"/>
              <a:extLst>
                <a:ext uri="{FF2B5EF4-FFF2-40B4-BE49-F238E27FC236}">
                  <a16:creationId xmlns:a16="http://schemas.microsoft.com/office/drawing/2014/main" id="{00000000-0008-0000-1200-000039000000}"/>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grpSp>
    <xdr:clientData/>
  </xdr:twoCellAnchor>
  <xdr:twoCellAnchor>
    <xdr:from>
      <xdr:col>8</xdr:col>
      <xdr:colOff>1304925</xdr:colOff>
      <xdr:row>3</xdr:row>
      <xdr:rowOff>104775</xdr:rowOff>
    </xdr:from>
    <xdr:to>
      <xdr:col>8</xdr:col>
      <xdr:colOff>2858545</xdr:colOff>
      <xdr:row>4</xdr:row>
      <xdr:rowOff>75505</xdr:rowOff>
    </xdr:to>
    <xdr:sp macro="" textlink="">
      <xdr:nvSpPr>
        <xdr:cNvPr id="35" name="TextBox 34">
          <a:hlinkClick xmlns:r="http://schemas.openxmlformats.org/officeDocument/2006/relationships" r:id="rId18"/>
          <a:extLst>
            <a:ext uri="{FF2B5EF4-FFF2-40B4-BE49-F238E27FC236}">
              <a16:creationId xmlns:a16="http://schemas.microsoft.com/office/drawing/2014/main" id="{00000000-0008-0000-1200-000023000000}"/>
            </a:ext>
          </a:extLst>
        </xdr:cNvPr>
        <xdr:cNvSpPr txBox="1"/>
      </xdr:nvSpPr>
      <xdr:spPr>
        <a:xfrm>
          <a:off x="9963150" y="676275"/>
          <a:ext cx="1553620" cy="1612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476395</xdr:colOff>
      <xdr:row>5</xdr:row>
      <xdr:rowOff>54353</xdr:rowOff>
    </xdr:to>
    <xdr:grpSp>
      <xdr:nvGrpSpPr>
        <xdr:cNvPr id="45" name="Group 44">
          <a:extLst>
            <a:ext uri="{FF2B5EF4-FFF2-40B4-BE49-F238E27FC236}">
              <a16:creationId xmlns:a16="http://schemas.microsoft.com/office/drawing/2014/main" id="{00000000-0008-0000-1300-00002D000000}"/>
            </a:ext>
          </a:extLst>
        </xdr:cNvPr>
        <xdr:cNvGrpSpPr/>
      </xdr:nvGrpSpPr>
      <xdr:grpSpPr>
        <a:xfrm>
          <a:off x="0" y="0"/>
          <a:ext cx="11544445" cy="1006853"/>
          <a:chOff x="0" y="0"/>
          <a:chExt cx="11550609" cy="1006853"/>
        </a:xfrm>
      </xdr:grpSpPr>
      <xdr:grpSp>
        <xdr:nvGrpSpPr>
          <xdr:cNvPr id="46" name="Group 45">
            <a:extLst>
              <a:ext uri="{FF2B5EF4-FFF2-40B4-BE49-F238E27FC236}">
                <a16:creationId xmlns:a16="http://schemas.microsoft.com/office/drawing/2014/main" id="{00000000-0008-0000-1300-00002E000000}"/>
              </a:ext>
            </a:extLst>
          </xdr:cNvPr>
          <xdr:cNvGrpSpPr/>
        </xdr:nvGrpSpPr>
        <xdr:grpSpPr>
          <a:xfrm>
            <a:off x="1646474" y="0"/>
            <a:ext cx="1591505" cy="664291"/>
            <a:chOff x="978300" y="0"/>
            <a:chExt cx="1491714" cy="663813"/>
          </a:xfrm>
        </xdr:grpSpPr>
        <xdr:sp macro="" textlink="">
          <xdr:nvSpPr>
            <xdr:cNvPr id="114" name="TextBox 113">
              <a:hlinkClick xmlns:r="http://schemas.openxmlformats.org/officeDocument/2006/relationships" r:id="rId1"/>
              <a:extLst>
                <a:ext uri="{FF2B5EF4-FFF2-40B4-BE49-F238E27FC236}">
                  <a16:creationId xmlns:a16="http://schemas.microsoft.com/office/drawing/2014/main" id="{00000000-0008-0000-1300-00007200000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Hours &amp; Employees</a:t>
              </a:r>
            </a:p>
          </xdr:txBody>
        </xdr:sp>
        <xdr:sp macro="" textlink="">
          <xdr:nvSpPr>
            <xdr:cNvPr id="115" name="TextBox 114">
              <a:hlinkClick xmlns:r="http://schemas.openxmlformats.org/officeDocument/2006/relationships" r:id="rId2"/>
              <a:extLst>
                <a:ext uri="{FF2B5EF4-FFF2-40B4-BE49-F238E27FC236}">
                  <a16:creationId xmlns:a16="http://schemas.microsoft.com/office/drawing/2014/main" id="{00000000-0008-0000-1300-000073000000}"/>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N2: Demographics</a:t>
              </a:r>
            </a:p>
          </xdr:txBody>
        </xdr:sp>
        <xdr:sp macro="" textlink="">
          <xdr:nvSpPr>
            <xdr:cNvPr id="116" name="TextBox 115">
              <a:extLst>
                <a:ext uri="{FF2B5EF4-FFF2-40B4-BE49-F238E27FC236}">
                  <a16:creationId xmlns:a16="http://schemas.microsoft.com/office/drawing/2014/main" id="{00000000-0008-0000-1300-00007400000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7" name="Group 46">
            <a:extLst>
              <a:ext uri="{FF2B5EF4-FFF2-40B4-BE49-F238E27FC236}">
                <a16:creationId xmlns:a16="http://schemas.microsoft.com/office/drawing/2014/main" id="{00000000-0008-0000-1300-00002F000000}"/>
              </a:ext>
            </a:extLst>
          </xdr:cNvPr>
          <xdr:cNvGrpSpPr/>
        </xdr:nvGrpSpPr>
        <xdr:grpSpPr>
          <a:xfrm>
            <a:off x="3302711" y="0"/>
            <a:ext cx="1584244" cy="662238"/>
            <a:chOff x="2530688" y="0"/>
            <a:chExt cx="1484909" cy="663813"/>
          </a:xfrm>
        </xdr:grpSpPr>
        <xdr:sp macro="" textlink="">
          <xdr:nvSpPr>
            <xdr:cNvPr id="72" name="TextBox 71">
              <a:hlinkClick xmlns:r="http://schemas.openxmlformats.org/officeDocument/2006/relationships" r:id="rId3"/>
              <a:extLst>
                <a:ext uri="{FF2B5EF4-FFF2-40B4-BE49-F238E27FC236}">
                  <a16:creationId xmlns:a16="http://schemas.microsoft.com/office/drawing/2014/main" id="{00000000-0008-0000-1300-000048000000}"/>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112" name="TextBox 111">
              <a:hlinkClick xmlns:r="http://schemas.openxmlformats.org/officeDocument/2006/relationships" r:id="rId4"/>
              <a:extLst>
                <a:ext uri="{FF2B5EF4-FFF2-40B4-BE49-F238E27FC236}">
                  <a16:creationId xmlns:a16="http://schemas.microsoft.com/office/drawing/2014/main" id="{00000000-0008-0000-1300-000070000000}"/>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M2: Demographics</a:t>
              </a:r>
            </a:p>
          </xdr:txBody>
        </xdr:sp>
        <xdr:sp macro="" textlink="">
          <xdr:nvSpPr>
            <xdr:cNvPr id="113" name="TextBox 112">
              <a:extLst>
                <a:ext uri="{FF2B5EF4-FFF2-40B4-BE49-F238E27FC236}">
                  <a16:creationId xmlns:a16="http://schemas.microsoft.com/office/drawing/2014/main" id="{00000000-0008-0000-1300-00007100000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48" name="Group 47">
            <a:extLst>
              <a:ext uri="{FF2B5EF4-FFF2-40B4-BE49-F238E27FC236}">
                <a16:creationId xmlns:a16="http://schemas.microsoft.com/office/drawing/2014/main" id="{00000000-0008-0000-1300-000030000000}"/>
              </a:ext>
            </a:extLst>
          </xdr:cNvPr>
          <xdr:cNvGrpSpPr/>
        </xdr:nvGrpSpPr>
        <xdr:grpSpPr>
          <a:xfrm>
            <a:off x="4954554" y="0"/>
            <a:ext cx="1562560" cy="662238"/>
            <a:chOff x="4078956" y="0"/>
            <a:chExt cx="1464584" cy="663813"/>
          </a:xfrm>
        </xdr:grpSpPr>
        <xdr:sp macro="" textlink="">
          <xdr:nvSpPr>
            <xdr:cNvPr id="69" name="TextBox 68">
              <a:hlinkClick xmlns:r="http://schemas.openxmlformats.org/officeDocument/2006/relationships" r:id="rId5"/>
              <a:extLst>
                <a:ext uri="{FF2B5EF4-FFF2-40B4-BE49-F238E27FC236}">
                  <a16:creationId xmlns:a16="http://schemas.microsoft.com/office/drawing/2014/main" id="{00000000-0008-0000-1300-000045000000}"/>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70" name="TextBox 69">
              <a:hlinkClick xmlns:r="http://schemas.openxmlformats.org/officeDocument/2006/relationships" r:id="rId6"/>
              <a:extLst>
                <a:ext uri="{FF2B5EF4-FFF2-40B4-BE49-F238E27FC236}">
                  <a16:creationId xmlns:a16="http://schemas.microsoft.com/office/drawing/2014/main" id="{00000000-0008-0000-1300-000046000000}"/>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71" name="TextBox 70">
              <a:extLst>
                <a:ext uri="{FF2B5EF4-FFF2-40B4-BE49-F238E27FC236}">
                  <a16:creationId xmlns:a16="http://schemas.microsoft.com/office/drawing/2014/main" id="{00000000-0008-0000-1300-00004700000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100" b="1" baseline="0">
                  <a:solidFill>
                    <a:schemeClr val="bg1"/>
                  </a:solidFill>
                </a:rPr>
                <a:t> Unit</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1300-000031000000}"/>
              </a:ext>
            </a:extLst>
          </xdr:cNvPr>
          <xdr:cNvGrpSpPr/>
        </xdr:nvGrpSpPr>
        <xdr:grpSpPr>
          <a:xfrm>
            <a:off x="6635513" y="0"/>
            <a:ext cx="1584243" cy="662238"/>
            <a:chOff x="5654517" y="0"/>
            <a:chExt cx="1484908" cy="663813"/>
          </a:xfrm>
        </xdr:grpSpPr>
        <xdr:sp macro="" textlink="">
          <xdr:nvSpPr>
            <xdr:cNvPr id="66" name="TextBox 65">
              <a:hlinkClick xmlns:r="http://schemas.openxmlformats.org/officeDocument/2006/relationships" r:id="rId7"/>
              <a:extLst>
                <a:ext uri="{FF2B5EF4-FFF2-40B4-BE49-F238E27FC236}">
                  <a16:creationId xmlns:a16="http://schemas.microsoft.com/office/drawing/2014/main" id="{00000000-0008-0000-1300-00004200000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67" name="TextBox 66">
              <a:hlinkClick xmlns:r="http://schemas.openxmlformats.org/officeDocument/2006/relationships" r:id="rId8"/>
              <a:extLst>
                <a:ext uri="{FF2B5EF4-FFF2-40B4-BE49-F238E27FC236}">
                  <a16:creationId xmlns:a16="http://schemas.microsoft.com/office/drawing/2014/main" id="{00000000-0008-0000-1300-000043000000}"/>
                </a:ext>
              </a:extLst>
            </xdr:cNvPr>
            <xdr:cNvSpPr txBox="1"/>
          </xdr:nvSpPr>
          <xdr:spPr>
            <a:xfrm>
              <a:off x="5654517" y="519813"/>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S2: Total Compensation</a:t>
              </a:r>
            </a:p>
          </xdr:txBody>
        </xdr:sp>
        <xdr:sp macro="" textlink="">
          <xdr:nvSpPr>
            <xdr:cNvPr id="68" name="TextBox 67">
              <a:extLst>
                <a:ext uri="{FF2B5EF4-FFF2-40B4-BE49-F238E27FC236}">
                  <a16:creationId xmlns:a16="http://schemas.microsoft.com/office/drawing/2014/main" id="{00000000-0008-0000-1300-00004400000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0" name="Group 49">
            <a:extLst>
              <a:ext uri="{FF2B5EF4-FFF2-40B4-BE49-F238E27FC236}">
                <a16:creationId xmlns:a16="http://schemas.microsoft.com/office/drawing/2014/main" id="{00000000-0008-0000-1300-000032000000}"/>
              </a:ext>
            </a:extLst>
          </xdr:cNvPr>
          <xdr:cNvGrpSpPr/>
        </xdr:nvGrpSpPr>
        <xdr:grpSpPr>
          <a:xfrm>
            <a:off x="8301914" y="0"/>
            <a:ext cx="1584243" cy="981336"/>
            <a:chOff x="7216431" y="0"/>
            <a:chExt cx="1484908" cy="978138"/>
          </a:xfrm>
        </xdr:grpSpPr>
        <xdr:sp macro="" textlink="">
          <xdr:nvSpPr>
            <xdr:cNvPr id="61" name="TextBox 60">
              <a:hlinkClick xmlns:r="http://schemas.openxmlformats.org/officeDocument/2006/relationships" r:id="rId9"/>
              <a:extLst>
                <a:ext uri="{FF2B5EF4-FFF2-40B4-BE49-F238E27FC236}">
                  <a16:creationId xmlns:a16="http://schemas.microsoft.com/office/drawing/2014/main" id="{00000000-0008-0000-1300-00003D0000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T2: Non-Union</a:t>
              </a:r>
            </a:p>
          </xdr:txBody>
        </xdr:sp>
        <xdr:sp macro="" textlink="">
          <xdr:nvSpPr>
            <xdr:cNvPr id="62" name="TextBox 61">
              <a:hlinkClick xmlns:r="http://schemas.openxmlformats.org/officeDocument/2006/relationships" r:id="rId10"/>
              <a:extLst>
                <a:ext uri="{FF2B5EF4-FFF2-40B4-BE49-F238E27FC236}">
                  <a16:creationId xmlns:a16="http://schemas.microsoft.com/office/drawing/2014/main" id="{00000000-0008-0000-1300-00003E000000}"/>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T3: Management</a:t>
              </a:r>
            </a:p>
          </xdr:txBody>
        </xdr:sp>
        <xdr:sp macro="" textlink="">
          <xdr:nvSpPr>
            <xdr:cNvPr id="63" name="TextBox 62">
              <a:hlinkClick xmlns:r="http://schemas.openxmlformats.org/officeDocument/2006/relationships" r:id="rId11"/>
              <a:extLst>
                <a:ext uri="{FF2B5EF4-FFF2-40B4-BE49-F238E27FC236}">
                  <a16:creationId xmlns:a16="http://schemas.microsoft.com/office/drawing/2014/main" id="{00000000-0008-0000-1300-00003F000000}"/>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T4: Bargaining Unit</a:t>
              </a:r>
            </a:p>
          </xdr:txBody>
        </xdr:sp>
        <xdr:sp macro="" textlink="">
          <xdr:nvSpPr>
            <xdr:cNvPr id="64" name="TextBox 63">
              <a:extLst>
                <a:ext uri="{FF2B5EF4-FFF2-40B4-BE49-F238E27FC236}">
                  <a16:creationId xmlns:a16="http://schemas.microsoft.com/office/drawing/2014/main" id="{00000000-0008-0000-1300-00004000000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5" name="TextBox 64">
              <a:hlinkClick xmlns:r="http://schemas.openxmlformats.org/officeDocument/2006/relationships" r:id="rId12"/>
              <a:extLst>
                <a:ext uri="{FF2B5EF4-FFF2-40B4-BE49-F238E27FC236}">
                  <a16:creationId xmlns:a16="http://schemas.microsoft.com/office/drawing/2014/main" id="{00000000-0008-0000-1300-00004100000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51" name="Group 50">
            <a:extLst>
              <a:ext uri="{FF2B5EF4-FFF2-40B4-BE49-F238E27FC236}">
                <a16:creationId xmlns:a16="http://schemas.microsoft.com/office/drawing/2014/main" id="{00000000-0008-0000-1300-000033000000}"/>
              </a:ext>
            </a:extLst>
          </xdr:cNvPr>
          <xdr:cNvGrpSpPr/>
        </xdr:nvGrpSpPr>
        <xdr:grpSpPr>
          <a:xfrm>
            <a:off x="9966479" y="0"/>
            <a:ext cx="1584130" cy="657224"/>
            <a:chOff x="8776627" y="0"/>
            <a:chExt cx="1484802" cy="656550"/>
          </a:xfrm>
        </xdr:grpSpPr>
        <xdr:sp macro="" textlink="">
          <xdr:nvSpPr>
            <xdr:cNvPr id="58" name="TextBox 57">
              <a:hlinkClick xmlns:r="http://schemas.openxmlformats.org/officeDocument/2006/relationships" r:id="rId13"/>
              <a:extLst>
                <a:ext uri="{FF2B5EF4-FFF2-40B4-BE49-F238E27FC236}">
                  <a16:creationId xmlns:a16="http://schemas.microsoft.com/office/drawing/2014/main" id="{00000000-0008-0000-1300-00003A000000}"/>
                </a:ext>
              </a:extLst>
            </xdr:cNvPr>
            <xdr:cNvSpPr txBox="1"/>
          </xdr:nvSpPr>
          <xdr:spPr>
            <a:xfrm>
              <a:off x="8776627" y="494791"/>
              <a:ext cx="1457868" cy="1617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9" name="TextBox 58">
              <a:extLst>
                <a:ext uri="{FF2B5EF4-FFF2-40B4-BE49-F238E27FC236}">
                  <a16:creationId xmlns:a16="http://schemas.microsoft.com/office/drawing/2014/main" id="{00000000-0008-0000-1300-00003B00000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grpSp>
      <xdr:grpSp>
        <xdr:nvGrpSpPr>
          <xdr:cNvPr id="52" name="Group 51">
            <a:extLst>
              <a:ext uri="{FF2B5EF4-FFF2-40B4-BE49-F238E27FC236}">
                <a16:creationId xmlns:a16="http://schemas.microsoft.com/office/drawing/2014/main" id="{00000000-0008-0000-1300-000034000000}"/>
              </a:ext>
            </a:extLst>
          </xdr:cNvPr>
          <xdr:cNvGrpSpPr/>
        </xdr:nvGrpSpPr>
        <xdr:grpSpPr>
          <a:xfrm>
            <a:off x="0" y="0"/>
            <a:ext cx="1584245" cy="1006853"/>
            <a:chOff x="0" y="0"/>
            <a:chExt cx="1584245" cy="1006853"/>
          </a:xfrm>
        </xdr:grpSpPr>
        <xdr:sp macro="" textlink="">
          <xdr:nvSpPr>
            <xdr:cNvPr id="53" name="TextBox 52">
              <a:hlinkClick xmlns:r="http://schemas.openxmlformats.org/officeDocument/2006/relationships" r:id="rId14"/>
              <a:extLst>
                <a:ext uri="{FF2B5EF4-FFF2-40B4-BE49-F238E27FC236}">
                  <a16:creationId xmlns:a16="http://schemas.microsoft.com/office/drawing/2014/main" id="{00000000-0008-0000-1300-00003500000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4" name="TextBox 53">
              <a:hlinkClick xmlns:r="http://schemas.openxmlformats.org/officeDocument/2006/relationships" r:id="rId15"/>
              <a:extLst>
                <a:ext uri="{FF2B5EF4-FFF2-40B4-BE49-F238E27FC236}">
                  <a16:creationId xmlns:a16="http://schemas.microsoft.com/office/drawing/2014/main" id="{00000000-0008-0000-1300-00003600000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5" name="TextBox 54">
              <a:extLst>
                <a:ext uri="{FF2B5EF4-FFF2-40B4-BE49-F238E27FC236}">
                  <a16:creationId xmlns:a16="http://schemas.microsoft.com/office/drawing/2014/main" id="{00000000-0008-0000-1300-00003700000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6" name="TextBox 55">
              <a:hlinkClick xmlns:r="http://schemas.openxmlformats.org/officeDocument/2006/relationships" r:id="rId16"/>
              <a:extLst>
                <a:ext uri="{FF2B5EF4-FFF2-40B4-BE49-F238E27FC236}">
                  <a16:creationId xmlns:a16="http://schemas.microsoft.com/office/drawing/2014/main" id="{00000000-0008-0000-1300-00003800000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57" name="TextBox 56">
              <a:hlinkClick xmlns:r="http://schemas.openxmlformats.org/officeDocument/2006/relationships" r:id="rId17"/>
              <a:extLst>
                <a:ext uri="{FF2B5EF4-FFF2-40B4-BE49-F238E27FC236}">
                  <a16:creationId xmlns:a16="http://schemas.microsoft.com/office/drawing/2014/main" id="{00000000-0008-0000-1300-000039000000}"/>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grpSp>
    <xdr:clientData/>
  </xdr:twoCellAnchor>
  <xdr:twoCellAnchor>
    <xdr:from>
      <xdr:col>11</xdr:col>
      <xdr:colOff>85725</xdr:colOff>
      <xdr:row>3</xdr:row>
      <xdr:rowOff>114300</xdr:rowOff>
    </xdr:from>
    <xdr:to>
      <xdr:col>13</xdr:col>
      <xdr:colOff>448720</xdr:colOff>
      <xdr:row>4</xdr:row>
      <xdr:rowOff>85030</xdr:rowOff>
    </xdr:to>
    <xdr:sp macro="" textlink="">
      <xdr:nvSpPr>
        <xdr:cNvPr id="35" name="TextBox 34">
          <a:hlinkClick xmlns:r="http://schemas.openxmlformats.org/officeDocument/2006/relationships" r:id="rId18"/>
          <a:extLst>
            <a:ext uri="{FF2B5EF4-FFF2-40B4-BE49-F238E27FC236}">
              <a16:creationId xmlns:a16="http://schemas.microsoft.com/office/drawing/2014/main" id="{00000000-0008-0000-1300-000023000000}"/>
            </a:ext>
          </a:extLst>
        </xdr:cNvPr>
        <xdr:cNvSpPr txBox="1"/>
      </xdr:nvSpPr>
      <xdr:spPr>
        <a:xfrm>
          <a:off x="9963150" y="685800"/>
          <a:ext cx="1553620" cy="1612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106551</xdr:colOff>
      <xdr:row>3</xdr:row>
      <xdr:rowOff>148500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35351" cy="720000"/>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0</xdr:col>
      <xdr:colOff>0</xdr:colOff>
      <xdr:row>4</xdr:row>
      <xdr:rowOff>0</xdr:rowOff>
    </xdr:from>
    <xdr:to>
      <xdr:col>11</xdr:col>
      <xdr:colOff>134400</xdr:colOff>
      <xdr:row>9</xdr:row>
      <xdr:rowOff>127500</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0" y="762000"/>
          <a:ext cx="6840000" cy="10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By completing and submitting this report to </a:t>
          </a:r>
          <a:r>
            <a:rPr lang="en-CA" sz="1100" u="sng">
              <a:solidFill>
                <a:srgbClr val="0070C0"/>
              </a:solidFill>
            </a:rPr>
            <a:t>report@cssea.bc.ca </a:t>
          </a:r>
          <a:r>
            <a:rPr lang="en-CA" sz="1100"/>
            <a:t>your agency hereby authorize the Community Social Services Employers’ Association of BC (CSSEA) to provide your agencies total compensation cost, FTE and employee count by classification, reported funding, and costing for funding increases to your reported provincial funder.</a:t>
          </a:r>
        </a:p>
      </xdr:txBody>
    </xdr: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739737</xdr:colOff>
      <xdr:row>5</xdr:row>
      <xdr:rowOff>54353</xdr:rowOff>
    </xdr:to>
    <xdr:grpSp>
      <xdr:nvGrpSpPr>
        <xdr:cNvPr id="45" name="Group 44">
          <a:extLst>
            <a:ext uri="{FF2B5EF4-FFF2-40B4-BE49-F238E27FC236}">
              <a16:creationId xmlns:a16="http://schemas.microsoft.com/office/drawing/2014/main" id="{00000000-0008-0000-1400-00002D000000}"/>
            </a:ext>
          </a:extLst>
        </xdr:cNvPr>
        <xdr:cNvGrpSpPr/>
      </xdr:nvGrpSpPr>
      <xdr:grpSpPr>
        <a:xfrm>
          <a:off x="0" y="0"/>
          <a:ext cx="11550612" cy="1006853"/>
          <a:chOff x="0" y="0"/>
          <a:chExt cx="11550612" cy="1006853"/>
        </a:xfrm>
      </xdr:grpSpPr>
      <xdr:grpSp>
        <xdr:nvGrpSpPr>
          <xdr:cNvPr id="46" name="Group 45">
            <a:extLst>
              <a:ext uri="{FF2B5EF4-FFF2-40B4-BE49-F238E27FC236}">
                <a16:creationId xmlns:a16="http://schemas.microsoft.com/office/drawing/2014/main" id="{00000000-0008-0000-1400-00002E000000}"/>
              </a:ext>
            </a:extLst>
          </xdr:cNvPr>
          <xdr:cNvGrpSpPr/>
        </xdr:nvGrpSpPr>
        <xdr:grpSpPr>
          <a:xfrm>
            <a:off x="1646474" y="0"/>
            <a:ext cx="1591505" cy="664291"/>
            <a:chOff x="978300" y="0"/>
            <a:chExt cx="1491714" cy="663813"/>
          </a:xfrm>
        </xdr:grpSpPr>
        <xdr:sp macro="" textlink="">
          <xdr:nvSpPr>
            <xdr:cNvPr id="114" name="TextBox 113">
              <a:hlinkClick xmlns:r="http://schemas.openxmlformats.org/officeDocument/2006/relationships" r:id="rId1"/>
              <a:extLst>
                <a:ext uri="{FF2B5EF4-FFF2-40B4-BE49-F238E27FC236}">
                  <a16:creationId xmlns:a16="http://schemas.microsoft.com/office/drawing/2014/main" id="{00000000-0008-0000-1400-00007200000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Hours &amp; Employees</a:t>
              </a:r>
            </a:p>
          </xdr:txBody>
        </xdr:sp>
        <xdr:sp macro="" textlink="">
          <xdr:nvSpPr>
            <xdr:cNvPr id="115" name="TextBox 114">
              <a:hlinkClick xmlns:r="http://schemas.openxmlformats.org/officeDocument/2006/relationships" r:id="rId2"/>
              <a:extLst>
                <a:ext uri="{FF2B5EF4-FFF2-40B4-BE49-F238E27FC236}">
                  <a16:creationId xmlns:a16="http://schemas.microsoft.com/office/drawing/2014/main" id="{00000000-0008-0000-1400-000073000000}"/>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N2: Demographics</a:t>
              </a:r>
            </a:p>
          </xdr:txBody>
        </xdr:sp>
        <xdr:sp macro="" textlink="">
          <xdr:nvSpPr>
            <xdr:cNvPr id="116" name="TextBox 115">
              <a:extLst>
                <a:ext uri="{FF2B5EF4-FFF2-40B4-BE49-F238E27FC236}">
                  <a16:creationId xmlns:a16="http://schemas.microsoft.com/office/drawing/2014/main" id="{00000000-0008-0000-1400-00007400000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7" name="Group 46">
            <a:extLst>
              <a:ext uri="{FF2B5EF4-FFF2-40B4-BE49-F238E27FC236}">
                <a16:creationId xmlns:a16="http://schemas.microsoft.com/office/drawing/2014/main" id="{00000000-0008-0000-1400-00002F000000}"/>
              </a:ext>
            </a:extLst>
          </xdr:cNvPr>
          <xdr:cNvGrpSpPr/>
        </xdr:nvGrpSpPr>
        <xdr:grpSpPr>
          <a:xfrm>
            <a:off x="3302711" y="0"/>
            <a:ext cx="1584244" cy="662238"/>
            <a:chOff x="2530688" y="0"/>
            <a:chExt cx="1484909" cy="663813"/>
          </a:xfrm>
        </xdr:grpSpPr>
        <xdr:sp macro="" textlink="">
          <xdr:nvSpPr>
            <xdr:cNvPr id="72" name="TextBox 71">
              <a:hlinkClick xmlns:r="http://schemas.openxmlformats.org/officeDocument/2006/relationships" r:id="rId3"/>
              <a:extLst>
                <a:ext uri="{FF2B5EF4-FFF2-40B4-BE49-F238E27FC236}">
                  <a16:creationId xmlns:a16="http://schemas.microsoft.com/office/drawing/2014/main" id="{00000000-0008-0000-1400-000048000000}"/>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112" name="TextBox 111">
              <a:hlinkClick xmlns:r="http://schemas.openxmlformats.org/officeDocument/2006/relationships" r:id="rId4"/>
              <a:extLst>
                <a:ext uri="{FF2B5EF4-FFF2-40B4-BE49-F238E27FC236}">
                  <a16:creationId xmlns:a16="http://schemas.microsoft.com/office/drawing/2014/main" id="{00000000-0008-0000-1400-000070000000}"/>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M2: Demographics</a:t>
              </a:r>
            </a:p>
          </xdr:txBody>
        </xdr:sp>
        <xdr:sp macro="" textlink="">
          <xdr:nvSpPr>
            <xdr:cNvPr id="113" name="TextBox 112">
              <a:extLst>
                <a:ext uri="{FF2B5EF4-FFF2-40B4-BE49-F238E27FC236}">
                  <a16:creationId xmlns:a16="http://schemas.microsoft.com/office/drawing/2014/main" id="{00000000-0008-0000-1400-00007100000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48" name="Group 47">
            <a:extLst>
              <a:ext uri="{FF2B5EF4-FFF2-40B4-BE49-F238E27FC236}">
                <a16:creationId xmlns:a16="http://schemas.microsoft.com/office/drawing/2014/main" id="{00000000-0008-0000-1400-000030000000}"/>
              </a:ext>
            </a:extLst>
          </xdr:cNvPr>
          <xdr:cNvGrpSpPr/>
        </xdr:nvGrpSpPr>
        <xdr:grpSpPr>
          <a:xfrm>
            <a:off x="4954554" y="0"/>
            <a:ext cx="1562560" cy="662238"/>
            <a:chOff x="4078956" y="0"/>
            <a:chExt cx="1464584" cy="663813"/>
          </a:xfrm>
        </xdr:grpSpPr>
        <xdr:sp macro="" textlink="">
          <xdr:nvSpPr>
            <xdr:cNvPr id="69" name="TextBox 68">
              <a:hlinkClick xmlns:r="http://schemas.openxmlformats.org/officeDocument/2006/relationships" r:id="rId5"/>
              <a:extLst>
                <a:ext uri="{FF2B5EF4-FFF2-40B4-BE49-F238E27FC236}">
                  <a16:creationId xmlns:a16="http://schemas.microsoft.com/office/drawing/2014/main" id="{00000000-0008-0000-1400-000045000000}"/>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70" name="TextBox 69">
              <a:hlinkClick xmlns:r="http://schemas.openxmlformats.org/officeDocument/2006/relationships" r:id="rId6"/>
              <a:extLst>
                <a:ext uri="{FF2B5EF4-FFF2-40B4-BE49-F238E27FC236}">
                  <a16:creationId xmlns:a16="http://schemas.microsoft.com/office/drawing/2014/main" id="{00000000-0008-0000-1400-000046000000}"/>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71" name="TextBox 70">
              <a:extLst>
                <a:ext uri="{FF2B5EF4-FFF2-40B4-BE49-F238E27FC236}">
                  <a16:creationId xmlns:a16="http://schemas.microsoft.com/office/drawing/2014/main" id="{00000000-0008-0000-1400-00004700000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100" b="1" baseline="0">
                  <a:solidFill>
                    <a:schemeClr val="bg1"/>
                  </a:solidFill>
                </a:rPr>
                <a:t> Unit</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1400-000031000000}"/>
              </a:ext>
            </a:extLst>
          </xdr:cNvPr>
          <xdr:cNvGrpSpPr/>
        </xdr:nvGrpSpPr>
        <xdr:grpSpPr>
          <a:xfrm>
            <a:off x="6635513" y="0"/>
            <a:ext cx="1584243" cy="662238"/>
            <a:chOff x="5654517" y="0"/>
            <a:chExt cx="1484908" cy="663813"/>
          </a:xfrm>
        </xdr:grpSpPr>
        <xdr:sp macro="" textlink="">
          <xdr:nvSpPr>
            <xdr:cNvPr id="66" name="TextBox 65">
              <a:hlinkClick xmlns:r="http://schemas.openxmlformats.org/officeDocument/2006/relationships" r:id="rId7"/>
              <a:extLst>
                <a:ext uri="{FF2B5EF4-FFF2-40B4-BE49-F238E27FC236}">
                  <a16:creationId xmlns:a16="http://schemas.microsoft.com/office/drawing/2014/main" id="{00000000-0008-0000-1400-00004200000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67" name="TextBox 66">
              <a:hlinkClick xmlns:r="http://schemas.openxmlformats.org/officeDocument/2006/relationships" r:id="rId8"/>
              <a:extLst>
                <a:ext uri="{FF2B5EF4-FFF2-40B4-BE49-F238E27FC236}">
                  <a16:creationId xmlns:a16="http://schemas.microsoft.com/office/drawing/2014/main" id="{00000000-0008-0000-1400-000043000000}"/>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S2: Total Compensation</a:t>
              </a:r>
            </a:p>
          </xdr:txBody>
        </xdr:sp>
        <xdr:sp macro="" textlink="">
          <xdr:nvSpPr>
            <xdr:cNvPr id="68" name="TextBox 67">
              <a:extLst>
                <a:ext uri="{FF2B5EF4-FFF2-40B4-BE49-F238E27FC236}">
                  <a16:creationId xmlns:a16="http://schemas.microsoft.com/office/drawing/2014/main" id="{00000000-0008-0000-1400-00004400000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0" name="Group 49">
            <a:extLst>
              <a:ext uri="{FF2B5EF4-FFF2-40B4-BE49-F238E27FC236}">
                <a16:creationId xmlns:a16="http://schemas.microsoft.com/office/drawing/2014/main" id="{00000000-0008-0000-1400-000032000000}"/>
              </a:ext>
            </a:extLst>
          </xdr:cNvPr>
          <xdr:cNvGrpSpPr/>
        </xdr:nvGrpSpPr>
        <xdr:grpSpPr>
          <a:xfrm>
            <a:off x="8301914" y="0"/>
            <a:ext cx="1584243" cy="981336"/>
            <a:chOff x="7216431" y="0"/>
            <a:chExt cx="1484908" cy="978138"/>
          </a:xfrm>
        </xdr:grpSpPr>
        <xdr:sp macro="" textlink="">
          <xdr:nvSpPr>
            <xdr:cNvPr id="61" name="TextBox 60">
              <a:hlinkClick xmlns:r="http://schemas.openxmlformats.org/officeDocument/2006/relationships" r:id="rId9"/>
              <a:extLst>
                <a:ext uri="{FF2B5EF4-FFF2-40B4-BE49-F238E27FC236}">
                  <a16:creationId xmlns:a16="http://schemas.microsoft.com/office/drawing/2014/main" id="{00000000-0008-0000-1400-00003D0000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T2: Non-Union</a:t>
              </a:r>
            </a:p>
          </xdr:txBody>
        </xdr:sp>
        <xdr:sp macro="" textlink="">
          <xdr:nvSpPr>
            <xdr:cNvPr id="62" name="TextBox 61">
              <a:hlinkClick xmlns:r="http://schemas.openxmlformats.org/officeDocument/2006/relationships" r:id="rId10"/>
              <a:extLst>
                <a:ext uri="{FF2B5EF4-FFF2-40B4-BE49-F238E27FC236}">
                  <a16:creationId xmlns:a16="http://schemas.microsoft.com/office/drawing/2014/main" id="{00000000-0008-0000-1400-00003E000000}"/>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T3: Management</a:t>
              </a:r>
            </a:p>
          </xdr:txBody>
        </xdr:sp>
        <xdr:sp macro="" textlink="">
          <xdr:nvSpPr>
            <xdr:cNvPr id="63" name="TextBox 62">
              <a:hlinkClick xmlns:r="http://schemas.openxmlformats.org/officeDocument/2006/relationships" r:id="rId11"/>
              <a:extLst>
                <a:ext uri="{FF2B5EF4-FFF2-40B4-BE49-F238E27FC236}">
                  <a16:creationId xmlns:a16="http://schemas.microsoft.com/office/drawing/2014/main" id="{00000000-0008-0000-1400-00003F000000}"/>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T4: Bargaining Unit</a:t>
              </a:r>
            </a:p>
          </xdr:txBody>
        </xdr:sp>
        <xdr:sp macro="" textlink="">
          <xdr:nvSpPr>
            <xdr:cNvPr id="64" name="TextBox 63">
              <a:extLst>
                <a:ext uri="{FF2B5EF4-FFF2-40B4-BE49-F238E27FC236}">
                  <a16:creationId xmlns:a16="http://schemas.microsoft.com/office/drawing/2014/main" id="{00000000-0008-0000-1400-00004000000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5" name="TextBox 64">
              <a:hlinkClick xmlns:r="http://schemas.openxmlformats.org/officeDocument/2006/relationships" r:id="rId12"/>
              <a:extLst>
                <a:ext uri="{FF2B5EF4-FFF2-40B4-BE49-F238E27FC236}">
                  <a16:creationId xmlns:a16="http://schemas.microsoft.com/office/drawing/2014/main" id="{00000000-0008-0000-1400-000041000000}"/>
                </a:ext>
              </a:extLst>
            </xdr:cNvPr>
            <xdr:cNvSpPr txBox="1"/>
          </xdr:nvSpPr>
          <xdr:spPr>
            <a:xfrm>
              <a:off x="7216431" y="348363"/>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51" name="Group 50">
            <a:extLst>
              <a:ext uri="{FF2B5EF4-FFF2-40B4-BE49-F238E27FC236}">
                <a16:creationId xmlns:a16="http://schemas.microsoft.com/office/drawing/2014/main" id="{00000000-0008-0000-1400-000033000000}"/>
              </a:ext>
            </a:extLst>
          </xdr:cNvPr>
          <xdr:cNvGrpSpPr/>
        </xdr:nvGrpSpPr>
        <xdr:grpSpPr>
          <a:xfrm>
            <a:off x="9962103" y="0"/>
            <a:ext cx="1588509" cy="828674"/>
            <a:chOff x="8772523" y="0"/>
            <a:chExt cx="1488906" cy="827823"/>
          </a:xfrm>
        </xdr:grpSpPr>
        <xdr:sp macro="" textlink="">
          <xdr:nvSpPr>
            <xdr:cNvPr id="58" name="TextBox 57">
              <a:hlinkClick xmlns:r="http://schemas.openxmlformats.org/officeDocument/2006/relationships" r:id="rId13"/>
              <a:extLst>
                <a:ext uri="{FF2B5EF4-FFF2-40B4-BE49-F238E27FC236}">
                  <a16:creationId xmlns:a16="http://schemas.microsoft.com/office/drawing/2014/main" id="{00000000-0008-0000-1400-00003A00000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9" name="TextBox 58">
              <a:extLst>
                <a:ext uri="{FF2B5EF4-FFF2-40B4-BE49-F238E27FC236}">
                  <a16:creationId xmlns:a16="http://schemas.microsoft.com/office/drawing/2014/main" id="{00000000-0008-0000-1400-00003B00000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0" name="TextBox 59">
              <a:hlinkClick xmlns:r="http://schemas.openxmlformats.org/officeDocument/2006/relationships" r:id="rId14"/>
              <a:extLst>
                <a:ext uri="{FF2B5EF4-FFF2-40B4-BE49-F238E27FC236}">
                  <a16:creationId xmlns:a16="http://schemas.microsoft.com/office/drawing/2014/main" id="{00000000-0008-0000-1400-00003C000000}"/>
                </a:ext>
              </a:extLst>
            </xdr:cNvPr>
            <xdr:cNvSpPr txBox="1"/>
          </xdr:nvSpPr>
          <xdr:spPr>
            <a:xfrm>
              <a:off x="8772523" y="676274"/>
              <a:ext cx="1456205" cy="151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2" name="Group 51">
            <a:extLst>
              <a:ext uri="{FF2B5EF4-FFF2-40B4-BE49-F238E27FC236}">
                <a16:creationId xmlns:a16="http://schemas.microsoft.com/office/drawing/2014/main" id="{00000000-0008-0000-1400-000034000000}"/>
              </a:ext>
            </a:extLst>
          </xdr:cNvPr>
          <xdr:cNvGrpSpPr/>
        </xdr:nvGrpSpPr>
        <xdr:grpSpPr>
          <a:xfrm>
            <a:off x="0" y="0"/>
            <a:ext cx="1584245" cy="1006853"/>
            <a:chOff x="0" y="0"/>
            <a:chExt cx="1584245" cy="1006853"/>
          </a:xfrm>
        </xdr:grpSpPr>
        <xdr:sp macro="" textlink="">
          <xdr:nvSpPr>
            <xdr:cNvPr id="53" name="TextBox 52">
              <a:hlinkClick xmlns:r="http://schemas.openxmlformats.org/officeDocument/2006/relationships" r:id="rId15"/>
              <a:extLst>
                <a:ext uri="{FF2B5EF4-FFF2-40B4-BE49-F238E27FC236}">
                  <a16:creationId xmlns:a16="http://schemas.microsoft.com/office/drawing/2014/main" id="{00000000-0008-0000-1400-00003500000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4" name="TextBox 53">
              <a:hlinkClick xmlns:r="http://schemas.openxmlformats.org/officeDocument/2006/relationships" r:id="rId16"/>
              <a:extLst>
                <a:ext uri="{FF2B5EF4-FFF2-40B4-BE49-F238E27FC236}">
                  <a16:creationId xmlns:a16="http://schemas.microsoft.com/office/drawing/2014/main" id="{00000000-0008-0000-1400-00003600000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5" name="TextBox 54">
              <a:extLst>
                <a:ext uri="{FF2B5EF4-FFF2-40B4-BE49-F238E27FC236}">
                  <a16:creationId xmlns:a16="http://schemas.microsoft.com/office/drawing/2014/main" id="{00000000-0008-0000-1400-00003700000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6" name="TextBox 55">
              <a:hlinkClick xmlns:r="http://schemas.openxmlformats.org/officeDocument/2006/relationships" r:id="rId17"/>
              <a:extLst>
                <a:ext uri="{FF2B5EF4-FFF2-40B4-BE49-F238E27FC236}">
                  <a16:creationId xmlns:a16="http://schemas.microsoft.com/office/drawing/2014/main" id="{00000000-0008-0000-1400-00003800000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57" name="TextBox 56">
              <a:hlinkClick xmlns:r="http://schemas.openxmlformats.org/officeDocument/2006/relationships" r:id="rId18"/>
              <a:extLst>
                <a:ext uri="{FF2B5EF4-FFF2-40B4-BE49-F238E27FC236}">
                  <a16:creationId xmlns:a16="http://schemas.microsoft.com/office/drawing/2014/main" id="{00000000-0008-0000-1400-000039000000}"/>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grpSp>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530187</xdr:colOff>
      <xdr:row>5</xdr:row>
      <xdr:rowOff>54353</xdr:rowOff>
    </xdr:to>
    <xdr:grpSp>
      <xdr:nvGrpSpPr>
        <xdr:cNvPr id="45" name="Group 44">
          <a:extLst>
            <a:ext uri="{FF2B5EF4-FFF2-40B4-BE49-F238E27FC236}">
              <a16:creationId xmlns:a16="http://schemas.microsoft.com/office/drawing/2014/main" id="{00000000-0008-0000-1500-00002D000000}"/>
            </a:ext>
          </a:extLst>
        </xdr:cNvPr>
        <xdr:cNvGrpSpPr/>
      </xdr:nvGrpSpPr>
      <xdr:grpSpPr>
        <a:xfrm>
          <a:off x="0" y="0"/>
          <a:ext cx="11550612" cy="1006853"/>
          <a:chOff x="0" y="0"/>
          <a:chExt cx="11550612" cy="1006853"/>
        </a:xfrm>
      </xdr:grpSpPr>
      <xdr:grpSp>
        <xdr:nvGrpSpPr>
          <xdr:cNvPr id="46" name="Group 45">
            <a:extLst>
              <a:ext uri="{FF2B5EF4-FFF2-40B4-BE49-F238E27FC236}">
                <a16:creationId xmlns:a16="http://schemas.microsoft.com/office/drawing/2014/main" id="{00000000-0008-0000-1500-00002E000000}"/>
              </a:ext>
            </a:extLst>
          </xdr:cNvPr>
          <xdr:cNvGrpSpPr/>
        </xdr:nvGrpSpPr>
        <xdr:grpSpPr>
          <a:xfrm>
            <a:off x="1646474" y="0"/>
            <a:ext cx="1591505" cy="664291"/>
            <a:chOff x="978300" y="0"/>
            <a:chExt cx="1491714" cy="663813"/>
          </a:xfrm>
        </xdr:grpSpPr>
        <xdr:sp macro="" textlink="">
          <xdr:nvSpPr>
            <xdr:cNvPr id="114" name="TextBox 113">
              <a:hlinkClick xmlns:r="http://schemas.openxmlformats.org/officeDocument/2006/relationships" r:id="rId1"/>
              <a:extLst>
                <a:ext uri="{FF2B5EF4-FFF2-40B4-BE49-F238E27FC236}">
                  <a16:creationId xmlns:a16="http://schemas.microsoft.com/office/drawing/2014/main" id="{00000000-0008-0000-1500-00007200000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Hours &amp; Employees</a:t>
              </a:r>
            </a:p>
          </xdr:txBody>
        </xdr:sp>
        <xdr:sp macro="" textlink="">
          <xdr:nvSpPr>
            <xdr:cNvPr id="115" name="TextBox 114">
              <a:hlinkClick xmlns:r="http://schemas.openxmlformats.org/officeDocument/2006/relationships" r:id="rId2"/>
              <a:extLst>
                <a:ext uri="{FF2B5EF4-FFF2-40B4-BE49-F238E27FC236}">
                  <a16:creationId xmlns:a16="http://schemas.microsoft.com/office/drawing/2014/main" id="{00000000-0008-0000-1500-000073000000}"/>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N2: Demographics</a:t>
              </a:r>
            </a:p>
          </xdr:txBody>
        </xdr:sp>
        <xdr:sp macro="" textlink="">
          <xdr:nvSpPr>
            <xdr:cNvPr id="116" name="TextBox 115">
              <a:extLst>
                <a:ext uri="{FF2B5EF4-FFF2-40B4-BE49-F238E27FC236}">
                  <a16:creationId xmlns:a16="http://schemas.microsoft.com/office/drawing/2014/main" id="{00000000-0008-0000-1500-00007400000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7" name="Group 46">
            <a:extLst>
              <a:ext uri="{FF2B5EF4-FFF2-40B4-BE49-F238E27FC236}">
                <a16:creationId xmlns:a16="http://schemas.microsoft.com/office/drawing/2014/main" id="{00000000-0008-0000-1500-00002F000000}"/>
              </a:ext>
            </a:extLst>
          </xdr:cNvPr>
          <xdr:cNvGrpSpPr/>
        </xdr:nvGrpSpPr>
        <xdr:grpSpPr>
          <a:xfrm>
            <a:off x="3302711" y="0"/>
            <a:ext cx="1584244" cy="662238"/>
            <a:chOff x="2530688" y="0"/>
            <a:chExt cx="1484909" cy="663813"/>
          </a:xfrm>
        </xdr:grpSpPr>
        <xdr:sp macro="" textlink="">
          <xdr:nvSpPr>
            <xdr:cNvPr id="72" name="TextBox 71">
              <a:hlinkClick xmlns:r="http://schemas.openxmlformats.org/officeDocument/2006/relationships" r:id="rId3"/>
              <a:extLst>
                <a:ext uri="{FF2B5EF4-FFF2-40B4-BE49-F238E27FC236}">
                  <a16:creationId xmlns:a16="http://schemas.microsoft.com/office/drawing/2014/main" id="{00000000-0008-0000-1500-000048000000}"/>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112" name="TextBox 111">
              <a:hlinkClick xmlns:r="http://schemas.openxmlformats.org/officeDocument/2006/relationships" r:id="rId4"/>
              <a:extLst>
                <a:ext uri="{FF2B5EF4-FFF2-40B4-BE49-F238E27FC236}">
                  <a16:creationId xmlns:a16="http://schemas.microsoft.com/office/drawing/2014/main" id="{00000000-0008-0000-1500-000070000000}"/>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M2: Demographics</a:t>
              </a:r>
            </a:p>
          </xdr:txBody>
        </xdr:sp>
        <xdr:sp macro="" textlink="">
          <xdr:nvSpPr>
            <xdr:cNvPr id="113" name="TextBox 112">
              <a:extLst>
                <a:ext uri="{FF2B5EF4-FFF2-40B4-BE49-F238E27FC236}">
                  <a16:creationId xmlns:a16="http://schemas.microsoft.com/office/drawing/2014/main" id="{00000000-0008-0000-1500-00007100000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48" name="Group 47">
            <a:extLst>
              <a:ext uri="{FF2B5EF4-FFF2-40B4-BE49-F238E27FC236}">
                <a16:creationId xmlns:a16="http://schemas.microsoft.com/office/drawing/2014/main" id="{00000000-0008-0000-1500-000030000000}"/>
              </a:ext>
            </a:extLst>
          </xdr:cNvPr>
          <xdr:cNvGrpSpPr/>
        </xdr:nvGrpSpPr>
        <xdr:grpSpPr>
          <a:xfrm>
            <a:off x="4954554" y="0"/>
            <a:ext cx="1562560" cy="662238"/>
            <a:chOff x="4078956" y="0"/>
            <a:chExt cx="1464584" cy="663813"/>
          </a:xfrm>
        </xdr:grpSpPr>
        <xdr:sp macro="" textlink="">
          <xdr:nvSpPr>
            <xdr:cNvPr id="69" name="TextBox 68">
              <a:hlinkClick xmlns:r="http://schemas.openxmlformats.org/officeDocument/2006/relationships" r:id="rId5"/>
              <a:extLst>
                <a:ext uri="{FF2B5EF4-FFF2-40B4-BE49-F238E27FC236}">
                  <a16:creationId xmlns:a16="http://schemas.microsoft.com/office/drawing/2014/main" id="{00000000-0008-0000-1500-000045000000}"/>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70" name="TextBox 69">
              <a:hlinkClick xmlns:r="http://schemas.openxmlformats.org/officeDocument/2006/relationships" r:id="rId6"/>
              <a:extLst>
                <a:ext uri="{FF2B5EF4-FFF2-40B4-BE49-F238E27FC236}">
                  <a16:creationId xmlns:a16="http://schemas.microsoft.com/office/drawing/2014/main" id="{00000000-0008-0000-1500-000046000000}"/>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71" name="TextBox 70">
              <a:extLst>
                <a:ext uri="{FF2B5EF4-FFF2-40B4-BE49-F238E27FC236}">
                  <a16:creationId xmlns:a16="http://schemas.microsoft.com/office/drawing/2014/main" id="{00000000-0008-0000-1500-00004700000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100" b="1" baseline="0">
                  <a:solidFill>
                    <a:schemeClr val="bg1"/>
                  </a:solidFill>
                </a:rPr>
                <a:t> Unit</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1500-000031000000}"/>
              </a:ext>
            </a:extLst>
          </xdr:cNvPr>
          <xdr:cNvGrpSpPr/>
        </xdr:nvGrpSpPr>
        <xdr:grpSpPr>
          <a:xfrm>
            <a:off x="6635513" y="0"/>
            <a:ext cx="1584243" cy="662238"/>
            <a:chOff x="5654517" y="0"/>
            <a:chExt cx="1484908" cy="663813"/>
          </a:xfrm>
        </xdr:grpSpPr>
        <xdr:sp macro="" textlink="">
          <xdr:nvSpPr>
            <xdr:cNvPr id="66" name="TextBox 65">
              <a:hlinkClick xmlns:r="http://schemas.openxmlformats.org/officeDocument/2006/relationships" r:id="rId7"/>
              <a:extLst>
                <a:ext uri="{FF2B5EF4-FFF2-40B4-BE49-F238E27FC236}">
                  <a16:creationId xmlns:a16="http://schemas.microsoft.com/office/drawing/2014/main" id="{00000000-0008-0000-1500-00004200000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67" name="TextBox 66">
              <a:hlinkClick xmlns:r="http://schemas.openxmlformats.org/officeDocument/2006/relationships" r:id="rId8"/>
              <a:extLst>
                <a:ext uri="{FF2B5EF4-FFF2-40B4-BE49-F238E27FC236}">
                  <a16:creationId xmlns:a16="http://schemas.microsoft.com/office/drawing/2014/main" id="{00000000-0008-0000-1500-000043000000}"/>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S2: Total Compensation</a:t>
              </a:r>
            </a:p>
          </xdr:txBody>
        </xdr:sp>
        <xdr:sp macro="" textlink="">
          <xdr:nvSpPr>
            <xdr:cNvPr id="68" name="TextBox 67">
              <a:extLst>
                <a:ext uri="{FF2B5EF4-FFF2-40B4-BE49-F238E27FC236}">
                  <a16:creationId xmlns:a16="http://schemas.microsoft.com/office/drawing/2014/main" id="{00000000-0008-0000-1500-00004400000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0" name="Group 49">
            <a:extLst>
              <a:ext uri="{FF2B5EF4-FFF2-40B4-BE49-F238E27FC236}">
                <a16:creationId xmlns:a16="http://schemas.microsoft.com/office/drawing/2014/main" id="{00000000-0008-0000-1500-000032000000}"/>
              </a:ext>
            </a:extLst>
          </xdr:cNvPr>
          <xdr:cNvGrpSpPr/>
        </xdr:nvGrpSpPr>
        <xdr:grpSpPr>
          <a:xfrm>
            <a:off x="8301914" y="0"/>
            <a:ext cx="1584243" cy="981336"/>
            <a:chOff x="7216431" y="0"/>
            <a:chExt cx="1484908" cy="978138"/>
          </a:xfrm>
        </xdr:grpSpPr>
        <xdr:sp macro="" textlink="">
          <xdr:nvSpPr>
            <xdr:cNvPr id="61" name="TextBox 60">
              <a:hlinkClick xmlns:r="http://schemas.openxmlformats.org/officeDocument/2006/relationships" r:id="rId9"/>
              <a:extLst>
                <a:ext uri="{FF2B5EF4-FFF2-40B4-BE49-F238E27FC236}">
                  <a16:creationId xmlns:a16="http://schemas.microsoft.com/office/drawing/2014/main" id="{00000000-0008-0000-1500-00003D000000}"/>
                </a:ext>
              </a:extLst>
            </xdr:cNvPr>
            <xdr:cNvSpPr txBox="1"/>
          </xdr:nvSpPr>
          <xdr:spPr>
            <a:xfrm>
              <a:off x="7216431" y="510288"/>
              <a:ext cx="1450938"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T2: Non-Union</a:t>
              </a:r>
            </a:p>
          </xdr:txBody>
        </xdr:sp>
        <xdr:sp macro="" textlink="">
          <xdr:nvSpPr>
            <xdr:cNvPr id="62" name="TextBox 61">
              <a:hlinkClick xmlns:r="http://schemas.openxmlformats.org/officeDocument/2006/relationships" r:id="rId10"/>
              <a:extLst>
                <a:ext uri="{FF2B5EF4-FFF2-40B4-BE49-F238E27FC236}">
                  <a16:creationId xmlns:a16="http://schemas.microsoft.com/office/drawing/2014/main" id="{00000000-0008-0000-1500-00003E000000}"/>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T3: Management</a:t>
              </a:r>
            </a:p>
          </xdr:txBody>
        </xdr:sp>
        <xdr:sp macro="" textlink="">
          <xdr:nvSpPr>
            <xdr:cNvPr id="63" name="TextBox 62">
              <a:hlinkClick xmlns:r="http://schemas.openxmlformats.org/officeDocument/2006/relationships" r:id="rId11"/>
              <a:extLst>
                <a:ext uri="{FF2B5EF4-FFF2-40B4-BE49-F238E27FC236}">
                  <a16:creationId xmlns:a16="http://schemas.microsoft.com/office/drawing/2014/main" id="{00000000-0008-0000-1500-00003F000000}"/>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T4: Bargaining Unit</a:t>
              </a:r>
            </a:p>
          </xdr:txBody>
        </xdr:sp>
        <xdr:sp macro="" textlink="">
          <xdr:nvSpPr>
            <xdr:cNvPr id="64" name="TextBox 63">
              <a:extLst>
                <a:ext uri="{FF2B5EF4-FFF2-40B4-BE49-F238E27FC236}">
                  <a16:creationId xmlns:a16="http://schemas.microsoft.com/office/drawing/2014/main" id="{00000000-0008-0000-1500-00004000000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5" name="TextBox 64">
              <a:hlinkClick xmlns:r="http://schemas.openxmlformats.org/officeDocument/2006/relationships" r:id="rId12"/>
              <a:extLst>
                <a:ext uri="{FF2B5EF4-FFF2-40B4-BE49-F238E27FC236}">
                  <a16:creationId xmlns:a16="http://schemas.microsoft.com/office/drawing/2014/main" id="{00000000-0008-0000-1500-00004100000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51" name="Group 50">
            <a:extLst>
              <a:ext uri="{FF2B5EF4-FFF2-40B4-BE49-F238E27FC236}">
                <a16:creationId xmlns:a16="http://schemas.microsoft.com/office/drawing/2014/main" id="{00000000-0008-0000-1500-000033000000}"/>
              </a:ext>
            </a:extLst>
          </xdr:cNvPr>
          <xdr:cNvGrpSpPr/>
        </xdr:nvGrpSpPr>
        <xdr:grpSpPr>
          <a:xfrm>
            <a:off x="9962103" y="0"/>
            <a:ext cx="1588509" cy="828674"/>
            <a:chOff x="8772523" y="0"/>
            <a:chExt cx="1488906" cy="827824"/>
          </a:xfrm>
        </xdr:grpSpPr>
        <xdr:sp macro="" textlink="">
          <xdr:nvSpPr>
            <xdr:cNvPr id="58" name="TextBox 57">
              <a:hlinkClick xmlns:r="http://schemas.openxmlformats.org/officeDocument/2006/relationships" r:id="rId13"/>
              <a:extLst>
                <a:ext uri="{FF2B5EF4-FFF2-40B4-BE49-F238E27FC236}">
                  <a16:creationId xmlns:a16="http://schemas.microsoft.com/office/drawing/2014/main" id="{00000000-0008-0000-1500-00003A00000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9" name="TextBox 58">
              <a:extLst>
                <a:ext uri="{FF2B5EF4-FFF2-40B4-BE49-F238E27FC236}">
                  <a16:creationId xmlns:a16="http://schemas.microsoft.com/office/drawing/2014/main" id="{00000000-0008-0000-1500-00003B00000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0" name="TextBox 59">
              <a:hlinkClick xmlns:r="http://schemas.openxmlformats.org/officeDocument/2006/relationships" r:id="rId14"/>
              <a:extLst>
                <a:ext uri="{FF2B5EF4-FFF2-40B4-BE49-F238E27FC236}">
                  <a16:creationId xmlns:a16="http://schemas.microsoft.com/office/drawing/2014/main" id="{00000000-0008-0000-1500-00003C000000}"/>
                </a:ext>
              </a:extLst>
            </xdr:cNvPr>
            <xdr:cNvSpPr txBox="1"/>
          </xdr:nvSpPr>
          <xdr:spPr>
            <a:xfrm>
              <a:off x="8772523" y="676275"/>
              <a:ext cx="1456205" cy="151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2" name="Group 51">
            <a:extLst>
              <a:ext uri="{FF2B5EF4-FFF2-40B4-BE49-F238E27FC236}">
                <a16:creationId xmlns:a16="http://schemas.microsoft.com/office/drawing/2014/main" id="{00000000-0008-0000-1500-000034000000}"/>
              </a:ext>
            </a:extLst>
          </xdr:cNvPr>
          <xdr:cNvGrpSpPr/>
        </xdr:nvGrpSpPr>
        <xdr:grpSpPr>
          <a:xfrm>
            <a:off x="0" y="0"/>
            <a:ext cx="1584245" cy="1006853"/>
            <a:chOff x="0" y="0"/>
            <a:chExt cx="1584245" cy="1006853"/>
          </a:xfrm>
        </xdr:grpSpPr>
        <xdr:sp macro="" textlink="">
          <xdr:nvSpPr>
            <xdr:cNvPr id="53" name="TextBox 52">
              <a:hlinkClick xmlns:r="http://schemas.openxmlformats.org/officeDocument/2006/relationships" r:id="rId15"/>
              <a:extLst>
                <a:ext uri="{FF2B5EF4-FFF2-40B4-BE49-F238E27FC236}">
                  <a16:creationId xmlns:a16="http://schemas.microsoft.com/office/drawing/2014/main" id="{00000000-0008-0000-1500-00003500000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4" name="TextBox 53">
              <a:hlinkClick xmlns:r="http://schemas.openxmlformats.org/officeDocument/2006/relationships" r:id="rId16"/>
              <a:extLst>
                <a:ext uri="{FF2B5EF4-FFF2-40B4-BE49-F238E27FC236}">
                  <a16:creationId xmlns:a16="http://schemas.microsoft.com/office/drawing/2014/main" id="{00000000-0008-0000-1500-00003600000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5" name="TextBox 54">
              <a:extLst>
                <a:ext uri="{FF2B5EF4-FFF2-40B4-BE49-F238E27FC236}">
                  <a16:creationId xmlns:a16="http://schemas.microsoft.com/office/drawing/2014/main" id="{00000000-0008-0000-1500-00003700000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6" name="TextBox 55">
              <a:hlinkClick xmlns:r="http://schemas.openxmlformats.org/officeDocument/2006/relationships" r:id="rId17"/>
              <a:extLst>
                <a:ext uri="{FF2B5EF4-FFF2-40B4-BE49-F238E27FC236}">
                  <a16:creationId xmlns:a16="http://schemas.microsoft.com/office/drawing/2014/main" id="{00000000-0008-0000-1500-00003800000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57" name="TextBox 56">
              <a:hlinkClick xmlns:r="http://schemas.openxmlformats.org/officeDocument/2006/relationships" r:id="rId18"/>
              <a:extLst>
                <a:ext uri="{FF2B5EF4-FFF2-40B4-BE49-F238E27FC236}">
                  <a16:creationId xmlns:a16="http://schemas.microsoft.com/office/drawing/2014/main" id="{00000000-0008-0000-1500-000039000000}"/>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grpSp>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530187</xdr:colOff>
      <xdr:row>5</xdr:row>
      <xdr:rowOff>54353</xdr:rowOff>
    </xdr:to>
    <xdr:grpSp>
      <xdr:nvGrpSpPr>
        <xdr:cNvPr id="45" name="Group 44">
          <a:extLst>
            <a:ext uri="{FF2B5EF4-FFF2-40B4-BE49-F238E27FC236}">
              <a16:creationId xmlns:a16="http://schemas.microsoft.com/office/drawing/2014/main" id="{00000000-0008-0000-1600-00002D000000}"/>
            </a:ext>
          </a:extLst>
        </xdr:cNvPr>
        <xdr:cNvGrpSpPr/>
      </xdr:nvGrpSpPr>
      <xdr:grpSpPr>
        <a:xfrm>
          <a:off x="0" y="0"/>
          <a:ext cx="11550612" cy="1006853"/>
          <a:chOff x="0" y="0"/>
          <a:chExt cx="11550612" cy="1006853"/>
        </a:xfrm>
      </xdr:grpSpPr>
      <xdr:grpSp>
        <xdr:nvGrpSpPr>
          <xdr:cNvPr id="46" name="Group 45">
            <a:extLst>
              <a:ext uri="{FF2B5EF4-FFF2-40B4-BE49-F238E27FC236}">
                <a16:creationId xmlns:a16="http://schemas.microsoft.com/office/drawing/2014/main" id="{00000000-0008-0000-1600-00002E000000}"/>
              </a:ext>
            </a:extLst>
          </xdr:cNvPr>
          <xdr:cNvGrpSpPr/>
        </xdr:nvGrpSpPr>
        <xdr:grpSpPr>
          <a:xfrm>
            <a:off x="1646474" y="0"/>
            <a:ext cx="1591505" cy="664291"/>
            <a:chOff x="978300" y="0"/>
            <a:chExt cx="1491714" cy="663813"/>
          </a:xfrm>
        </xdr:grpSpPr>
        <xdr:sp macro="" textlink="">
          <xdr:nvSpPr>
            <xdr:cNvPr id="114" name="TextBox 113">
              <a:hlinkClick xmlns:r="http://schemas.openxmlformats.org/officeDocument/2006/relationships" r:id="rId1"/>
              <a:extLst>
                <a:ext uri="{FF2B5EF4-FFF2-40B4-BE49-F238E27FC236}">
                  <a16:creationId xmlns:a16="http://schemas.microsoft.com/office/drawing/2014/main" id="{00000000-0008-0000-1600-00007200000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Hours &amp; Employees</a:t>
              </a:r>
            </a:p>
          </xdr:txBody>
        </xdr:sp>
        <xdr:sp macro="" textlink="">
          <xdr:nvSpPr>
            <xdr:cNvPr id="115" name="TextBox 114">
              <a:hlinkClick xmlns:r="http://schemas.openxmlformats.org/officeDocument/2006/relationships" r:id="rId2"/>
              <a:extLst>
                <a:ext uri="{FF2B5EF4-FFF2-40B4-BE49-F238E27FC236}">
                  <a16:creationId xmlns:a16="http://schemas.microsoft.com/office/drawing/2014/main" id="{00000000-0008-0000-1600-000073000000}"/>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N2: Demographics</a:t>
              </a:r>
            </a:p>
          </xdr:txBody>
        </xdr:sp>
        <xdr:sp macro="" textlink="">
          <xdr:nvSpPr>
            <xdr:cNvPr id="116" name="TextBox 115">
              <a:extLst>
                <a:ext uri="{FF2B5EF4-FFF2-40B4-BE49-F238E27FC236}">
                  <a16:creationId xmlns:a16="http://schemas.microsoft.com/office/drawing/2014/main" id="{00000000-0008-0000-1600-00007400000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7" name="Group 46">
            <a:extLst>
              <a:ext uri="{FF2B5EF4-FFF2-40B4-BE49-F238E27FC236}">
                <a16:creationId xmlns:a16="http://schemas.microsoft.com/office/drawing/2014/main" id="{00000000-0008-0000-1600-00002F000000}"/>
              </a:ext>
            </a:extLst>
          </xdr:cNvPr>
          <xdr:cNvGrpSpPr/>
        </xdr:nvGrpSpPr>
        <xdr:grpSpPr>
          <a:xfrm>
            <a:off x="3302711" y="0"/>
            <a:ext cx="1584244" cy="662238"/>
            <a:chOff x="2530688" y="0"/>
            <a:chExt cx="1484909" cy="663813"/>
          </a:xfrm>
        </xdr:grpSpPr>
        <xdr:sp macro="" textlink="">
          <xdr:nvSpPr>
            <xdr:cNvPr id="72" name="TextBox 71">
              <a:hlinkClick xmlns:r="http://schemas.openxmlformats.org/officeDocument/2006/relationships" r:id="rId3"/>
              <a:extLst>
                <a:ext uri="{FF2B5EF4-FFF2-40B4-BE49-F238E27FC236}">
                  <a16:creationId xmlns:a16="http://schemas.microsoft.com/office/drawing/2014/main" id="{00000000-0008-0000-1600-000048000000}"/>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112" name="TextBox 111">
              <a:hlinkClick xmlns:r="http://schemas.openxmlformats.org/officeDocument/2006/relationships" r:id="rId4"/>
              <a:extLst>
                <a:ext uri="{FF2B5EF4-FFF2-40B4-BE49-F238E27FC236}">
                  <a16:creationId xmlns:a16="http://schemas.microsoft.com/office/drawing/2014/main" id="{00000000-0008-0000-1600-000070000000}"/>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M2: Demographics</a:t>
              </a:r>
            </a:p>
          </xdr:txBody>
        </xdr:sp>
        <xdr:sp macro="" textlink="">
          <xdr:nvSpPr>
            <xdr:cNvPr id="113" name="TextBox 112">
              <a:extLst>
                <a:ext uri="{FF2B5EF4-FFF2-40B4-BE49-F238E27FC236}">
                  <a16:creationId xmlns:a16="http://schemas.microsoft.com/office/drawing/2014/main" id="{00000000-0008-0000-1600-00007100000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48" name="Group 47">
            <a:extLst>
              <a:ext uri="{FF2B5EF4-FFF2-40B4-BE49-F238E27FC236}">
                <a16:creationId xmlns:a16="http://schemas.microsoft.com/office/drawing/2014/main" id="{00000000-0008-0000-1600-000030000000}"/>
              </a:ext>
            </a:extLst>
          </xdr:cNvPr>
          <xdr:cNvGrpSpPr/>
        </xdr:nvGrpSpPr>
        <xdr:grpSpPr>
          <a:xfrm>
            <a:off x="4954554" y="0"/>
            <a:ext cx="1562560" cy="662238"/>
            <a:chOff x="4078956" y="0"/>
            <a:chExt cx="1464584" cy="663813"/>
          </a:xfrm>
        </xdr:grpSpPr>
        <xdr:sp macro="" textlink="">
          <xdr:nvSpPr>
            <xdr:cNvPr id="69" name="TextBox 68">
              <a:hlinkClick xmlns:r="http://schemas.openxmlformats.org/officeDocument/2006/relationships" r:id="rId5"/>
              <a:extLst>
                <a:ext uri="{FF2B5EF4-FFF2-40B4-BE49-F238E27FC236}">
                  <a16:creationId xmlns:a16="http://schemas.microsoft.com/office/drawing/2014/main" id="{00000000-0008-0000-1600-000045000000}"/>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70" name="TextBox 69">
              <a:hlinkClick xmlns:r="http://schemas.openxmlformats.org/officeDocument/2006/relationships" r:id="rId6"/>
              <a:extLst>
                <a:ext uri="{FF2B5EF4-FFF2-40B4-BE49-F238E27FC236}">
                  <a16:creationId xmlns:a16="http://schemas.microsoft.com/office/drawing/2014/main" id="{00000000-0008-0000-1600-000046000000}"/>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71" name="TextBox 70">
              <a:extLst>
                <a:ext uri="{FF2B5EF4-FFF2-40B4-BE49-F238E27FC236}">
                  <a16:creationId xmlns:a16="http://schemas.microsoft.com/office/drawing/2014/main" id="{00000000-0008-0000-1600-00004700000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100" b="1" baseline="0">
                  <a:solidFill>
                    <a:schemeClr val="bg1"/>
                  </a:solidFill>
                </a:rPr>
                <a:t> Unit</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1600-000031000000}"/>
              </a:ext>
            </a:extLst>
          </xdr:cNvPr>
          <xdr:cNvGrpSpPr/>
        </xdr:nvGrpSpPr>
        <xdr:grpSpPr>
          <a:xfrm>
            <a:off x="6635513" y="0"/>
            <a:ext cx="1584243" cy="662238"/>
            <a:chOff x="5654517" y="0"/>
            <a:chExt cx="1484908" cy="663813"/>
          </a:xfrm>
        </xdr:grpSpPr>
        <xdr:sp macro="" textlink="">
          <xdr:nvSpPr>
            <xdr:cNvPr id="66" name="TextBox 65">
              <a:hlinkClick xmlns:r="http://schemas.openxmlformats.org/officeDocument/2006/relationships" r:id="rId7"/>
              <a:extLst>
                <a:ext uri="{FF2B5EF4-FFF2-40B4-BE49-F238E27FC236}">
                  <a16:creationId xmlns:a16="http://schemas.microsoft.com/office/drawing/2014/main" id="{00000000-0008-0000-1600-00004200000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67" name="TextBox 66">
              <a:hlinkClick xmlns:r="http://schemas.openxmlformats.org/officeDocument/2006/relationships" r:id="rId8"/>
              <a:extLst>
                <a:ext uri="{FF2B5EF4-FFF2-40B4-BE49-F238E27FC236}">
                  <a16:creationId xmlns:a16="http://schemas.microsoft.com/office/drawing/2014/main" id="{00000000-0008-0000-1600-000043000000}"/>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S2: Total Compensation</a:t>
              </a:r>
            </a:p>
          </xdr:txBody>
        </xdr:sp>
        <xdr:sp macro="" textlink="">
          <xdr:nvSpPr>
            <xdr:cNvPr id="68" name="TextBox 67">
              <a:extLst>
                <a:ext uri="{FF2B5EF4-FFF2-40B4-BE49-F238E27FC236}">
                  <a16:creationId xmlns:a16="http://schemas.microsoft.com/office/drawing/2014/main" id="{00000000-0008-0000-1600-00004400000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0" name="Group 49">
            <a:extLst>
              <a:ext uri="{FF2B5EF4-FFF2-40B4-BE49-F238E27FC236}">
                <a16:creationId xmlns:a16="http://schemas.microsoft.com/office/drawing/2014/main" id="{00000000-0008-0000-1600-000032000000}"/>
              </a:ext>
            </a:extLst>
          </xdr:cNvPr>
          <xdr:cNvGrpSpPr/>
        </xdr:nvGrpSpPr>
        <xdr:grpSpPr>
          <a:xfrm>
            <a:off x="8301914" y="0"/>
            <a:ext cx="1584243" cy="981336"/>
            <a:chOff x="7216431" y="0"/>
            <a:chExt cx="1484908" cy="978138"/>
          </a:xfrm>
        </xdr:grpSpPr>
        <xdr:sp macro="" textlink="">
          <xdr:nvSpPr>
            <xdr:cNvPr id="61" name="TextBox 60">
              <a:hlinkClick xmlns:r="http://schemas.openxmlformats.org/officeDocument/2006/relationships" r:id="rId9"/>
              <a:extLst>
                <a:ext uri="{FF2B5EF4-FFF2-40B4-BE49-F238E27FC236}">
                  <a16:creationId xmlns:a16="http://schemas.microsoft.com/office/drawing/2014/main" id="{00000000-0008-0000-1600-00003D0000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T2: Non-Union</a:t>
              </a:r>
            </a:p>
          </xdr:txBody>
        </xdr:sp>
        <xdr:sp macro="" textlink="">
          <xdr:nvSpPr>
            <xdr:cNvPr id="62" name="TextBox 61">
              <a:hlinkClick xmlns:r="http://schemas.openxmlformats.org/officeDocument/2006/relationships" r:id="rId10"/>
              <a:extLst>
                <a:ext uri="{FF2B5EF4-FFF2-40B4-BE49-F238E27FC236}">
                  <a16:creationId xmlns:a16="http://schemas.microsoft.com/office/drawing/2014/main" id="{00000000-0008-0000-1600-00003E000000}"/>
                </a:ext>
              </a:extLst>
            </xdr:cNvPr>
            <xdr:cNvSpPr txBox="1"/>
          </xdr:nvSpPr>
          <xdr:spPr>
            <a:xfrm>
              <a:off x="7216431" y="672213"/>
              <a:ext cx="1450938"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T3: Management</a:t>
              </a:r>
            </a:p>
          </xdr:txBody>
        </xdr:sp>
        <xdr:sp macro="" textlink="">
          <xdr:nvSpPr>
            <xdr:cNvPr id="63" name="TextBox 62">
              <a:hlinkClick xmlns:r="http://schemas.openxmlformats.org/officeDocument/2006/relationships" r:id="rId11"/>
              <a:extLst>
                <a:ext uri="{FF2B5EF4-FFF2-40B4-BE49-F238E27FC236}">
                  <a16:creationId xmlns:a16="http://schemas.microsoft.com/office/drawing/2014/main" id="{00000000-0008-0000-1600-00003F000000}"/>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T4: Bargaining</a:t>
              </a:r>
              <a:r>
                <a:rPr lang="en-US" sz="900" baseline="0"/>
                <a:t> Unit</a:t>
              </a:r>
              <a:endParaRPr lang="en-US" sz="900"/>
            </a:p>
          </xdr:txBody>
        </xdr:sp>
        <xdr:sp macro="" textlink="">
          <xdr:nvSpPr>
            <xdr:cNvPr id="64" name="TextBox 63">
              <a:extLst>
                <a:ext uri="{FF2B5EF4-FFF2-40B4-BE49-F238E27FC236}">
                  <a16:creationId xmlns:a16="http://schemas.microsoft.com/office/drawing/2014/main" id="{00000000-0008-0000-1600-00004000000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5" name="TextBox 64">
              <a:hlinkClick xmlns:r="http://schemas.openxmlformats.org/officeDocument/2006/relationships" r:id="rId12"/>
              <a:extLst>
                <a:ext uri="{FF2B5EF4-FFF2-40B4-BE49-F238E27FC236}">
                  <a16:creationId xmlns:a16="http://schemas.microsoft.com/office/drawing/2014/main" id="{00000000-0008-0000-1600-00004100000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51" name="Group 50">
            <a:extLst>
              <a:ext uri="{FF2B5EF4-FFF2-40B4-BE49-F238E27FC236}">
                <a16:creationId xmlns:a16="http://schemas.microsoft.com/office/drawing/2014/main" id="{00000000-0008-0000-1600-000033000000}"/>
              </a:ext>
            </a:extLst>
          </xdr:cNvPr>
          <xdr:cNvGrpSpPr/>
        </xdr:nvGrpSpPr>
        <xdr:grpSpPr>
          <a:xfrm>
            <a:off x="9962103" y="0"/>
            <a:ext cx="1588509" cy="809625"/>
            <a:chOff x="8772523" y="0"/>
            <a:chExt cx="1488906" cy="808794"/>
          </a:xfrm>
        </xdr:grpSpPr>
        <xdr:sp macro="" textlink="">
          <xdr:nvSpPr>
            <xdr:cNvPr id="58" name="TextBox 57">
              <a:hlinkClick xmlns:r="http://schemas.openxmlformats.org/officeDocument/2006/relationships" r:id="rId13"/>
              <a:extLst>
                <a:ext uri="{FF2B5EF4-FFF2-40B4-BE49-F238E27FC236}">
                  <a16:creationId xmlns:a16="http://schemas.microsoft.com/office/drawing/2014/main" id="{00000000-0008-0000-1600-00003A00000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9" name="TextBox 58">
              <a:extLst>
                <a:ext uri="{FF2B5EF4-FFF2-40B4-BE49-F238E27FC236}">
                  <a16:creationId xmlns:a16="http://schemas.microsoft.com/office/drawing/2014/main" id="{00000000-0008-0000-1600-00003B00000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0" name="TextBox 59">
              <a:hlinkClick xmlns:r="http://schemas.openxmlformats.org/officeDocument/2006/relationships" r:id="rId14"/>
              <a:extLst>
                <a:ext uri="{FF2B5EF4-FFF2-40B4-BE49-F238E27FC236}">
                  <a16:creationId xmlns:a16="http://schemas.microsoft.com/office/drawing/2014/main" id="{00000000-0008-0000-1600-00003C000000}"/>
                </a:ext>
              </a:extLst>
            </xdr:cNvPr>
            <xdr:cNvSpPr txBox="1"/>
          </xdr:nvSpPr>
          <xdr:spPr>
            <a:xfrm>
              <a:off x="8772523" y="676275"/>
              <a:ext cx="1456205" cy="1325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2" name="Group 51">
            <a:extLst>
              <a:ext uri="{FF2B5EF4-FFF2-40B4-BE49-F238E27FC236}">
                <a16:creationId xmlns:a16="http://schemas.microsoft.com/office/drawing/2014/main" id="{00000000-0008-0000-1600-000034000000}"/>
              </a:ext>
            </a:extLst>
          </xdr:cNvPr>
          <xdr:cNvGrpSpPr/>
        </xdr:nvGrpSpPr>
        <xdr:grpSpPr>
          <a:xfrm>
            <a:off x="0" y="0"/>
            <a:ext cx="1584245" cy="1006853"/>
            <a:chOff x="0" y="0"/>
            <a:chExt cx="1584245" cy="1006853"/>
          </a:xfrm>
        </xdr:grpSpPr>
        <xdr:sp macro="" textlink="">
          <xdr:nvSpPr>
            <xdr:cNvPr id="53" name="TextBox 52">
              <a:hlinkClick xmlns:r="http://schemas.openxmlformats.org/officeDocument/2006/relationships" r:id="rId15"/>
              <a:extLst>
                <a:ext uri="{FF2B5EF4-FFF2-40B4-BE49-F238E27FC236}">
                  <a16:creationId xmlns:a16="http://schemas.microsoft.com/office/drawing/2014/main" id="{00000000-0008-0000-1600-00003500000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4" name="TextBox 53">
              <a:hlinkClick xmlns:r="http://schemas.openxmlformats.org/officeDocument/2006/relationships" r:id="rId16"/>
              <a:extLst>
                <a:ext uri="{FF2B5EF4-FFF2-40B4-BE49-F238E27FC236}">
                  <a16:creationId xmlns:a16="http://schemas.microsoft.com/office/drawing/2014/main" id="{00000000-0008-0000-1600-00003600000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5" name="TextBox 54">
              <a:extLst>
                <a:ext uri="{FF2B5EF4-FFF2-40B4-BE49-F238E27FC236}">
                  <a16:creationId xmlns:a16="http://schemas.microsoft.com/office/drawing/2014/main" id="{00000000-0008-0000-1600-00003700000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6" name="TextBox 55">
              <a:hlinkClick xmlns:r="http://schemas.openxmlformats.org/officeDocument/2006/relationships" r:id="rId17"/>
              <a:extLst>
                <a:ext uri="{FF2B5EF4-FFF2-40B4-BE49-F238E27FC236}">
                  <a16:creationId xmlns:a16="http://schemas.microsoft.com/office/drawing/2014/main" id="{00000000-0008-0000-1600-00003800000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57" name="TextBox 56">
              <a:hlinkClick xmlns:r="http://schemas.openxmlformats.org/officeDocument/2006/relationships" r:id="rId18"/>
              <a:extLst>
                <a:ext uri="{FF2B5EF4-FFF2-40B4-BE49-F238E27FC236}">
                  <a16:creationId xmlns:a16="http://schemas.microsoft.com/office/drawing/2014/main" id="{00000000-0008-0000-1600-000039000000}"/>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grpSp>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530187</xdr:colOff>
      <xdr:row>5</xdr:row>
      <xdr:rowOff>54353</xdr:rowOff>
    </xdr:to>
    <xdr:grpSp>
      <xdr:nvGrpSpPr>
        <xdr:cNvPr id="45" name="Group 44">
          <a:extLst>
            <a:ext uri="{FF2B5EF4-FFF2-40B4-BE49-F238E27FC236}">
              <a16:creationId xmlns:a16="http://schemas.microsoft.com/office/drawing/2014/main" id="{00000000-0008-0000-1700-00002D000000}"/>
            </a:ext>
          </a:extLst>
        </xdr:cNvPr>
        <xdr:cNvGrpSpPr/>
      </xdr:nvGrpSpPr>
      <xdr:grpSpPr>
        <a:xfrm>
          <a:off x="0" y="0"/>
          <a:ext cx="11550612" cy="1006853"/>
          <a:chOff x="0" y="0"/>
          <a:chExt cx="11550612" cy="1006853"/>
        </a:xfrm>
      </xdr:grpSpPr>
      <xdr:grpSp>
        <xdr:nvGrpSpPr>
          <xdr:cNvPr id="46" name="Group 45">
            <a:extLst>
              <a:ext uri="{FF2B5EF4-FFF2-40B4-BE49-F238E27FC236}">
                <a16:creationId xmlns:a16="http://schemas.microsoft.com/office/drawing/2014/main" id="{00000000-0008-0000-1700-00002E000000}"/>
              </a:ext>
            </a:extLst>
          </xdr:cNvPr>
          <xdr:cNvGrpSpPr/>
        </xdr:nvGrpSpPr>
        <xdr:grpSpPr>
          <a:xfrm>
            <a:off x="1646474" y="0"/>
            <a:ext cx="1591505" cy="664291"/>
            <a:chOff x="978300" y="0"/>
            <a:chExt cx="1491714" cy="663813"/>
          </a:xfrm>
        </xdr:grpSpPr>
        <xdr:sp macro="" textlink="">
          <xdr:nvSpPr>
            <xdr:cNvPr id="114" name="TextBox 113">
              <a:hlinkClick xmlns:r="http://schemas.openxmlformats.org/officeDocument/2006/relationships" r:id="rId1"/>
              <a:extLst>
                <a:ext uri="{FF2B5EF4-FFF2-40B4-BE49-F238E27FC236}">
                  <a16:creationId xmlns:a16="http://schemas.microsoft.com/office/drawing/2014/main" id="{00000000-0008-0000-1700-00007200000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Hours &amp; Employees</a:t>
              </a:r>
            </a:p>
          </xdr:txBody>
        </xdr:sp>
        <xdr:sp macro="" textlink="">
          <xdr:nvSpPr>
            <xdr:cNvPr id="115" name="TextBox 114">
              <a:hlinkClick xmlns:r="http://schemas.openxmlformats.org/officeDocument/2006/relationships" r:id="rId2"/>
              <a:extLst>
                <a:ext uri="{FF2B5EF4-FFF2-40B4-BE49-F238E27FC236}">
                  <a16:creationId xmlns:a16="http://schemas.microsoft.com/office/drawing/2014/main" id="{00000000-0008-0000-1700-000073000000}"/>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N2: Demographics</a:t>
              </a:r>
            </a:p>
          </xdr:txBody>
        </xdr:sp>
        <xdr:sp macro="" textlink="">
          <xdr:nvSpPr>
            <xdr:cNvPr id="116" name="TextBox 115">
              <a:extLst>
                <a:ext uri="{FF2B5EF4-FFF2-40B4-BE49-F238E27FC236}">
                  <a16:creationId xmlns:a16="http://schemas.microsoft.com/office/drawing/2014/main" id="{00000000-0008-0000-1700-00007400000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7" name="Group 46">
            <a:extLst>
              <a:ext uri="{FF2B5EF4-FFF2-40B4-BE49-F238E27FC236}">
                <a16:creationId xmlns:a16="http://schemas.microsoft.com/office/drawing/2014/main" id="{00000000-0008-0000-1700-00002F000000}"/>
              </a:ext>
            </a:extLst>
          </xdr:cNvPr>
          <xdr:cNvGrpSpPr/>
        </xdr:nvGrpSpPr>
        <xdr:grpSpPr>
          <a:xfrm>
            <a:off x="3302711" y="0"/>
            <a:ext cx="1584244" cy="662238"/>
            <a:chOff x="2530688" y="0"/>
            <a:chExt cx="1484909" cy="663813"/>
          </a:xfrm>
        </xdr:grpSpPr>
        <xdr:sp macro="" textlink="">
          <xdr:nvSpPr>
            <xdr:cNvPr id="72" name="TextBox 71">
              <a:hlinkClick xmlns:r="http://schemas.openxmlformats.org/officeDocument/2006/relationships" r:id="rId3"/>
              <a:extLst>
                <a:ext uri="{FF2B5EF4-FFF2-40B4-BE49-F238E27FC236}">
                  <a16:creationId xmlns:a16="http://schemas.microsoft.com/office/drawing/2014/main" id="{00000000-0008-0000-1700-000048000000}"/>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112" name="TextBox 111">
              <a:hlinkClick xmlns:r="http://schemas.openxmlformats.org/officeDocument/2006/relationships" r:id="rId4"/>
              <a:extLst>
                <a:ext uri="{FF2B5EF4-FFF2-40B4-BE49-F238E27FC236}">
                  <a16:creationId xmlns:a16="http://schemas.microsoft.com/office/drawing/2014/main" id="{00000000-0008-0000-1700-000070000000}"/>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M2: Demographics</a:t>
              </a:r>
            </a:p>
          </xdr:txBody>
        </xdr:sp>
        <xdr:sp macro="" textlink="">
          <xdr:nvSpPr>
            <xdr:cNvPr id="113" name="TextBox 112">
              <a:extLst>
                <a:ext uri="{FF2B5EF4-FFF2-40B4-BE49-F238E27FC236}">
                  <a16:creationId xmlns:a16="http://schemas.microsoft.com/office/drawing/2014/main" id="{00000000-0008-0000-1700-00007100000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48" name="Group 47">
            <a:extLst>
              <a:ext uri="{FF2B5EF4-FFF2-40B4-BE49-F238E27FC236}">
                <a16:creationId xmlns:a16="http://schemas.microsoft.com/office/drawing/2014/main" id="{00000000-0008-0000-1700-000030000000}"/>
              </a:ext>
            </a:extLst>
          </xdr:cNvPr>
          <xdr:cNvGrpSpPr/>
        </xdr:nvGrpSpPr>
        <xdr:grpSpPr>
          <a:xfrm>
            <a:off x="4954554" y="0"/>
            <a:ext cx="1562560" cy="662238"/>
            <a:chOff x="4078956" y="0"/>
            <a:chExt cx="1464584" cy="663813"/>
          </a:xfrm>
        </xdr:grpSpPr>
        <xdr:sp macro="" textlink="">
          <xdr:nvSpPr>
            <xdr:cNvPr id="69" name="TextBox 68">
              <a:hlinkClick xmlns:r="http://schemas.openxmlformats.org/officeDocument/2006/relationships" r:id="rId5"/>
              <a:extLst>
                <a:ext uri="{FF2B5EF4-FFF2-40B4-BE49-F238E27FC236}">
                  <a16:creationId xmlns:a16="http://schemas.microsoft.com/office/drawing/2014/main" id="{00000000-0008-0000-1700-000045000000}"/>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70" name="TextBox 69">
              <a:hlinkClick xmlns:r="http://schemas.openxmlformats.org/officeDocument/2006/relationships" r:id="rId6"/>
              <a:extLst>
                <a:ext uri="{FF2B5EF4-FFF2-40B4-BE49-F238E27FC236}">
                  <a16:creationId xmlns:a16="http://schemas.microsoft.com/office/drawing/2014/main" id="{00000000-0008-0000-1700-000046000000}"/>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71" name="TextBox 70">
              <a:extLst>
                <a:ext uri="{FF2B5EF4-FFF2-40B4-BE49-F238E27FC236}">
                  <a16:creationId xmlns:a16="http://schemas.microsoft.com/office/drawing/2014/main" id="{00000000-0008-0000-1700-00004700000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100" b="1" baseline="0">
                  <a:solidFill>
                    <a:schemeClr val="bg1"/>
                  </a:solidFill>
                </a:rPr>
                <a:t> Unit</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1700-000031000000}"/>
              </a:ext>
            </a:extLst>
          </xdr:cNvPr>
          <xdr:cNvGrpSpPr/>
        </xdr:nvGrpSpPr>
        <xdr:grpSpPr>
          <a:xfrm>
            <a:off x="6635513" y="0"/>
            <a:ext cx="1584243" cy="662238"/>
            <a:chOff x="5654517" y="0"/>
            <a:chExt cx="1484908" cy="663813"/>
          </a:xfrm>
        </xdr:grpSpPr>
        <xdr:sp macro="" textlink="">
          <xdr:nvSpPr>
            <xdr:cNvPr id="66" name="TextBox 65">
              <a:hlinkClick xmlns:r="http://schemas.openxmlformats.org/officeDocument/2006/relationships" r:id="rId7"/>
              <a:extLst>
                <a:ext uri="{FF2B5EF4-FFF2-40B4-BE49-F238E27FC236}">
                  <a16:creationId xmlns:a16="http://schemas.microsoft.com/office/drawing/2014/main" id="{00000000-0008-0000-1700-00004200000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67" name="TextBox 66">
              <a:hlinkClick xmlns:r="http://schemas.openxmlformats.org/officeDocument/2006/relationships" r:id="rId8"/>
              <a:extLst>
                <a:ext uri="{FF2B5EF4-FFF2-40B4-BE49-F238E27FC236}">
                  <a16:creationId xmlns:a16="http://schemas.microsoft.com/office/drawing/2014/main" id="{00000000-0008-0000-1700-000043000000}"/>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S2: Total Compensation</a:t>
              </a:r>
            </a:p>
          </xdr:txBody>
        </xdr:sp>
        <xdr:sp macro="" textlink="">
          <xdr:nvSpPr>
            <xdr:cNvPr id="68" name="TextBox 67">
              <a:extLst>
                <a:ext uri="{FF2B5EF4-FFF2-40B4-BE49-F238E27FC236}">
                  <a16:creationId xmlns:a16="http://schemas.microsoft.com/office/drawing/2014/main" id="{00000000-0008-0000-1700-00004400000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0" name="Group 49">
            <a:extLst>
              <a:ext uri="{FF2B5EF4-FFF2-40B4-BE49-F238E27FC236}">
                <a16:creationId xmlns:a16="http://schemas.microsoft.com/office/drawing/2014/main" id="{00000000-0008-0000-1700-000032000000}"/>
              </a:ext>
            </a:extLst>
          </xdr:cNvPr>
          <xdr:cNvGrpSpPr/>
        </xdr:nvGrpSpPr>
        <xdr:grpSpPr>
          <a:xfrm>
            <a:off x="8301914" y="0"/>
            <a:ext cx="1584243" cy="981336"/>
            <a:chOff x="7216431" y="0"/>
            <a:chExt cx="1484908" cy="978138"/>
          </a:xfrm>
        </xdr:grpSpPr>
        <xdr:sp macro="" textlink="">
          <xdr:nvSpPr>
            <xdr:cNvPr id="61" name="TextBox 60">
              <a:hlinkClick xmlns:r="http://schemas.openxmlformats.org/officeDocument/2006/relationships" r:id="rId9"/>
              <a:extLst>
                <a:ext uri="{FF2B5EF4-FFF2-40B4-BE49-F238E27FC236}">
                  <a16:creationId xmlns:a16="http://schemas.microsoft.com/office/drawing/2014/main" id="{00000000-0008-0000-1700-00003D0000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T2: Non-Union</a:t>
              </a:r>
            </a:p>
          </xdr:txBody>
        </xdr:sp>
        <xdr:sp macro="" textlink="">
          <xdr:nvSpPr>
            <xdr:cNvPr id="62" name="TextBox 61">
              <a:hlinkClick xmlns:r="http://schemas.openxmlformats.org/officeDocument/2006/relationships" r:id="rId10"/>
              <a:extLst>
                <a:ext uri="{FF2B5EF4-FFF2-40B4-BE49-F238E27FC236}">
                  <a16:creationId xmlns:a16="http://schemas.microsoft.com/office/drawing/2014/main" id="{00000000-0008-0000-1700-00003E000000}"/>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T3: Management</a:t>
              </a:r>
            </a:p>
          </xdr:txBody>
        </xdr:sp>
        <xdr:sp macro="" textlink="">
          <xdr:nvSpPr>
            <xdr:cNvPr id="63" name="TextBox 62">
              <a:hlinkClick xmlns:r="http://schemas.openxmlformats.org/officeDocument/2006/relationships" r:id="rId11"/>
              <a:extLst>
                <a:ext uri="{FF2B5EF4-FFF2-40B4-BE49-F238E27FC236}">
                  <a16:creationId xmlns:a16="http://schemas.microsoft.com/office/drawing/2014/main" id="{00000000-0008-0000-1700-00003F000000}"/>
                </a:ext>
              </a:extLst>
            </xdr:cNvPr>
            <xdr:cNvSpPr txBox="1"/>
          </xdr:nvSpPr>
          <xdr:spPr>
            <a:xfrm>
              <a:off x="7216431" y="834138"/>
              <a:ext cx="1450938"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T4: Bargaining Unit</a:t>
              </a:r>
            </a:p>
          </xdr:txBody>
        </xdr:sp>
        <xdr:sp macro="" textlink="">
          <xdr:nvSpPr>
            <xdr:cNvPr id="64" name="TextBox 63">
              <a:extLst>
                <a:ext uri="{FF2B5EF4-FFF2-40B4-BE49-F238E27FC236}">
                  <a16:creationId xmlns:a16="http://schemas.microsoft.com/office/drawing/2014/main" id="{00000000-0008-0000-1700-00004000000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5" name="TextBox 64">
              <a:hlinkClick xmlns:r="http://schemas.openxmlformats.org/officeDocument/2006/relationships" r:id="rId12"/>
              <a:extLst>
                <a:ext uri="{FF2B5EF4-FFF2-40B4-BE49-F238E27FC236}">
                  <a16:creationId xmlns:a16="http://schemas.microsoft.com/office/drawing/2014/main" id="{00000000-0008-0000-1700-00004100000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51" name="Group 50">
            <a:extLst>
              <a:ext uri="{FF2B5EF4-FFF2-40B4-BE49-F238E27FC236}">
                <a16:creationId xmlns:a16="http://schemas.microsoft.com/office/drawing/2014/main" id="{00000000-0008-0000-1700-000033000000}"/>
              </a:ext>
            </a:extLst>
          </xdr:cNvPr>
          <xdr:cNvGrpSpPr/>
        </xdr:nvGrpSpPr>
        <xdr:grpSpPr>
          <a:xfrm>
            <a:off x="9962103" y="0"/>
            <a:ext cx="1588509" cy="819150"/>
            <a:chOff x="8772523" y="0"/>
            <a:chExt cx="1488906" cy="818309"/>
          </a:xfrm>
        </xdr:grpSpPr>
        <xdr:sp macro="" textlink="">
          <xdr:nvSpPr>
            <xdr:cNvPr id="58" name="TextBox 57">
              <a:hlinkClick xmlns:r="http://schemas.openxmlformats.org/officeDocument/2006/relationships" r:id="rId13"/>
              <a:extLst>
                <a:ext uri="{FF2B5EF4-FFF2-40B4-BE49-F238E27FC236}">
                  <a16:creationId xmlns:a16="http://schemas.microsoft.com/office/drawing/2014/main" id="{00000000-0008-0000-1700-00003A00000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9" name="TextBox 58">
              <a:extLst>
                <a:ext uri="{FF2B5EF4-FFF2-40B4-BE49-F238E27FC236}">
                  <a16:creationId xmlns:a16="http://schemas.microsoft.com/office/drawing/2014/main" id="{00000000-0008-0000-1700-00003B00000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0" name="TextBox 59">
              <a:hlinkClick xmlns:r="http://schemas.openxmlformats.org/officeDocument/2006/relationships" r:id="rId14"/>
              <a:extLst>
                <a:ext uri="{FF2B5EF4-FFF2-40B4-BE49-F238E27FC236}">
                  <a16:creationId xmlns:a16="http://schemas.microsoft.com/office/drawing/2014/main" id="{00000000-0008-0000-1700-00003C000000}"/>
                </a:ext>
              </a:extLst>
            </xdr:cNvPr>
            <xdr:cNvSpPr txBox="1"/>
          </xdr:nvSpPr>
          <xdr:spPr>
            <a:xfrm>
              <a:off x="8772523" y="676275"/>
              <a:ext cx="1456205" cy="1420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2" name="Group 51">
            <a:extLst>
              <a:ext uri="{FF2B5EF4-FFF2-40B4-BE49-F238E27FC236}">
                <a16:creationId xmlns:a16="http://schemas.microsoft.com/office/drawing/2014/main" id="{00000000-0008-0000-1700-000034000000}"/>
              </a:ext>
            </a:extLst>
          </xdr:cNvPr>
          <xdr:cNvGrpSpPr/>
        </xdr:nvGrpSpPr>
        <xdr:grpSpPr>
          <a:xfrm>
            <a:off x="0" y="0"/>
            <a:ext cx="1584245" cy="1006853"/>
            <a:chOff x="0" y="0"/>
            <a:chExt cx="1584245" cy="1006853"/>
          </a:xfrm>
        </xdr:grpSpPr>
        <xdr:sp macro="" textlink="">
          <xdr:nvSpPr>
            <xdr:cNvPr id="53" name="TextBox 52">
              <a:hlinkClick xmlns:r="http://schemas.openxmlformats.org/officeDocument/2006/relationships" r:id="rId15"/>
              <a:extLst>
                <a:ext uri="{FF2B5EF4-FFF2-40B4-BE49-F238E27FC236}">
                  <a16:creationId xmlns:a16="http://schemas.microsoft.com/office/drawing/2014/main" id="{00000000-0008-0000-1700-00003500000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4" name="TextBox 53">
              <a:hlinkClick xmlns:r="http://schemas.openxmlformats.org/officeDocument/2006/relationships" r:id="rId16"/>
              <a:extLst>
                <a:ext uri="{FF2B5EF4-FFF2-40B4-BE49-F238E27FC236}">
                  <a16:creationId xmlns:a16="http://schemas.microsoft.com/office/drawing/2014/main" id="{00000000-0008-0000-1700-00003600000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5" name="TextBox 54">
              <a:extLst>
                <a:ext uri="{FF2B5EF4-FFF2-40B4-BE49-F238E27FC236}">
                  <a16:creationId xmlns:a16="http://schemas.microsoft.com/office/drawing/2014/main" id="{00000000-0008-0000-1700-00003700000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6" name="TextBox 55">
              <a:hlinkClick xmlns:r="http://schemas.openxmlformats.org/officeDocument/2006/relationships" r:id="rId17"/>
              <a:extLst>
                <a:ext uri="{FF2B5EF4-FFF2-40B4-BE49-F238E27FC236}">
                  <a16:creationId xmlns:a16="http://schemas.microsoft.com/office/drawing/2014/main" id="{00000000-0008-0000-1700-00003800000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57" name="TextBox 56">
              <a:hlinkClick xmlns:r="http://schemas.openxmlformats.org/officeDocument/2006/relationships" r:id="rId18"/>
              <a:extLst>
                <a:ext uri="{FF2B5EF4-FFF2-40B4-BE49-F238E27FC236}">
                  <a16:creationId xmlns:a16="http://schemas.microsoft.com/office/drawing/2014/main" id="{00000000-0008-0000-1700-000039000000}"/>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grpSp>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16</xdr:col>
      <xdr:colOff>601859</xdr:colOff>
      <xdr:row>7</xdr:row>
      <xdr:rowOff>134475</xdr:rowOff>
    </xdr:to>
    <xdr:grpSp>
      <xdr:nvGrpSpPr>
        <xdr:cNvPr id="73" name="Group 72">
          <a:extLst>
            <a:ext uri="{FF2B5EF4-FFF2-40B4-BE49-F238E27FC236}">
              <a16:creationId xmlns:a16="http://schemas.microsoft.com/office/drawing/2014/main" id="{00000000-0008-0000-1800-000049000000}"/>
            </a:ext>
          </a:extLst>
        </xdr:cNvPr>
        <xdr:cNvGrpSpPr/>
      </xdr:nvGrpSpPr>
      <xdr:grpSpPr>
        <a:xfrm>
          <a:off x="0" y="0"/>
          <a:ext cx="13565384" cy="1467975"/>
          <a:chOff x="0" y="0"/>
          <a:chExt cx="13565384" cy="1467975"/>
        </a:xfrm>
      </xdr:grpSpPr>
      <xdr:grpSp>
        <xdr:nvGrpSpPr>
          <xdr:cNvPr id="74" name="Group 73">
            <a:extLst>
              <a:ext uri="{FF2B5EF4-FFF2-40B4-BE49-F238E27FC236}">
                <a16:creationId xmlns:a16="http://schemas.microsoft.com/office/drawing/2014/main" id="{00000000-0008-0000-1800-00004A000000}"/>
              </a:ext>
            </a:extLst>
          </xdr:cNvPr>
          <xdr:cNvGrpSpPr/>
        </xdr:nvGrpSpPr>
        <xdr:grpSpPr>
          <a:xfrm>
            <a:off x="1652795" y="804449"/>
            <a:ext cx="9867209" cy="663526"/>
            <a:chOff x="984225" y="802812"/>
            <a:chExt cx="9248512" cy="665163"/>
          </a:xfrm>
        </xdr:grpSpPr>
        <xdr:sp macro="" textlink="">
          <xdr:nvSpPr>
            <xdr:cNvPr id="111" name="TextBox 110">
              <a:hlinkClick xmlns:r="http://schemas.openxmlformats.org/officeDocument/2006/relationships" r:id="rId1"/>
              <a:extLst>
                <a:ext uri="{FF2B5EF4-FFF2-40B4-BE49-F238E27FC236}">
                  <a16:creationId xmlns:a16="http://schemas.microsoft.com/office/drawing/2014/main" id="{00000000-0008-0000-1800-00006F000000}"/>
                </a:ext>
              </a:extLst>
            </xdr:cNvPr>
            <xdr:cNvSpPr txBox="1"/>
          </xdr:nvSpPr>
          <xdr:spPr>
            <a:xfrm>
              <a:off x="989732"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24" name="TextBox 123">
              <a:hlinkClick xmlns:r="http://schemas.openxmlformats.org/officeDocument/2006/relationships" r:id="rId2"/>
              <a:extLst>
                <a:ext uri="{FF2B5EF4-FFF2-40B4-BE49-F238E27FC236}">
                  <a16:creationId xmlns:a16="http://schemas.microsoft.com/office/drawing/2014/main" id="{00000000-0008-0000-1800-00007C000000}"/>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25" name="TextBox 124">
              <a:hlinkClick xmlns:r="http://schemas.openxmlformats.org/officeDocument/2006/relationships" r:id="rId3"/>
              <a:extLst>
                <a:ext uri="{FF2B5EF4-FFF2-40B4-BE49-F238E27FC236}">
                  <a16:creationId xmlns:a16="http://schemas.microsoft.com/office/drawing/2014/main" id="{00000000-0008-0000-1800-00007D000000}"/>
                </a:ext>
              </a:extLst>
            </xdr:cNvPr>
            <xdr:cNvSpPr txBox="1"/>
          </xdr:nvSpPr>
          <xdr:spPr>
            <a:xfrm>
              <a:off x="7213444" y="1162050"/>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26" name="TextBox 125">
              <a:extLst>
                <a:ext uri="{FF2B5EF4-FFF2-40B4-BE49-F238E27FC236}">
                  <a16:creationId xmlns:a16="http://schemas.microsoft.com/office/drawing/2014/main" id="{00000000-0008-0000-1800-00007E000000}"/>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27" name="TextBox 126">
              <a:hlinkClick xmlns:r="http://schemas.openxmlformats.org/officeDocument/2006/relationships" r:id="rId4"/>
              <a:extLst>
                <a:ext uri="{FF2B5EF4-FFF2-40B4-BE49-F238E27FC236}">
                  <a16:creationId xmlns:a16="http://schemas.microsoft.com/office/drawing/2014/main" id="{00000000-0008-0000-1800-00007F000000}"/>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75" name="Group 74">
            <a:extLst>
              <a:ext uri="{FF2B5EF4-FFF2-40B4-BE49-F238E27FC236}">
                <a16:creationId xmlns:a16="http://schemas.microsoft.com/office/drawing/2014/main" id="{00000000-0008-0000-1800-00004B000000}"/>
              </a:ext>
            </a:extLst>
          </xdr:cNvPr>
          <xdr:cNvGrpSpPr/>
        </xdr:nvGrpSpPr>
        <xdr:grpSpPr>
          <a:xfrm>
            <a:off x="0" y="0"/>
            <a:ext cx="13565384" cy="1006853"/>
            <a:chOff x="0" y="0"/>
            <a:chExt cx="13565384" cy="1006853"/>
          </a:xfrm>
        </xdr:grpSpPr>
        <xdr:grpSp>
          <xdr:nvGrpSpPr>
            <xdr:cNvPr id="76" name="Group 75">
              <a:extLst>
                <a:ext uri="{FF2B5EF4-FFF2-40B4-BE49-F238E27FC236}">
                  <a16:creationId xmlns:a16="http://schemas.microsoft.com/office/drawing/2014/main" id="{00000000-0008-0000-1800-00004C000000}"/>
                </a:ext>
              </a:extLst>
            </xdr:cNvPr>
            <xdr:cNvGrpSpPr/>
          </xdr:nvGrpSpPr>
          <xdr:grpSpPr>
            <a:xfrm>
              <a:off x="1646474" y="0"/>
              <a:ext cx="1591505" cy="826333"/>
              <a:chOff x="978300" y="0"/>
              <a:chExt cx="1491714" cy="825738"/>
            </a:xfrm>
          </xdr:grpSpPr>
          <xdr:sp macro="" textlink="">
            <xdr:nvSpPr>
              <xdr:cNvPr id="107" name="TextBox 106">
                <a:hlinkClick xmlns:r="http://schemas.openxmlformats.org/officeDocument/2006/relationships" r:id="rId5"/>
                <a:extLst>
                  <a:ext uri="{FF2B5EF4-FFF2-40B4-BE49-F238E27FC236}">
                    <a16:creationId xmlns:a16="http://schemas.microsoft.com/office/drawing/2014/main" id="{00000000-0008-0000-1800-00006B00000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08" name="TextBox 107">
                <a:hlinkClick xmlns:r="http://schemas.openxmlformats.org/officeDocument/2006/relationships" r:id="rId6"/>
                <a:extLst>
                  <a:ext uri="{FF2B5EF4-FFF2-40B4-BE49-F238E27FC236}">
                    <a16:creationId xmlns:a16="http://schemas.microsoft.com/office/drawing/2014/main" id="{00000000-0008-0000-1800-00006C000000}"/>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09" name="TextBox 108">
                <a:hlinkClick xmlns:r="http://schemas.openxmlformats.org/officeDocument/2006/relationships" r:id="rId7"/>
                <a:extLst>
                  <a:ext uri="{FF2B5EF4-FFF2-40B4-BE49-F238E27FC236}">
                    <a16:creationId xmlns:a16="http://schemas.microsoft.com/office/drawing/2014/main" id="{00000000-0008-0000-1800-00006D000000}"/>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0" name="TextBox 109">
                <a:extLst>
                  <a:ext uri="{FF2B5EF4-FFF2-40B4-BE49-F238E27FC236}">
                    <a16:creationId xmlns:a16="http://schemas.microsoft.com/office/drawing/2014/main" id="{00000000-0008-0000-1800-00006E00000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77" name="Group 76">
              <a:extLst>
                <a:ext uri="{FF2B5EF4-FFF2-40B4-BE49-F238E27FC236}">
                  <a16:creationId xmlns:a16="http://schemas.microsoft.com/office/drawing/2014/main" id="{00000000-0008-0000-1800-00004D000000}"/>
                </a:ext>
              </a:extLst>
            </xdr:cNvPr>
            <xdr:cNvGrpSpPr/>
          </xdr:nvGrpSpPr>
          <xdr:grpSpPr>
            <a:xfrm>
              <a:off x="3302711" y="0"/>
              <a:ext cx="1584244" cy="662238"/>
              <a:chOff x="2530688" y="0"/>
              <a:chExt cx="1484909" cy="663813"/>
            </a:xfrm>
          </xdr:grpSpPr>
          <xdr:sp macro="" textlink="">
            <xdr:nvSpPr>
              <xdr:cNvPr id="104" name="TextBox 103">
                <a:hlinkClick xmlns:r="http://schemas.openxmlformats.org/officeDocument/2006/relationships" r:id="rId8"/>
                <a:extLst>
                  <a:ext uri="{FF2B5EF4-FFF2-40B4-BE49-F238E27FC236}">
                    <a16:creationId xmlns:a16="http://schemas.microsoft.com/office/drawing/2014/main" id="{00000000-0008-0000-1800-000068000000}"/>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05" name="TextBox 104">
                <a:hlinkClick xmlns:r="http://schemas.openxmlformats.org/officeDocument/2006/relationships" r:id="rId9"/>
                <a:extLst>
                  <a:ext uri="{FF2B5EF4-FFF2-40B4-BE49-F238E27FC236}">
                    <a16:creationId xmlns:a16="http://schemas.microsoft.com/office/drawing/2014/main" id="{00000000-0008-0000-1800-000069000000}"/>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06" name="TextBox 105">
                <a:extLst>
                  <a:ext uri="{FF2B5EF4-FFF2-40B4-BE49-F238E27FC236}">
                    <a16:creationId xmlns:a16="http://schemas.microsoft.com/office/drawing/2014/main" id="{00000000-0008-0000-1800-00006A00000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78" name="Group 77">
              <a:extLst>
                <a:ext uri="{FF2B5EF4-FFF2-40B4-BE49-F238E27FC236}">
                  <a16:creationId xmlns:a16="http://schemas.microsoft.com/office/drawing/2014/main" id="{00000000-0008-0000-1800-00004E000000}"/>
                </a:ext>
              </a:extLst>
            </xdr:cNvPr>
            <xdr:cNvGrpSpPr/>
          </xdr:nvGrpSpPr>
          <xdr:grpSpPr>
            <a:xfrm>
              <a:off x="4954554" y="0"/>
              <a:ext cx="1562560" cy="662238"/>
              <a:chOff x="4078956" y="0"/>
              <a:chExt cx="1464584" cy="663813"/>
            </a:xfrm>
          </xdr:grpSpPr>
          <xdr:sp macro="" textlink="">
            <xdr:nvSpPr>
              <xdr:cNvPr id="101" name="TextBox 100">
                <a:hlinkClick xmlns:r="http://schemas.openxmlformats.org/officeDocument/2006/relationships" r:id="rId10"/>
                <a:extLst>
                  <a:ext uri="{FF2B5EF4-FFF2-40B4-BE49-F238E27FC236}">
                    <a16:creationId xmlns:a16="http://schemas.microsoft.com/office/drawing/2014/main" id="{00000000-0008-0000-1800-000065000000}"/>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02" name="TextBox 101">
                <a:hlinkClick xmlns:r="http://schemas.openxmlformats.org/officeDocument/2006/relationships" r:id="rId11"/>
                <a:extLst>
                  <a:ext uri="{FF2B5EF4-FFF2-40B4-BE49-F238E27FC236}">
                    <a16:creationId xmlns:a16="http://schemas.microsoft.com/office/drawing/2014/main" id="{00000000-0008-0000-1800-000066000000}"/>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03" name="TextBox 102">
                <a:extLst>
                  <a:ext uri="{FF2B5EF4-FFF2-40B4-BE49-F238E27FC236}">
                    <a16:creationId xmlns:a16="http://schemas.microsoft.com/office/drawing/2014/main" id="{00000000-0008-0000-1800-00006700000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79" name="Group 78">
              <a:extLst>
                <a:ext uri="{FF2B5EF4-FFF2-40B4-BE49-F238E27FC236}">
                  <a16:creationId xmlns:a16="http://schemas.microsoft.com/office/drawing/2014/main" id="{00000000-0008-0000-1800-00004F000000}"/>
                </a:ext>
              </a:extLst>
            </xdr:cNvPr>
            <xdr:cNvGrpSpPr/>
          </xdr:nvGrpSpPr>
          <xdr:grpSpPr>
            <a:xfrm>
              <a:off x="6635513" y="0"/>
              <a:ext cx="1584243" cy="662238"/>
              <a:chOff x="5654517" y="0"/>
              <a:chExt cx="1484908" cy="663813"/>
            </a:xfrm>
          </xdr:grpSpPr>
          <xdr:sp macro="" textlink="">
            <xdr:nvSpPr>
              <xdr:cNvPr id="98" name="TextBox 97">
                <a:hlinkClick xmlns:r="http://schemas.openxmlformats.org/officeDocument/2006/relationships" r:id="rId12"/>
                <a:extLst>
                  <a:ext uri="{FF2B5EF4-FFF2-40B4-BE49-F238E27FC236}">
                    <a16:creationId xmlns:a16="http://schemas.microsoft.com/office/drawing/2014/main" id="{00000000-0008-0000-1800-00006200000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99" name="TextBox 98">
                <a:hlinkClick xmlns:r="http://schemas.openxmlformats.org/officeDocument/2006/relationships" r:id="rId13"/>
                <a:extLst>
                  <a:ext uri="{FF2B5EF4-FFF2-40B4-BE49-F238E27FC236}">
                    <a16:creationId xmlns:a16="http://schemas.microsoft.com/office/drawing/2014/main" id="{00000000-0008-0000-1800-000063000000}"/>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00" name="TextBox 99">
                <a:extLst>
                  <a:ext uri="{FF2B5EF4-FFF2-40B4-BE49-F238E27FC236}">
                    <a16:creationId xmlns:a16="http://schemas.microsoft.com/office/drawing/2014/main" id="{00000000-0008-0000-1800-00006400000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80" name="Group 79">
              <a:extLst>
                <a:ext uri="{FF2B5EF4-FFF2-40B4-BE49-F238E27FC236}">
                  <a16:creationId xmlns:a16="http://schemas.microsoft.com/office/drawing/2014/main" id="{00000000-0008-0000-1800-000050000000}"/>
                </a:ext>
              </a:extLst>
            </xdr:cNvPr>
            <xdr:cNvGrpSpPr/>
          </xdr:nvGrpSpPr>
          <xdr:grpSpPr>
            <a:xfrm>
              <a:off x="8301914" y="0"/>
              <a:ext cx="1584243" cy="981336"/>
              <a:chOff x="7216431" y="0"/>
              <a:chExt cx="1484908" cy="978138"/>
            </a:xfrm>
          </xdr:grpSpPr>
          <xdr:sp macro="" textlink="">
            <xdr:nvSpPr>
              <xdr:cNvPr id="93" name="TextBox 92">
                <a:hlinkClick xmlns:r="http://schemas.openxmlformats.org/officeDocument/2006/relationships" r:id="rId14"/>
                <a:extLst>
                  <a:ext uri="{FF2B5EF4-FFF2-40B4-BE49-F238E27FC236}">
                    <a16:creationId xmlns:a16="http://schemas.microsoft.com/office/drawing/2014/main" id="{00000000-0008-0000-1800-00005D0000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94" name="TextBox 93">
                <a:hlinkClick xmlns:r="http://schemas.openxmlformats.org/officeDocument/2006/relationships" r:id="rId15"/>
                <a:extLst>
                  <a:ext uri="{FF2B5EF4-FFF2-40B4-BE49-F238E27FC236}">
                    <a16:creationId xmlns:a16="http://schemas.microsoft.com/office/drawing/2014/main" id="{00000000-0008-0000-1800-00005E000000}"/>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95" name="TextBox 94">
                <a:hlinkClick xmlns:r="http://schemas.openxmlformats.org/officeDocument/2006/relationships" r:id="rId16"/>
                <a:extLst>
                  <a:ext uri="{FF2B5EF4-FFF2-40B4-BE49-F238E27FC236}">
                    <a16:creationId xmlns:a16="http://schemas.microsoft.com/office/drawing/2014/main" id="{00000000-0008-0000-1800-00005F000000}"/>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96" name="TextBox 95">
                <a:extLst>
                  <a:ext uri="{FF2B5EF4-FFF2-40B4-BE49-F238E27FC236}">
                    <a16:creationId xmlns:a16="http://schemas.microsoft.com/office/drawing/2014/main" id="{00000000-0008-0000-1800-00006000000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97" name="TextBox 96">
                <a:hlinkClick xmlns:r="http://schemas.openxmlformats.org/officeDocument/2006/relationships" r:id="rId17"/>
                <a:extLst>
                  <a:ext uri="{FF2B5EF4-FFF2-40B4-BE49-F238E27FC236}">
                    <a16:creationId xmlns:a16="http://schemas.microsoft.com/office/drawing/2014/main" id="{00000000-0008-0000-1800-00006100000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81" name="Group 80">
              <a:extLst>
                <a:ext uri="{FF2B5EF4-FFF2-40B4-BE49-F238E27FC236}">
                  <a16:creationId xmlns:a16="http://schemas.microsoft.com/office/drawing/2014/main" id="{00000000-0008-0000-1800-000051000000}"/>
                </a:ext>
              </a:extLst>
            </xdr:cNvPr>
            <xdr:cNvGrpSpPr/>
          </xdr:nvGrpSpPr>
          <xdr:grpSpPr>
            <a:xfrm>
              <a:off x="9962104" y="0"/>
              <a:ext cx="1588508" cy="821118"/>
              <a:chOff x="8772524" y="0"/>
              <a:chExt cx="1488905" cy="820275"/>
            </a:xfrm>
          </xdr:grpSpPr>
          <xdr:sp macro="" textlink="">
            <xdr:nvSpPr>
              <xdr:cNvPr id="89" name="TextBox 88">
                <a:hlinkClick xmlns:r="http://schemas.openxmlformats.org/officeDocument/2006/relationships" r:id="rId18"/>
                <a:extLst>
                  <a:ext uri="{FF2B5EF4-FFF2-40B4-BE49-F238E27FC236}">
                    <a16:creationId xmlns:a16="http://schemas.microsoft.com/office/drawing/2014/main" id="{00000000-0008-0000-1800-000059000000}"/>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90" name="TextBox 89">
                <a:hlinkClick xmlns:r="http://schemas.openxmlformats.org/officeDocument/2006/relationships" r:id="rId19"/>
                <a:extLst>
                  <a:ext uri="{FF2B5EF4-FFF2-40B4-BE49-F238E27FC236}">
                    <a16:creationId xmlns:a16="http://schemas.microsoft.com/office/drawing/2014/main" id="{00000000-0008-0000-1800-00005A00000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91" name="TextBox 90">
                <a:extLst>
                  <a:ext uri="{FF2B5EF4-FFF2-40B4-BE49-F238E27FC236}">
                    <a16:creationId xmlns:a16="http://schemas.microsoft.com/office/drawing/2014/main" id="{00000000-0008-0000-1800-00005B00000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92" name="TextBox 91">
                <a:hlinkClick xmlns:r="http://schemas.openxmlformats.org/officeDocument/2006/relationships" r:id="rId20"/>
                <a:extLst>
                  <a:ext uri="{FF2B5EF4-FFF2-40B4-BE49-F238E27FC236}">
                    <a16:creationId xmlns:a16="http://schemas.microsoft.com/office/drawing/2014/main" id="{00000000-0008-0000-1800-00005C000000}"/>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82" name="Group 81">
              <a:extLst>
                <a:ext uri="{FF2B5EF4-FFF2-40B4-BE49-F238E27FC236}">
                  <a16:creationId xmlns:a16="http://schemas.microsoft.com/office/drawing/2014/main" id="{00000000-0008-0000-1800-000052000000}"/>
                </a:ext>
              </a:extLst>
            </xdr:cNvPr>
            <xdr:cNvGrpSpPr/>
          </xdr:nvGrpSpPr>
          <xdr:grpSpPr>
            <a:xfrm>
              <a:off x="0" y="0"/>
              <a:ext cx="1584245" cy="1006853"/>
              <a:chOff x="0" y="0"/>
              <a:chExt cx="1584245" cy="1006853"/>
            </a:xfrm>
          </xdr:grpSpPr>
          <xdr:sp macro="" textlink="">
            <xdr:nvSpPr>
              <xdr:cNvPr id="84" name="TextBox 83">
                <a:hlinkClick xmlns:r="http://schemas.openxmlformats.org/officeDocument/2006/relationships" r:id="rId21"/>
                <a:extLst>
                  <a:ext uri="{FF2B5EF4-FFF2-40B4-BE49-F238E27FC236}">
                    <a16:creationId xmlns:a16="http://schemas.microsoft.com/office/drawing/2014/main" id="{00000000-0008-0000-1800-00005400000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85" name="TextBox 84">
                <a:hlinkClick xmlns:r="http://schemas.openxmlformats.org/officeDocument/2006/relationships" r:id="rId22"/>
                <a:extLst>
                  <a:ext uri="{FF2B5EF4-FFF2-40B4-BE49-F238E27FC236}">
                    <a16:creationId xmlns:a16="http://schemas.microsoft.com/office/drawing/2014/main" id="{00000000-0008-0000-1800-00005500000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86" name="TextBox 85">
                <a:extLst>
                  <a:ext uri="{FF2B5EF4-FFF2-40B4-BE49-F238E27FC236}">
                    <a16:creationId xmlns:a16="http://schemas.microsoft.com/office/drawing/2014/main" id="{00000000-0008-0000-1800-00005600000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87" name="TextBox 86">
                <a:hlinkClick xmlns:r="http://schemas.openxmlformats.org/officeDocument/2006/relationships" r:id="rId23"/>
                <a:extLst>
                  <a:ext uri="{FF2B5EF4-FFF2-40B4-BE49-F238E27FC236}">
                    <a16:creationId xmlns:a16="http://schemas.microsoft.com/office/drawing/2014/main" id="{00000000-0008-0000-1800-00005700000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88" name="TextBox 87">
                <a:hlinkClick xmlns:r="http://schemas.openxmlformats.org/officeDocument/2006/relationships" r:id="rId24"/>
                <a:extLst>
                  <a:ext uri="{FF2B5EF4-FFF2-40B4-BE49-F238E27FC236}">
                    <a16:creationId xmlns:a16="http://schemas.microsoft.com/office/drawing/2014/main" id="{00000000-0008-0000-1800-000058000000}"/>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83" name="Picture 82">
              <a:extLst>
                <a:ext uri="{FF2B5EF4-FFF2-40B4-BE49-F238E27FC236}">
                  <a16:creationId xmlns:a16="http://schemas.microsoft.com/office/drawing/2014/main" id="{00000000-0008-0000-1800-000053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2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16</xdr:col>
      <xdr:colOff>163709</xdr:colOff>
      <xdr:row>5</xdr:row>
      <xdr:rowOff>54353</xdr:rowOff>
    </xdr:to>
    <xdr:grpSp>
      <xdr:nvGrpSpPr>
        <xdr:cNvPr id="75" name="Group 74">
          <a:extLst>
            <a:ext uri="{FF2B5EF4-FFF2-40B4-BE49-F238E27FC236}">
              <a16:creationId xmlns:a16="http://schemas.microsoft.com/office/drawing/2014/main" id="{00000000-0008-0000-1900-00004B000000}"/>
            </a:ext>
          </a:extLst>
        </xdr:cNvPr>
        <xdr:cNvGrpSpPr/>
      </xdr:nvGrpSpPr>
      <xdr:grpSpPr>
        <a:xfrm>
          <a:off x="0" y="0"/>
          <a:ext cx="13565384" cy="1006853"/>
          <a:chOff x="0" y="0"/>
          <a:chExt cx="13565384" cy="1006853"/>
        </a:xfrm>
      </xdr:grpSpPr>
      <xdr:grpSp>
        <xdr:nvGrpSpPr>
          <xdr:cNvPr id="76" name="Group 75">
            <a:extLst>
              <a:ext uri="{FF2B5EF4-FFF2-40B4-BE49-F238E27FC236}">
                <a16:creationId xmlns:a16="http://schemas.microsoft.com/office/drawing/2014/main" id="{00000000-0008-0000-1900-00004C000000}"/>
              </a:ext>
            </a:extLst>
          </xdr:cNvPr>
          <xdr:cNvGrpSpPr/>
        </xdr:nvGrpSpPr>
        <xdr:grpSpPr>
          <a:xfrm>
            <a:off x="1646474" y="0"/>
            <a:ext cx="1591505" cy="826333"/>
            <a:chOff x="978300" y="0"/>
            <a:chExt cx="1491714" cy="825738"/>
          </a:xfrm>
        </xdr:grpSpPr>
        <xdr:sp macro="" textlink="">
          <xdr:nvSpPr>
            <xdr:cNvPr id="107" name="TextBox 106">
              <a:hlinkClick xmlns:r="http://schemas.openxmlformats.org/officeDocument/2006/relationships" r:id="rId1"/>
              <a:extLst>
                <a:ext uri="{FF2B5EF4-FFF2-40B4-BE49-F238E27FC236}">
                  <a16:creationId xmlns:a16="http://schemas.microsoft.com/office/drawing/2014/main" id="{00000000-0008-0000-1900-00006B00000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08" name="TextBox 107">
              <a:hlinkClick xmlns:r="http://schemas.openxmlformats.org/officeDocument/2006/relationships" r:id="rId2"/>
              <a:extLst>
                <a:ext uri="{FF2B5EF4-FFF2-40B4-BE49-F238E27FC236}">
                  <a16:creationId xmlns:a16="http://schemas.microsoft.com/office/drawing/2014/main" id="{00000000-0008-0000-1900-00006C000000}"/>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09" name="TextBox 108">
              <a:hlinkClick xmlns:r="http://schemas.openxmlformats.org/officeDocument/2006/relationships" r:id="rId3"/>
              <a:extLst>
                <a:ext uri="{FF2B5EF4-FFF2-40B4-BE49-F238E27FC236}">
                  <a16:creationId xmlns:a16="http://schemas.microsoft.com/office/drawing/2014/main" id="{00000000-0008-0000-1900-00006D000000}"/>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0" name="TextBox 109">
              <a:extLst>
                <a:ext uri="{FF2B5EF4-FFF2-40B4-BE49-F238E27FC236}">
                  <a16:creationId xmlns:a16="http://schemas.microsoft.com/office/drawing/2014/main" id="{00000000-0008-0000-1900-00006E00000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77" name="Group 76">
            <a:extLst>
              <a:ext uri="{FF2B5EF4-FFF2-40B4-BE49-F238E27FC236}">
                <a16:creationId xmlns:a16="http://schemas.microsoft.com/office/drawing/2014/main" id="{00000000-0008-0000-1900-00004D000000}"/>
              </a:ext>
            </a:extLst>
          </xdr:cNvPr>
          <xdr:cNvGrpSpPr/>
        </xdr:nvGrpSpPr>
        <xdr:grpSpPr>
          <a:xfrm>
            <a:off x="3302711" y="0"/>
            <a:ext cx="1584244" cy="662238"/>
            <a:chOff x="2530688" y="0"/>
            <a:chExt cx="1484909" cy="663813"/>
          </a:xfrm>
        </xdr:grpSpPr>
        <xdr:sp macro="" textlink="">
          <xdr:nvSpPr>
            <xdr:cNvPr id="104" name="TextBox 103">
              <a:hlinkClick xmlns:r="http://schemas.openxmlformats.org/officeDocument/2006/relationships" r:id="rId4"/>
              <a:extLst>
                <a:ext uri="{FF2B5EF4-FFF2-40B4-BE49-F238E27FC236}">
                  <a16:creationId xmlns:a16="http://schemas.microsoft.com/office/drawing/2014/main" id="{00000000-0008-0000-1900-000068000000}"/>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05" name="TextBox 104">
              <a:hlinkClick xmlns:r="http://schemas.openxmlformats.org/officeDocument/2006/relationships" r:id="rId5"/>
              <a:extLst>
                <a:ext uri="{FF2B5EF4-FFF2-40B4-BE49-F238E27FC236}">
                  <a16:creationId xmlns:a16="http://schemas.microsoft.com/office/drawing/2014/main" id="{00000000-0008-0000-1900-000069000000}"/>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06" name="TextBox 105">
              <a:extLst>
                <a:ext uri="{FF2B5EF4-FFF2-40B4-BE49-F238E27FC236}">
                  <a16:creationId xmlns:a16="http://schemas.microsoft.com/office/drawing/2014/main" id="{00000000-0008-0000-1900-00006A00000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78" name="Group 77">
            <a:extLst>
              <a:ext uri="{FF2B5EF4-FFF2-40B4-BE49-F238E27FC236}">
                <a16:creationId xmlns:a16="http://schemas.microsoft.com/office/drawing/2014/main" id="{00000000-0008-0000-1900-00004E000000}"/>
              </a:ext>
            </a:extLst>
          </xdr:cNvPr>
          <xdr:cNvGrpSpPr/>
        </xdr:nvGrpSpPr>
        <xdr:grpSpPr>
          <a:xfrm>
            <a:off x="4954554" y="0"/>
            <a:ext cx="1562560" cy="662238"/>
            <a:chOff x="4078956" y="0"/>
            <a:chExt cx="1464584" cy="663813"/>
          </a:xfrm>
        </xdr:grpSpPr>
        <xdr:sp macro="" textlink="">
          <xdr:nvSpPr>
            <xdr:cNvPr id="101" name="TextBox 100">
              <a:hlinkClick xmlns:r="http://schemas.openxmlformats.org/officeDocument/2006/relationships" r:id="rId6"/>
              <a:extLst>
                <a:ext uri="{FF2B5EF4-FFF2-40B4-BE49-F238E27FC236}">
                  <a16:creationId xmlns:a16="http://schemas.microsoft.com/office/drawing/2014/main" id="{00000000-0008-0000-1900-000065000000}"/>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02" name="TextBox 101">
              <a:hlinkClick xmlns:r="http://schemas.openxmlformats.org/officeDocument/2006/relationships" r:id="rId7"/>
              <a:extLst>
                <a:ext uri="{FF2B5EF4-FFF2-40B4-BE49-F238E27FC236}">
                  <a16:creationId xmlns:a16="http://schemas.microsoft.com/office/drawing/2014/main" id="{00000000-0008-0000-1900-000066000000}"/>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03" name="TextBox 102">
              <a:extLst>
                <a:ext uri="{FF2B5EF4-FFF2-40B4-BE49-F238E27FC236}">
                  <a16:creationId xmlns:a16="http://schemas.microsoft.com/office/drawing/2014/main" id="{00000000-0008-0000-1900-00006700000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79" name="Group 78">
            <a:extLst>
              <a:ext uri="{FF2B5EF4-FFF2-40B4-BE49-F238E27FC236}">
                <a16:creationId xmlns:a16="http://schemas.microsoft.com/office/drawing/2014/main" id="{00000000-0008-0000-1900-00004F000000}"/>
              </a:ext>
            </a:extLst>
          </xdr:cNvPr>
          <xdr:cNvGrpSpPr/>
        </xdr:nvGrpSpPr>
        <xdr:grpSpPr>
          <a:xfrm>
            <a:off x="6635513" y="0"/>
            <a:ext cx="1584243" cy="662238"/>
            <a:chOff x="5654517" y="0"/>
            <a:chExt cx="1484908" cy="663813"/>
          </a:xfrm>
        </xdr:grpSpPr>
        <xdr:sp macro="" textlink="">
          <xdr:nvSpPr>
            <xdr:cNvPr id="98" name="TextBox 97">
              <a:hlinkClick xmlns:r="http://schemas.openxmlformats.org/officeDocument/2006/relationships" r:id="rId8"/>
              <a:extLst>
                <a:ext uri="{FF2B5EF4-FFF2-40B4-BE49-F238E27FC236}">
                  <a16:creationId xmlns:a16="http://schemas.microsoft.com/office/drawing/2014/main" id="{00000000-0008-0000-1900-00006200000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99" name="TextBox 98">
              <a:hlinkClick xmlns:r="http://schemas.openxmlformats.org/officeDocument/2006/relationships" r:id="rId9"/>
              <a:extLst>
                <a:ext uri="{FF2B5EF4-FFF2-40B4-BE49-F238E27FC236}">
                  <a16:creationId xmlns:a16="http://schemas.microsoft.com/office/drawing/2014/main" id="{00000000-0008-0000-1900-000063000000}"/>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00" name="TextBox 99">
              <a:extLst>
                <a:ext uri="{FF2B5EF4-FFF2-40B4-BE49-F238E27FC236}">
                  <a16:creationId xmlns:a16="http://schemas.microsoft.com/office/drawing/2014/main" id="{00000000-0008-0000-1900-00006400000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80" name="Group 79">
            <a:extLst>
              <a:ext uri="{FF2B5EF4-FFF2-40B4-BE49-F238E27FC236}">
                <a16:creationId xmlns:a16="http://schemas.microsoft.com/office/drawing/2014/main" id="{00000000-0008-0000-1900-000050000000}"/>
              </a:ext>
            </a:extLst>
          </xdr:cNvPr>
          <xdr:cNvGrpSpPr/>
        </xdr:nvGrpSpPr>
        <xdr:grpSpPr>
          <a:xfrm>
            <a:off x="8301914" y="0"/>
            <a:ext cx="1584243" cy="981336"/>
            <a:chOff x="7216431" y="0"/>
            <a:chExt cx="1484908" cy="978138"/>
          </a:xfrm>
        </xdr:grpSpPr>
        <xdr:sp macro="" textlink="">
          <xdr:nvSpPr>
            <xdr:cNvPr id="93" name="TextBox 92">
              <a:hlinkClick xmlns:r="http://schemas.openxmlformats.org/officeDocument/2006/relationships" r:id="rId10"/>
              <a:extLst>
                <a:ext uri="{FF2B5EF4-FFF2-40B4-BE49-F238E27FC236}">
                  <a16:creationId xmlns:a16="http://schemas.microsoft.com/office/drawing/2014/main" id="{00000000-0008-0000-1900-00005D0000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94" name="TextBox 93">
              <a:hlinkClick xmlns:r="http://schemas.openxmlformats.org/officeDocument/2006/relationships" r:id="rId11"/>
              <a:extLst>
                <a:ext uri="{FF2B5EF4-FFF2-40B4-BE49-F238E27FC236}">
                  <a16:creationId xmlns:a16="http://schemas.microsoft.com/office/drawing/2014/main" id="{00000000-0008-0000-1900-00005E000000}"/>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95" name="TextBox 94">
              <a:hlinkClick xmlns:r="http://schemas.openxmlformats.org/officeDocument/2006/relationships" r:id="rId12"/>
              <a:extLst>
                <a:ext uri="{FF2B5EF4-FFF2-40B4-BE49-F238E27FC236}">
                  <a16:creationId xmlns:a16="http://schemas.microsoft.com/office/drawing/2014/main" id="{00000000-0008-0000-1900-00005F000000}"/>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96" name="TextBox 95">
              <a:extLst>
                <a:ext uri="{FF2B5EF4-FFF2-40B4-BE49-F238E27FC236}">
                  <a16:creationId xmlns:a16="http://schemas.microsoft.com/office/drawing/2014/main" id="{00000000-0008-0000-1900-00006000000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97" name="TextBox 96">
              <a:hlinkClick xmlns:r="http://schemas.openxmlformats.org/officeDocument/2006/relationships" r:id="rId13"/>
              <a:extLst>
                <a:ext uri="{FF2B5EF4-FFF2-40B4-BE49-F238E27FC236}">
                  <a16:creationId xmlns:a16="http://schemas.microsoft.com/office/drawing/2014/main" id="{00000000-0008-0000-1900-00006100000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81" name="Group 80">
            <a:extLst>
              <a:ext uri="{FF2B5EF4-FFF2-40B4-BE49-F238E27FC236}">
                <a16:creationId xmlns:a16="http://schemas.microsoft.com/office/drawing/2014/main" id="{00000000-0008-0000-1900-000051000000}"/>
              </a:ext>
            </a:extLst>
          </xdr:cNvPr>
          <xdr:cNvGrpSpPr/>
        </xdr:nvGrpSpPr>
        <xdr:grpSpPr>
          <a:xfrm>
            <a:off x="9962104" y="0"/>
            <a:ext cx="1588508" cy="821118"/>
            <a:chOff x="8772524" y="0"/>
            <a:chExt cx="1488905" cy="820275"/>
          </a:xfrm>
        </xdr:grpSpPr>
        <xdr:sp macro="" textlink="">
          <xdr:nvSpPr>
            <xdr:cNvPr id="89" name="TextBox 88">
              <a:hlinkClick xmlns:r="http://schemas.openxmlformats.org/officeDocument/2006/relationships" r:id="rId14"/>
              <a:extLst>
                <a:ext uri="{FF2B5EF4-FFF2-40B4-BE49-F238E27FC236}">
                  <a16:creationId xmlns:a16="http://schemas.microsoft.com/office/drawing/2014/main" id="{00000000-0008-0000-1900-000059000000}"/>
                </a:ext>
              </a:extLst>
            </xdr:cNvPr>
            <xdr:cNvSpPr txBox="1"/>
          </xdr:nvSpPr>
          <xdr:spPr>
            <a:xfrm>
              <a:off x="8776629" y="351084"/>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90" name="TextBox 89">
              <a:hlinkClick xmlns:r="http://schemas.openxmlformats.org/officeDocument/2006/relationships" r:id="rId15"/>
              <a:extLst>
                <a:ext uri="{FF2B5EF4-FFF2-40B4-BE49-F238E27FC236}">
                  <a16:creationId xmlns:a16="http://schemas.microsoft.com/office/drawing/2014/main" id="{00000000-0008-0000-1900-00005A00000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91" name="TextBox 90">
              <a:extLst>
                <a:ext uri="{FF2B5EF4-FFF2-40B4-BE49-F238E27FC236}">
                  <a16:creationId xmlns:a16="http://schemas.microsoft.com/office/drawing/2014/main" id="{00000000-0008-0000-1900-00005B00000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92" name="TextBox 91">
              <a:hlinkClick xmlns:r="http://schemas.openxmlformats.org/officeDocument/2006/relationships" r:id="rId16"/>
              <a:extLst>
                <a:ext uri="{FF2B5EF4-FFF2-40B4-BE49-F238E27FC236}">
                  <a16:creationId xmlns:a16="http://schemas.microsoft.com/office/drawing/2014/main" id="{00000000-0008-0000-1900-00005C000000}"/>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82" name="Group 81">
            <a:extLst>
              <a:ext uri="{FF2B5EF4-FFF2-40B4-BE49-F238E27FC236}">
                <a16:creationId xmlns:a16="http://schemas.microsoft.com/office/drawing/2014/main" id="{00000000-0008-0000-1900-000052000000}"/>
              </a:ext>
            </a:extLst>
          </xdr:cNvPr>
          <xdr:cNvGrpSpPr/>
        </xdr:nvGrpSpPr>
        <xdr:grpSpPr>
          <a:xfrm>
            <a:off x="0" y="0"/>
            <a:ext cx="1584245" cy="1006853"/>
            <a:chOff x="0" y="0"/>
            <a:chExt cx="1584245" cy="1006853"/>
          </a:xfrm>
        </xdr:grpSpPr>
        <xdr:sp macro="" textlink="">
          <xdr:nvSpPr>
            <xdr:cNvPr id="84" name="TextBox 83">
              <a:hlinkClick xmlns:r="http://schemas.openxmlformats.org/officeDocument/2006/relationships" r:id="rId17"/>
              <a:extLst>
                <a:ext uri="{FF2B5EF4-FFF2-40B4-BE49-F238E27FC236}">
                  <a16:creationId xmlns:a16="http://schemas.microsoft.com/office/drawing/2014/main" id="{00000000-0008-0000-1900-00005400000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85" name="TextBox 84">
              <a:hlinkClick xmlns:r="http://schemas.openxmlformats.org/officeDocument/2006/relationships" r:id="rId18"/>
              <a:extLst>
                <a:ext uri="{FF2B5EF4-FFF2-40B4-BE49-F238E27FC236}">
                  <a16:creationId xmlns:a16="http://schemas.microsoft.com/office/drawing/2014/main" id="{00000000-0008-0000-1900-00005500000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86" name="TextBox 85">
              <a:extLst>
                <a:ext uri="{FF2B5EF4-FFF2-40B4-BE49-F238E27FC236}">
                  <a16:creationId xmlns:a16="http://schemas.microsoft.com/office/drawing/2014/main" id="{00000000-0008-0000-1900-00005600000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87" name="TextBox 86">
              <a:hlinkClick xmlns:r="http://schemas.openxmlformats.org/officeDocument/2006/relationships" r:id="rId19"/>
              <a:extLst>
                <a:ext uri="{FF2B5EF4-FFF2-40B4-BE49-F238E27FC236}">
                  <a16:creationId xmlns:a16="http://schemas.microsoft.com/office/drawing/2014/main" id="{00000000-0008-0000-1900-00005700000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88" name="TextBox 87">
              <a:hlinkClick xmlns:r="http://schemas.openxmlformats.org/officeDocument/2006/relationships" r:id="rId20"/>
              <a:extLst>
                <a:ext uri="{FF2B5EF4-FFF2-40B4-BE49-F238E27FC236}">
                  <a16:creationId xmlns:a16="http://schemas.microsoft.com/office/drawing/2014/main" id="{00000000-0008-0000-1900-000058000000}"/>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83" name="Picture 82">
            <a:extLst>
              <a:ext uri="{FF2B5EF4-FFF2-40B4-BE49-F238E27FC236}">
                <a16:creationId xmlns:a16="http://schemas.microsoft.com/office/drawing/2014/main" id="{00000000-0008-0000-1900-00005300000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clientData/>
  </xdr:twoCellAnchor>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0</xdr:row>
          <xdr:rowOff>238125</xdr:rowOff>
        </xdr:from>
        <xdr:to>
          <xdr:col>1</xdr:col>
          <xdr:colOff>0</xdr:colOff>
          <xdr:row>2</xdr:row>
          <xdr:rowOff>104775</xdr:rowOff>
        </xdr:to>
        <xdr:sp macro="" textlink="">
          <xdr:nvSpPr>
            <xdr:cNvPr id="68629" name="Check Box 21" hidden="1">
              <a:extLst>
                <a:ext uri="{63B3BB69-23CF-44E3-9099-C40C66FF867C}">
                  <a14:compatExt spid="_x0000_s68629"/>
                </a:ext>
                <a:ext uri="{FF2B5EF4-FFF2-40B4-BE49-F238E27FC236}">
                  <a16:creationId xmlns:a16="http://schemas.microsoft.com/office/drawing/2014/main" id="{00000000-0008-0000-1A00-00001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6</xdr:row>
          <xdr:rowOff>238125</xdr:rowOff>
        </xdr:from>
        <xdr:to>
          <xdr:col>1</xdr:col>
          <xdr:colOff>0</xdr:colOff>
          <xdr:row>8</xdr:row>
          <xdr:rowOff>104775</xdr:rowOff>
        </xdr:to>
        <xdr:sp macro="" textlink="">
          <xdr:nvSpPr>
            <xdr:cNvPr id="68630" name="Check Box 22" hidden="1">
              <a:extLst>
                <a:ext uri="{63B3BB69-23CF-44E3-9099-C40C66FF867C}">
                  <a14:compatExt spid="_x0000_s68630"/>
                </a:ext>
                <a:ext uri="{FF2B5EF4-FFF2-40B4-BE49-F238E27FC236}">
                  <a16:creationId xmlns:a16="http://schemas.microsoft.com/office/drawing/2014/main" id="{00000000-0008-0000-1A00-00001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11</xdr:row>
          <xdr:rowOff>238125</xdr:rowOff>
        </xdr:from>
        <xdr:to>
          <xdr:col>1</xdr:col>
          <xdr:colOff>0</xdr:colOff>
          <xdr:row>13</xdr:row>
          <xdr:rowOff>104775</xdr:rowOff>
        </xdr:to>
        <xdr:sp macro="" textlink="">
          <xdr:nvSpPr>
            <xdr:cNvPr id="68631" name="Check Box 23" hidden="1">
              <a:extLst>
                <a:ext uri="{63B3BB69-23CF-44E3-9099-C40C66FF867C}">
                  <a14:compatExt spid="_x0000_s68631"/>
                </a:ext>
                <a:ext uri="{FF2B5EF4-FFF2-40B4-BE49-F238E27FC236}">
                  <a16:creationId xmlns:a16="http://schemas.microsoft.com/office/drawing/2014/main" id="{00000000-0008-0000-1A00-00001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17</xdr:row>
          <xdr:rowOff>238125</xdr:rowOff>
        </xdr:from>
        <xdr:to>
          <xdr:col>1</xdr:col>
          <xdr:colOff>0</xdr:colOff>
          <xdr:row>19</xdr:row>
          <xdr:rowOff>104775</xdr:rowOff>
        </xdr:to>
        <xdr:sp macro="" textlink="">
          <xdr:nvSpPr>
            <xdr:cNvPr id="68632" name="Check Box 24" hidden="1">
              <a:extLst>
                <a:ext uri="{63B3BB69-23CF-44E3-9099-C40C66FF867C}">
                  <a14:compatExt spid="_x0000_s68632"/>
                </a:ext>
                <a:ext uri="{FF2B5EF4-FFF2-40B4-BE49-F238E27FC236}">
                  <a16:creationId xmlns:a16="http://schemas.microsoft.com/office/drawing/2014/main" id="{00000000-0008-0000-1A00-00001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19</xdr:row>
          <xdr:rowOff>238125</xdr:rowOff>
        </xdr:from>
        <xdr:to>
          <xdr:col>1</xdr:col>
          <xdr:colOff>0</xdr:colOff>
          <xdr:row>21</xdr:row>
          <xdr:rowOff>104775</xdr:rowOff>
        </xdr:to>
        <xdr:sp macro="" textlink="">
          <xdr:nvSpPr>
            <xdr:cNvPr id="68634" name="Check Box 26" hidden="1">
              <a:extLst>
                <a:ext uri="{63B3BB69-23CF-44E3-9099-C40C66FF867C}">
                  <a14:compatExt spid="_x0000_s68634"/>
                </a:ext>
                <a:ext uri="{FF2B5EF4-FFF2-40B4-BE49-F238E27FC236}">
                  <a16:creationId xmlns:a16="http://schemas.microsoft.com/office/drawing/2014/main" id="{00000000-0008-0000-1A00-00001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24</xdr:row>
          <xdr:rowOff>238125</xdr:rowOff>
        </xdr:from>
        <xdr:to>
          <xdr:col>1</xdr:col>
          <xdr:colOff>0</xdr:colOff>
          <xdr:row>26</xdr:row>
          <xdr:rowOff>104775</xdr:rowOff>
        </xdr:to>
        <xdr:sp macro="" textlink="">
          <xdr:nvSpPr>
            <xdr:cNvPr id="68635" name="Check Box 27" hidden="1">
              <a:extLst>
                <a:ext uri="{63B3BB69-23CF-44E3-9099-C40C66FF867C}">
                  <a14:compatExt spid="_x0000_s68635"/>
                </a:ext>
                <a:ext uri="{FF2B5EF4-FFF2-40B4-BE49-F238E27FC236}">
                  <a16:creationId xmlns:a16="http://schemas.microsoft.com/office/drawing/2014/main" id="{00000000-0008-0000-1A00-00001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30</xdr:row>
          <xdr:rowOff>238125</xdr:rowOff>
        </xdr:from>
        <xdr:to>
          <xdr:col>1</xdr:col>
          <xdr:colOff>0</xdr:colOff>
          <xdr:row>32</xdr:row>
          <xdr:rowOff>104775</xdr:rowOff>
        </xdr:to>
        <xdr:sp macro="" textlink="">
          <xdr:nvSpPr>
            <xdr:cNvPr id="68636" name="Check Box 28" hidden="1">
              <a:extLst>
                <a:ext uri="{63B3BB69-23CF-44E3-9099-C40C66FF867C}">
                  <a14:compatExt spid="_x0000_s68636"/>
                </a:ext>
                <a:ext uri="{FF2B5EF4-FFF2-40B4-BE49-F238E27FC236}">
                  <a16:creationId xmlns:a16="http://schemas.microsoft.com/office/drawing/2014/main" id="{00000000-0008-0000-1A00-00001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35</xdr:row>
          <xdr:rowOff>238125</xdr:rowOff>
        </xdr:from>
        <xdr:to>
          <xdr:col>1</xdr:col>
          <xdr:colOff>0</xdr:colOff>
          <xdr:row>37</xdr:row>
          <xdr:rowOff>104775</xdr:rowOff>
        </xdr:to>
        <xdr:sp macro="" textlink="">
          <xdr:nvSpPr>
            <xdr:cNvPr id="68637" name="Check Box 29" hidden="1">
              <a:extLst>
                <a:ext uri="{63B3BB69-23CF-44E3-9099-C40C66FF867C}">
                  <a14:compatExt spid="_x0000_s68637"/>
                </a:ext>
                <a:ext uri="{FF2B5EF4-FFF2-40B4-BE49-F238E27FC236}">
                  <a16:creationId xmlns:a16="http://schemas.microsoft.com/office/drawing/2014/main" id="{00000000-0008-0000-1A00-00001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40</xdr:row>
          <xdr:rowOff>238125</xdr:rowOff>
        </xdr:from>
        <xdr:to>
          <xdr:col>1</xdr:col>
          <xdr:colOff>0</xdr:colOff>
          <xdr:row>42</xdr:row>
          <xdr:rowOff>104775</xdr:rowOff>
        </xdr:to>
        <xdr:sp macro="" textlink="">
          <xdr:nvSpPr>
            <xdr:cNvPr id="68638" name="Check Box 30" hidden="1">
              <a:extLst>
                <a:ext uri="{63B3BB69-23CF-44E3-9099-C40C66FF867C}">
                  <a14:compatExt spid="_x0000_s68638"/>
                </a:ext>
                <a:ext uri="{FF2B5EF4-FFF2-40B4-BE49-F238E27FC236}">
                  <a16:creationId xmlns:a16="http://schemas.microsoft.com/office/drawing/2014/main" id="{00000000-0008-0000-1A00-00001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43</xdr:row>
          <xdr:rowOff>238125</xdr:rowOff>
        </xdr:from>
        <xdr:to>
          <xdr:col>1</xdr:col>
          <xdr:colOff>0</xdr:colOff>
          <xdr:row>45</xdr:row>
          <xdr:rowOff>104775</xdr:rowOff>
        </xdr:to>
        <xdr:sp macro="" textlink="">
          <xdr:nvSpPr>
            <xdr:cNvPr id="68639" name="Check Box 31" hidden="1">
              <a:extLst>
                <a:ext uri="{63B3BB69-23CF-44E3-9099-C40C66FF867C}">
                  <a14:compatExt spid="_x0000_s68639"/>
                </a:ext>
                <a:ext uri="{FF2B5EF4-FFF2-40B4-BE49-F238E27FC236}">
                  <a16:creationId xmlns:a16="http://schemas.microsoft.com/office/drawing/2014/main" id="{00000000-0008-0000-1A00-00001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53</xdr:row>
          <xdr:rowOff>238125</xdr:rowOff>
        </xdr:from>
        <xdr:to>
          <xdr:col>1</xdr:col>
          <xdr:colOff>0</xdr:colOff>
          <xdr:row>55</xdr:row>
          <xdr:rowOff>104775</xdr:rowOff>
        </xdr:to>
        <xdr:sp macro="" textlink="">
          <xdr:nvSpPr>
            <xdr:cNvPr id="68640" name="Check Box 32" hidden="1">
              <a:extLst>
                <a:ext uri="{63B3BB69-23CF-44E3-9099-C40C66FF867C}">
                  <a14:compatExt spid="_x0000_s68640"/>
                </a:ext>
                <a:ext uri="{FF2B5EF4-FFF2-40B4-BE49-F238E27FC236}">
                  <a16:creationId xmlns:a16="http://schemas.microsoft.com/office/drawing/2014/main" id="{00000000-0008-0000-1A00-00002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63</xdr:row>
          <xdr:rowOff>238125</xdr:rowOff>
        </xdr:from>
        <xdr:to>
          <xdr:col>1</xdr:col>
          <xdr:colOff>0</xdr:colOff>
          <xdr:row>65</xdr:row>
          <xdr:rowOff>104775</xdr:rowOff>
        </xdr:to>
        <xdr:sp macro="" textlink="">
          <xdr:nvSpPr>
            <xdr:cNvPr id="68641" name="Check Box 33" hidden="1">
              <a:extLst>
                <a:ext uri="{63B3BB69-23CF-44E3-9099-C40C66FF867C}">
                  <a14:compatExt spid="_x0000_s68641"/>
                </a:ext>
                <a:ext uri="{FF2B5EF4-FFF2-40B4-BE49-F238E27FC236}">
                  <a16:creationId xmlns:a16="http://schemas.microsoft.com/office/drawing/2014/main" id="{00000000-0008-0000-1A00-00002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68</xdr:row>
          <xdr:rowOff>238125</xdr:rowOff>
        </xdr:from>
        <xdr:to>
          <xdr:col>1</xdr:col>
          <xdr:colOff>0</xdr:colOff>
          <xdr:row>70</xdr:row>
          <xdr:rowOff>104775</xdr:rowOff>
        </xdr:to>
        <xdr:sp macro="" textlink="">
          <xdr:nvSpPr>
            <xdr:cNvPr id="68642" name="Check Box 34" hidden="1">
              <a:extLst>
                <a:ext uri="{63B3BB69-23CF-44E3-9099-C40C66FF867C}">
                  <a14:compatExt spid="_x0000_s68642"/>
                </a:ext>
                <a:ext uri="{FF2B5EF4-FFF2-40B4-BE49-F238E27FC236}">
                  <a16:creationId xmlns:a16="http://schemas.microsoft.com/office/drawing/2014/main" id="{00000000-0008-0000-1A00-00002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7</xdr:col>
      <xdr:colOff>3035262</xdr:colOff>
      <xdr:row>5</xdr:row>
      <xdr:rowOff>54353</xdr:rowOff>
    </xdr:to>
    <xdr:grpSp>
      <xdr:nvGrpSpPr>
        <xdr:cNvPr id="45" name="Group 44">
          <a:extLst>
            <a:ext uri="{FF2B5EF4-FFF2-40B4-BE49-F238E27FC236}">
              <a16:creationId xmlns:a16="http://schemas.microsoft.com/office/drawing/2014/main" id="{00000000-0008-0000-1B00-00002D000000}"/>
            </a:ext>
          </a:extLst>
        </xdr:cNvPr>
        <xdr:cNvGrpSpPr/>
      </xdr:nvGrpSpPr>
      <xdr:grpSpPr>
        <a:xfrm>
          <a:off x="0" y="0"/>
          <a:ext cx="11550612" cy="1006853"/>
          <a:chOff x="0" y="0"/>
          <a:chExt cx="11550612" cy="1006853"/>
        </a:xfrm>
      </xdr:grpSpPr>
      <xdr:grpSp>
        <xdr:nvGrpSpPr>
          <xdr:cNvPr id="46" name="Group 45">
            <a:extLst>
              <a:ext uri="{FF2B5EF4-FFF2-40B4-BE49-F238E27FC236}">
                <a16:creationId xmlns:a16="http://schemas.microsoft.com/office/drawing/2014/main" id="{00000000-0008-0000-1B00-00002E000000}"/>
              </a:ext>
            </a:extLst>
          </xdr:cNvPr>
          <xdr:cNvGrpSpPr/>
        </xdr:nvGrpSpPr>
        <xdr:grpSpPr>
          <a:xfrm>
            <a:off x="1646474" y="0"/>
            <a:ext cx="1591505" cy="664291"/>
            <a:chOff x="978300" y="0"/>
            <a:chExt cx="1491714" cy="663813"/>
          </a:xfrm>
        </xdr:grpSpPr>
        <xdr:sp macro="" textlink="">
          <xdr:nvSpPr>
            <xdr:cNvPr id="114" name="TextBox 113">
              <a:hlinkClick xmlns:r="http://schemas.openxmlformats.org/officeDocument/2006/relationships" r:id="rId1"/>
              <a:extLst>
                <a:ext uri="{FF2B5EF4-FFF2-40B4-BE49-F238E27FC236}">
                  <a16:creationId xmlns:a16="http://schemas.microsoft.com/office/drawing/2014/main" id="{00000000-0008-0000-1B00-00007200000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Hours &amp; Employees</a:t>
              </a:r>
            </a:p>
          </xdr:txBody>
        </xdr:sp>
        <xdr:sp macro="" textlink="">
          <xdr:nvSpPr>
            <xdr:cNvPr id="115" name="TextBox 114">
              <a:hlinkClick xmlns:r="http://schemas.openxmlformats.org/officeDocument/2006/relationships" r:id="rId2"/>
              <a:extLst>
                <a:ext uri="{FF2B5EF4-FFF2-40B4-BE49-F238E27FC236}">
                  <a16:creationId xmlns:a16="http://schemas.microsoft.com/office/drawing/2014/main" id="{00000000-0008-0000-1B00-000073000000}"/>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N2: Demographics</a:t>
              </a:r>
            </a:p>
          </xdr:txBody>
        </xdr:sp>
        <xdr:sp macro="" textlink="">
          <xdr:nvSpPr>
            <xdr:cNvPr id="116" name="TextBox 115">
              <a:extLst>
                <a:ext uri="{FF2B5EF4-FFF2-40B4-BE49-F238E27FC236}">
                  <a16:creationId xmlns:a16="http://schemas.microsoft.com/office/drawing/2014/main" id="{00000000-0008-0000-1B00-00007400000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7" name="Group 46">
            <a:extLst>
              <a:ext uri="{FF2B5EF4-FFF2-40B4-BE49-F238E27FC236}">
                <a16:creationId xmlns:a16="http://schemas.microsoft.com/office/drawing/2014/main" id="{00000000-0008-0000-1B00-00002F000000}"/>
              </a:ext>
            </a:extLst>
          </xdr:cNvPr>
          <xdr:cNvGrpSpPr/>
        </xdr:nvGrpSpPr>
        <xdr:grpSpPr>
          <a:xfrm>
            <a:off x="3302711" y="0"/>
            <a:ext cx="1584244" cy="662238"/>
            <a:chOff x="2530688" y="0"/>
            <a:chExt cx="1484909" cy="663813"/>
          </a:xfrm>
        </xdr:grpSpPr>
        <xdr:sp macro="" textlink="">
          <xdr:nvSpPr>
            <xdr:cNvPr id="72" name="TextBox 71">
              <a:hlinkClick xmlns:r="http://schemas.openxmlformats.org/officeDocument/2006/relationships" r:id="rId3"/>
              <a:extLst>
                <a:ext uri="{FF2B5EF4-FFF2-40B4-BE49-F238E27FC236}">
                  <a16:creationId xmlns:a16="http://schemas.microsoft.com/office/drawing/2014/main" id="{00000000-0008-0000-1B00-000048000000}"/>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112" name="TextBox 111">
              <a:hlinkClick xmlns:r="http://schemas.openxmlformats.org/officeDocument/2006/relationships" r:id="rId4"/>
              <a:extLst>
                <a:ext uri="{FF2B5EF4-FFF2-40B4-BE49-F238E27FC236}">
                  <a16:creationId xmlns:a16="http://schemas.microsoft.com/office/drawing/2014/main" id="{00000000-0008-0000-1B00-000070000000}"/>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M2: Demographics</a:t>
              </a:r>
            </a:p>
          </xdr:txBody>
        </xdr:sp>
        <xdr:sp macro="" textlink="">
          <xdr:nvSpPr>
            <xdr:cNvPr id="113" name="TextBox 112">
              <a:extLst>
                <a:ext uri="{FF2B5EF4-FFF2-40B4-BE49-F238E27FC236}">
                  <a16:creationId xmlns:a16="http://schemas.microsoft.com/office/drawing/2014/main" id="{00000000-0008-0000-1B00-00007100000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48" name="Group 47">
            <a:extLst>
              <a:ext uri="{FF2B5EF4-FFF2-40B4-BE49-F238E27FC236}">
                <a16:creationId xmlns:a16="http://schemas.microsoft.com/office/drawing/2014/main" id="{00000000-0008-0000-1B00-000030000000}"/>
              </a:ext>
            </a:extLst>
          </xdr:cNvPr>
          <xdr:cNvGrpSpPr/>
        </xdr:nvGrpSpPr>
        <xdr:grpSpPr>
          <a:xfrm>
            <a:off x="4954554" y="0"/>
            <a:ext cx="1562560" cy="662238"/>
            <a:chOff x="4078956" y="0"/>
            <a:chExt cx="1464584" cy="663813"/>
          </a:xfrm>
        </xdr:grpSpPr>
        <xdr:sp macro="" textlink="">
          <xdr:nvSpPr>
            <xdr:cNvPr id="69" name="TextBox 68">
              <a:hlinkClick xmlns:r="http://schemas.openxmlformats.org/officeDocument/2006/relationships" r:id="rId5"/>
              <a:extLst>
                <a:ext uri="{FF2B5EF4-FFF2-40B4-BE49-F238E27FC236}">
                  <a16:creationId xmlns:a16="http://schemas.microsoft.com/office/drawing/2014/main" id="{00000000-0008-0000-1B00-000045000000}"/>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70" name="TextBox 69">
              <a:hlinkClick xmlns:r="http://schemas.openxmlformats.org/officeDocument/2006/relationships" r:id="rId6"/>
              <a:extLst>
                <a:ext uri="{FF2B5EF4-FFF2-40B4-BE49-F238E27FC236}">
                  <a16:creationId xmlns:a16="http://schemas.microsoft.com/office/drawing/2014/main" id="{00000000-0008-0000-1B00-000046000000}"/>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71" name="TextBox 70">
              <a:extLst>
                <a:ext uri="{FF2B5EF4-FFF2-40B4-BE49-F238E27FC236}">
                  <a16:creationId xmlns:a16="http://schemas.microsoft.com/office/drawing/2014/main" id="{00000000-0008-0000-1B00-00004700000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100" b="1" baseline="0">
                  <a:solidFill>
                    <a:schemeClr val="bg1"/>
                  </a:solidFill>
                </a:rPr>
                <a:t> Unit</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1B00-000031000000}"/>
              </a:ext>
            </a:extLst>
          </xdr:cNvPr>
          <xdr:cNvGrpSpPr/>
        </xdr:nvGrpSpPr>
        <xdr:grpSpPr>
          <a:xfrm>
            <a:off x="6635513" y="0"/>
            <a:ext cx="1584243" cy="662238"/>
            <a:chOff x="5654517" y="0"/>
            <a:chExt cx="1484908" cy="663813"/>
          </a:xfrm>
        </xdr:grpSpPr>
        <xdr:sp macro="" textlink="">
          <xdr:nvSpPr>
            <xdr:cNvPr id="66" name="TextBox 65">
              <a:hlinkClick xmlns:r="http://schemas.openxmlformats.org/officeDocument/2006/relationships" r:id="rId7"/>
              <a:extLst>
                <a:ext uri="{FF2B5EF4-FFF2-40B4-BE49-F238E27FC236}">
                  <a16:creationId xmlns:a16="http://schemas.microsoft.com/office/drawing/2014/main" id="{00000000-0008-0000-1B00-00004200000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67" name="TextBox 66">
              <a:hlinkClick xmlns:r="http://schemas.openxmlformats.org/officeDocument/2006/relationships" r:id="rId8"/>
              <a:extLst>
                <a:ext uri="{FF2B5EF4-FFF2-40B4-BE49-F238E27FC236}">
                  <a16:creationId xmlns:a16="http://schemas.microsoft.com/office/drawing/2014/main" id="{00000000-0008-0000-1B00-000043000000}"/>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S2: Total Compensation</a:t>
              </a:r>
            </a:p>
          </xdr:txBody>
        </xdr:sp>
        <xdr:sp macro="" textlink="">
          <xdr:nvSpPr>
            <xdr:cNvPr id="68" name="TextBox 67">
              <a:extLst>
                <a:ext uri="{FF2B5EF4-FFF2-40B4-BE49-F238E27FC236}">
                  <a16:creationId xmlns:a16="http://schemas.microsoft.com/office/drawing/2014/main" id="{00000000-0008-0000-1B00-00004400000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0" name="Group 49">
            <a:extLst>
              <a:ext uri="{FF2B5EF4-FFF2-40B4-BE49-F238E27FC236}">
                <a16:creationId xmlns:a16="http://schemas.microsoft.com/office/drawing/2014/main" id="{00000000-0008-0000-1B00-000032000000}"/>
              </a:ext>
            </a:extLst>
          </xdr:cNvPr>
          <xdr:cNvGrpSpPr/>
        </xdr:nvGrpSpPr>
        <xdr:grpSpPr>
          <a:xfrm>
            <a:off x="8301914" y="0"/>
            <a:ext cx="1584243" cy="981336"/>
            <a:chOff x="7216431" y="0"/>
            <a:chExt cx="1484908" cy="978138"/>
          </a:xfrm>
        </xdr:grpSpPr>
        <xdr:sp macro="" textlink="">
          <xdr:nvSpPr>
            <xdr:cNvPr id="61" name="TextBox 60">
              <a:hlinkClick xmlns:r="http://schemas.openxmlformats.org/officeDocument/2006/relationships" r:id="rId9"/>
              <a:extLst>
                <a:ext uri="{FF2B5EF4-FFF2-40B4-BE49-F238E27FC236}">
                  <a16:creationId xmlns:a16="http://schemas.microsoft.com/office/drawing/2014/main" id="{00000000-0008-0000-1B00-00003D0000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T2: Non-Union</a:t>
              </a:r>
            </a:p>
          </xdr:txBody>
        </xdr:sp>
        <xdr:sp macro="" textlink="">
          <xdr:nvSpPr>
            <xdr:cNvPr id="62" name="TextBox 61">
              <a:hlinkClick xmlns:r="http://schemas.openxmlformats.org/officeDocument/2006/relationships" r:id="rId10"/>
              <a:extLst>
                <a:ext uri="{FF2B5EF4-FFF2-40B4-BE49-F238E27FC236}">
                  <a16:creationId xmlns:a16="http://schemas.microsoft.com/office/drawing/2014/main" id="{00000000-0008-0000-1B00-00003E000000}"/>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T3: Management</a:t>
              </a:r>
            </a:p>
          </xdr:txBody>
        </xdr:sp>
        <xdr:sp macro="" textlink="">
          <xdr:nvSpPr>
            <xdr:cNvPr id="63" name="TextBox 62">
              <a:hlinkClick xmlns:r="http://schemas.openxmlformats.org/officeDocument/2006/relationships" r:id="rId11"/>
              <a:extLst>
                <a:ext uri="{FF2B5EF4-FFF2-40B4-BE49-F238E27FC236}">
                  <a16:creationId xmlns:a16="http://schemas.microsoft.com/office/drawing/2014/main" id="{00000000-0008-0000-1B00-00003F000000}"/>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T4: Bargaining Unit</a:t>
              </a:r>
            </a:p>
          </xdr:txBody>
        </xdr:sp>
        <xdr:sp macro="" textlink="">
          <xdr:nvSpPr>
            <xdr:cNvPr id="64" name="TextBox 63">
              <a:extLst>
                <a:ext uri="{FF2B5EF4-FFF2-40B4-BE49-F238E27FC236}">
                  <a16:creationId xmlns:a16="http://schemas.microsoft.com/office/drawing/2014/main" id="{00000000-0008-0000-1B00-00004000000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5" name="TextBox 64">
              <a:hlinkClick xmlns:r="http://schemas.openxmlformats.org/officeDocument/2006/relationships" r:id="rId12"/>
              <a:extLst>
                <a:ext uri="{FF2B5EF4-FFF2-40B4-BE49-F238E27FC236}">
                  <a16:creationId xmlns:a16="http://schemas.microsoft.com/office/drawing/2014/main" id="{00000000-0008-0000-1B00-00004100000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51" name="Group 50">
            <a:extLst>
              <a:ext uri="{FF2B5EF4-FFF2-40B4-BE49-F238E27FC236}">
                <a16:creationId xmlns:a16="http://schemas.microsoft.com/office/drawing/2014/main" id="{00000000-0008-0000-1B00-000033000000}"/>
              </a:ext>
            </a:extLst>
          </xdr:cNvPr>
          <xdr:cNvGrpSpPr/>
        </xdr:nvGrpSpPr>
        <xdr:grpSpPr>
          <a:xfrm>
            <a:off x="9962104" y="0"/>
            <a:ext cx="1588508" cy="821118"/>
            <a:chOff x="8772524" y="0"/>
            <a:chExt cx="1488905" cy="820275"/>
          </a:xfrm>
        </xdr:grpSpPr>
        <xdr:sp macro="" textlink="">
          <xdr:nvSpPr>
            <xdr:cNvPr id="58" name="TextBox 57">
              <a:hlinkClick xmlns:r="http://schemas.openxmlformats.org/officeDocument/2006/relationships" r:id="rId13"/>
              <a:extLst>
                <a:ext uri="{FF2B5EF4-FFF2-40B4-BE49-F238E27FC236}">
                  <a16:creationId xmlns:a16="http://schemas.microsoft.com/office/drawing/2014/main" id="{00000000-0008-0000-1B00-00003A000000}"/>
                </a:ext>
              </a:extLst>
            </xdr:cNvPr>
            <xdr:cNvSpPr txBox="1"/>
          </xdr:nvSpPr>
          <xdr:spPr>
            <a:xfrm>
              <a:off x="8776628" y="510288"/>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9" name="TextBox 58">
              <a:extLst>
                <a:ext uri="{FF2B5EF4-FFF2-40B4-BE49-F238E27FC236}">
                  <a16:creationId xmlns:a16="http://schemas.microsoft.com/office/drawing/2014/main" id="{00000000-0008-0000-1B00-00003B00000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0" name="TextBox 59">
              <a:hlinkClick xmlns:r="http://schemas.openxmlformats.org/officeDocument/2006/relationships" r:id="rId14"/>
              <a:extLst>
                <a:ext uri="{FF2B5EF4-FFF2-40B4-BE49-F238E27FC236}">
                  <a16:creationId xmlns:a16="http://schemas.microsoft.com/office/drawing/2014/main" id="{00000000-0008-0000-1B00-00003C000000}"/>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2" name="Group 51">
            <a:extLst>
              <a:ext uri="{FF2B5EF4-FFF2-40B4-BE49-F238E27FC236}">
                <a16:creationId xmlns:a16="http://schemas.microsoft.com/office/drawing/2014/main" id="{00000000-0008-0000-1B00-000034000000}"/>
              </a:ext>
            </a:extLst>
          </xdr:cNvPr>
          <xdr:cNvGrpSpPr/>
        </xdr:nvGrpSpPr>
        <xdr:grpSpPr>
          <a:xfrm>
            <a:off x="0" y="0"/>
            <a:ext cx="1584245" cy="1006853"/>
            <a:chOff x="0" y="0"/>
            <a:chExt cx="1584245" cy="1006853"/>
          </a:xfrm>
        </xdr:grpSpPr>
        <xdr:sp macro="" textlink="">
          <xdr:nvSpPr>
            <xdr:cNvPr id="53" name="TextBox 52">
              <a:hlinkClick xmlns:r="http://schemas.openxmlformats.org/officeDocument/2006/relationships" r:id="rId15"/>
              <a:extLst>
                <a:ext uri="{FF2B5EF4-FFF2-40B4-BE49-F238E27FC236}">
                  <a16:creationId xmlns:a16="http://schemas.microsoft.com/office/drawing/2014/main" id="{00000000-0008-0000-1B00-00003500000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4" name="TextBox 53">
              <a:hlinkClick xmlns:r="http://schemas.openxmlformats.org/officeDocument/2006/relationships" r:id="rId16"/>
              <a:extLst>
                <a:ext uri="{FF2B5EF4-FFF2-40B4-BE49-F238E27FC236}">
                  <a16:creationId xmlns:a16="http://schemas.microsoft.com/office/drawing/2014/main" id="{00000000-0008-0000-1B00-00003600000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5" name="TextBox 54">
              <a:extLst>
                <a:ext uri="{FF2B5EF4-FFF2-40B4-BE49-F238E27FC236}">
                  <a16:creationId xmlns:a16="http://schemas.microsoft.com/office/drawing/2014/main" id="{00000000-0008-0000-1B00-00003700000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6" name="TextBox 55">
              <a:hlinkClick xmlns:r="http://schemas.openxmlformats.org/officeDocument/2006/relationships" r:id="rId17"/>
              <a:extLst>
                <a:ext uri="{FF2B5EF4-FFF2-40B4-BE49-F238E27FC236}">
                  <a16:creationId xmlns:a16="http://schemas.microsoft.com/office/drawing/2014/main" id="{00000000-0008-0000-1B00-00003800000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57" name="TextBox 56">
              <a:hlinkClick xmlns:r="http://schemas.openxmlformats.org/officeDocument/2006/relationships" r:id="rId18"/>
              <a:extLst>
                <a:ext uri="{FF2B5EF4-FFF2-40B4-BE49-F238E27FC236}">
                  <a16:creationId xmlns:a16="http://schemas.microsoft.com/office/drawing/2014/main" id="{00000000-0008-0000-1B00-000039000000}"/>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grpSp>
    <xdr:clientData/>
  </xdr:twoCellAnchor>
</xdr:wsDr>
</file>

<file path=xl/drawings/drawing28.xml><?xml version="1.0" encoding="utf-8"?>
<xdr:wsDr xmlns:xdr="http://schemas.openxmlformats.org/drawingml/2006/spreadsheetDrawing" xmlns:a="http://schemas.openxmlformats.org/drawingml/2006/main">
  <xdr:twoCellAnchor editAs="absolute">
    <xdr:from>
      <xdr:col>5</xdr:col>
      <xdr:colOff>0</xdr:colOff>
      <xdr:row>10</xdr:row>
      <xdr:rowOff>66675</xdr:rowOff>
    </xdr:from>
    <xdr:to>
      <xdr:col>12</xdr:col>
      <xdr:colOff>412800</xdr:colOff>
      <xdr:row>48</xdr:row>
      <xdr:rowOff>27675</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1C00-000006000000}"/>
                </a:ext>
              </a:extLst>
            </xdr:cNvPr>
            <xdr:cNvSpPr txBox="1"/>
          </xdr:nvSpPr>
          <xdr:spPr>
            <a:xfrm>
              <a:off x="4533900" y="1638300"/>
              <a:ext cx="4680000" cy="72000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DEFINITION:</a:t>
              </a:r>
            </a:p>
            <a:p>
              <a:endParaRPr lang="en-CA" sz="1100"/>
            </a:p>
            <a:p>
              <a:r>
                <a:rPr lang="en-CA" sz="1100"/>
                <a:t>If two (2)</a:t>
              </a:r>
              <a:r>
                <a:rPr lang="en-CA" sz="1100" baseline="0"/>
                <a:t> or more employees are paid at different hourly wage rates, their </a:t>
              </a:r>
              <a:r>
                <a:rPr lang="en-CA" sz="1100" b="1" baseline="0"/>
                <a:t>weighted average wage rate </a:t>
              </a:r>
              <a:r>
                <a:rPr lang="en-CA" sz="1100" baseline="0"/>
                <a:t>is equal to the </a:t>
              </a:r>
              <a:r>
                <a:rPr lang="en-CA" sz="1100" b="1" baseline="0"/>
                <a:t>sum of straight time wages </a:t>
              </a:r>
              <a:r>
                <a:rPr lang="en-CA" sz="1100" baseline="0"/>
                <a:t>divided by the </a:t>
              </a:r>
              <a:r>
                <a:rPr lang="en-CA" sz="1100" b="1" baseline="0"/>
                <a:t>total number of paid straight time hours</a:t>
              </a:r>
              <a:r>
                <a:rPr lang="en-CA" sz="1100" baseline="0"/>
                <a:t>.</a:t>
              </a:r>
            </a:p>
            <a:p>
              <a:endParaRPr lang="en-CA" sz="1100" baseline="0"/>
            </a:p>
            <a:p>
              <a:r>
                <a:rPr lang="en-CA" sz="1100" b="1" baseline="0"/>
                <a:t>FORMULA:</a:t>
              </a:r>
            </a:p>
            <a:p>
              <a:endParaRPr lang="en-CA" sz="1100" b="0" baseline="0"/>
            </a:p>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𝑊𝑒𝑖𝑔h𝑡𝑒𝑑</m:t>
                    </m:r>
                    <m:r>
                      <a:rPr lang="en-CA" sz="1100" b="0" i="1">
                        <a:latin typeface="Cambria Math" panose="02040503050406030204" pitchFamily="18" charset="0"/>
                      </a:rPr>
                      <m:t> </m:t>
                    </m:r>
                    <m:r>
                      <a:rPr lang="en-CA" sz="1100" b="0" i="1">
                        <a:latin typeface="Cambria Math" panose="02040503050406030204" pitchFamily="18" charset="0"/>
                      </a:rPr>
                      <m:t>𝐴𝑣𝑒𝑟𝑎𝑔𝑒</m:t>
                    </m:r>
                    <m:r>
                      <a:rPr lang="en-CA" sz="1100" b="0" i="1">
                        <a:latin typeface="Cambria Math" panose="02040503050406030204" pitchFamily="18" charset="0"/>
                      </a:rPr>
                      <m:t> </m:t>
                    </m:r>
                    <m:r>
                      <a:rPr lang="en-CA" sz="1100" b="0" i="1">
                        <a:latin typeface="Cambria Math" panose="02040503050406030204" pitchFamily="18" charset="0"/>
                      </a:rPr>
                      <m:t>𝑊𝑎𝑔𝑒</m:t>
                    </m:r>
                    <m:r>
                      <a:rPr lang="en-CA" sz="1100" b="0" i="1">
                        <a:latin typeface="Cambria Math" panose="02040503050406030204" pitchFamily="18" charset="0"/>
                      </a:rPr>
                      <m:t> </m:t>
                    </m:r>
                    <m:r>
                      <a:rPr lang="en-CA" sz="1100" b="0" i="1">
                        <a:latin typeface="Cambria Math" panose="02040503050406030204" pitchFamily="18" charset="0"/>
                      </a:rPr>
                      <m:t>𝑅𝑎𝑡𝑒</m:t>
                    </m:r>
                    <m:r>
                      <a:rPr lang="en-CA" sz="1100" b="0" i="1">
                        <a:latin typeface="Cambria Math" panose="02040503050406030204" pitchFamily="18" charset="0"/>
                      </a:rPr>
                      <m:t>=</m:t>
                    </m:r>
                    <m:f>
                      <m:fPr>
                        <m:ctrlPr>
                          <a:rPr lang="en-CA" sz="1100" b="0" i="1">
                            <a:latin typeface="Cambria Math" panose="02040503050406030204" pitchFamily="18" charset="0"/>
                          </a:rPr>
                        </m:ctrlPr>
                      </m:fPr>
                      <m:num>
                        <m:r>
                          <a:rPr lang="en-CA" sz="1100" b="0" i="1">
                            <a:latin typeface="Cambria Math" panose="02040503050406030204" pitchFamily="18" charset="0"/>
                          </a:rPr>
                          <m:t>𝑇𝑜𝑡𝑎𝑙</m:t>
                        </m:r>
                        <m:r>
                          <a:rPr lang="en-CA" sz="1100" b="0" i="1">
                            <a:latin typeface="Cambria Math" panose="02040503050406030204" pitchFamily="18" charset="0"/>
                          </a:rPr>
                          <m:t> </m:t>
                        </m:r>
                        <m:r>
                          <a:rPr lang="en-CA" sz="1100" b="0" i="1">
                            <a:latin typeface="Cambria Math" panose="02040503050406030204" pitchFamily="18" charset="0"/>
                          </a:rPr>
                          <m:t>𝑆𝑡𝑟𝑎𝑖𝑔h𝑡</m:t>
                        </m:r>
                        <m:r>
                          <a:rPr lang="en-CA" sz="1100" b="0" i="1">
                            <a:latin typeface="Cambria Math" panose="02040503050406030204" pitchFamily="18" charset="0"/>
                          </a:rPr>
                          <m:t> </m:t>
                        </m:r>
                        <m:r>
                          <a:rPr lang="en-CA" sz="1100" b="0" i="1">
                            <a:latin typeface="Cambria Math" panose="02040503050406030204" pitchFamily="18" charset="0"/>
                          </a:rPr>
                          <m:t>𝑇𝑖𝑚𝑒</m:t>
                        </m:r>
                        <m:r>
                          <a:rPr lang="en-CA" sz="1100" b="0" i="1">
                            <a:latin typeface="Cambria Math" panose="02040503050406030204" pitchFamily="18" charset="0"/>
                          </a:rPr>
                          <m:t> </m:t>
                        </m:r>
                        <m:r>
                          <a:rPr lang="en-CA" sz="1100" b="0" i="1">
                            <a:latin typeface="Cambria Math" panose="02040503050406030204" pitchFamily="18" charset="0"/>
                          </a:rPr>
                          <m:t>𝑊𝑎𝑔𝑒𝑠</m:t>
                        </m:r>
                      </m:num>
                      <m:den>
                        <m:r>
                          <a:rPr lang="en-CA" sz="1100" b="0" i="1">
                            <a:latin typeface="Cambria Math" panose="02040503050406030204" pitchFamily="18" charset="0"/>
                          </a:rPr>
                          <m:t>𝑇𝑜𝑡𝑎𝑙</m:t>
                        </m:r>
                        <m:r>
                          <a:rPr lang="en-CA" sz="1100" b="0" i="1">
                            <a:latin typeface="Cambria Math" panose="02040503050406030204" pitchFamily="18" charset="0"/>
                          </a:rPr>
                          <m:t> </m:t>
                        </m:r>
                        <m:r>
                          <a:rPr lang="en-CA" sz="1100" b="0" i="1">
                            <a:latin typeface="Cambria Math" panose="02040503050406030204" pitchFamily="18" charset="0"/>
                          </a:rPr>
                          <m:t>𝑃𝑎𝑖𝑑</m:t>
                        </m:r>
                        <m:r>
                          <a:rPr lang="en-CA" sz="1100" b="0" i="1">
                            <a:latin typeface="Cambria Math" panose="02040503050406030204" pitchFamily="18" charset="0"/>
                          </a:rPr>
                          <m:t> </m:t>
                        </m:r>
                        <m:r>
                          <a:rPr lang="en-CA" sz="1100" b="0" i="1">
                            <a:latin typeface="Cambria Math" panose="02040503050406030204" pitchFamily="18" charset="0"/>
                          </a:rPr>
                          <m:t>𝑆𝑡𝑟𝑎𝑖𝑔h𝑡</m:t>
                        </m:r>
                        <m:r>
                          <a:rPr lang="en-CA" sz="1100" b="0" i="1">
                            <a:latin typeface="Cambria Math" panose="02040503050406030204" pitchFamily="18" charset="0"/>
                          </a:rPr>
                          <m:t> </m:t>
                        </m:r>
                        <m:r>
                          <a:rPr lang="en-CA" sz="1100" b="0" i="1">
                            <a:latin typeface="Cambria Math" panose="02040503050406030204" pitchFamily="18" charset="0"/>
                          </a:rPr>
                          <m:t>𝑇𝑖𝑚𝑒</m:t>
                        </m:r>
                        <m:r>
                          <a:rPr lang="en-CA" sz="1100" b="0" i="1">
                            <a:latin typeface="Cambria Math" panose="02040503050406030204" pitchFamily="18" charset="0"/>
                          </a:rPr>
                          <m:t> </m:t>
                        </m:r>
                        <m:r>
                          <a:rPr lang="en-CA" sz="1100" b="0" i="1">
                            <a:latin typeface="Cambria Math" panose="02040503050406030204" pitchFamily="18" charset="0"/>
                          </a:rPr>
                          <m:t>𝐻𝑜𝑢𝑟𝑠</m:t>
                        </m:r>
                      </m:den>
                    </m:f>
                  </m:oMath>
                </m:oMathPara>
              </a14:m>
              <a:endParaRPr lang="en-CA" sz="1100"/>
            </a:p>
            <a:p>
              <a:endParaRPr lang="en-CA" sz="1100" b="0"/>
            </a:p>
            <a:p>
              <a:r>
                <a:rPr lang="en-CA" sz="1100" b="1"/>
                <a:t>EXAMPLE:</a:t>
              </a:r>
            </a:p>
            <a:p>
              <a:endParaRPr lang="en-CA" sz="1100" b="0"/>
            </a:p>
            <a:p>
              <a:r>
                <a:rPr lang="en-CA" sz="1100" b="0"/>
                <a:t>Employee</a:t>
              </a:r>
              <a:r>
                <a:rPr lang="en-CA" sz="1100" b="0" baseline="0"/>
                <a:t> A was paid for 1,092 straight time hours, at $25.00 per hour.</a:t>
              </a:r>
            </a:p>
            <a:p>
              <a:pPr marL="0" marR="0" indent="0" defTabSz="914400" eaLnBrk="1" fontAlgn="auto" latinLnBrk="0" hangingPunct="1">
                <a:lnSpc>
                  <a:spcPct val="100000"/>
                </a:lnSpc>
                <a:spcBef>
                  <a:spcPts val="0"/>
                </a:spcBef>
                <a:spcAft>
                  <a:spcPts val="0"/>
                </a:spcAft>
                <a:buClrTx/>
                <a:buSzTx/>
                <a:buFontTx/>
                <a:buNone/>
                <a:tabLst/>
                <a:defRPr/>
              </a:pPr>
              <a:r>
                <a:rPr lang="en-CA" sz="1100" b="0" baseline="0">
                  <a:solidFill>
                    <a:schemeClr val="dk1"/>
                  </a:solidFill>
                  <a:effectLst/>
                  <a:latin typeface="+mn-lt"/>
                  <a:ea typeface="+mn-ea"/>
                  <a:cs typeface="+mn-cs"/>
                </a:rPr>
                <a:t>Employee B was paid for 1,456 straight time hours, at $26.00 per hour.</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sz="1100" b="0" baseline="0"/>
                <a:t>Employee</a:t>
              </a:r>
              <a:r>
                <a:rPr lang="en-CA" sz="1100" b="0" baseline="0">
                  <a:solidFill>
                    <a:schemeClr val="dk1"/>
                  </a:solidFill>
                  <a:effectLst/>
                  <a:latin typeface="+mn-lt"/>
                  <a:ea typeface="+mn-ea"/>
                  <a:cs typeface="+mn-cs"/>
                </a:rPr>
                <a:t> C was paid for 1,820 straight time hours, at $27.00 per hour.</a:t>
              </a:r>
            </a:p>
            <a:p>
              <a:pPr marL="0" marR="0" indent="0" defTabSz="914400" eaLnBrk="1" fontAlgn="auto" latinLnBrk="0" hangingPunct="1">
                <a:lnSpc>
                  <a:spcPct val="100000"/>
                </a:lnSpc>
                <a:spcBef>
                  <a:spcPts val="0"/>
                </a:spcBef>
                <a:spcAft>
                  <a:spcPts val="0"/>
                </a:spcAft>
                <a:buClrTx/>
                <a:buSzTx/>
                <a:buFontTx/>
                <a:buNone/>
                <a:tabLst/>
                <a:defRPr/>
              </a:pPr>
              <a:endParaRPr lang="en-CA" sz="1100" b="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f>
                      <m:fPr>
                        <m:ctrlPr>
                          <a:rPr lang="en-CA" b="0" i="1">
                            <a:effectLst/>
                            <a:latin typeface="Cambria Math" panose="02040503050406030204" pitchFamily="18" charset="0"/>
                          </a:rPr>
                        </m:ctrlPr>
                      </m:fPr>
                      <m:num>
                        <m:r>
                          <a:rPr lang="en-CA" b="0" i="1">
                            <a:effectLst/>
                            <a:latin typeface="Cambria Math" panose="02040503050406030204" pitchFamily="18" charset="0"/>
                          </a:rPr>
                          <m:t>1,092</m:t>
                        </m:r>
                        <m:r>
                          <a:rPr lang="en-CA" b="0" i="1">
                            <a:effectLst/>
                            <a:latin typeface="Cambria Math" panose="02040503050406030204" pitchFamily="18" charset="0"/>
                            <a:ea typeface="Cambria Math" panose="02040503050406030204" pitchFamily="18" charset="0"/>
                          </a:rPr>
                          <m:t>×$25.00+1,456×$26.00+1,820×$27.00</m:t>
                        </m:r>
                      </m:num>
                      <m:den>
                        <m:r>
                          <a:rPr lang="en-CA" b="0" i="1">
                            <a:effectLst/>
                            <a:latin typeface="Cambria Math" panose="02040503050406030204" pitchFamily="18" charset="0"/>
                          </a:rPr>
                          <m:t>1,092+1,456+1,820</m:t>
                        </m:r>
                      </m:den>
                    </m:f>
                    <m:r>
                      <a:rPr lang="en-CA" b="0" i="1">
                        <a:effectLst/>
                        <a:latin typeface="Cambria Math" panose="02040503050406030204" pitchFamily="18" charset="0"/>
                      </a:rPr>
                      <m:t>=</m:t>
                    </m:r>
                    <m:f>
                      <m:fPr>
                        <m:ctrlPr>
                          <a:rPr lang="en-CA" b="0" i="1">
                            <a:effectLst/>
                            <a:latin typeface="Cambria Math" panose="02040503050406030204" pitchFamily="18" charset="0"/>
                          </a:rPr>
                        </m:ctrlPr>
                      </m:fPr>
                      <m:num>
                        <m:r>
                          <a:rPr lang="en-CA" b="0" i="1">
                            <a:effectLst/>
                            <a:latin typeface="Cambria Math" panose="02040503050406030204" pitchFamily="18" charset="0"/>
                          </a:rPr>
                          <m:t>$114,296</m:t>
                        </m:r>
                      </m:num>
                      <m:den>
                        <m:r>
                          <a:rPr lang="en-CA" b="0" i="1">
                            <a:effectLst/>
                            <a:latin typeface="Cambria Math" panose="02040503050406030204" pitchFamily="18" charset="0"/>
                          </a:rPr>
                          <m:t>4,368</m:t>
                        </m:r>
                      </m:den>
                    </m:f>
                    <m:r>
                      <a:rPr lang="en-CA" b="0" i="1">
                        <a:effectLst/>
                        <a:latin typeface="Cambria Math" panose="02040503050406030204" pitchFamily="18" charset="0"/>
                      </a:rPr>
                      <m:t>=$26.17</m:t>
                    </m:r>
                  </m:oMath>
                </m:oMathPara>
              </a14:m>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HOW TO USE THIS CALCULATOR:</a:t>
              </a:r>
            </a:p>
            <a:p>
              <a:pPr marL="0" marR="0" indent="0" defTabSz="914400" eaLnBrk="1" fontAlgn="auto" latinLnBrk="0" hangingPunct="1">
                <a:lnSpc>
                  <a:spcPct val="100000"/>
                </a:lnSpc>
                <a:spcBef>
                  <a:spcPts val="0"/>
                </a:spcBef>
                <a:spcAft>
                  <a:spcPts val="0"/>
                </a:spcAft>
                <a:buClrTx/>
                <a:buSzTx/>
                <a:buFontTx/>
                <a:buNone/>
                <a:tabLst/>
                <a:defRPr/>
              </a:pPr>
              <a:endParaRPr lang="en-CA" b="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Either enter data by employee...</a:t>
              </a:r>
            </a:p>
            <a:p>
              <a:pPr marL="0" marR="0" indent="0" defTabSz="914400" eaLnBrk="1" fontAlgn="auto" latinLnBrk="0" hangingPunct="1">
                <a:lnSpc>
                  <a:spcPct val="100000"/>
                </a:lnSpc>
                <a:spcBef>
                  <a:spcPts val="0"/>
                </a:spcBef>
                <a:spcAft>
                  <a:spcPts val="0"/>
                </a:spcAft>
                <a:buClrTx/>
                <a:buSzTx/>
                <a:buFontTx/>
                <a:buNone/>
                <a:tabLst/>
                <a:defRPr/>
              </a:pPr>
              <a:r>
                <a:rPr lang="en-CA" b="0">
                  <a:effectLst/>
                </a:rPr>
                <a:t>1. Enter the number</a:t>
              </a:r>
              <a:r>
                <a:rPr lang="en-CA" b="0" baseline="0">
                  <a:effectLst/>
                </a:rPr>
                <a:t> of paid straight time hours for each employee.</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Enter the hourly wage rate for that employee in the </a:t>
              </a:r>
              <a:r>
                <a:rPr lang="en-CA" b="0" i="1" baseline="0">
                  <a:solidFill>
                    <a:srgbClr val="FF0000"/>
                  </a:solidFill>
                  <a:effectLst/>
                </a:rPr>
                <a:t>adjacent cell</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endParaRPr lang="en-CA" b="0" baseline="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Or combine employees</a:t>
              </a:r>
              <a:r>
                <a:rPr lang="en-CA" b="1" baseline="0">
                  <a:effectLst/>
                </a:rPr>
                <a:t> who are paid at the same wage rate...</a:t>
              </a:r>
            </a:p>
            <a:p>
              <a:pPr marL="0" marR="0" indent="0" defTabSz="914400" eaLnBrk="1" fontAlgn="auto" latinLnBrk="0" hangingPunct="1">
                <a:lnSpc>
                  <a:spcPct val="100000"/>
                </a:lnSpc>
                <a:spcBef>
                  <a:spcPts val="0"/>
                </a:spcBef>
                <a:spcAft>
                  <a:spcPts val="0"/>
                </a:spcAft>
                <a:buClrTx/>
                <a:buSzTx/>
                <a:buFontTx/>
                <a:buNone/>
                <a:tabLst/>
                <a:defRPr/>
              </a:pPr>
              <a:r>
                <a:rPr lang="en-CA" b="0">
                  <a:effectLst/>
                </a:rPr>
                <a:t>1. Enter the</a:t>
              </a:r>
              <a:r>
                <a:rPr lang="en-CA" b="0" baseline="0">
                  <a:effectLst/>
                </a:rPr>
                <a:t> total number of straight time hours paid at the same wage rate, </a:t>
              </a:r>
              <a:r>
                <a:rPr lang="en-CA" b="0" i="1" baseline="0">
                  <a:solidFill>
                    <a:srgbClr val="FF0000"/>
                  </a:solidFill>
                  <a:effectLst/>
                </a:rPr>
                <a:t>regardless of how many employees are paid at that rate</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Enter the corresponding hourly wage rate in the </a:t>
              </a:r>
              <a:r>
                <a:rPr lang="en-CA" b="0" i="1" baseline="0">
                  <a:solidFill>
                    <a:srgbClr val="FF0000"/>
                  </a:solidFill>
                  <a:effectLst/>
                </a:rPr>
                <a:t>adjacent cell</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3. Repeat 1 and 2 for another group of employees.</a:t>
              </a:r>
            </a:p>
            <a:p>
              <a:pPr marL="0" marR="0" indent="0" defTabSz="914400" eaLnBrk="1" fontAlgn="auto" latinLnBrk="0" hangingPunct="1">
                <a:lnSpc>
                  <a:spcPct val="100000"/>
                </a:lnSpc>
                <a:spcBef>
                  <a:spcPts val="0"/>
                </a:spcBef>
                <a:spcAft>
                  <a:spcPts val="0"/>
                </a:spcAft>
                <a:buClrTx/>
                <a:buSzTx/>
                <a:buFontTx/>
                <a:buNone/>
                <a:tabLst/>
                <a:defRPr/>
              </a:pPr>
              <a:endParaRPr lang="en-CA" b="0" baseline="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baseline="0">
                  <a:effectLst/>
                </a:rPr>
                <a:t>And if you need more than 50 rows...</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Weighted average calculation is </a:t>
              </a:r>
              <a:r>
                <a:rPr lang="en-CA" b="0" i="1" baseline="0">
                  <a:solidFill>
                    <a:srgbClr val="FF0000"/>
                  </a:solidFill>
                  <a:effectLst/>
                </a:rPr>
                <a:t>iterative</a:t>
              </a:r>
              <a:r>
                <a:rPr lang="en-CA" b="0" baseline="0">
                  <a:effectLst/>
                </a:rPr>
                <a:t>, which means you can: </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1. Enter the number of paid straight time hours and the corresponding hourly wage rate for </a:t>
              </a:r>
              <a:r>
                <a:rPr lang="en-CA" b="0" i="1" baseline="0">
                  <a:solidFill>
                    <a:srgbClr val="FF0000"/>
                  </a:solidFill>
                  <a:effectLst/>
                </a:rPr>
                <a:t>(up to) 50 employees</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Take the </a:t>
              </a:r>
              <a:r>
                <a:rPr lang="en-CA" b="1" baseline="0">
                  <a:effectLst/>
                </a:rPr>
                <a:t>total paid straight time hours</a:t>
              </a:r>
              <a:r>
                <a:rPr lang="en-CA" b="0" baseline="0">
                  <a:effectLst/>
                </a:rPr>
                <a:t> (cell D12) and </a:t>
              </a:r>
              <a:r>
                <a:rPr lang="en-CA" b="1" baseline="0">
                  <a:effectLst/>
                </a:rPr>
                <a:t>weighted average wage rate</a:t>
              </a:r>
              <a:r>
                <a:rPr lang="en-CA" b="0" baseline="0">
                  <a:effectLst/>
                </a:rPr>
                <a:t> (cell D13) </a:t>
              </a:r>
              <a:r>
                <a:rPr lang="en-CA" b="0" i="1" baseline="0">
                  <a:solidFill>
                    <a:srgbClr val="FF0000"/>
                  </a:solidFill>
                  <a:effectLst/>
                </a:rPr>
                <a:t>from the previous step</a:t>
              </a:r>
              <a:r>
                <a:rPr lang="en-CA" b="0" baseline="0">
                  <a:effectLst/>
                </a:rPr>
                <a:t>, and include them as </a:t>
              </a:r>
              <a:r>
                <a:rPr lang="en-CA" b="0" i="1" baseline="0">
                  <a:solidFill>
                    <a:srgbClr val="FF0000"/>
                  </a:solidFill>
                  <a:effectLst/>
                </a:rPr>
                <a:t>one (1) of the entries </a:t>
              </a:r>
              <a:r>
                <a:rPr lang="en-CA" b="0" baseline="0">
                  <a:effectLst/>
                </a:rPr>
                <a:t>in the next calculation.</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3. Repeat 1 and 2 as many time as needed.</a:t>
              </a:r>
            </a:p>
          </xdr:txBody>
        </xdr:sp>
      </mc:Choice>
      <mc:Fallback xmlns="">
        <xdr:sp macro="" textlink="">
          <xdr:nvSpPr>
            <xdr:cNvPr id="6" name="TextBox 5">
              <a:extLst>
                <a:ext uri="{FF2B5EF4-FFF2-40B4-BE49-F238E27FC236}">
                  <a16:creationId xmlns:a16="http://schemas.microsoft.com/office/drawing/2014/main" id="{00000000-0008-0000-1600-000006000000}"/>
                </a:ext>
              </a:extLst>
            </xdr:cNvPr>
            <xdr:cNvSpPr txBox="1"/>
          </xdr:nvSpPr>
          <xdr:spPr>
            <a:xfrm>
              <a:off x="4533900" y="1638300"/>
              <a:ext cx="4680000" cy="72000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DEFINITION:</a:t>
              </a:r>
            </a:p>
            <a:p>
              <a:endParaRPr lang="en-CA" sz="1100"/>
            </a:p>
            <a:p>
              <a:r>
                <a:rPr lang="en-CA" sz="1100"/>
                <a:t>If two (2)</a:t>
              </a:r>
              <a:r>
                <a:rPr lang="en-CA" sz="1100" baseline="0"/>
                <a:t> or more employees are paid at different hourly wage rates, their </a:t>
              </a:r>
              <a:r>
                <a:rPr lang="en-CA" sz="1100" b="1" baseline="0"/>
                <a:t>weighted average wage rate </a:t>
              </a:r>
              <a:r>
                <a:rPr lang="en-CA" sz="1100" baseline="0"/>
                <a:t>is equal to the </a:t>
              </a:r>
              <a:r>
                <a:rPr lang="en-CA" sz="1100" b="1" baseline="0"/>
                <a:t>sum of straight time wages </a:t>
              </a:r>
              <a:r>
                <a:rPr lang="en-CA" sz="1100" baseline="0"/>
                <a:t>divided by the </a:t>
              </a:r>
              <a:r>
                <a:rPr lang="en-CA" sz="1100" b="1" baseline="0"/>
                <a:t>total number of paid straight time hours</a:t>
              </a:r>
              <a:r>
                <a:rPr lang="en-CA" sz="1100" baseline="0"/>
                <a:t>.</a:t>
              </a:r>
            </a:p>
            <a:p>
              <a:endParaRPr lang="en-CA" sz="1100" baseline="0"/>
            </a:p>
            <a:p>
              <a:r>
                <a:rPr lang="en-CA" sz="1100" b="1" baseline="0"/>
                <a:t>FORMULA:</a:t>
              </a:r>
            </a:p>
            <a:p>
              <a:endParaRPr lang="en-CA" sz="1100" b="0" baseline="0"/>
            </a:p>
            <a:p>
              <a:pPr/>
              <a:r>
                <a:rPr lang="en-CA" sz="1100" b="0" i="0">
                  <a:latin typeface="Cambria Math" panose="02040503050406030204" pitchFamily="18" charset="0"/>
                </a:rPr>
                <a:t>𝑊𝑒𝑖𝑔ℎ𝑡𝑒𝑑 𝐴𝑣𝑒𝑟𝑎𝑔𝑒 𝑊𝑎𝑔𝑒 𝑅𝑎𝑡𝑒=(𝑇𝑜𝑡𝑎𝑙 𝑆𝑡𝑟𝑎𝑖𝑔ℎ𝑡 𝑇𝑖𝑚𝑒 𝑊𝑎𝑔𝑒𝑠)/(𝑇𝑜𝑡𝑎𝑙 𝑃𝑎𝑖𝑑 𝑆𝑡𝑟𝑎𝑖𝑔ℎ𝑡 𝑇𝑖𝑚𝑒 𝐻𝑜𝑢𝑟𝑠)</a:t>
              </a:r>
              <a:endParaRPr lang="en-CA" sz="1100"/>
            </a:p>
            <a:p>
              <a:endParaRPr lang="en-CA" sz="1100" b="0"/>
            </a:p>
            <a:p>
              <a:r>
                <a:rPr lang="en-CA" sz="1100" b="1"/>
                <a:t>EXAMPLE:</a:t>
              </a:r>
            </a:p>
            <a:p>
              <a:endParaRPr lang="en-CA" sz="1100" b="0"/>
            </a:p>
            <a:p>
              <a:r>
                <a:rPr lang="en-CA" sz="1100" b="0"/>
                <a:t>Employee</a:t>
              </a:r>
              <a:r>
                <a:rPr lang="en-CA" sz="1100" b="0" baseline="0"/>
                <a:t> A was paid for 1,092 straight time hours, at $25.00 per hour.</a:t>
              </a:r>
            </a:p>
            <a:p>
              <a:pPr marL="0" marR="0" indent="0" defTabSz="914400" eaLnBrk="1" fontAlgn="auto" latinLnBrk="0" hangingPunct="1">
                <a:lnSpc>
                  <a:spcPct val="100000"/>
                </a:lnSpc>
                <a:spcBef>
                  <a:spcPts val="0"/>
                </a:spcBef>
                <a:spcAft>
                  <a:spcPts val="0"/>
                </a:spcAft>
                <a:buClrTx/>
                <a:buSzTx/>
                <a:buFontTx/>
                <a:buNone/>
                <a:tabLst/>
                <a:defRPr/>
              </a:pPr>
              <a:r>
                <a:rPr lang="en-CA" sz="1100" b="0" baseline="0">
                  <a:solidFill>
                    <a:schemeClr val="dk1"/>
                  </a:solidFill>
                  <a:effectLst/>
                  <a:latin typeface="+mn-lt"/>
                  <a:ea typeface="+mn-ea"/>
                  <a:cs typeface="+mn-cs"/>
                </a:rPr>
                <a:t>Employee B was paid for 1,456 straight time hours, at $26.00 per hour.</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sz="1100" b="0" baseline="0"/>
                <a:t>Employee</a:t>
              </a:r>
              <a:r>
                <a:rPr lang="en-CA" sz="1100" b="0" baseline="0">
                  <a:solidFill>
                    <a:schemeClr val="dk1"/>
                  </a:solidFill>
                  <a:effectLst/>
                  <a:latin typeface="+mn-lt"/>
                  <a:ea typeface="+mn-ea"/>
                  <a:cs typeface="+mn-cs"/>
                </a:rPr>
                <a:t> C was paid for 1,820 straight time hours, at $27.00 per hour.</a:t>
              </a:r>
            </a:p>
            <a:p>
              <a:pPr marL="0" marR="0" indent="0" defTabSz="914400" eaLnBrk="1" fontAlgn="auto" latinLnBrk="0" hangingPunct="1">
                <a:lnSpc>
                  <a:spcPct val="100000"/>
                </a:lnSpc>
                <a:spcBef>
                  <a:spcPts val="0"/>
                </a:spcBef>
                <a:spcAft>
                  <a:spcPts val="0"/>
                </a:spcAft>
                <a:buClrTx/>
                <a:buSzTx/>
                <a:buFontTx/>
                <a:buNone/>
                <a:tabLst/>
                <a:defRPr/>
              </a:pPr>
              <a:endParaRPr lang="en-CA" sz="1100" b="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CA" b="0" i="0">
                  <a:effectLst/>
                  <a:latin typeface="Cambria Math" panose="02040503050406030204" pitchFamily="18" charset="0"/>
                </a:rPr>
                <a:t>(1,092</a:t>
              </a:r>
              <a:r>
                <a:rPr lang="en-CA" b="0" i="0">
                  <a:effectLst/>
                  <a:latin typeface="Cambria Math" panose="02040503050406030204" pitchFamily="18" charset="0"/>
                  <a:ea typeface="Cambria Math" panose="02040503050406030204" pitchFamily="18" charset="0"/>
                </a:rPr>
                <a:t>×$25.00+1,456×$26.00+1,820×$27.00)/(</a:t>
              </a:r>
              <a:r>
                <a:rPr lang="en-CA" b="0" i="0">
                  <a:effectLst/>
                  <a:latin typeface="Cambria Math" panose="02040503050406030204" pitchFamily="18" charset="0"/>
                </a:rPr>
                <a:t>1,092+1,456+1,820)=$114,296/4,368=$26.17</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HOW TO USE THIS CALCULATOR:</a:t>
              </a:r>
            </a:p>
            <a:p>
              <a:pPr marL="0" marR="0" indent="0" defTabSz="914400" eaLnBrk="1" fontAlgn="auto" latinLnBrk="0" hangingPunct="1">
                <a:lnSpc>
                  <a:spcPct val="100000"/>
                </a:lnSpc>
                <a:spcBef>
                  <a:spcPts val="0"/>
                </a:spcBef>
                <a:spcAft>
                  <a:spcPts val="0"/>
                </a:spcAft>
                <a:buClrTx/>
                <a:buSzTx/>
                <a:buFontTx/>
                <a:buNone/>
                <a:tabLst/>
                <a:defRPr/>
              </a:pPr>
              <a:endParaRPr lang="en-CA" b="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Either enter data by employee...</a:t>
              </a:r>
            </a:p>
            <a:p>
              <a:pPr marL="0" marR="0" indent="0" defTabSz="914400" eaLnBrk="1" fontAlgn="auto" latinLnBrk="0" hangingPunct="1">
                <a:lnSpc>
                  <a:spcPct val="100000"/>
                </a:lnSpc>
                <a:spcBef>
                  <a:spcPts val="0"/>
                </a:spcBef>
                <a:spcAft>
                  <a:spcPts val="0"/>
                </a:spcAft>
                <a:buClrTx/>
                <a:buSzTx/>
                <a:buFontTx/>
                <a:buNone/>
                <a:tabLst/>
                <a:defRPr/>
              </a:pPr>
              <a:r>
                <a:rPr lang="en-CA" b="0">
                  <a:effectLst/>
                </a:rPr>
                <a:t>1. Enter the number</a:t>
              </a:r>
              <a:r>
                <a:rPr lang="en-CA" b="0" baseline="0">
                  <a:effectLst/>
                </a:rPr>
                <a:t> of paid straight time hours for each employee.</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Enter the hourly wage rate for that employee in the </a:t>
              </a:r>
              <a:r>
                <a:rPr lang="en-CA" b="0" i="1" baseline="0">
                  <a:solidFill>
                    <a:srgbClr val="FF0000"/>
                  </a:solidFill>
                  <a:effectLst/>
                </a:rPr>
                <a:t>adjacent cell</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endParaRPr lang="en-CA" b="0" baseline="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Or combine employees</a:t>
              </a:r>
              <a:r>
                <a:rPr lang="en-CA" b="1" baseline="0">
                  <a:effectLst/>
                </a:rPr>
                <a:t> who are paid at the same wage rate...</a:t>
              </a:r>
            </a:p>
            <a:p>
              <a:pPr marL="0" marR="0" indent="0" defTabSz="914400" eaLnBrk="1" fontAlgn="auto" latinLnBrk="0" hangingPunct="1">
                <a:lnSpc>
                  <a:spcPct val="100000"/>
                </a:lnSpc>
                <a:spcBef>
                  <a:spcPts val="0"/>
                </a:spcBef>
                <a:spcAft>
                  <a:spcPts val="0"/>
                </a:spcAft>
                <a:buClrTx/>
                <a:buSzTx/>
                <a:buFontTx/>
                <a:buNone/>
                <a:tabLst/>
                <a:defRPr/>
              </a:pPr>
              <a:r>
                <a:rPr lang="en-CA" b="0">
                  <a:effectLst/>
                </a:rPr>
                <a:t>1. Enter the</a:t>
              </a:r>
              <a:r>
                <a:rPr lang="en-CA" b="0" baseline="0">
                  <a:effectLst/>
                </a:rPr>
                <a:t> total number of straight time hours paid at the same wage rate, </a:t>
              </a:r>
              <a:r>
                <a:rPr lang="en-CA" b="0" i="1" baseline="0">
                  <a:solidFill>
                    <a:srgbClr val="FF0000"/>
                  </a:solidFill>
                  <a:effectLst/>
                </a:rPr>
                <a:t>regardless of how many employees are paid at that rate</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Enter the corresponding hourly wage rate in the </a:t>
              </a:r>
              <a:r>
                <a:rPr lang="en-CA" b="0" i="1" baseline="0">
                  <a:solidFill>
                    <a:srgbClr val="FF0000"/>
                  </a:solidFill>
                  <a:effectLst/>
                </a:rPr>
                <a:t>adjacent cell</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3. Repeat 1 and 2 for another group of employees.</a:t>
              </a:r>
            </a:p>
            <a:p>
              <a:pPr marL="0" marR="0" indent="0" defTabSz="914400" eaLnBrk="1" fontAlgn="auto" latinLnBrk="0" hangingPunct="1">
                <a:lnSpc>
                  <a:spcPct val="100000"/>
                </a:lnSpc>
                <a:spcBef>
                  <a:spcPts val="0"/>
                </a:spcBef>
                <a:spcAft>
                  <a:spcPts val="0"/>
                </a:spcAft>
                <a:buClrTx/>
                <a:buSzTx/>
                <a:buFontTx/>
                <a:buNone/>
                <a:tabLst/>
                <a:defRPr/>
              </a:pPr>
              <a:endParaRPr lang="en-CA" b="0" baseline="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baseline="0">
                  <a:effectLst/>
                </a:rPr>
                <a:t>And if you need more than 50 rows...</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Weighted average calculation is </a:t>
              </a:r>
              <a:r>
                <a:rPr lang="en-CA" b="0" i="1" baseline="0">
                  <a:solidFill>
                    <a:srgbClr val="FF0000"/>
                  </a:solidFill>
                  <a:effectLst/>
                </a:rPr>
                <a:t>iterative</a:t>
              </a:r>
              <a:r>
                <a:rPr lang="en-CA" b="0" baseline="0">
                  <a:effectLst/>
                </a:rPr>
                <a:t>, which means you can: </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1. Enter the number of paid straight time hours and the corresponding hourly wage rate for </a:t>
              </a:r>
              <a:r>
                <a:rPr lang="en-CA" b="0" i="1" baseline="0">
                  <a:solidFill>
                    <a:srgbClr val="FF0000"/>
                  </a:solidFill>
                  <a:effectLst/>
                </a:rPr>
                <a:t>(up to) 50 employees</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Take the </a:t>
              </a:r>
              <a:r>
                <a:rPr lang="en-CA" b="1" baseline="0">
                  <a:effectLst/>
                </a:rPr>
                <a:t>total paid straight time hours</a:t>
              </a:r>
              <a:r>
                <a:rPr lang="en-CA" b="0" baseline="0">
                  <a:effectLst/>
                </a:rPr>
                <a:t> (cell D12) and </a:t>
              </a:r>
              <a:r>
                <a:rPr lang="en-CA" b="1" baseline="0">
                  <a:effectLst/>
                </a:rPr>
                <a:t>weighted average wage rate</a:t>
              </a:r>
              <a:r>
                <a:rPr lang="en-CA" b="0" baseline="0">
                  <a:effectLst/>
                </a:rPr>
                <a:t> (cell D13) </a:t>
              </a:r>
              <a:r>
                <a:rPr lang="en-CA" b="0" i="1" baseline="0">
                  <a:solidFill>
                    <a:srgbClr val="FF0000"/>
                  </a:solidFill>
                  <a:effectLst/>
                </a:rPr>
                <a:t>from the previous step</a:t>
              </a:r>
              <a:r>
                <a:rPr lang="en-CA" b="0" baseline="0">
                  <a:effectLst/>
                </a:rPr>
                <a:t>, and include them as </a:t>
              </a:r>
              <a:r>
                <a:rPr lang="en-CA" b="0" i="1" baseline="0">
                  <a:solidFill>
                    <a:srgbClr val="FF0000"/>
                  </a:solidFill>
                  <a:effectLst/>
                </a:rPr>
                <a:t>one (1) of the entries </a:t>
              </a:r>
              <a:r>
                <a:rPr lang="en-CA" b="0" baseline="0">
                  <a:effectLst/>
                </a:rPr>
                <a:t>in the next calculation.</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3. Repeat 1 and 2 as many time as needed.</a:t>
              </a:r>
            </a:p>
          </xdr:txBody>
        </xdr:sp>
      </mc:Fallback>
    </mc:AlternateContent>
    <xdr:clientData/>
  </xdr:twoCellAnchor>
  <xdr:twoCellAnchor editAs="absolute">
    <xdr:from>
      <xdr:col>0</xdr:col>
      <xdr:colOff>0</xdr:colOff>
      <xdr:row>0</xdr:row>
      <xdr:rowOff>0</xdr:rowOff>
    </xdr:from>
    <xdr:to>
      <xdr:col>16</xdr:col>
      <xdr:colOff>311112</xdr:colOff>
      <xdr:row>5</xdr:row>
      <xdr:rowOff>54353</xdr:rowOff>
    </xdr:to>
    <xdr:grpSp>
      <xdr:nvGrpSpPr>
        <xdr:cNvPr id="46" name="Group 45">
          <a:extLst>
            <a:ext uri="{FF2B5EF4-FFF2-40B4-BE49-F238E27FC236}">
              <a16:creationId xmlns:a16="http://schemas.microsoft.com/office/drawing/2014/main" id="{00000000-0008-0000-1C00-00002E000000}"/>
            </a:ext>
          </a:extLst>
        </xdr:cNvPr>
        <xdr:cNvGrpSpPr/>
      </xdr:nvGrpSpPr>
      <xdr:grpSpPr>
        <a:xfrm>
          <a:off x="0" y="0"/>
          <a:ext cx="11550612" cy="1006853"/>
          <a:chOff x="0" y="0"/>
          <a:chExt cx="11550612" cy="1006853"/>
        </a:xfrm>
      </xdr:grpSpPr>
      <xdr:grpSp>
        <xdr:nvGrpSpPr>
          <xdr:cNvPr id="47" name="Group 46">
            <a:extLst>
              <a:ext uri="{FF2B5EF4-FFF2-40B4-BE49-F238E27FC236}">
                <a16:creationId xmlns:a16="http://schemas.microsoft.com/office/drawing/2014/main" id="{00000000-0008-0000-1C00-00002F000000}"/>
              </a:ext>
            </a:extLst>
          </xdr:cNvPr>
          <xdr:cNvGrpSpPr/>
        </xdr:nvGrpSpPr>
        <xdr:grpSpPr>
          <a:xfrm>
            <a:off x="1646474" y="0"/>
            <a:ext cx="1591505" cy="664291"/>
            <a:chOff x="978300" y="0"/>
            <a:chExt cx="1491714" cy="663813"/>
          </a:xfrm>
        </xdr:grpSpPr>
        <xdr:sp macro="" textlink="">
          <xdr:nvSpPr>
            <xdr:cNvPr id="76" name="TextBox 75">
              <a:hlinkClick xmlns:r="http://schemas.openxmlformats.org/officeDocument/2006/relationships" r:id="rId1"/>
              <a:extLst>
                <a:ext uri="{FF2B5EF4-FFF2-40B4-BE49-F238E27FC236}">
                  <a16:creationId xmlns:a16="http://schemas.microsoft.com/office/drawing/2014/main" id="{00000000-0008-0000-1C00-00004C00000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Hours &amp; Employees</a:t>
              </a:r>
            </a:p>
          </xdr:txBody>
        </xdr:sp>
        <xdr:sp macro="" textlink="">
          <xdr:nvSpPr>
            <xdr:cNvPr id="77" name="TextBox 76">
              <a:hlinkClick xmlns:r="http://schemas.openxmlformats.org/officeDocument/2006/relationships" r:id="rId2"/>
              <a:extLst>
                <a:ext uri="{FF2B5EF4-FFF2-40B4-BE49-F238E27FC236}">
                  <a16:creationId xmlns:a16="http://schemas.microsoft.com/office/drawing/2014/main" id="{00000000-0008-0000-1C00-00004D000000}"/>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N2: Demographics</a:t>
              </a:r>
            </a:p>
          </xdr:txBody>
        </xdr:sp>
        <xdr:sp macro="" textlink="">
          <xdr:nvSpPr>
            <xdr:cNvPr id="78" name="TextBox 77">
              <a:extLst>
                <a:ext uri="{FF2B5EF4-FFF2-40B4-BE49-F238E27FC236}">
                  <a16:creationId xmlns:a16="http://schemas.microsoft.com/office/drawing/2014/main" id="{00000000-0008-0000-1C00-00004E00000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8" name="Group 47">
            <a:extLst>
              <a:ext uri="{FF2B5EF4-FFF2-40B4-BE49-F238E27FC236}">
                <a16:creationId xmlns:a16="http://schemas.microsoft.com/office/drawing/2014/main" id="{00000000-0008-0000-1C00-000030000000}"/>
              </a:ext>
            </a:extLst>
          </xdr:cNvPr>
          <xdr:cNvGrpSpPr/>
        </xdr:nvGrpSpPr>
        <xdr:grpSpPr>
          <a:xfrm>
            <a:off x="3302711" y="0"/>
            <a:ext cx="1584244" cy="662238"/>
            <a:chOff x="2530688" y="0"/>
            <a:chExt cx="1484909" cy="663813"/>
          </a:xfrm>
        </xdr:grpSpPr>
        <xdr:sp macro="" textlink="">
          <xdr:nvSpPr>
            <xdr:cNvPr id="73" name="TextBox 72">
              <a:hlinkClick xmlns:r="http://schemas.openxmlformats.org/officeDocument/2006/relationships" r:id="rId3"/>
              <a:extLst>
                <a:ext uri="{FF2B5EF4-FFF2-40B4-BE49-F238E27FC236}">
                  <a16:creationId xmlns:a16="http://schemas.microsoft.com/office/drawing/2014/main" id="{00000000-0008-0000-1C00-000049000000}"/>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74" name="TextBox 73">
              <a:hlinkClick xmlns:r="http://schemas.openxmlformats.org/officeDocument/2006/relationships" r:id="rId4"/>
              <a:extLst>
                <a:ext uri="{FF2B5EF4-FFF2-40B4-BE49-F238E27FC236}">
                  <a16:creationId xmlns:a16="http://schemas.microsoft.com/office/drawing/2014/main" id="{00000000-0008-0000-1C00-00004A000000}"/>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M2: Demographics</a:t>
              </a:r>
            </a:p>
          </xdr:txBody>
        </xdr:sp>
        <xdr:sp macro="" textlink="">
          <xdr:nvSpPr>
            <xdr:cNvPr id="75" name="TextBox 74">
              <a:extLst>
                <a:ext uri="{FF2B5EF4-FFF2-40B4-BE49-F238E27FC236}">
                  <a16:creationId xmlns:a16="http://schemas.microsoft.com/office/drawing/2014/main" id="{00000000-0008-0000-1C00-00004B00000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49" name="Group 48">
            <a:extLst>
              <a:ext uri="{FF2B5EF4-FFF2-40B4-BE49-F238E27FC236}">
                <a16:creationId xmlns:a16="http://schemas.microsoft.com/office/drawing/2014/main" id="{00000000-0008-0000-1C00-000031000000}"/>
              </a:ext>
            </a:extLst>
          </xdr:cNvPr>
          <xdr:cNvGrpSpPr/>
        </xdr:nvGrpSpPr>
        <xdr:grpSpPr>
          <a:xfrm>
            <a:off x="4954554" y="0"/>
            <a:ext cx="1562560" cy="662238"/>
            <a:chOff x="4078956" y="0"/>
            <a:chExt cx="1464584" cy="663813"/>
          </a:xfrm>
        </xdr:grpSpPr>
        <xdr:sp macro="" textlink="">
          <xdr:nvSpPr>
            <xdr:cNvPr id="70" name="TextBox 69">
              <a:hlinkClick xmlns:r="http://schemas.openxmlformats.org/officeDocument/2006/relationships" r:id="rId5"/>
              <a:extLst>
                <a:ext uri="{FF2B5EF4-FFF2-40B4-BE49-F238E27FC236}">
                  <a16:creationId xmlns:a16="http://schemas.microsoft.com/office/drawing/2014/main" id="{00000000-0008-0000-1C00-000046000000}"/>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71" name="TextBox 70">
              <a:hlinkClick xmlns:r="http://schemas.openxmlformats.org/officeDocument/2006/relationships" r:id="rId6"/>
              <a:extLst>
                <a:ext uri="{FF2B5EF4-FFF2-40B4-BE49-F238E27FC236}">
                  <a16:creationId xmlns:a16="http://schemas.microsoft.com/office/drawing/2014/main" id="{00000000-0008-0000-1C00-000047000000}"/>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72" name="TextBox 71">
              <a:extLst>
                <a:ext uri="{FF2B5EF4-FFF2-40B4-BE49-F238E27FC236}">
                  <a16:creationId xmlns:a16="http://schemas.microsoft.com/office/drawing/2014/main" id="{00000000-0008-0000-1C00-00004800000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100" b="1" baseline="0">
                  <a:solidFill>
                    <a:schemeClr val="bg1"/>
                  </a:solidFill>
                </a:rPr>
                <a:t> Unit</a:t>
              </a:r>
              <a:endParaRPr lang="en-US" sz="1100" b="1">
                <a:solidFill>
                  <a:schemeClr val="bg1"/>
                </a:solidFill>
              </a:endParaRPr>
            </a:p>
          </xdr:txBody>
        </xdr:sp>
      </xdr:grpSp>
      <xdr:grpSp>
        <xdr:nvGrpSpPr>
          <xdr:cNvPr id="50" name="Group 49">
            <a:extLst>
              <a:ext uri="{FF2B5EF4-FFF2-40B4-BE49-F238E27FC236}">
                <a16:creationId xmlns:a16="http://schemas.microsoft.com/office/drawing/2014/main" id="{00000000-0008-0000-1C00-000032000000}"/>
              </a:ext>
            </a:extLst>
          </xdr:cNvPr>
          <xdr:cNvGrpSpPr/>
        </xdr:nvGrpSpPr>
        <xdr:grpSpPr>
          <a:xfrm>
            <a:off x="6635513" y="0"/>
            <a:ext cx="1584243" cy="662238"/>
            <a:chOff x="5654517" y="0"/>
            <a:chExt cx="1484908" cy="663813"/>
          </a:xfrm>
        </xdr:grpSpPr>
        <xdr:sp macro="" textlink="">
          <xdr:nvSpPr>
            <xdr:cNvPr id="67" name="TextBox 66">
              <a:hlinkClick xmlns:r="http://schemas.openxmlformats.org/officeDocument/2006/relationships" r:id="rId7"/>
              <a:extLst>
                <a:ext uri="{FF2B5EF4-FFF2-40B4-BE49-F238E27FC236}">
                  <a16:creationId xmlns:a16="http://schemas.microsoft.com/office/drawing/2014/main" id="{00000000-0008-0000-1C00-00004300000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68" name="TextBox 67">
              <a:hlinkClick xmlns:r="http://schemas.openxmlformats.org/officeDocument/2006/relationships" r:id="rId8"/>
              <a:extLst>
                <a:ext uri="{FF2B5EF4-FFF2-40B4-BE49-F238E27FC236}">
                  <a16:creationId xmlns:a16="http://schemas.microsoft.com/office/drawing/2014/main" id="{00000000-0008-0000-1C00-000044000000}"/>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S2: Total Compensation</a:t>
              </a:r>
            </a:p>
          </xdr:txBody>
        </xdr:sp>
        <xdr:sp macro="" textlink="">
          <xdr:nvSpPr>
            <xdr:cNvPr id="69" name="TextBox 68">
              <a:extLst>
                <a:ext uri="{FF2B5EF4-FFF2-40B4-BE49-F238E27FC236}">
                  <a16:creationId xmlns:a16="http://schemas.microsoft.com/office/drawing/2014/main" id="{00000000-0008-0000-1C00-00004500000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1" name="Group 50">
            <a:extLst>
              <a:ext uri="{FF2B5EF4-FFF2-40B4-BE49-F238E27FC236}">
                <a16:creationId xmlns:a16="http://schemas.microsoft.com/office/drawing/2014/main" id="{00000000-0008-0000-1C00-000033000000}"/>
              </a:ext>
            </a:extLst>
          </xdr:cNvPr>
          <xdr:cNvGrpSpPr/>
        </xdr:nvGrpSpPr>
        <xdr:grpSpPr>
          <a:xfrm>
            <a:off x="8301914" y="0"/>
            <a:ext cx="1584243" cy="981336"/>
            <a:chOff x="7216431" y="0"/>
            <a:chExt cx="1484908" cy="978138"/>
          </a:xfrm>
        </xdr:grpSpPr>
        <xdr:sp macro="" textlink="">
          <xdr:nvSpPr>
            <xdr:cNvPr id="62" name="TextBox 61">
              <a:hlinkClick xmlns:r="http://schemas.openxmlformats.org/officeDocument/2006/relationships" r:id="rId9"/>
              <a:extLst>
                <a:ext uri="{FF2B5EF4-FFF2-40B4-BE49-F238E27FC236}">
                  <a16:creationId xmlns:a16="http://schemas.microsoft.com/office/drawing/2014/main" id="{00000000-0008-0000-1C00-00003E0000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T2: Non-Union</a:t>
              </a:r>
            </a:p>
          </xdr:txBody>
        </xdr:sp>
        <xdr:sp macro="" textlink="">
          <xdr:nvSpPr>
            <xdr:cNvPr id="63" name="TextBox 62">
              <a:hlinkClick xmlns:r="http://schemas.openxmlformats.org/officeDocument/2006/relationships" r:id="rId10"/>
              <a:extLst>
                <a:ext uri="{FF2B5EF4-FFF2-40B4-BE49-F238E27FC236}">
                  <a16:creationId xmlns:a16="http://schemas.microsoft.com/office/drawing/2014/main" id="{00000000-0008-0000-1C00-00003F000000}"/>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T3: Management</a:t>
              </a:r>
            </a:p>
          </xdr:txBody>
        </xdr:sp>
        <xdr:sp macro="" textlink="">
          <xdr:nvSpPr>
            <xdr:cNvPr id="64" name="TextBox 63">
              <a:hlinkClick xmlns:r="http://schemas.openxmlformats.org/officeDocument/2006/relationships" r:id="rId11"/>
              <a:extLst>
                <a:ext uri="{FF2B5EF4-FFF2-40B4-BE49-F238E27FC236}">
                  <a16:creationId xmlns:a16="http://schemas.microsoft.com/office/drawing/2014/main" id="{00000000-0008-0000-1C00-000040000000}"/>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T4: Bargaining Unit</a:t>
              </a:r>
            </a:p>
          </xdr:txBody>
        </xdr:sp>
        <xdr:sp macro="" textlink="">
          <xdr:nvSpPr>
            <xdr:cNvPr id="65" name="TextBox 64">
              <a:extLst>
                <a:ext uri="{FF2B5EF4-FFF2-40B4-BE49-F238E27FC236}">
                  <a16:creationId xmlns:a16="http://schemas.microsoft.com/office/drawing/2014/main" id="{00000000-0008-0000-1C00-00004100000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6" name="TextBox 65">
              <a:hlinkClick xmlns:r="http://schemas.openxmlformats.org/officeDocument/2006/relationships" r:id="rId12"/>
              <a:extLst>
                <a:ext uri="{FF2B5EF4-FFF2-40B4-BE49-F238E27FC236}">
                  <a16:creationId xmlns:a16="http://schemas.microsoft.com/office/drawing/2014/main" id="{00000000-0008-0000-1C00-00004200000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52" name="Group 51">
            <a:extLst>
              <a:ext uri="{FF2B5EF4-FFF2-40B4-BE49-F238E27FC236}">
                <a16:creationId xmlns:a16="http://schemas.microsoft.com/office/drawing/2014/main" id="{00000000-0008-0000-1C00-000034000000}"/>
              </a:ext>
            </a:extLst>
          </xdr:cNvPr>
          <xdr:cNvGrpSpPr/>
        </xdr:nvGrpSpPr>
        <xdr:grpSpPr>
          <a:xfrm>
            <a:off x="9962104" y="0"/>
            <a:ext cx="1588508" cy="821118"/>
            <a:chOff x="8772524" y="0"/>
            <a:chExt cx="1488905" cy="820275"/>
          </a:xfrm>
        </xdr:grpSpPr>
        <xdr:sp macro="" textlink="">
          <xdr:nvSpPr>
            <xdr:cNvPr id="59" name="TextBox 58">
              <a:hlinkClick xmlns:r="http://schemas.openxmlformats.org/officeDocument/2006/relationships" r:id="rId13"/>
              <a:extLst>
                <a:ext uri="{FF2B5EF4-FFF2-40B4-BE49-F238E27FC236}">
                  <a16:creationId xmlns:a16="http://schemas.microsoft.com/office/drawing/2014/main" id="{00000000-0008-0000-1C00-00003B00000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60" name="TextBox 59">
              <a:extLst>
                <a:ext uri="{FF2B5EF4-FFF2-40B4-BE49-F238E27FC236}">
                  <a16:creationId xmlns:a16="http://schemas.microsoft.com/office/drawing/2014/main" id="{00000000-0008-0000-1C00-00003C00000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1" name="TextBox 60">
              <a:hlinkClick xmlns:r="http://schemas.openxmlformats.org/officeDocument/2006/relationships" r:id="rId14"/>
              <a:extLst>
                <a:ext uri="{FF2B5EF4-FFF2-40B4-BE49-F238E27FC236}">
                  <a16:creationId xmlns:a16="http://schemas.microsoft.com/office/drawing/2014/main" id="{00000000-0008-0000-1C00-00003D000000}"/>
                </a:ext>
              </a:extLst>
            </xdr:cNvPr>
            <xdr:cNvSpPr txBox="1"/>
          </xdr:nvSpPr>
          <xdr:spPr>
            <a:xfrm>
              <a:off x="8772524" y="676275"/>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3" name="Group 52">
            <a:extLst>
              <a:ext uri="{FF2B5EF4-FFF2-40B4-BE49-F238E27FC236}">
                <a16:creationId xmlns:a16="http://schemas.microsoft.com/office/drawing/2014/main" id="{00000000-0008-0000-1C00-000035000000}"/>
              </a:ext>
            </a:extLst>
          </xdr:cNvPr>
          <xdr:cNvGrpSpPr/>
        </xdr:nvGrpSpPr>
        <xdr:grpSpPr>
          <a:xfrm>
            <a:off x="0" y="0"/>
            <a:ext cx="1584245" cy="1006853"/>
            <a:chOff x="0" y="0"/>
            <a:chExt cx="1584245" cy="1006853"/>
          </a:xfrm>
        </xdr:grpSpPr>
        <xdr:sp macro="" textlink="">
          <xdr:nvSpPr>
            <xdr:cNvPr id="54" name="TextBox 53">
              <a:hlinkClick xmlns:r="http://schemas.openxmlformats.org/officeDocument/2006/relationships" r:id="rId15"/>
              <a:extLst>
                <a:ext uri="{FF2B5EF4-FFF2-40B4-BE49-F238E27FC236}">
                  <a16:creationId xmlns:a16="http://schemas.microsoft.com/office/drawing/2014/main" id="{00000000-0008-0000-1C00-00003600000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5" name="TextBox 54">
              <a:hlinkClick xmlns:r="http://schemas.openxmlformats.org/officeDocument/2006/relationships" r:id="rId16"/>
              <a:extLst>
                <a:ext uri="{FF2B5EF4-FFF2-40B4-BE49-F238E27FC236}">
                  <a16:creationId xmlns:a16="http://schemas.microsoft.com/office/drawing/2014/main" id="{00000000-0008-0000-1C00-00003700000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6" name="TextBox 55">
              <a:extLst>
                <a:ext uri="{FF2B5EF4-FFF2-40B4-BE49-F238E27FC236}">
                  <a16:creationId xmlns:a16="http://schemas.microsoft.com/office/drawing/2014/main" id="{00000000-0008-0000-1C00-00003800000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7" name="TextBox 56">
              <a:hlinkClick xmlns:r="http://schemas.openxmlformats.org/officeDocument/2006/relationships" r:id="rId17"/>
              <a:extLst>
                <a:ext uri="{FF2B5EF4-FFF2-40B4-BE49-F238E27FC236}">
                  <a16:creationId xmlns:a16="http://schemas.microsoft.com/office/drawing/2014/main" id="{00000000-0008-0000-1C00-00003900000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58" name="TextBox 57">
              <a:hlinkClick xmlns:r="http://schemas.openxmlformats.org/officeDocument/2006/relationships" r:id="rId18"/>
              <a:extLst>
                <a:ext uri="{FF2B5EF4-FFF2-40B4-BE49-F238E27FC236}">
                  <a16:creationId xmlns:a16="http://schemas.microsoft.com/office/drawing/2014/main" id="{00000000-0008-0000-1C00-00003A000000}"/>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grpSp>
    <xdr:clientData/>
  </xdr:twoCellAnchor>
</xdr:wsDr>
</file>

<file path=xl/drawings/drawing2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16</xdr:col>
      <xdr:colOff>316109</xdr:colOff>
      <xdr:row>7</xdr:row>
      <xdr:rowOff>134475</xdr:rowOff>
    </xdr:to>
    <xdr:grpSp>
      <xdr:nvGrpSpPr>
        <xdr:cNvPr id="171" name="Group 170">
          <a:extLst>
            <a:ext uri="{FF2B5EF4-FFF2-40B4-BE49-F238E27FC236}">
              <a16:creationId xmlns:a16="http://schemas.microsoft.com/office/drawing/2014/main" id="{00000000-0008-0000-1D00-0000AB000000}"/>
            </a:ext>
          </a:extLst>
        </xdr:cNvPr>
        <xdr:cNvGrpSpPr/>
      </xdr:nvGrpSpPr>
      <xdr:grpSpPr>
        <a:xfrm>
          <a:off x="0" y="0"/>
          <a:ext cx="13565384" cy="1467975"/>
          <a:chOff x="0" y="0"/>
          <a:chExt cx="13565384" cy="1467975"/>
        </a:xfrm>
      </xdr:grpSpPr>
      <xdr:grpSp>
        <xdr:nvGrpSpPr>
          <xdr:cNvPr id="172" name="Group 171">
            <a:extLst>
              <a:ext uri="{FF2B5EF4-FFF2-40B4-BE49-F238E27FC236}">
                <a16:creationId xmlns:a16="http://schemas.microsoft.com/office/drawing/2014/main" id="{00000000-0008-0000-1D00-0000AC000000}"/>
              </a:ext>
            </a:extLst>
          </xdr:cNvPr>
          <xdr:cNvGrpSpPr/>
        </xdr:nvGrpSpPr>
        <xdr:grpSpPr>
          <a:xfrm>
            <a:off x="1652795" y="804449"/>
            <a:ext cx="9867209" cy="663526"/>
            <a:chOff x="984225" y="802812"/>
            <a:chExt cx="9248512" cy="665163"/>
          </a:xfrm>
        </xdr:grpSpPr>
        <xdr:sp macro="" textlink="">
          <xdr:nvSpPr>
            <xdr:cNvPr id="209" name="TextBox 208">
              <a:hlinkClick xmlns:r="http://schemas.openxmlformats.org/officeDocument/2006/relationships" r:id="rId1"/>
              <a:extLst>
                <a:ext uri="{FF2B5EF4-FFF2-40B4-BE49-F238E27FC236}">
                  <a16:creationId xmlns:a16="http://schemas.microsoft.com/office/drawing/2014/main" id="{00000000-0008-0000-1D00-0000D1000000}"/>
                </a:ext>
              </a:extLst>
            </xdr:cNvPr>
            <xdr:cNvSpPr txBox="1"/>
          </xdr:nvSpPr>
          <xdr:spPr>
            <a:xfrm>
              <a:off x="989732"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210" name="TextBox 209">
              <a:hlinkClick xmlns:r="http://schemas.openxmlformats.org/officeDocument/2006/relationships" r:id="rId2"/>
              <a:extLst>
                <a:ext uri="{FF2B5EF4-FFF2-40B4-BE49-F238E27FC236}">
                  <a16:creationId xmlns:a16="http://schemas.microsoft.com/office/drawing/2014/main" id="{00000000-0008-0000-1D00-0000D2000000}"/>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211" name="TextBox 210">
              <a:hlinkClick xmlns:r="http://schemas.openxmlformats.org/officeDocument/2006/relationships" r:id="rId3"/>
              <a:extLst>
                <a:ext uri="{FF2B5EF4-FFF2-40B4-BE49-F238E27FC236}">
                  <a16:creationId xmlns:a16="http://schemas.microsoft.com/office/drawing/2014/main" id="{00000000-0008-0000-1D00-0000D3000000}"/>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212" name="TextBox 211">
              <a:extLst>
                <a:ext uri="{FF2B5EF4-FFF2-40B4-BE49-F238E27FC236}">
                  <a16:creationId xmlns:a16="http://schemas.microsoft.com/office/drawing/2014/main" id="{00000000-0008-0000-1D00-0000D4000000}"/>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213" name="TextBox 212">
              <a:hlinkClick xmlns:r="http://schemas.openxmlformats.org/officeDocument/2006/relationships" r:id="rId4"/>
              <a:extLst>
                <a:ext uri="{FF2B5EF4-FFF2-40B4-BE49-F238E27FC236}">
                  <a16:creationId xmlns:a16="http://schemas.microsoft.com/office/drawing/2014/main" id="{00000000-0008-0000-1D00-0000D5000000}"/>
                </a:ext>
              </a:extLst>
            </xdr:cNvPr>
            <xdr:cNvSpPr txBox="1"/>
          </xdr:nvSpPr>
          <xdr:spPr>
            <a:xfrm>
              <a:off x="8781800" y="1161163"/>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173" name="Group 172">
            <a:extLst>
              <a:ext uri="{FF2B5EF4-FFF2-40B4-BE49-F238E27FC236}">
                <a16:creationId xmlns:a16="http://schemas.microsoft.com/office/drawing/2014/main" id="{00000000-0008-0000-1D00-0000AD000000}"/>
              </a:ext>
            </a:extLst>
          </xdr:cNvPr>
          <xdr:cNvGrpSpPr/>
        </xdr:nvGrpSpPr>
        <xdr:grpSpPr>
          <a:xfrm>
            <a:off x="0" y="0"/>
            <a:ext cx="13565384" cy="1006853"/>
            <a:chOff x="0" y="0"/>
            <a:chExt cx="13565384" cy="1006853"/>
          </a:xfrm>
        </xdr:grpSpPr>
        <xdr:grpSp>
          <xdr:nvGrpSpPr>
            <xdr:cNvPr id="174" name="Group 173">
              <a:extLst>
                <a:ext uri="{FF2B5EF4-FFF2-40B4-BE49-F238E27FC236}">
                  <a16:creationId xmlns:a16="http://schemas.microsoft.com/office/drawing/2014/main" id="{00000000-0008-0000-1D00-0000AE000000}"/>
                </a:ext>
              </a:extLst>
            </xdr:cNvPr>
            <xdr:cNvGrpSpPr/>
          </xdr:nvGrpSpPr>
          <xdr:grpSpPr>
            <a:xfrm>
              <a:off x="1646474" y="0"/>
              <a:ext cx="1591505" cy="826333"/>
              <a:chOff x="978300" y="0"/>
              <a:chExt cx="1491714" cy="825738"/>
            </a:xfrm>
          </xdr:grpSpPr>
          <xdr:sp macro="" textlink="">
            <xdr:nvSpPr>
              <xdr:cNvPr id="205" name="TextBox 204">
                <a:hlinkClick xmlns:r="http://schemas.openxmlformats.org/officeDocument/2006/relationships" r:id="rId5"/>
                <a:extLst>
                  <a:ext uri="{FF2B5EF4-FFF2-40B4-BE49-F238E27FC236}">
                    <a16:creationId xmlns:a16="http://schemas.microsoft.com/office/drawing/2014/main" id="{00000000-0008-0000-1D00-0000CD00000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206" name="TextBox 205">
                <a:hlinkClick xmlns:r="http://schemas.openxmlformats.org/officeDocument/2006/relationships" r:id="rId6"/>
                <a:extLst>
                  <a:ext uri="{FF2B5EF4-FFF2-40B4-BE49-F238E27FC236}">
                    <a16:creationId xmlns:a16="http://schemas.microsoft.com/office/drawing/2014/main" id="{00000000-0008-0000-1D00-0000CE000000}"/>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207" name="TextBox 206">
                <a:hlinkClick xmlns:r="http://schemas.openxmlformats.org/officeDocument/2006/relationships" r:id="rId7"/>
                <a:extLst>
                  <a:ext uri="{FF2B5EF4-FFF2-40B4-BE49-F238E27FC236}">
                    <a16:creationId xmlns:a16="http://schemas.microsoft.com/office/drawing/2014/main" id="{00000000-0008-0000-1D00-0000CF000000}"/>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208" name="TextBox 207">
                <a:extLst>
                  <a:ext uri="{FF2B5EF4-FFF2-40B4-BE49-F238E27FC236}">
                    <a16:creationId xmlns:a16="http://schemas.microsoft.com/office/drawing/2014/main" id="{00000000-0008-0000-1D00-0000D000000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175" name="Group 174">
              <a:extLst>
                <a:ext uri="{FF2B5EF4-FFF2-40B4-BE49-F238E27FC236}">
                  <a16:creationId xmlns:a16="http://schemas.microsoft.com/office/drawing/2014/main" id="{00000000-0008-0000-1D00-0000AF000000}"/>
                </a:ext>
              </a:extLst>
            </xdr:cNvPr>
            <xdr:cNvGrpSpPr/>
          </xdr:nvGrpSpPr>
          <xdr:grpSpPr>
            <a:xfrm>
              <a:off x="3302711" y="0"/>
              <a:ext cx="1584244" cy="662238"/>
              <a:chOff x="2530688" y="0"/>
              <a:chExt cx="1484909" cy="663813"/>
            </a:xfrm>
          </xdr:grpSpPr>
          <xdr:sp macro="" textlink="">
            <xdr:nvSpPr>
              <xdr:cNvPr id="202" name="TextBox 201">
                <a:hlinkClick xmlns:r="http://schemas.openxmlformats.org/officeDocument/2006/relationships" r:id="rId8"/>
                <a:extLst>
                  <a:ext uri="{FF2B5EF4-FFF2-40B4-BE49-F238E27FC236}">
                    <a16:creationId xmlns:a16="http://schemas.microsoft.com/office/drawing/2014/main" id="{00000000-0008-0000-1D00-0000CA000000}"/>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203" name="TextBox 202">
                <a:hlinkClick xmlns:r="http://schemas.openxmlformats.org/officeDocument/2006/relationships" r:id="rId9"/>
                <a:extLst>
                  <a:ext uri="{FF2B5EF4-FFF2-40B4-BE49-F238E27FC236}">
                    <a16:creationId xmlns:a16="http://schemas.microsoft.com/office/drawing/2014/main" id="{00000000-0008-0000-1D00-0000CB000000}"/>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204" name="TextBox 203">
                <a:extLst>
                  <a:ext uri="{FF2B5EF4-FFF2-40B4-BE49-F238E27FC236}">
                    <a16:creationId xmlns:a16="http://schemas.microsoft.com/office/drawing/2014/main" id="{00000000-0008-0000-1D00-0000CC00000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176" name="Group 175">
              <a:extLst>
                <a:ext uri="{FF2B5EF4-FFF2-40B4-BE49-F238E27FC236}">
                  <a16:creationId xmlns:a16="http://schemas.microsoft.com/office/drawing/2014/main" id="{00000000-0008-0000-1D00-0000B0000000}"/>
                </a:ext>
              </a:extLst>
            </xdr:cNvPr>
            <xdr:cNvGrpSpPr/>
          </xdr:nvGrpSpPr>
          <xdr:grpSpPr>
            <a:xfrm>
              <a:off x="4954554" y="0"/>
              <a:ext cx="1562560" cy="662238"/>
              <a:chOff x="4078956" y="0"/>
              <a:chExt cx="1464584" cy="663813"/>
            </a:xfrm>
          </xdr:grpSpPr>
          <xdr:sp macro="" textlink="">
            <xdr:nvSpPr>
              <xdr:cNvPr id="199" name="TextBox 198">
                <a:hlinkClick xmlns:r="http://schemas.openxmlformats.org/officeDocument/2006/relationships" r:id="rId10"/>
                <a:extLst>
                  <a:ext uri="{FF2B5EF4-FFF2-40B4-BE49-F238E27FC236}">
                    <a16:creationId xmlns:a16="http://schemas.microsoft.com/office/drawing/2014/main" id="{00000000-0008-0000-1D00-0000C7000000}"/>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200" name="TextBox 199">
                <a:hlinkClick xmlns:r="http://schemas.openxmlformats.org/officeDocument/2006/relationships" r:id="rId11"/>
                <a:extLst>
                  <a:ext uri="{FF2B5EF4-FFF2-40B4-BE49-F238E27FC236}">
                    <a16:creationId xmlns:a16="http://schemas.microsoft.com/office/drawing/2014/main" id="{00000000-0008-0000-1D00-0000C8000000}"/>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201" name="TextBox 200">
                <a:extLst>
                  <a:ext uri="{FF2B5EF4-FFF2-40B4-BE49-F238E27FC236}">
                    <a16:creationId xmlns:a16="http://schemas.microsoft.com/office/drawing/2014/main" id="{00000000-0008-0000-1D00-0000C900000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177" name="Group 176">
              <a:extLst>
                <a:ext uri="{FF2B5EF4-FFF2-40B4-BE49-F238E27FC236}">
                  <a16:creationId xmlns:a16="http://schemas.microsoft.com/office/drawing/2014/main" id="{00000000-0008-0000-1D00-0000B1000000}"/>
                </a:ext>
              </a:extLst>
            </xdr:cNvPr>
            <xdr:cNvGrpSpPr/>
          </xdr:nvGrpSpPr>
          <xdr:grpSpPr>
            <a:xfrm>
              <a:off x="6635513" y="0"/>
              <a:ext cx="1584243" cy="662238"/>
              <a:chOff x="5654517" y="0"/>
              <a:chExt cx="1484908" cy="663813"/>
            </a:xfrm>
          </xdr:grpSpPr>
          <xdr:sp macro="" textlink="">
            <xdr:nvSpPr>
              <xdr:cNvPr id="196" name="TextBox 195">
                <a:hlinkClick xmlns:r="http://schemas.openxmlformats.org/officeDocument/2006/relationships" r:id="rId12"/>
                <a:extLst>
                  <a:ext uri="{FF2B5EF4-FFF2-40B4-BE49-F238E27FC236}">
                    <a16:creationId xmlns:a16="http://schemas.microsoft.com/office/drawing/2014/main" id="{00000000-0008-0000-1D00-0000C400000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197" name="TextBox 196">
                <a:hlinkClick xmlns:r="http://schemas.openxmlformats.org/officeDocument/2006/relationships" r:id="rId13"/>
                <a:extLst>
                  <a:ext uri="{FF2B5EF4-FFF2-40B4-BE49-F238E27FC236}">
                    <a16:creationId xmlns:a16="http://schemas.microsoft.com/office/drawing/2014/main" id="{00000000-0008-0000-1D00-0000C5000000}"/>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98" name="TextBox 197">
                <a:extLst>
                  <a:ext uri="{FF2B5EF4-FFF2-40B4-BE49-F238E27FC236}">
                    <a16:creationId xmlns:a16="http://schemas.microsoft.com/office/drawing/2014/main" id="{00000000-0008-0000-1D00-0000C600000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178" name="Group 177">
              <a:extLst>
                <a:ext uri="{FF2B5EF4-FFF2-40B4-BE49-F238E27FC236}">
                  <a16:creationId xmlns:a16="http://schemas.microsoft.com/office/drawing/2014/main" id="{00000000-0008-0000-1D00-0000B2000000}"/>
                </a:ext>
              </a:extLst>
            </xdr:cNvPr>
            <xdr:cNvGrpSpPr/>
          </xdr:nvGrpSpPr>
          <xdr:grpSpPr>
            <a:xfrm>
              <a:off x="8301914" y="0"/>
              <a:ext cx="1584243" cy="981336"/>
              <a:chOff x="7216431" y="0"/>
              <a:chExt cx="1484908" cy="978138"/>
            </a:xfrm>
          </xdr:grpSpPr>
          <xdr:sp macro="" textlink="">
            <xdr:nvSpPr>
              <xdr:cNvPr id="191" name="TextBox 190">
                <a:hlinkClick xmlns:r="http://schemas.openxmlformats.org/officeDocument/2006/relationships" r:id="rId14"/>
                <a:extLst>
                  <a:ext uri="{FF2B5EF4-FFF2-40B4-BE49-F238E27FC236}">
                    <a16:creationId xmlns:a16="http://schemas.microsoft.com/office/drawing/2014/main" id="{00000000-0008-0000-1D00-0000BF0000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192" name="TextBox 191">
                <a:hlinkClick xmlns:r="http://schemas.openxmlformats.org/officeDocument/2006/relationships" r:id="rId15"/>
                <a:extLst>
                  <a:ext uri="{FF2B5EF4-FFF2-40B4-BE49-F238E27FC236}">
                    <a16:creationId xmlns:a16="http://schemas.microsoft.com/office/drawing/2014/main" id="{00000000-0008-0000-1D00-0000C0000000}"/>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193" name="TextBox 192">
                <a:hlinkClick xmlns:r="http://schemas.openxmlformats.org/officeDocument/2006/relationships" r:id="rId16"/>
                <a:extLst>
                  <a:ext uri="{FF2B5EF4-FFF2-40B4-BE49-F238E27FC236}">
                    <a16:creationId xmlns:a16="http://schemas.microsoft.com/office/drawing/2014/main" id="{00000000-0008-0000-1D00-0000C1000000}"/>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194" name="TextBox 193">
                <a:extLst>
                  <a:ext uri="{FF2B5EF4-FFF2-40B4-BE49-F238E27FC236}">
                    <a16:creationId xmlns:a16="http://schemas.microsoft.com/office/drawing/2014/main" id="{00000000-0008-0000-1D00-0000C200000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195" name="TextBox 194">
                <a:hlinkClick xmlns:r="http://schemas.openxmlformats.org/officeDocument/2006/relationships" r:id="rId17"/>
                <a:extLst>
                  <a:ext uri="{FF2B5EF4-FFF2-40B4-BE49-F238E27FC236}">
                    <a16:creationId xmlns:a16="http://schemas.microsoft.com/office/drawing/2014/main" id="{00000000-0008-0000-1D00-0000C300000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179" name="Group 178">
              <a:extLst>
                <a:ext uri="{FF2B5EF4-FFF2-40B4-BE49-F238E27FC236}">
                  <a16:creationId xmlns:a16="http://schemas.microsoft.com/office/drawing/2014/main" id="{00000000-0008-0000-1D00-0000B3000000}"/>
                </a:ext>
              </a:extLst>
            </xdr:cNvPr>
            <xdr:cNvGrpSpPr/>
          </xdr:nvGrpSpPr>
          <xdr:grpSpPr>
            <a:xfrm>
              <a:off x="9962104" y="0"/>
              <a:ext cx="1588508" cy="821118"/>
              <a:chOff x="8772524" y="0"/>
              <a:chExt cx="1488905" cy="820275"/>
            </a:xfrm>
          </xdr:grpSpPr>
          <xdr:sp macro="" textlink="">
            <xdr:nvSpPr>
              <xdr:cNvPr id="187" name="TextBox 186">
                <a:hlinkClick xmlns:r="http://schemas.openxmlformats.org/officeDocument/2006/relationships" r:id="rId18"/>
                <a:extLst>
                  <a:ext uri="{FF2B5EF4-FFF2-40B4-BE49-F238E27FC236}">
                    <a16:creationId xmlns:a16="http://schemas.microsoft.com/office/drawing/2014/main" id="{00000000-0008-0000-1D00-0000BB000000}"/>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188" name="TextBox 187">
                <a:hlinkClick xmlns:r="http://schemas.openxmlformats.org/officeDocument/2006/relationships" r:id="rId19"/>
                <a:extLst>
                  <a:ext uri="{FF2B5EF4-FFF2-40B4-BE49-F238E27FC236}">
                    <a16:creationId xmlns:a16="http://schemas.microsoft.com/office/drawing/2014/main" id="{00000000-0008-0000-1D00-0000BC00000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189" name="TextBox 188">
                <a:extLst>
                  <a:ext uri="{FF2B5EF4-FFF2-40B4-BE49-F238E27FC236}">
                    <a16:creationId xmlns:a16="http://schemas.microsoft.com/office/drawing/2014/main" id="{00000000-0008-0000-1D00-0000BD00000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190" name="TextBox 189">
                <a:hlinkClick xmlns:r="http://schemas.openxmlformats.org/officeDocument/2006/relationships" r:id="rId20"/>
                <a:extLst>
                  <a:ext uri="{FF2B5EF4-FFF2-40B4-BE49-F238E27FC236}">
                    <a16:creationId xmlns:a16="http://schemas.microsoft.com/office/drawing/2014/main" id="{00000000-0008-0000-1D00-0000BE000000}"/>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180" name="Group 179">
              <a:extLst>
                <a:ext uri="{FF2B5EF4-FFF2-40B4-BE49-F238E27FC236}">
                  <a16:creationId xmlns:a16="http://schemas.microsoft.com/office/drawing/2014/main" id="{00000000-0008-0000-1D00-0000B4000000}"/>
                </a:ext>
              </a:extLst>
            </xdr:cNvPr>
            <xdr:cNvGrpSpPr/>
          </xdr:nvGrpSpPr>
          <xdr:grpSpPr>
            <a:xfrm>
              <a:off x="0" y="0"/>
              <a:ext cx="1584245" cy="1006853"/>
              <a:chOff x="0" y="0"/>
              <a:chExt cx="1584245" cy="1006853"/>
            </a:xfrm>
          </xdr:grpSpPr>
          <xdr:sp macro="" textlink="">
            <xdr:nvSpPr>
              <xdr:cNvPr id="182" name="TextBox 181">
                <a:hlinkClick xmlns:r="http://schemas.openxmlformats.org/officeDocument/2006/relationships" r:id="rId21"/>
                <a:extLst>
                  <a:ext uri="{FF2B5EF4-FFF2-40B4-BE49-F238E27FC236}">
                    <a16:creationId xmlns:a16="http://schemas.microsoft.com/office/drawing/2014/main" id="{00000000-0008-0000-1D00-0000B600000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183" name="TextBox 182">
                <a:hlinkClick xmlns:r="http://schemas.openxmlformats.org/officeDocument/2006/relationships" r:id="rId22"/>
                <a:extLst>
                  <a:ext uri="{FF2B5EF4-FFF2-40B4-BE49-F238E27FC236}">
                    <a16:creationId xmlns:a16="http://schemas.microsoft.com/office/drawing/2014/main" id="{00000000-0008-0000-1D00-0000B700000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184" name="TextBox 183">
                <a:extLst>
                  <a:ext uri="{FF2B5EF4-FFF2-40B4-BE49-F238E27FC236}">
                    <a16:creationId xmlns:a16="http://schemas.microsoft.com/office/drawing/2014/main" id="{00000000-0008-0000-1D00-0000B800000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185" name="TextBox 184">
                <a:hlinkClick xmlns:r="http://schemas.openxmlformats.org/officeDocument/2006/relationships" r:id="rId23"/>
                <a:extLst>
                  <a:ext uri="{FF2B5EF4-FFF2-40B4-BE49-F238E27FC236}">
                    <a16:creationId xmlns:a16="http://schemas.microsoft.com/office/drawing/2014/main" id="{00000000-0008-0000-1D00-0000B900000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186" name="TextBox 185">
                <a:hlinkClick xmlns:r="http://schemas.openxmlformats.org/officeDocument/2006/relationships" r:id="rId24"/>
                <a:extLst>
                  <a:ext uri="{FF2B5EF4-FFF2-40B4-BE49-F238E27FC236}">
                    <a16:creationId xmlns:a16="http://schemas.microsoft.com/office/drawing/2014/main" id="{00000000-0008-0000-1D00-0000BA000000}"/>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181" name="Picture 180">
              <a:extLst>
                <a:ext uri="{FF2B5EF4-FFF2-40B4-BE49-F238E27FC236}">
                  <a16:creationId xmlns:a16="http://schemas.microsoft.com/office/drawing/2014/main" id="{00000000-0008-0000-1D00-0000B5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82512</xdr:colOff>
      <xdr:row>5</xdr:row>
      <xdr:rowOff>54353</xdr:rowOff>
    </xdr:to>
    <xdr:grpSp>
      <xdr:nvGrpSpPr>
        <xdr:cNvPr id="7" name="Group 6">
          <a:extLst>
            <a:ext uri="{FF2B5EF4-FFF2-40B4-BE49-F238E27FC236}">
              <a16:creationId xmlns:a16="http://schemas.microsoft.com/office/drawing/2014/main" id="{00000000-0008-0000-0300-000007000000}"/>
            </a:ext>
          </a:extLst>
        </xdr:cNvPr>
        <xdr:cNvGrpSpPr/>
      </xdr:nvGrpSpPr>
      <xdr:grpSpPr>
        <a:xfrm>
          <a:off x="0" y="0"/>
          <a:ext cx="11550612" cy="1006853"/>
          <a:chOff x="0" y="0"/>
          <a:chExt cx="11550612" cy="1006853"/>
        </a:xfrm>
      </xdr:grpSpPr>
      <xdr:grpSp>
        <xdr:nvGrpSpPr>
          <xdr:cNvPr id="49" name="Group 48">
            <a:extLst>
              <a:ext uri="{FF2B5EF4-FFF2-40B4-BE49-F238E27FC236}">
                <a16:creationId xmlns:a16="http://schemas.microsoft.com/office/drawing/2014/main" id="{00000000-0008-0000-0300-000031000000}"/>
              </a:ext>
            </a:extLst>
          </xdr:cNvPr>
          <xdr:cNvGrpSpPr/>
        </xdr:nvGrpSpPr>
        <xdr:grpSpPr>
          <a:xfrm>
            <a:off x="1646474" y="0"/>
            <a:ext cx="1591505" cy="664291"/>
            <a:chOff x="978300" y="0"/>
            <a:chExt cx="1491714" cy="663813"/>
          </a:xfrm>
        </xdr:grpSpPr>
        <xdr:sp macro="" textlink="">
          <xdr:nvSpPr>
            <xdr:cNvPr id="118" name="TextBox 117">
              <a:hlinkClick xmlns:r="http://schemas.openxmlformats.org/officeDocument/2006/relationships" r:id="rId1"/>
              <a:extLst>
                <a:ext uri="{FF2B5EF4-FFF2-40B4-BE49-F238E27FC236}">
                  <a16:creationId xmlns:a16="http://schemas.microsoft.com/office/drawing/2014/main" id="{00000000-0008-0000-0300-00007600000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Hours &amp; Employees</a:t>
              </a:r>
            </a:p>
          </xdr:txBody>
        </xdr:sp>
        <xdr:sp macro="" textlink="">
          <xdr:nvSpPr>
            <xdr:cNvPr id="119" name="TextBox 118">
              <a:hlinkClick xmlns:r="http://schemas.openxmlformats.org/officeDocument/2006/relationships" r:id="rId2"/>
              <a:extLst>
                <a:ext uri="{FF2B5EF4-FFF2-40B4-BE49-F238E27FC236}">
                  <a16:creationId xmlns:a16="http://schemas.microsoft.com/office/drawing/2014/main" id="{00000000-0008-0000-0300-000077000000}"/>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N2: Demographics</a:t>
              </a:r>
            </a:p>
          </xdr:txBody>
        </xdr:sp>
        <xdr:sp macro="" textlink="">
          <xdr:nvSpPr>
            <xdr:cNvPr id="121" name="TextBox 120">
              <a:extLst>
                <a:ext uri="{FF2B5EF4-FFF2-40B4-BE49-F238E27FC236}">
                  <a16:creationId xmlns:a16="http://schemas.microsoft.com/office/drawing/2014/main" id="{00000000-0008-0000-0300-00007900000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50" name="Group 49">
            <a:extLst>
              <a:ext uri="{FF2B5EF4-FFF2-40B4-BE49-F238E27FC236}">
                <a16:creationId xmlns:a16="http://schemas.microsoft.com/office/drawing/2014/main" id="{00000000-0008-0000-0300-000032000000}"/>
              </a:ext>
            </a:extLst>
          </xdr:cNvPr>
          <xdr:cNvGrpSpPr/>
        </xdr:nvGrpSpPr>
        <xdr:grpSpPr>
          <a:xfrm>
            <a:off x="3302711" y="0"/>
            <a:ext cx="1584244" cy="662238"/>
            <a:chOff x="2530688" y="0"/>
            <a:chExt cx="1484909" cy="663813"/>
          </a:xfrm>
        </xdr:grpSpPr>
        <xdr:sp macro="" textlink="">
          <xdr:nvSpPr>
            <xdr:cNvPr id="115" name="TextBox 114">
              <a:hlinkClick xmlns:r="http://schemas.openxmlformats.org/officeDocument/2006/relationships" r:id="rId3"/>
              <a:extLst>
                <a:ext uri="{FF2B5EF4-FFF2-40B4-BE49-F238E27FC236}">
                  <a16:creationId xmlns:a16="http://schemas.microsoft.com/office/drawing/2014/main" id="{00000000-0008-0000-0300-000073000000}"/>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116" name="TextBox 115">
              <a:hlinkClick xmlns:r="http://schemas.openxmlformats.org/officeDocument/2006/relationships" r:id="rId4"/>
              <a:extLst>
                <a:ext uri="{FF2B5EF4-FFF2-40B4-BE49-F238E27FC236}">
                  <a16:creationId xmlns:a16="http://schemas.microsoft.com/office/drawing/2014/main" id="{00000000-0008-0000-0300-000074000000}"/>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M2: Demographics</a:t>
              </a:r>
            </a:p>
          </xdr:txBody>
        </xdr:sp>
        <xdr:sp macro="" textlink="">
          <xdr:nvSpPr>
            <xdr:cNvPr id="117" name="TextBox 116">
              <a:extLst>
                <a:ext uri="{FF2B5EF4-FFF2-40B4-BE49-F238E27FC236}">
                  <a16:creationId xmlns:a16="http://schemas.microsoft.com/office/drawing/2014/main" id="{00000000-0008-0000-0300-00007500000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51" name="Group 50">
            <a:extLst>
              <a:ext uri="{FF2B5EF4-FFF2-40B4-BE49-F238E27FC236}">
                <a16:creationId xmlns:a16="http://schemas.microsoft.com/office/drawing/2014/main" id="{00000000-0008-0000-0300-000033000000}"/>
              </a:ext>
            </a:extLst>
          </xdr:cNvPr>
          <xdr:cNvGrpSpPr/>
        </xdr:nvGrpSpPr>
        <xdr:grpSpPr>
          <a:xfrm>
            <a:off x="4954554" y="0"/>
            <a:ext cx="1562560" cy="662238"/>
            <a:chOff x="4078956" y="0"/>
            <a:chExt cx="1464584" cy="663813"/>
          </a:xfrm>
        </xdr:grpSpPr>
        <xdr:sp macro="" textlink="">
          <xdr:nvSpPr>
            <xdr:cNvPr id="112" name="TextBox 111">
              <a:hlinkClick xmlns:r="http://schemas.openxmlformats.org/officeDocument/2006/relationships" r:id="rId5"/>
              <a:extLst>
                <a:ext uri="{FF2B5EF4-FFF2-40B4-BE49-F238E27FC236}">
                  <a16:creationId xmlns:a16="http://schemas.microsoft.com/office/drawing/2014/main" id="{00000000-0008-0000-0300-000070000000}"/>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113" name="TextBox 112">
              <a:hlinkClick xmlns:r="http://schemas.openxmlformats.org/officeDocument/2006/relationships" r:id="rId6"/>
              <a:extLst>
                <a:ext uri="{FF2B5EF4-FFF2-40B4-BE49-F238E27FC236}">
                  <a16:creationId xmlns:a16="http://schemas.microsoft.com/office/drawing/2014/main" id="{00000000-0008-0000-0300-000071000000}"/>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14" name="TextBox 113">
              <a:extLst>
                <a:ext uri="{FF2B5EF4-FFF2-40B4-BE49-F238E27FC236}">
                  <a16:creationId xmlns:a16="http://schemas.microsoft.com/office/drawing/2014/main" id="{00000000-0008-0000-0300-00007200000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100" b="1" baseline="0">
                  <a:solidFill>
                    <a:schemeClr val="bg1"/>
                  </a:solidFill>
                </a:rPr>
                <a:t> Unit</a:t>
              </a:r>
              <a:endParaRPr lang="en-US" sz="1100" b="1">
                <a:solidFill>
                  <a:schemeClr val="bg1"/>
                </a:solidFill>
              </a:endParaRPr>
            </a:p>
          </xdr:txBody>
        </xdr:sp>
      </xdr:grpSp>
      <xdr:grpSp>
        <xdr:nvGrpSpPr>
          <xdr:cNvPr id="52" name="Group 51">
            <a:extLst>
              <a:ext uri="{FF2B5EF4-FFF2-40B4-BE49-F238E27FC236}">
                <a16:creationId xmlns:a16="http://schemas.microsoft.com/office/drawing/2014/main" id="{00000000-0008-0000-0300-000034000000}"/>
              </a:ext>
            </a:extLst>
          </xdr:cNvPr>
          <xdr:cNvGrpSpPr/>
        </xdr:nvGrpSpPr>
        <xdr:grpSpPr>
          <a:xfrm>
            <a:off x="6635513" y="0"/>
            <a:ext cx="1584243" cy="662238"/>
            <a:chOff x="5654517" y="0"/>
            <a:chExt cx="1484908" cy="663813"/>
          </a:xfrm>
        </xdr:grpSpPr>
        <xdr:sp macro="" textlink="">
          <xdr:nvSpPr>
            <xdr:cNvPr id="69" name="TextBox 68">
              <a:hlinkClick xmlns:r="http://schemas.openxmlformats.org/officeDocument/2006/relationships" r:id="rId7"/>
              <a:extLst>
                <a:ext uri="{FF2B5EF4-FFF2-40B4-BE49-F238E27FC236}">
                  <a16:creationId xmlns:a16="http://schemas.microsoft.com/office/drawing/2014/main" id="{00000000-0008-0000-0300-00004500000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70" name="TextBox 69">
              <a:hlinkClick xmlns:r="http://schemas.openxmlformats.org/officeDocument/2006/relationships" r:id="rId8"/>
              <a:extLst>
                <a:ext uri="{FF2B5EF4-FFF2-40B4-BE49-F238E27FC236}">
                  <a16:creationId xmlns:a16="http://schemas.microsoft.com/office/drawing/2014/main" id="{00000000-0008-0000-0300-000046000000}"/>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S2: Total Compensation</a:t>
              </a:r>
            </a:p>
          </xdr:txBody>
        </xdr:sp>
        <xdr:sp macro="" textlink="">
          <xdr:nvSpPr>
            <xdr:cNvPr id="71" name="TextBox 70">
              <a:extLst>
                <a:ext uri="{FF2B5EF4-FFF2-40B4-BE49-F238E27FC236}">
                  <a16:creationId xmlns:a16="http://schemas.microsoft.com/office/drawing/2014/main" id="{00000000-0008-0000-0300-00004700000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3" name="Group 52">
            <a:extLst>
              <a:ext uri="{FF2B5EF4-FFF2-40B4-BE49-F238E27FC236}">
                <a16:creationId xmlns:a16="http://schemas.microsoft.com/office/drawing/2014/main" id="{00000000-0008-0000-0300-000035000000}"/>
              </a:ext>
            </a:extLst>
          </xdr:cNvPr>
          <xdr:cNvGrpSpPr/>
        </xdr:nvGrpSpPr>
        <xdr:grpSpPr>
          <a:xfrm>
            <a:off x="8301914" y="0"/>
            <a:ext cx="1584243" cy="981336"/>
            <a:chOff x="7216431" y="0"/>
            <a:chExt cx="1484908" cy="978138"/>
          </a:xfrm>
        </xdr:grpSpPr>
        <xdr:sp macro="" textlink="">
          <xdr:nvSpPr>
            <xdr:cNvPr id="64" name="TextBox 63">
              <a:hlinkClick xmlns:r="http://schemas.openxmlformats.org/officeDocument/2006/relationships" r:id="rId9"/>
              <a:extLst>
                <a:ext uri="{FF2B5EF4-FFF2-40B4-BE49-F238E27FC236}">
                  <a16:creationId xmlns:a16="http://schemas.microsoft.com/office/drawing/2014/main" id="{00000000-0008-0000-0300-0000400000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T2: Non-Union</a:t>
              </a:r>
            </a:p>
          </xdr:txBody>
        </xdr:sp>
        <xdr:sp macro="" textlink="">
          <xdr:nvSpPr>
            <xdr:cNvPr id="65" name="TextBox 64">
              <a:hlinkClick xmlns:r="http://schemas.openxmlformats.org/officeDocument/2006/relationships" r:id="rId10"/>
              <a:extLst>
                <a:ext uri="{FF2B5EF4-FFF2-40B4-BE49-F238E27FC236}">
                  <a16:creationId xmlns:a16="http://schemas.microsoft.com/office/drawing/2014/main" id="{00000000-0008-0000-0300-000041000000}"/>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T3: Management</a:t>
              </a:r>
            </a:p>
          </xdr:txBody>
        </xdr:sp>
        <xdr:sp macro="" textlink="">
          <xdr:nvSpPr>
            <xdr:cNvPr id="66" name="TextBox 65">
              <a:hlinkClick xmlns:r="http://schemas.openxmlformats.org/officeDocument/2006/relationships" r:id="rId11"/>
              <a:extLst>
                <a:ext uri="{FF2B5EF4-FFF2-40B4-BE49-F238E27FC236}">
                  <a16:creationId xmlns:a16="http://schemas.microsoft.com/office/drawing/2014/main" id="{00000000-0008-0000-0300-000042000000}"/>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T4: Bargaining Unit</a:t>
              </a:r>
            </a:p>
          </xdr:txBody>
        </xdr:sp>
        <xdr:sp macro="" textlink="">
          <xdr:nvSpPr>
            <xdr:cNvPr id="67" name="TextBox 66">
              <a:extLst>
                <a:ext uri="{FF2B5EF4-FFF2-40B4-BE49-F238E27FC236}">
                  <a16:creationId xmlns:a16="http://schemas.microsoft.com/office/drawing/2014/main" id="{00000000-0008-0000-0300-00004300000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8" name="TextBox 67">
              <a:hlinkClick xmlns:r="http://schemas.openxmlformats.org/officeDocument/2006/relationships" r:id="rId12"/>
              <a:extLst>
                <a:ext uri="{FF2B5EF4-FFF2-40B4-BE49-F238E27FC236}">
                  <a16:creationId xmlns:a16="http://schemas.microsoft.com/office/drawing/2014/main" id="{00000000-0008-0000-0300-00004400000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55" name="Group 54">
            <a:extLst>
              <a:ext uri="{FF2B5EF4-FFF2-40B4-BE49-F238E27FC236}">
                <a16:creationId xmlns:a16="http://schemas.microsoft.com/office/drawing/2014/main" id="{00000000-0008-0000-0300-000037000000}"/>
              </a:ext>
            </a:extLst>
          </xdr:cNvPr>
          <xdr:cNvGrpSpPr/>
        </xdr:nvGrpSpPr>
        <xdr:grpSpPr>
          <a:xfrm>
            <a:off x="9962103" y="0"/>
            <a:ext cx="1588509" cy="819150"/>
            <a:chOff x="8772523" y="0"/>
            <a:chExt cx="1488906" cy="818309"/>
          </a:xfrm>
        </xdr:grpSpPr>
        <xdr:sp macro="" textlink="">
          <xdr:nvSpPr>
            <xdr:cNvPr id="61" name="TextBox 60">
              <a:hlinkClick xmlns:r="http://schemas.openxmlformats.org/officeDocument/2006/relationships" r:id="rId13"/>
              <a:extLst>
                <a:ext uri="{FF2B5EF4-FFF2-40B4-BE49-F238E27FC236}">
                  <a16:creationId xmlns:a16="http://schemas.microsoft.com/office/drawing/2014/main" id="{00000000-0008-0000-0300-00003D00000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62" name="TextBox 61">
              <a:extLst>
                <a:ext uri="{FF2B5EF4-FFF2-40B4-BE49-F238E27FC236}">
                  <a16:creationId xmlns:a16="http://schemas.microsoft.com/office/drawing/2014/main" id="{00000000-0008-0000-0300-00003E00000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3" name="TextBox 62">
              <a:hlinkClick xmlns:r="http://schemas.openxmlformats.org/officeDocument/2006/relationships" r:id="rId14"/>
              <a:extLst>
                <a:ext uri="{FF2B5EF4-FFF2-40B4-BE49-F238E27FC236}">
                  <a16:creationId xmlns:a16="http://schemas.microsoft.com/office/drawing/2014/main" id="{00000000-0008-0000-0300-00003F000000}"/>
                </a:ext>
              </a:extLst>
            </xdr:cNvPr>
            <xdr:cNvSpPr txBox="1"/>
          </xdr:nvSpPr>
          <xdr:spPr>
            <a:xfrm>
              <a:off x="8772523" y="676275"/>
              <a:ext cx="1456205" cy="1420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2" name="Group 1">
            <a:extLst>
              <a:ext uri="{FF2B5EF4-FFF2-40B4-BE49-F238E27FC236}">
                <a16:creationId xmlns:a16="http://schemas.microsoft.com/office/drawing/2014/main" id="{00000000-0008-0000-0300-000002000000}"/>
              </a:ext>
            </a:extLst>
          </xdr:cNvPr>
          <xdr:cNvGrpSpPr/>
        </xdr:nvGrpSpPr>
        <xdr:grpSpPr>
          <a:xfrm>
            <a:off x="0" y="0"/>
            <a:ext cx="1584245" cy="1006853"/>
            <a:chOff x="0" y="0"/>
            <a:chExt cx="1584245" cy="1006853"/>
          </a:xfrm>
        </xdr:grpSpPr>
        <xdr:sp macro="" textlink="">
          <xdr:nvSpPr>
            <xdr:cNvPr id="57" name="TextBox 56">
              <a:hlinkClick xmlns:r="http://schemas.openxmlformats.org/officeDocument/2006/relationships" r:id="rId15"/>
              <a:extLst>
                <a:ext uri="{FF2B5EF4-FFF2-40B4-BE49-F238E27FC236}">
                  <a16:creationId xmlns:a16="http://schemas.microsoft.com/office/drawing/2014/main" id="{00000000-0008-0000-0300-000039000000}"/>
                </a:ext>
              </a:extLst>
            </xdr:cNvPr>
            <xdr:cNvSpPr txBox="1"/>
          </xdr:nvSpPr>
          <xdr:spPr>
            <a:xfrm>
              <a:off x="0" y="351158"/>
              <a:ext cx="1548000" cy="15352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8" name="TextBox 57">
              <a:hlinkClick xmlns:r="http://schemas.openxmlformats.org/officeDocument/2006/relationships" r:id="rId16"/>
              <a:extLst>
                <a:ext uri="{FF2B5EF4-FFF2-40B4-BE49-F238E27FC236}">
                  <a16:creationId xmlns:a16="http://schemas.microsoft.com/office/drawing/2014/main" id="{00000000-0008-0000-0300-00003A00000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9" name="TextBox 58">
              <a:extLst>
                <a:ext uri="{FF2B5EF4-FFF2-40B4-BE49-F238E27FC236}">
                  <a16:creationId xmlns:a16="http://schemas.microsoft.com/office/drawing/2014/main" id="{00000000-0008-0000-0300-00003B00000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72" name="TextBox 71">
              <a:hlinkClick xmlns:r="http://schemas.openxmlformats.org/officeDocument/2006/relationships" r:id="rId17"/>
              <a:extLst>
                <a:ext uri="{FF2B5EF4-FFF2-40B4-BE49-F238E27FC236}">
                  <a16:creationId xmlns:a16="http://schemas.microsoft.com/office/drawing/2014/main" id="{00000000-0008-0000-0300-00004800000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74" name="TextBox 73">
              <a:hlinkClick xmlns:r="http://schemas.openxmlformats.org/officeDocument/2006/relationships" r:id="rId18"/>
              <a:extLst>
                <a:ext uri="{FF2B5EF4-FFF2-40B4-BE49-F238E27FC236}">
                  <a16:creationId xmlns:a16="http://schemas.microsoft.com/office/drawing/2014/main" id="{00000000-0008-0000-0300-00004A000000}"/>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14</xdr:col>
      <xdr:colOff>497084</xdr:colOff>
      <xdr:row>5</xdr:row>
      <xdr:rowOff>54353</xdr:rowOff>
    </xdr:to>
    <xdr:grpSp>
      <xdr:nvGrpSpPr>
        <xdr:cNvPr id="47" name="Group 46">
          <a:extLst>
            <a:ext uri="{FF2B5EF4-FFF2-40B4-BE49-F238E27FC236}">
              <a16:creationId xmlns:a16="http://schemas.microsoft.com/office/drawing/2014/main" id="{00000000-0008-0000-0400-00002F000000}"/>
            </a:ext>
          </a:extLst>
        </xdr:cNvPr>
        <xdr:cNvGrpSpPr/>
      </xdr:nvGrpSpPr>
      <xdr:grpSpPr>
        <a:xfrm>
          <a:off x="0" y="0"/>
          <a:ext cx="13565384" cy="1006853"/>
          <a:chOff x="0" y="0"/>
          <a:chExt cx="13565384" cy="1006853"/>
        </a:xfrm>
      </xdr:grpSpPr>
      <xdr:grpSp>
        <xdr:nvGrpSpPr>
          <xdr:cNvPr id="48" name="Group 47">
            <a:extLst>
              <a:ext uri="{FF2B5EF4-FFF2-40B4-BE49-F238E27FC236}">
                <a16:creationId xmlns:a16="http://schemas.microsoft.com/office/drawing/2014/main" id="{00000000-0008-0000-0400-000030000000}"/>
              </a:ext>
            </a:extLst>
          </xdr:cNvPr>
          <xdr:cNvGrpSpPr/>
        </xdr:nvGrpSpPr>
        <xdr:grpSpPr>
          <a:xfrm>
            <a:off x="1646474" y="0"/>
            <a:ext cx="1591505" cy="826333"/>
            <a:chOff x="978300" y="0"/>
            <a:chExt cx="1491714" cy="825738"/>
          </a:xfrm>
        </xdr:grpSpPr>
        <xdr:sp macro="" textlink="">
          <xdr:nvSpPr>
            <xdr:cNvPr id="79" name="TextBox 78">
              <a:hlinkClick xmlns:r="http://schemas.openxmlformats.org/officeDocument/2006/relationships" r:id="rId1"/>
              <a:extLst>
                <a:ext uri="{FF2B5EF4-FFF2-40B4-BE49-F238E27FC236}">
                  <a16:creationId xmlns:a16="http://schemas.microsoft.com/office/drawing/2014/main" id="{00000000-0008-0000-0400-00004F000000}"/>
                </a:ext>
              </a:extLst>
            </xdr:cNvPr>
            <xdr:cNvSpPr txBox="1"/>
          </xdr:nvSpPr>
          <xdr:spPr>
            <a:xfrm>
              <a:off x="978300" y="357888"/>
              <a:ext cx="1450936"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80" name="TextBox 79">
              <a:hlinkClick xmlns:r="http://schemas.openxmlformats.org/officeDocument/2006/relationships" r:id="rId2"/>
              <a:extLst>
                <a:ext uri="{FF2B5EF4-FFF2-40B4-BE49-F238E27FC236}">
                  <a16:creationId xmlns:a16="http://schemas.microsoft.com/office/drawing/2014/main" id="{00000000-0008-0000-0400-000050000000}"/>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81" name="TextBox 80">
              <a:hlinkClick xmlns:r="http://schemas.openxmlformats.org/officeDocument/2006/relationships" r:id="rId3"/>
              <a:extLst>
                <a:ext uri="{FF2B5EF4-FFF2-40B4-BE49-F238E27FC236}">
                  <a16:creationId xmlns:a16="http://schemas.microsoft.com/office/drawing/2014/main" id="{00000000-0008-0000-0400-000051000000}"/>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82" name="TextBox 81">
              <a:extLst>
                <a:ext uri="{FF2B5EF4-FFF2-40B4-BE49-F238E27FC236}">
                  <a16:creationId xmlns:a16="http://schemas.microsoft.com/office/drawing/2014/main" id="{00000000-0008-0000-0400-00005200000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0400-000031000000}"/>
              </a:ext>
            </a:extLst>
          </xdr:cNvPr>
          <xdr:cNvGrpSpPr/>
        </xdr:nvGrpSpPr>
        <xdr:grpSpPr>
          <a:xfrm>
            <a:off x="3302711" y="0"/>
            <a:ext cx="1584244" cy="662238"/>
            <a:chOff x="2530688" y="0"/>
            <a:chExt cx="1484909" cy="663813"/>
          </a:xfrm>
        </xdr:grpSpPr>
        <xdr:sp macro="" textlink="">
          <xdr:nvSpPr>
            <xdr:cNvPr id="76" name="TextBox 75">
              <a:hlinkClick xmlns:r="http://schemas.openxmlformats.org/officeDocument/2006/relationships" r:id="rId4"/>
              <a:extLst>
                <a:ext uri="{FF2B5EF4-FFF2-40B4-BE49-F238E27FC236}">
                  <a16:creationId xmlns:a16="http://schemas.microsoft.com/office/drawing/2014/main" id="{00000000-0008-0000-0400-00004C000000}"/>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77" name="TextBox 76">
              <a:hlinkClick xmlns:r="http://schemas.openxmlformats.org/officeDocument/2006/relationships" r:id="rId5"/>
              <a:extLst>
                <a:ext uri="{FF2B5EF4-FFF2-40B4-BE49-F238E27FC236}">
                  <a16:creationId xmlns:a16="http://schemas.microsoft.com/office/drawing/2014/main" id="{00000000-0008-0000-0400-00004D000000}"/>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78" name="TextBox 77">
              <a:extLst>
                <a:ext uri="{FF2B5EF4-FFF2-40B4-BE49-F238E27FC236}">
                  <a16:creationId xmlns:a16="http://schemas.microsoft.com/office/drawing/2014/main" id="{00000000-0008-0000-0400-00004E00000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50" name="Group 49">
            <a:extLst>
              <a:ext uri="{FF2B5EF4-FFF2-40B4-BE49-F238E27FC236}">
                <a16:creationId xmlns:a16="http://schemas.microsoft.com/office/drawing/2014/main" id="{00000000-0008-0000-0400-000032000000}"/>
              </a:ext>
            </a:extLst>
          </xdr:cNvPr>
          <xdr:cNvGrpSpPr/>
        </xdr:nvGrpSpPr>
        <xdr:grpSpPr>
          <a:xfrm>
            <a:off x="4954554" y="0"/>
            <a:ext cx="1562560" cy="662238"/>
            <a:chOff x="4078956" y="0"/>
            <a:chExt cx="1464584" cy="663813"/>
          </a:xfrm>
        </xdr:grpSpPr>
        <xdr:sp macro="" textlink="">
          <xdr:nvSpPr>
            <xdr:cNvPr id="73" name="TextBox 72">
              <a:hlinkClick xmlns:r="http://schemas.openxmlformats.org/officeDocument/2006/relationships" r:id="rId6"/>
              <a:extLst>
                <a:ext uri="{FF2B5EF4-FFF2-40B4-BE49-F238E27FC236}">
                  <a16:creationId xmlns:a16="http://schemas.microsoft.com/office/drawing/2014/main" id="{00000000-0008-0000-0400-000049000000}"/>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74" name="TextBox 73">
              <a:hlinkClick xmlns:r="http://schemas.openxmlformats.org/officeDocument/2006/relationships" r:id="rId7"/>
              <a:extLst>
                <a:ext uri="{FF2B5EF4-FFF2-40B4-BE49-F238E27FC236}">
                  <a16:creationId xmlns:a16="http://schemas.microsoft.com/office/drawing/2014/main" id="{00000000-0008-0000-0400-00004A000000}"/>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75" name="TextBox 74">
              <a:extLst>
                <a:ext uri="{FF2B5EF4-FFF2-40B4-BE49-F238E27FC236}">
                  <a16:creationId xmlns:a16="http://schemas.microsoft.com/office/drawing/2014/main" id="{00000000-0008-0000-0400-00004B00000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51" name="Group 50">
            <a:extLst>
              <a:ext uri="{FF2B5EF4-FFF2-40B4-BE49-F238E27FC236}">
                <a16:creationId xmlns:a16="http://schemas.microsoft.com/office/drawing/2014/main" id="{00000000-0008-0000-0400-000033000000}"/>
              </a:ext>
            </a:extLst>
          </xdr:cNvPr>
          <xdr:cNvGrpSpPr/>
        </xdr:nvGrpSpPr>
        <xdr:grpSpPr>
          <a:xfrm>
            <a:off x="6635513" y="0"/>
            <a:ext cx="1584243" cy="662238"/>
            <a:chOff x="5654517" y="0"/>
            <a:chExt cx="1484908" cy="663813"/>
          </a:xfrm>
        </xdr:grpSpPr>
        <xdr:sp macro="" textlink="">
          <xdr:nvSpPr>
            <xdr:cNvPr id="70" name="TextBox 69">
              <a:hlinkClick xmlns:r="http://schemas.openxmlformats.org/officeDocument/2006/relationships" r:id="rId8"/>
              <a:extLst>
                <a:ext uri="{FF2B5EF4-FFF2-40B4-BE49-F238E27FC236}">
                  <a16:creationId xmlns:a16="http://schemas.microsoft.com/office/drawing/2014/main" id="{00000000-0008-0000-0400-00004600000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71" name="TextBox 70">
              <a:hlinkClick xmlns:r="http://schemas.openxmlformats.org/officeDocument/2006/relationships" r:id="rId9"/>
              <a:extLst>
                <a:ext uri="{FF2B5EF4-FFF2-40B4-BE49-F238E27FC236}">
                  <a16:creationId xmlns:a16="http://schemas.microsoft.com/office/drawing/2014/main" id="{00000000-0008-0000-0400-000047000000}"/>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72" name="TextBox 71">
              <a:extLst>
                <a:ext uri="{FF2B5EF4-FFF2-40B4-BE49-F238E27FC236}">
                  <a16:creationId xmlns:a16="http://schemas.microsoft.com/office/drawing/2014/main" id="{00000000-0008-0000-0400-00004800000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2" name="Group 51">
            <a:extLst>
              <a:ext uri="{FF2B5EF4-FFF2-40B4-BE49-F238E27FC236}">
                <a16:creationId xmlns:a16="http://schemas.microsoft.com/office/drawing/2014/main" id="{00000000-0008-0000-0400-000034000000}"/>
              </a:ext>
            </a:extLst>
          </xdr:cNvPr>
          <xdr:cNvGrpSpPr/>
        </xdr:nvGrpSpPr>
        <xdr:grpSpPr>
          <a:xfrm>
            <a:off x="8301914" y="0"/>
            <a:ext cx="1584243" cy="981336"/>
            <a:chOff x="7216431" y="0"/>
            <a:chExt cx="1484908" cy="978138"/>
          </a:xfrm>
        </xdr:grpSpPr>
        <xdr:sp macro="" textlink="">
          <xdr:nvSpPr>
            <xdr:cNvPr id="65" name="TextBox 64">
              <a:hlinkClick xmlns:r="http://schemas.openxmlformats.org/officeDocument/2006/relationships" r:id="rId10"/>
              <a:extLst>
                <a:ext uri="{FF2B5EF4-FFF2-40B4-BE49-F238E27FC236}">
                  <a16:creationId xmlns:a16="http://schemas.microsoft.com/office/drawing/2014/main" id="{00000000-0008-0000-0400-0000410000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66" name="TextBox 65">
              <a:hlinkClick xmlns:r="http://schemas.openxmlformats.org/officeDocument/2006/relationships" r:id="rId11"/>
              <a:extLst>
                <a:ext uri="{FF2B5EF4-FFF2-40B4-BE49-F238E27FC236}">
                  <a16:creationId xmlns:a16="http://schemas.microsoft.com/office/drawing/2014/main" id="{00000000-0008-0000-0400-000042000000}"/>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7" name="TextBox 66">
              <a:hlinkClick xmlns:r="http://schemas.openxmlformats.org/officeDocument/2006/relationships" r:id="rId12"/>
              <a:extLst>
                <a:ext uri="{FF2B5EF4-FFF2-40B4-BE49-F238E27FC236}">
                  <a16:creationId xmlns:a16="http://schemas.microsoft.com/office/drawing/2014/main" id="{00000000-0008-0000-0400-000043000000}"/>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8" name="TextBox 67">
              <a:extLst>
                <a:ext uri="{FF2B5EF4-FFF2-40B4-BE49-F238E27FC236}">
                  <a16:creationId xmlns:a16="http://schemas.microsoft.com/office/drawing/2014/main" id="{00000000-0008-0000-0400-00004400000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9" name="TextBox 68">
              <a:hlinkClick xmlns:r="http://schemas.openxmlformats.org/officeDocument/2006/relationships" r:id="rId13"/>
              <a:extLst>
                <a:ext uri="{FF2B5EF4-FFF2-40B4-BE49-F238E27FC236}">
                  <a16:creationId xmlns:a16="http://schemas.microsoft.com/office/drawing/2014/main" id="{00000000-0008-0000-0400-00004500000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53" name="Group 52">
            <a:extLst>
              <a:ext uri="{FF2B5EF4-FFF2-40B4-BE49-F238E27FC236}">
                <a16:creationId xmlns:a16="http://schemas.microsoft.com/office/drawing/2014/main" id="{00000000-0008-0000-0400-000035000000}"/>
              </a:ext>
            </a:extLst>
          </xdr:cNvPr>
          <xdr:cNvGrpSpPr/>
        </xdr:nvGrpSpPr>
        <xdr:grpSpPr>
          <a:xfrm>
            <a:off x="9962104" y="0"/>
            <a:ext cx="1588508" cy="821118"/>
            <a:chOff x="8772524" y="0"/>
            <a:chExt cx="1488905" cy="820275"/>
          </a:xfrm>
        </xdr:grpSpPr>
        <xdr:sp macro="" textlink="">
          <xdr:nvSpPr>
            <xdr:cNvPr id="61" name="TextBox 60">
              <a:hlinkClick xmlns:r="http://schemas.openxmlformats.org/officeDocument/2006/relationships" r:id="rId14"/>
              <a:extLst>
                <a:ext uri="{FF2B5EF4-FFF2-40B4-BE49-F238E27FC236}">
                  <a16:creationId xmlns:a16="http://schemas.microsoft.com/office/drawing/2014/main" id="{00000000-0008-0000-0400-00003D000000}"/>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62" name="TextBox 61">
              <a:hlinkClick xmlns:r="http://schemas.openxmlformats.org/officeDocument/2006/relationships" r:id="rId15"/>
              <a:extLst>
                <a:ext uri="{FF2B5EF4-FFF2-40B4-BE49-F238E27FC236}">
                  <a16:creationId xmlns:a16="http://schemas.microsoft.com/office/drawing/2014/main" id="{00000000-0008-0000-0400-00003E00000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63" name="TextBox 62">
              <a:extLst>
                <a:ext uri="{FF2B5EF4-FFF2-40B4-BE49-F238E27FC236}">
                  <a16:creationId xmlns:a16="http://schemas.microsoft.com/office/drawing/2014/main" id="{00000000-0008-0000-0400-00003F00000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4" name="TextBox 63">
              <a:hlinkClick xmlns:r="http://schemas.openxmlformats.org/officeDocument/2006/relationships" r:id="rId16"/>
              <a:extLst>
                <a:ext uri="{FF2B5EF4-FFF2-40B4-BE49-F238E27FC236}">
                  <a16:creationId xmlns:a16="http://schemas.microsoft.com/office/drawing/2014/main" id="{00000000-0008-0000-0400-000040000000}"/>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4" name="Group 53">
            <a:extLst>
              <a:ext uri="{FF2B5EF4-FFF2-40B4-BE49-F238E27FC236}">
                <a16:creationId xmlns:a16="http://schemas.microsoft.com/office/drawing/2014/main" id="{00000000-0008-0000-0400-000036000000}"/>
              </a:ext>
            </a:extLst>
          </xdr:cNvPr>
          <xdr:cNvGrpSpPr/>
        </xdr:nvGrpSpPr>
        <xdr:grpSpPr>
          <a:xfrm>
            <a:off x="0" y="0"/>
            <a:ext cx="1584245" cy="1006853"/>
            <a:chOff x="0" y="0"/>
            <a:chExt cx="1584245" cy="1006853"/>
          </a:xfrm>
        </xdr:grpSpPr>
        <xdr:sp macro="" textlink="">
          <xdr:nvSpPr>
            <xdr:cNvPr id="56" name="TextBox 55">
              <a:hlinkClick xmlns:r="http://schemas.openxmlformats.org/officeDocument/2006/relationships" r:id="rId17"/>
              <a:extLst>
                <a:ext uri="{FF2B5EF4-FFF2-40B4-BE49-F238E27FC236}">
                  <a16:creationId xmlns:a16="http://schemas.microsoft.com/office/drawing/2014/main" id="{00000000-0008-0000-0400-00003800000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7" name="TextBox 56">
              <a:hlinkClick xmlns:r="http://schemas.openxmlformats.org/officeDocument/2006/relationships" r:id="rId18"/>
              <a:extLst>
                <a:ext uri="{FF2B5EF4-FFF2-40B4-BE49-F238E27FC236}">
                  <a16:creationId xmlns:a16="http://schemas.microsoft.com/office/drawing/2014/main" id="{00000000-0008-0000-0400-00003900000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8" name="TextBox 57">
              <a:extLst>
                <a:ext uri="{FF2B5EF4-FFF2-40B4-BE49-F238E27FC236}">
                  <a16:creationId xmlns:a16="http://schemas.microsoft.com/office/drawing/2014/main" id="{00000000-0008-0000-0400-00003A00000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9" name="TextBox 58">
              <a:hlinkClick xmlns:r="http://schemas.openxmlformats.org/officeDocument/2006/relationships" r:id="rId19"/>
              <a:extLst>
                <a:ext uri="{FF2B5EF4-FFF2-40B4-BE49-F238E27FC236}">
                  <a16:creationId xmlns:a16="http://schemas.microsoft.com/office/drawing/2014/main" id="{00000000-0008-0000-0400-00003B00000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60" name="TextBox 59">
              <a:hlinkClick xmlns:r="http://schemas.openxmlformats.org/officeDocument/2006/relationships" r:id="rId20"/>
              <a:extLst>
                <a:ext uri="{FF2B5EF4-FFF2-40B4-BE49-F238E27FC236}">
                  <a16:creationId xmlns:a16="http://schemas.microsoft.com/office/drawing/2014/main" id="{00000000-0008-0000-0400-00003C000000}"/>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55" name="Picture 54">
            <a:extLst>
              <a:ext uri="{FF2B5EF4-FFF2-40B4-BE49-F238E27FC236}">
                <a16:creationId xmlns:a16="http://schemas.microsoft.com/office/drawing/2014/main" id="{00000000-0008-0000-0400-00003700000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14</xdr:col>
      <xdr:colOff>97034</xdr:colOff>
      <xdr:row>5</xdr:row>
      <xdr:rowOff>54353</xdr:rowOff>
    </xdr:to>
    <xdr:grpSp>
      <xdr:nvGrpSpPr>
        <xdr:cNvPr id="47" name="Group 46">
          <a:extLst>
            <a:ext uri="{FF2B5EF4-FFF2-40B4-BE49-F238E27FC236}">
              <a16:creationId xmlns:a16="http://schemas.microsoft.com/office/drawing/2014/main" id="{00000000-0008-0000-0500-00002F000000}"/>
            </a:ext>
          </a:extLst>
        </xdr:cNvPr>
        <xdr:cNvGrpSpPr/>
      </xdr:nvGrpSpPr>
      <xdr:grpSpPr>
        <a:xfrm>
          <a:off x="0" y="0"/>
          <a:ext cx="13565384" cy="1006853"/>
          <a:chOff x="0" y="0"/>
          <a:chExt cx="13565384" cy="1006853"/>
        </a:xfrm>
      </xdr:grpSpPr>
      <xdr:grpSp>
        <xdr:nvGrpSpPr>
          <xdr:cNvPr id="48" name="Group 47">
            <a:extLst>
              <a:ext uri="{FF2B5EF4-FFF2-40B4-BE49-F238E27FC236}">
                <a16:creationId xmlns:a16="http://schemas.microsoft.com/office/drawing/2014/main" id="{00000000-0008-0000-0500-000030000000}"/>
              </a:ext>
            </a:extLst>
          </xdr:cNvPr>
          <xdr:cNvGrpSpPr/>
        </xdr:nvGrpSpPr>
        <xdr:grpSpPr>
          <a:xfrm>
            <a:off x="1646474" y="0"/>
            <a:ext cx="1591505" cy="826333"/>
            <a:chOff x="978300" y="0"/>
            <a:chExt cx="1491714" cy="825738"/>
          </a:xfrm>
        </xdr:grpSpPr>
        <xdr:sp macro="" textlink="">
          <xdr:nvSpPr>
            <xdr:cNvPr id="79" name="TextBox 78">
              <a:hlinkClick xmlns:r="http://schemas.openxmlformats.org/officeDocument/2006/relationships" r:id="rId1"/>
              <a:extLst>
                <a:ext uri="{FF2B5EF4-FFF2-40B4-BE49-F238E27FC236}">
                  <a16:creationId xmlns:a16="http://schemas.microsoft.com/office/drawing/2014/main" id="{00000000-0008-0000-0500-00004F00000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22" name="TextBox 121">
              <a:hlinkClick xmlns:r="http://schemas.openxmlformats.org/officeDocument/2006/relationships" r:id="rId2"/>
              <a:extLst>
                <a:ext uri="{FF2B5EF4-FFF2-40B4-BE49-F238E27FC236}">
                  <a16:creationId xmlns:a16="http://schemas.microsoft.com/office/drawing/2014/main" id="{00000000-0008-0000-0500-00007A000000}"/>
                </a:ext>
              </a:extLst>
            </xdr:cNvPr>
            <xdr:cNvSpPr txBox="1"/>
          </xdr:nvSpPr>
          <xdr:spPr>
            <a:xfrm>
              <a:off x="978300" y="519813"/>
              <a:ext cx="1450936"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23" name="TextBox 122">
              <a:hlinkClick xmlns:r="http://schemas.openxmlformats.org/officeDocument/2006/relationships" r:id="rId3"/>
              <a:extLst>
                <a:ext uri="{FF2B5EF4-FFF2-40B4-BE49-F238E27FC236}">
                  <a16:creationId xmlns:a16="http://schemas.microsoft.com/office/drawing/2014/main" id="{00000000-0008-0000-0500-00007B000000}"/>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24" name="TextBox 123">
              <a:extLst>
                <a:ext uri="{FF2B5EF4-FFF2-40B4-BE49-F238E27FC236}">
                  <a16:creationId xmlns:a16="http://schemas.microsoft.com/office/drawing/2014/main" id="{00000000-0008-0000-0500-00007C00000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0500-000031000000}"/>
              </a:ext>
            </a:extLst>
          </xdr:cNvPr>
          <xdr:cNvGrpSpPr/>
        </xdr:nvGrpSpPr>
        <xdr:grpSpPr>
          <a:xfrm>
            <a:off x="3302711" y="0"/>
            <a:ext cx="1584244" cy="662238"/>
            <a:chOff x="2530688" y="0"/>
            <a:chExt cx="1484909" cy="663813"/>
          </a:xfrm>
        </xdr:grpSpPr>
        <xdr:sp macro="" textlink="">
          <xdr:nvSpPr>
            <xdr:cNvPr id="76" name="TextBox 75">
              <a:hlinkClick xmlns:r="http://schemas.openxmlformats.org/officeDocument/2006/relationships" r:id="rId4"/>
              <a:extLst>
                <a:ext uri="{FF2B5EF4-FFF2-40B4-BE49-F238E27FC236}">
                  <a16:creationId xmlns:a16="http://schemas.microsoft.com/office/drawing/2014/main" id="{00000000-0008-0000-0500-00004C000000}"/>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77" name="TextBox 76">
              <a:hlinkClick xmlns:r="http://schemas.openxmlformats.org/officeDocument/2006/relationships" r:id="rId5"/>
              <a:extLst>
                <a:ext uri="{FF2B5EF4-FFF2-40B4-BE49-F238E27FC236}">
                  <a16:creationId xmlns:a16="http://schemas.microsoft.com/office/drawing/2014/main" id="{00000000-0008-0000-0500-00004D000000}"/>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78" name="TextBox 77">
              <a:extLst>
                <a:ext uri="{FF2B5EF4-FFF2-40B4-BE49-F238E27FC236}">
                  <a16:creationId xmlns:a16="http://schemas.microsoft.com/office/drawing/2014/main" id="{00000000-0008-0000-0500-00004E00000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50" name="Group 49">
            <a:extLst>
              <a:ext uri="{FF2B5EF4-FFF2-40B4-BE49-F238E27FC236}">
                <a16:creationId xmlns:a16="http://schemas.microsoft.com/office/drawing/2014/main" id="{00000000-0008-0000-0500-000032000000}"/>
              </a:ext>
            </a:extLst>
          </xdr:cNvPr>
          <xdr:cNvGrpSpPr/>
        </xdr:nvGrpSpPr>
        <xdr:grpSpPr>
          <a:xfrm>
            <a:off x="4954554" y="0"/>
            <a:ext cx="1562560" cy="662238"/>
            <a:chOff x="4078956" y="0"/>
            <a:chExt cx="1464584" cy="663813"/>
          </a:xfrm>
        </xdr:grpSpPr>
        <xdr:sp macro="" textlink="">
          <xdr:nvSpPr>
            <xdr:cNvPr id="73" name="TextBox 72">
              <a:hlinkClick xmlns:r="http://schemas.openxmlformats.org/officeDocument/2006/relationships" r:id="rId6"/>
              <a:extLst>
                <a:ext uri="{FF2B5EF4-FFF2-40B4-BE49-F238E27FC236}">
                  <a16:creationId xmlns:a16="http://schemas.microsoft.com/office/drawing/2014/main" id="{00000000-0008-0000-0500-000049000000}"/>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74" name="TextBox 73">
              <a:hlinkClick xmlns:r="http://schemas.openxmlformats.org/officeDocument/2006/relationships" r:id="rId7"/>
              <a:extLst>
                <a:ext uri="{FF2B5EF4-FFF2-40B4-BE49-F238E27FC236}">
                  <a16:creationId xmlns:a16="http://schemas.microsoft.com/office/drawing/2014/main" id="{00000000-0008-0000-0500-00004A000000}"/>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75" name="TextBox 74">
              <a:extLst>
                <a:ext uri="{FF2B5EF4-FFF2-40B4-BE49-F238E27FC236}">
                  <a16:creationId xmlns:a16="http://schemas.microsoft.com/office/drawing/2014/main" id="{00000000-0008-0000-0500-00004B00000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51" name="Group 50">
            <a:extLst>
              <a:ext uri="{FF2B5EF4-FFF2-40B4-BE49-F238E27FC236}">
                <a16:creationId xmlns:a16="http://schemas.microsoft.com/office/drawing/2014/main" id="{00000000-0008-0000-0500-000033000000}"/>
              </a:ext>
            </a:extLst>
          </xdr:cNvPr>
          <xdr:cNvGrpSpPr/>
        </xdr:nvGrpSpPr>
        <xdr:grpSpPr>
          <a:xfrm>
            <a:off x="6635513" y="0"/>
            <a:ext cx="1584243" cy="662238"/>
            <a:chOff x="5654517" y="0"/>
            <a:chExt cx="1484908" cy="663813"/>
          </a:xfrm>
        </xdr:grpSpPr>
        <xdr:sp macro="" textlink="">
          <xdr:nvSpPr>
            <xdr:cNvPr id="70" name="TextBox 69">
              <a:hlinkClick xmlns:r="http://schemas.openxmlformats.org/officeDocument/2006/relationships" r:id="rId8"/>
              <a:extLst>
                <a:ext uri="{FF2B5EF4-FFF2-40B4-BE49-F238E27FC236}">
                  <a16:creationId xmlns:a16="http://schemas.microsoft.com/office/drawing/2014/main" id="{00000000-0008-0000-0500-00004600000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71" name="TextBox 70">
              <a:hlinkClick xmlns:r="http://schemas.openxmlformats.org/officeDocument/2006/relationships" r:id="rId9"/>
              <a:extLst>
                <a:ext uri="{FF2B5EF4-FFF2-40B4-BE49-F238E27FC236}">
                  <a16:creationId xmlns:a16="http://schemas.microsoft.com/office/drawing/2014/main" id="{00000000-0008-0000-0500-000047000000}"/>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72" name="TextBox 71">
              <a:extLst>
                <a:ext uri="{FF2B5EF4-FFF2-40B4-BE49-F238E27FC236}">
                  <a16:creationId xmlns:a16="http://schemas.microsoft.com/office/drawing/2014/main" id="{00000000-0008-0000-0500-00004800000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2" name="Group 51">
            <a:extLst>
              <a:ext uri="{FF2B5EF4-FFF2-40B4-BE49-F238E27FC236}">
                <a16:creationId xmlns:a16="http://schemas.microsoft.com/office/drawing/2014/main" id="{00000000-0008-0000-0500-000034000000}"/>
              </a:ext>
            </a:extLst>
          </xdr:cNvPr>
          <xdr:cNvGrpSpPr/>
        </xdr:nvGrpSpPr>
        <xdr:grpSpPr>
          <a:xfrm>
            <a:off x="8301914" y="0"/>
            <a:ext cx="1584243" cy="981336"/>
            <a:chOff x="7216431" y="0"/>
            <a:chExt cx="1484908" cy="978138"/>
          </a:xfrm>
        </xdr:grpSpPr>
        <xdr:sp macro="" textlink="">
          <xdr:nvSpPr>
            <xdr:cNvPr id="65" name="TextBox 64">
              <a:hlinkClick xmlns:r="http://schemas.openxmlformats.org/officeDocument/2006/relationships" r:id="rId10"/>
              <a:extLst>
                <a:ext uri="{FF2B5EF4-FFF2-40B4-BE49-F238E27FC236}">
                  <a16:creationId xmlns:a16="http://schemas.microsoft.com/office/drawing/2014/main" id="{00000000-0008-0000-0500-0000410000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66" name="TextBox 65">
              <a:hlinkClick xmlns:r="http://schemas.openxmlformats.org/officeDocument/2006/relationships" r:id="rId11"/>
              <a:extLst>
                <a:ext uri="{FF2B5EF4-FFF2-40B4-BE49-F238E27FC236}">
                  <a16:creationId xmlns:a16="http://schemas.microsoft.com/office/drawing/2014/main" id="{00000000-0008-0000-0500-000042000000}"/>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7" name="TextBox 66">
              <a:hlinkClick xmlns:r="http://schemas.openxmlformats.org/officeDocument/2006/relationships" r:id="rId12"/>
              <a:extLst>
                <a:ext uri="{FF2B5EF4-FFF2-40B4-BE49-F238E27FC236}">
                  <a16:creationId xmlns:a16="http://schemas.microsoft.com/office/drawing/2014/main" id="{00000000-0008-0000-0500-000043000000}"/>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8" name="TextBox 67">
              <a:extLst>
                <a:ext uri="{FF2B5EF4-FFF2-40B4-BE49-F238E27FC236}">
                  <a16:creationId xmlns:a16="http://schemas.microsoft.com/office/drawing/2014/main" id="{00000000-0008-0000-0500-00004400000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9" name="TextBox 68">
              <a:hlinkClick xmlns:r="http://schemas.openxmlformats.org/officeDocument/2006/relationships" r:id="rId13"/>
              <a:extLst>
                <a:ext uri="{FF2B5EF4-FFF2-40B4-BE49-F238E27FC236}">
                  <a16:creationId xmlns:a16="http://schemas.microsoft.com/office/drawing/2014/main" id="{00000000-0008-0000-0500-00004500000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53" name="Group 52">
            <a:extLst>
              <a:ext uri="{FF2B5EF4-FFF2-40B4-BE49-F238E27FC236}">
                <a16:creationId xmlns:a16="http://schemas.microsoft.com/office/drawing/2014/main" id="{00000000-0008-0000-0500-000035000000}"/>
              </a:ext>
            </a:extLst>
          </xdr:cNvPr>
          <xdr:cNvGrpSpPr/>
        </xdr:nvGrpSpPr>
        <xdr:grpSpPr>
          <a:xfrm>
            <a:off x="9962104" y="0"/>
            <a:ext cx="1588508" cy="821118"/>
            <a:chOff x="8772524" y="0"/>
            <a:chExt cx="1488905" cy="820275"/>
          </a:xfrm>
        </xdr:grpSpPr>
        <xdr:sp macro="" textlink="">
          <xdr:nvSpPr>
            <xdr:cNvPr id="61" name="TextBox 60">
              <a:hlinkClick xmlns:r="http://schemas.openxmlformats.org/officeDocument/2006/relationships" r:id="rId14"/>
              <a:extLst>
                <a:ext uri="{FF2B5EF4-FFF2-40B4-BE49-F238E27FC236}">
                  <a16:creationId xmlns:a16="http://schemas.microsoft.com/office/drawing/2014/main" id="{00000000-0008-0000-0500-00003D000000}"/>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62" name="TextBox 61">
              <a:hlinkClick xmlns:r="http://schemas.openxmlformats.org/officeDocument/2006/relationships" r:id="rId15"/>
              <a:extLst>
                <a:ext uri="{FF2B5EF4-FFF2-40B4-BE49-F238E27FC236}">
                  <a16:creationId xmlns:a16="http://schemas.microsoft.com/office/drawing/2014/main" id="{00000000-0008-0000-0500-00003E00000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63" name="TextBox 62">
              <a:extLst>
                <a:ext uri="{FF2B5EF4-FFF2-40B4-BE49-F238E27FC236}">
                  <a16:creationId xmlns:a16="http://schemas.microsoft.com/office/drawing/2014/main" id="{00000000-0008-0000-0500-00003F00000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4" name="TextBox 63">
              <a:hlinkClick xmlns:r="http://schemas.openxmlformats.org/officeDocument/2006/relationships" r:id="rId16"/>
              <a:extLst>
                <a:ext uri="{FF2B5EF4-FFF2-40B4-BE49-F238E27FC236}">
                  <a16:creationId xmlns:a16="http://schemas.microsoft.com/office/drawing/2014/main" id="{00000000-0008-0000-0500-000040000000}"/>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4" name="Group 53">
            <a:extLst>
              <a:ext uri="{FF2B5EF4-FFF2-40B4-BE49-F238E27FC236}">
                <a16:creationId xmlns:a16="http://schemas.microsoft.com/office/drawing/2014/main" id="{00000000-0008-0000-0500-000036000000}"/>
              </a:ext>
            </a:extLst>
          </xdr:cNvPr>
          <xdr:cNvGrpSpPr/>
        </xdr:nvGrpSpPr>
        <xdr:grpSpPr>
          <a:xfrm>
            <a:off x="0" y="0"/>
            <a:ext cx="1584245" cy="1006853"/>
            <a:chOff x="0" y="0"/>
            <a:chExt cx="1584245" cy="1006853"/>
          </a:xfrm>
        </xdr:grpSpPr>
        <xdr:sp macro="" textlink="">
          <xdr:nvSpPr>
            <xdr:cNvPr id="56" name="TextBox 55">
              <a:hlinkClick xmlns:r="http://schemas.openxmlformats.org/officeDocument/2006/relationships" r:id="rId17"/>
              <a:extLst>
                <a:ext uri="{FF2B5EF4-FFF2-40B4-BE49-F238E27FC236}">
                  <a16:creationId xmlns:a16="http://schemas.microsoft.com/office/drawing/2014/main" id="{00000000-0008-0000-0500-00003800000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7" name="TextBox 56">
              <a:hlinkClick xmlns:r="http://schemas.openxmlformats.org/officeDocument/2006/relationships" r:id="rId18"/>
              <a:extLst>
                <a:ext uri="{FF2B5EF4-FFF2-40B4-BE49-F238E27FC236}">
                  <a16:creationId xmlns:a16="http://schemas.microsoft.com/office/drawing/2014/main" id="{00000000-0008-0000-0500-00003900000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8" name="TextBox 57">
              <a:extLst>
                <a:ext uri="{FF2B5EF4-FFF2-40B4-BE49-F238E27FC236}">
                  <a16:creationId xmlns:a16="http://schemas.microsoft.com/office/drawing/2014/main" id="{00000000-0008-0000-0500-00003A00000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9" name="TextBox 58">
              <a:hlinkClick xmlns:r="http://schemas.openxmlformats.org/officeDocument/2006/relationships" r:id="rId19"/>
              <a:extLst>
                <a:ext uri="{FF2B5EF4-FFF2-40B4-BE49-F238E27FC236}">
                  <a16:creationId xmlns:a16="http://schemas.microsoft.com/office/drawing/2014/main" id="{00000000-0008-0000-0500-00003B00000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60" name="TextBox 59">
              <a:hlinkClick xmlns:r="http://schemas.openxmlformats.org/officeDocument/2006/relationships" r:id="rId20"/>
              <a:extLst>
                <a:ext uri="{FF2B5EF4-FFF2-40B4-BE49-F238E27FC236}">
                  <a16:creationId xmlns:a16="http://schemas.microsoft.com/office/drawing/2014/main" id="{00000000-0008-0000-0500-00003C000000}"/>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55" name="Picture 54">
            <a:extLst>
              <a:ext uri="{FF2B5EF4-FFF2-40B4-BE49-F238E27FC236}">
                <a16:creationId xmlns:a16="http://schemas.microsoft.com/office/drawing/2014/main" id="{00000000-0008-0000-0500-00003700000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17</xdr:col>
      <xdr:colOff>478034</xdr:colOff>
      <xdr:row>5</xdr:row>
      <xdr:rowOff>54353</xdr:rowOff>
    </xdr:to>
    <xdr:grpSp>
      <xdr:nvGrpSpPr>
        <xdr:cNvPr id="75" name="Group 74">
          <a:extLst>
            <a:ext uri="{FF2B5EF4-FFF2-40B4-BE49-F238E27FC236}">
              <a16:creationId xmlns:a16="http://schemas.microsoft.com/office/drawing/2014/main" id="{00000000-0008-0000-0600-00004B000000}"/>
            </a:ext>
          </a:extLst>
        </xdr:cNvPr>
        <xdr:cNvGrpSpPr/>
      </xdr:nvGrpSpPr>
      <xdr:grpSpPr>
        <a:xfrm>
          <a:off x="0" y="0"/>
          <a:ext cx="13565384" cy="1006853"/>
          <a:chOff x="0" y="0"/>
          <a:chExt cx="13565384" cy="1006853"/>
        </a:xfrm>
      </xdr:grpSpPr>
      <xdr:grpSp>
        <xdr:nvGrpSpPr>
          <xdr:cNvPr id="76" name="Group 75">
            <a:extLst>
              <a:ext uri="{FF2B5EF4-FFF2-40B4-BE49-F238E27FC236}">
                <a16:creationId xmlns:a16="http://schemas.microsoft.com/office/drawing/2014/main" id="{00000000-0008-0000-0600-00004C000000}"/>
              </a:ext>
            </a:extLst>
          </xdr:cNvPr>
          <xdr:cNvGrpSpPr/>
        </xdr:nvGrpSpPr>
        <xdr:grpSpPr>
          <a:xfrm>
            <a:off x="1646474" y="0"/>
            <a:ext cx="1591505" cy="826333"/>
            <a:chOff x="978300" y="0"/>
            <a:chExt cx="1491714" cy="825738"/>
          </a:xfrm>
        </xdr:grpSpPr>
        <xdr:sp macro="" textlink="">
          <xdr:nvSpPr>
            <xdr:cNvPr id="107" name="TextBox 106">
              <a:hlinkClick xmlns:r="http://schemas.openxmlformats.org/officeDocument/2006/relationships" r:id="rId1"/>
              <a:extLst>
                <a:ext uri="{FF2B5EF4-FFF2-40B4-BE49-F238E27FC236}">
                  <a16:creationId xmlns:a16="http://schemas.microsoft.com/office/drawing/2014/main" id="{00000000-0008-0000-0600-00006B00000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08" name="TextBox 107">
              <a:hlinkClick xmlns:r="http://schemas.openxmlformats.org/officeDocument/2006/relationships" r:id="rId2"/>
              <a:extLst>
                <a:ext uri="{FF2B5EF4-FFF2-40B4-BE49-F238E27FC236}">
                  <a16:creationId xmlns:a16="http://schemas.microsoft.com/office/drawing/2014/main" id="{00000000-0008-0000-0600-00006C000000}"/>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09" name="TextBox 108">
              <a:hlinkClick xmlns:r="http://schemas.openxmlformats.org/officeDocument/2006/relationships" r:id="rId3"/>
              <a:extLst>
                <a:ext uri="{FF2B5EF4-FFF2-40B4-BE49-F238E27FC236}">
                  <a16:creationId xmlns:a16="http://schemas.microsoft.com/office/drawing/2014/main" id="{00000000-0008-0000-0600-00006D000000}"/>
                </a:ext>
              </a:extLst>
            </xdr:cNvPr>
            <xdr:cNvSpPr txBox="1"/>
          </xdr:nvSpPr>
          <xdr:spPr>
            <a:xfrm>
              <a:off x="978300" y="681738"/>
              <a:ext cx="1450936"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0" name="TextBox 109">
              <a:extLst>
                <a:ext uri="{FF2B5EF4-FFF2-40B4-BE49-F238E27FC236}">
                  <a16:creationId xmlns:a16="http://schemas.microsoft.com/office/drawing/2014/main" id="{00000000-0008-0000-0600-00006E00000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77" name="Group 76">
            <a:extLst>
              <a:ext uri="{FF2B5EF4-FFF2-40B4-BE49-F238E27FC236}">
                <a16:creationId xmlns:a16="http://schemas.microsoft.com/office/drawing/2014/main" id="{00000000-0008-0000-0600-00004D000000}"/>
              </a:ext>
            </a:extLst>
          </xdr:cNvPr>
          <xdr:cNvGrpSpPr/>
        </xdr:nvGrpSpPr>
        <xdr:grpSpPr>
          <a:xfrm>
            <a:off x="3302711" y="0"/>
            <a:ext cx="1584244" cy="662238"/>
            <a:chOff x="2530688" y="0"/>
            <a:chExt cx="1484909" cy="663813"/>
          </a:xfrm>
        </xdr:grpSpPr>
        <xdr:sp macro="" textlink="">
          <xdr:nvSpPr>
            <xdr:cNvPr id="104" name="TextBox 103">
              <a:hlinkClick xmlns:r="http://schemas.openxmlformats.org/officeDocument/2006/relationships" r:id="rId4"/>
              <a:extLst>
                <a:ext uri="{FF2B5EF4-FFF2-40B4-BE49-F238E27FC236}">
                  <a16:creationId xmlns:a16="http://schemas.microsoft.com/office/drawing/2014/main" id="{00000000-0008-0000-0600-000068000000}"/>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05" name="TextBox 104">
              <a:hlinkClick xmlns:r="http://schemas.openxmlformats.org/officeDocument/2006/relationships" r:id="rId5"/>
              <a:extLst>
                <a:ext uri="{FF2B5EF4-FFF2-40B4-BE49-F238E27FC236}">
                  <a16:creationId xmlns:a16="http://schemas.microsoft.com/office/drawing/2014/main" id="{00000000-0008-0000-0600-000069000000}"/>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06" name="TextBox 105">
              <a:extLst>
                <a:ext uri="{FF2B5EF4-FFF2-40B4-BE49-F238E27FC236}">
                  <a16:creationId xmlns:a16="http://schemas.microsoft.com/office/drawing/2014/main" id="{00000000-0008-0000-0600-00006A00000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78" name="Group 77">
            <a:extLst>
              <a:ext uri="{FF2B5EF4-FFF2-40B4-BE49-F238E27FC236}">
                <a16:creationId xmlns:a16="http://schemas.microsoft.com/office/drawing/2014/main" id="{00000000-0008-0000-0600-00004E000000}"/>
              </a:ext>
            </a:extLst>
          </xdr:cNvPr>
          <xdr:cNvGrpSpPr/>
        </xdr:nvGrpSpPr>
        <xdr:grpSpPr>
          <a:xfrm>
            <a:off x="4954554" y="0"/>
            <a:ext cx="1562560" cy="662238"/>
            <a:chOff x="4078956" y="0"/>
            <a:chExt cx="1464584" cy="663813"/>
          </a:xfrm>
        </xdr:grpSpPr>
        <xdr:sp macro="" textlink="">
          <xdr:nvSpPr>
            <xdr:cNvPr id="101" name="TextBox 100">
              <a:hlinkClick xmlns:r="http://schemas.openxmlformats.org/officeDocument/2006/relationships" r:id="rId6"/>
              <a:extLst>
                <a:ext uri="{FF2B5EF4-FFF2-40B4-BE49-F238E27FC236}">
                  <a16:creationId xmlns:a16="http://schemas.microsoft.com/office/drawing/2014/main" id="{00000000-0008-0000-0600-000065000000}"/>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02" name="TextBox 101">
              <a:hlinkClick xmlns:r="http://schemas.openxmlformats.org/officeDocument/2006/relationships" r:id="rId7"/>
              <a:extLst>
                <a:ext uri="{FF2B5EF4-FFF2-40B4-BE49-F238E27FC236}">
                  <a16:creationId xmlns:a16="http://schemas.microsoft.com/office/drawing/2014/main" id="{00000000-0008-0000-0600-000066000000}"/>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03" name="TextBox 102">
              <a:extLst>
                <a:ext uri="{FF2B5EF4-FFF2-40B4-BE49-F238E27FC236}">
                  <a16:creationId xmlns:a16="http://schemas.microsoft.com/office/drawing/2014/main" id="{00000000-0008-0000-0600-00006700000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79" name="Group 78">
            <a:extLst>
              <a:ext uri="{FF2B5EF4-FFF2-40B4-BE49-F238E27FC236}">
                <a16:creationId xmlns:a16="http://schemas.microsoft.com/office/drawing/2014/main" id="{00000000-0008-0000-0600-00004F000000}"/>
              </a:ext>
            </a:extLst>
          </xdr:cNvPr>
          <xdr:cNvGrpSpPr/>
        </xdr:nvGrpSpPr>
        <xdr:grpSpPr>
          <a:xfrm>
            <a:off x="6635513" y="0"/>
            <a:ext cx="1584243" cy="662238"/>
            <a:chOff x="5654517" y="0"/>
            <a:chExt cx="1484908" cy="663813"/>
          </a:xfrm>
        </xdr:grpSpPr>
        <xdr:sp macro="" textlink="">
          <xdr:nvSpPr>
            <xdr:cNvPr id="98" name="TextBox 97">
              <a:hlinkClick xmlns:r="http://schemas.openxmlformats.org/officeDocument/2006/relationships" r:id="rId8"/>
              <a:extLst>
                <a:ext uri="{FF2B5EF4-FFF2-40B4-BE49-F238E27FC236}">
                  <a16:creationId xmlns:a16="http://schemas.microsoft.com/office/drawing/2014/main" id="{00000000-0008-0000-0600-00006200000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99" name="TextBox 98">
              <a:hlinkClick xmlns:r="http://schemas.openxmlformats.org/officeDocument/2006/relationships" r:id="rId9"/>
              <a:extLst>
                <a:ext uri="{FF2B5EF4-FFF2-40B4-BE49-F238E27FC236}">
                  <a16:creationId xmlns:a16="http://schemas.microsoft.com/office/drawing/2014/main" id="{00000000-0008-0000-0600-000063000000}"/>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00" name="TextBox 99">
              <a:extLst>
                <a:ext uri="{FF2B5EF4-FFF2-40B4-BE49-F238E27FC236}">
                  <a16:creationId xmlns:a16="http://schemas.microsoft.com/office/drawing/2014/main" id="{00000000-0008-0000-0600-00006400000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80" name="Group 79">
            <a:extLst>
              <a:ext uri="{FF2B5EF4-FFF2-40B4-BE49-F238E27FC236}">
                <a16:creationId xmlns:a16="http://schemas.microsoft.com/office/drawing/2014/main" id="{00000000-0008-0000-0600-000050000000}"/>
              </a:ext>
            </a:extLst>
          </xdr:cNvPr>
          <xdr:cNvGrpSpPr/>
        </xdr:nvGrpSpPr>
        <xdr:grpSpPr>
          <a:xfrm>
            <a:off x="8301914" y="0"/>
            <a:ext cx="1584243" cy="981336"/>
            <a:chOff x="7216431" y="0"/>
            <a:chExt cx="1484908" cy="978138"/>
          </a:xfrm>
        </xdr:grpSpPr>
        <xdr:sp macro="" textlink="">
          <xdr:nvSpPr>
            <xdr:cNvPr id="93" name="TextBox 92">
              <a:hlinkClick xmlns:r="http://schemas.openxmlformats.org/officeDocument/2006/relationships" r:id="rId10"/>
              <a:extLst>
                <a:ext uri="{FF2B5EF4-FFF2-40B4-BE49-F238E27FC236}">
                  <a16:creationId xmlns:a16="http://schemas.microsoft.com/office/drawing/2014/main" id="{00000000-0008-0000-0600-00005D0000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94" name="TextBox 93">
              <a:hlinkClick xmlns:r="http://schemas.openxmlformats.org/officeDocument/2006/relationships" r:id="rId11"/>
              <a:extLst>
                <a:ext uri="{FF2B5EF4-FFF2-40B4-BE49-F238E27FC236}">
                  <a16:creationId xmlns:a16="http://schemas.microsoft.com/office/drawing/2014/main" id="{00000000-0008-0000-0600-00005E000000}"/>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95" name="TextBox 94">
              <a:hlinkClick xmlns:r="http://schemas.openxmlformats.org/officeDocument/2006/relationships" r:id="rId12"/>
              <a:extLst>
                <a:ext uri="{FF2B5EF4-FFF2-40B4-BE49-F238E27FC236}">
                  <a16:creationId xmlns:a16="http://schemas.microsoft.com/office/drawing/2014/main" id="{00000000-0008-0000-0600-00005F000000}"/>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96" name="TextBox 95">
              <a:extLst>
                <a:ext uri="{FF2B5EF4-FFF2-40B4-BE49-F238E27FC236}">
                  <a16:creationId xmlns:a16="http://schemas.microsoft.com/office/drawing/2014/main" id="{00000000-0008-0000-0600-00006000000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97" name="TextBox 96">
              <a:hlinkClick xmlns:r="http://schemas.openxmlformats.org/officeDocument/2006/relationships" r:id="rId13"/>
              <a:extLst>
                <a:ext uri="{FF2B5EF4-FFF2-40B4-BE49-F238E27FC236}">
                  <a16:creationId xmlns:a16="http://schemas.microsoft.com/office/drawing/2014/main" id="{00000000-0008-0000-0600-00006100000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81" name="Group 80">
            <a:extLst>
              <a:ext uri="{FF2B5EF4-FFF2-40B4-BE49-F238E27FC236}">
                <a16:creationId xmlns:a16="http://schemas.microsoft.com/office/drawing/2014/main" id="{00000000-0008-0000-0600-000051000000}"/>
              </a:ext>
            </a:extLst>
          </xdr:cNvPr>
          <xdr:cNvGrpSpPr/>
        </xdr:nvGrpSpPr>
        <xdr:grpSpPr>
          <a:xfrm>
            <a:off x="9962104" y="0"/>
            <a:ext cx="1588508" cy="821118"/>
            <a:chOff x="8772524" y="0"/>
            <a:chExt cx="1488905" cy="820275"/>
          </a:xfrm>
        </xdr:grpSpPr>
        <xdr:sp macro="" textlink="">
          <xdr:nvSpPr>
            <xdr:cNvPr id="89" name="TextBox 88">
              <a:hlinkClick xmlns:r="http://schemas.openxmlformats.org/officeDocument/2006/relationships" r:id="rId14"/>
              <a:extLst>
                <a:ext uri="{FF2B5EF4-FFF2-40B4-BE49-F238E27FC236}">
                  <a16:creationId xmlns:a16="http://schemas.microsoft.com/office/drawing/2014/main" id="{00000000-0008-0000-0600-000059000000}"/>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90" name="TextBox 89">
              <a:hlinkClick xmlns:r="http://schemas.openxmlformats.org/officeDocument/2006/relationships" r:id="rId15"/>
              <a:extLst>
                <a:ext uri="{FF2B5EF4-FFF2-40B4-BE49-F238E27FC236}">
                  <a16:creationId xmlns:a16="http://schemas.microsoft.com/office/drawing/2014/main" id="{00000000-0008-0000-0600-00005A00000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91" name="TextBox 90">
              <a:extLst>
                <a:ext uri="{FF2B5EF4-FFF2-40B4-BE49-F238E27FC236}">
                  <a16:creationId xmlns:a16="http://schemas.microsoft.com/office/drawing/2014/main" id="{00000000-0008-0000-0600-00005B00000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92" name="TextBox 91">
              <a:hlinkClick xmlns:r="http://schemas.openxmlformats.org/officeDocument/2006/relationships" r:id="rId16"/>
              <a:extLst>
                <a:ext uri="{FF2B5EF4-FFF2-40B4-BE49-F238E27FC236}">
                  <a16:creationId xmlns:a16="http://schemas.microsoft.com/office/drawing/2014/main" id="{00000000-0008-0000-0600-00005C000000}"/>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82" name="Group 81">
            <a:extLst>
              <a:ext uri="{FF2B5EF4-FFF2-40B4-BE49-F238E27FC236}">
                <a16:creationId xmlns:a16="http://schemas.microsoft.com/office/drawing/2014/main" id="{00000000-0008-0000-0600-000052000000}"/>
              </a:ext>
            </a:extLst>
          </xdr:cNvPr>
          <xdr:cNvGrpSpPr/>
        </xdr:nvGrpSpPr>
        <xdr:grpSpPr>
          <a:xfrm>
            <a:off x="0" y="0"/>
            <a:ext cx="1584245" cy="1006853"/>
            <a:chOff x="0" y="0"/>
            <a:chExt cx="1584245" cy="1006853"/>
          </a:xfrm>
        </xdr:grpSpPr>
        <xdr:sp macro="" textlink="">
          <xdr:nvSpPr>
            <xdr:cNvPr id="84" name="TextBox 83">
              <a:hlinkClick xmlns:r="http://schemas.openxmlformats.org/officeDocument/2006/relationships" r:id="rId17"/>
              <a:extLst>
                <a:ext uri="{FF2B5EF4-FFF2-40B4-BE49-F238E27FC236}">
                  <a16:creationId xmlns:a16="http://schemas.microsoft.com/office/drawing/2014/main" id="{00000000-0008-0000-0600-00005400000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85" name="TextBox 84">
              <a:hlinkClick xmlns:r="http://schemas.openxmlformats.org/officeDocument/2006/relationships" r:id="rId18"/>
              <a:extLst>
                <a:ext uri="{FF2B5EF4-FFF2-40B4-BE49-F238E27FC236}">
                  <a16:creationId xmlns:a16="http://schemas.microsoft.com/office/drawing/2014/main" id="{00000000-0008-0000-0600-00005500000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86" name="TextBox 85">
              <a:extLst>
                <a:ext uri="{FF2B5EF4-FFF2-40B4-BE49-F238E27FC236}">
                  <a16:creationId xmlns:a16="http://schemas.microsoft.com/office/drawing/2014/main" id="{00000000-0008-0000-0600-00005600000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87" name="TextBox 86">
              <a:hlinkClick xmlns:r="http://schemas.openxmlformats.org/officeDocument/2006/relationships" r:id="rId19"/>
              <a:extLst>
                <a:ext uri="{FF2B5EF4-FFF2-40B4-BE49-F238E27FC236}">
                  <a16:creationId xmlns:a16="http://schemas.microsoft.com/office/drawing/2014/main" id="{00000000-0008-0000-0600-00005700000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88" name="TextBox 87">
              <a:hlinkClick xmlns:r="http://schemas.openxmlformats.org/officeDocument/2006/relationships" r:id="rId20"/>
              <a:extLst>
                <a:ext uri="{FF2B5EF4-FFF2-40B4-BE49-F238E27FC236}">
                  <a16:creationId xmlns:a16="http://schemas.microsoft.com/office/drawing/2014/main" id="{00000000-0008-0000-0600-000058000000}"/>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83" name="Picture 82">
            <a:extLst>
              <a:ext uri="{FF2B5EF4-FFF2-40B4-BE49-F238E27FC236}">
                <a16:creationId xmlns:a16="http://schemas.microsoft.com/office/drawing/2014/main" id="{00000000-0008-0000-0600-00005300000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316109</xdr:colOff>
      <xdr:row>7</xdr:row>
      <xdr:rowOff>134475</xdr:rowOff>
    </xdr:to>
    <xdr:grpSp>
      <xdr:nvGrpSpPr>
        <xdr:cNvPr id="45" name="Group 44">
          <a:extLst>
            <a:ext uri="{FF2B5EF4-FFF2-40B4-BE49-F238E27FC236}">
              <a16:creationId xmlns:a16="http://schemas.microsoft.com/office/drawing/2014/main" id="{00000000-0008-0000-0700-00002D000000}"/>
            </a:ext>
          </a:extLst>
        </xdr:cNvPr>
        <xdr:cNvGrpSpPr/>
      </xdr:nvGrpSpPr>
      <xdr:grpSpPr>
        <a:xfrm>
          <a:off x="0" y="0"/>
          <a:ext cx="13565384" cy="1467975"/>
          <a:chOff x="0" y="0"/>
          <a:chExt cx="13565384" cy="1467975"/>
        </a:xfrm>
      </xdr:grpSpPr>
      <xdr:grpSp>
        <xdr:nvGrpSpPr>
          <xdr:cNvPr id="46" name="Group 45">
            <a:extLst>
              <a:ext uri="{FF2B5EF4-FFF2-40B4-BE49-F238E27FC236}">
                <a16:creationId xmlns:a16="http://schemas.microsoft.com/office/drawing/2014/main" id="{00000000-0008-0000-0700-00002E000000}"/>
              </a:ext>
            </a:extLst>
          </xdr:cNvPr>
          <xdr:cNvGrpSpPr/>
        </xdr:nvGrpSpPr>
        <xdr:grpSpPr>
          <a:xfrm>
            <a:off x="1652795" y="804449"/>
            <a:ext cx="9867209" cy="663526"/>
            <a:chOff x="984225" y="802812"/>
            <a:chExt cx="9248512" cy="665163"/>
          </a:xfrm>
        </xdr:grpSpPr>
        <xdr:sp macro="" textlink="">
          <xdr:nvSpPr>
            <xdr:cNvPr id="125" name="TextBox 124">
              <a:hlinkClick xmlns:r="http://schemas.openxmlformats.org/officeDocument/2006/relationships" r:id="rId1"/>
              <a:extLst>
                <a:ext uri="{FF2B5EF4-FFF2-40B4-BE49-F238E27FC236}">
                  <a16:creationId xmlns:a16="http://schemas.microsoft.com/office/drawing/2014/main" id="{00000000-0008-0000-0700-00007D000000}"/>
                </a:ext>
              </a:extLst>
            </xdr:cNvPr>
            <xdr:cNvSpPr txBox="1"/>
          </xdr:nvSpPr>
          <xdr:spPr>
            <a:xfrm>
              <a:off x="989732" y="1162050"/>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26" name="TextBox 125">
              <a:hlinkClick xmlns:r="http://schemas.openxmlformats.org/officeDocument/2006/relationships" r:id="rId2"/>
              <a:extLst>
                <a:ext uri="{FF2B5EF4-FFF2-40B4-BE49-F238E27FC236}">
                  <a16:creationId xmlns:a16="http://schemas.microsoft.com/office/drawing/2014/main" id="{00000000-0008-0000-0700-00007E000000}"/>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27" name="TextBox 126">
              <a:hlinkClick xmlns:r="http://schemas.openxmlformats.org/officeDocument/2006/relationships" r:id="rId3"/>
              <a:extLst>
                <a:ext uri="{FF2B5EF4-FFF2-40B4-BE49-F238E27FC236}">
                  <a16:creationId xmlns:a16="http://schemas.microsoft.com/office/drawing/2014/main" id="{00000000-0008-0000-0700-00007F000000}"/>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28" name="TextBox 127">
              <a:extLst>
                <a:ext uri="{FF2B5EF4-FFF2-40B4-BE49-F238E27FC236}">
                  <a16:creationId xmlns:a16="http://schemas.microsoft.com/office/drawing/2014/main" id="{00000000-0008-0000-0700-000080000000}"/>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29" name="TextBox 128">
              <a:hlinkClick xmlns:r="http://schemas.openxmlformats.org/officeDocument/2006/relationships" r:id="rId4"/>
              <a:extLst>
                <a:ext uri="{FF2B5EF4-FFF2-40B4-BE49-F238E27FC236}">
                  <a16:creationId xmlns:a16="http://schemas.microsoft.com/office/drawing/2014/main" id="{00000000-0008-0000-0700-000081000000}"/>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47" name="Group 46">
            <a:extLst>
              <a:ext uri="{FF2B5EF4-FFF2-40B4-BE49-F238E27FC236}">
                <a16:creationId xmlns:a16="http://schemas.microsoft.com/office/drawing/2014/main" id="{00000000-0008-0000-0700-00002F000000}"/>
              </a:ext>
            </a:extLst>
          </xdr:cNvPr>
          <xdr:cNvGrpSpPr/>
        </xdr:nvGrpSpPr>
        <xdr:grpSpPr>
          <a:xfrm>
            <a:off x="0" y="0"/>
            <a:ext cx="13565384" cy="1006853"/>
            <a:chOff x="0" y="0"/>
            <a:chExt cx="13565384" cy="1006853"/>
          </a:xfrm>
        </xdr:grpSpPr>
        <xdr:grpSp>
          <xdr:nvGrpSpPr>
            <xdr:cNvPr id="48" name="Group 47">
              <a:extLst>
                <a:ext uri="{FF2B5EF4-FFF2-40B4-BE49-F238E27FC236}">
                  <a16:creationId xmlns:a16="http://schemas.microsoft.com/office/drawing/2014/main" id="{00000000-0008-0000-0700-000030000000}"/>
                </a:ext>
              </a:extLst>
            </xdr:cNvPr>
            <xdr:cNvGrpSpPr/>
          </xdr:nvGrpSpPr>
          <xdr:grpSpPr>
            <a:xfrm>
              <a:off x="1646474" y="0"/>
              <a:ext cx="1591505" cy="826333"/>
              <a:chOff x="978300" y="0"/>
              <a:chExt cx="1491714" cy="825738"/>
            </a:xfrm>
          </xdr:grpSpPr>
          <xdr:sp macro="" textlink="">
            <xdr:nvSpPr>
              <xdr:cNvPr id="121" name="TextBox 120">
                <a:hlinkClick xmlns:r="http://schemas.openxmlformats.org/officeDocument/2006/relationships" r:id="rId5"/>
                <a:extLst>
                  <a:ext uri="{FF2B5EF4-FFF2-40B4-BE49-F238E27FC236}">
                    <a16:creationId xmlns:a16="http://schemas.microsoft.com/office/drawing/2014/main" id="{00000000-0008-0000-0700-00007900000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22" name="TextBox 121">
                <a:hlinkClick xmlns:r="http://schemas.openxmlformats.org/officeDocument/2006/relationships" r:id="rId6"/>
                <a:extLst>
                  <a:ext uri="{FF2B5EF4-FFF2-40B4-BE49-F238E27FC236}">
                    <a16:creationId xmlns:a16="http://schemas.microsoft.com/office/drawing/2014/main" id="{00000000-0008-0000-0700-00007A000000}"/>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23" name="TextBox 122">
                <a:hlinkClick xmlns:r="http://schemas.openxmlformats.org/officeDocument/2006/relationships" r:id="rId7"/>
                <a:extLst>
                  <a:ext uri="{FF2B5EF4-FFF2-40B4-BE49-F238E27FC236}">
                    <a16:creationId xmlns:a16="http://schemas.microsoft.com/office/drawing/2014/main" id="{00000000-0008-0000-0700-00007B000000}"/>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24" name="TextBox 123">
                <a:extLst>
                  <a:ext uri="{FF2B5EF4-FFF2-40B4-BE49-F238E27FC236}">
                    <a16:creationId xmlns:a16="http://schemas.microsoft.com/office/drawing/2014/main" id="{00000000-0008-0000-0700-00007C00000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00000000-0008-0000-0700-000031000000}"/>
                </a:ext>
              </a:extLst>
            </xdr:cNvPr>
            <xdr:cNvGrpSpPr/>
          </xdr:nvGrpSpPr>
          <xdr:grpSpPr>
            <a:xfrm>
              <a:off x="3302711" y="0"/>
              <a:ext cx="1584244" cy="662238"/>
              <a:chOff x="2530688" y="0"/>
              <a:chExt cx="1484909" cy="663813"/>
            </a:xfrm>
          </xdr:grpSpPr>
          <xdr:sp macro="" textlink="">
            <xdr:nvSpPr>
              <xdr:cNvPr id="99" name="TextBox 98">
                <a:hlinkClick xmlns:r="http://schemas.openxmlformats.org/officeDocument/2006/relationships" r:id="rId8"/>
                <a:extLst>
                  <a:ext uri="{FF2B5EF4-FFF2-40B4-BE49-F238E27FC236}">
                    <a16:creationId xmlns:a16="http://schemas.microsoft.com/office/drawing/2014/main" id="{00000000-0008-0000-0700-000063000000}"/>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00" name="TextBox 99">
                <a:hlinkClick xmlns:r="http://schemas.openxmlformats.org/officeDocument/2006/relationships" r:id="rId9"/>
                <a:extLst>
                  <a:ext uri="{FF2B5EF4-FFF2-40B4-BE49-F238E27FC236}">
                    <a16:creationId xmlns:a16="http://schemas.microsoft.com/office/drawing/2014/main" id="{00000000-0008-0000-0700-000064000000}"/>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01" name="TextBox 100">
                <a:extLst>
                  <a:ext uri="{FF2B5EF4-FFF2-40B4-BE49-F238E27FC236}">
                    <a16:creationId xmlns:a16="http://schemas.microsoft.com/office/drawing/2014/main" id="{00000000-0008-0000-0700-00006500000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50" name="Group 49">
              <a:extLst>
                <a:ext uri="{FF2B5EF4-FFF2-40B4-BE49-F238E27FC236}">
                  <a16:creationId xmlns:a16="http://schemas.microsoft.com/office/drawing/2014/main" id="{00000000-0008-0000-0700-000032000000}"/>
                </a:ext>
              </a:extLst>
            </xdr:cNvPr>
            <xdr:cNvGrpSpPr/>
          </xdr:nvGrpSpPr>
          <xdr:grpSpPr>
            <a:xfrm>
              <a:off x="4954554" y="0"/>
              <a:ext cx="1562560" cy="662238"/>
              <a:chOff x="4078956" y="0"/>
              <a:chExt cx="1464584" cy="663813"/>
            </a:xfrm>
          </xdr:grpSpPr>
          <xdr:sp macro="" textlink="">
            <xdr:nvSpPr>
              <xdr:cNvPr id="96" name="TextBox 95">
                <a:hlinkClick xmlns:r="http://schemas.openxmlformats.org/officeDocument/2006/relationships" r:id="rId10"/>
                <a:extLst>
                  <a:ext uri="{FF2B5EF4-FFF2-40B4-BE49-F238E27FC236}">
                    <a16:creationId xmlns:a16="http://schemas.microsoft.com/office/drawing/2014/main" id="{00000000-0008-0000-0700-000060000000}"/>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97" name="TextBox 96">
                <a:hlinkClick xmlns:r="http://schemas.openxmlformats.org/officeDocument/2006/relationships" r:id="rId11"/>
                <a:extLst>
                  <a:ext uri="{FF2B5EF4-FFF2-40B4-BE49-F238E27FC236}">
                    <a16:creationId xmlns:a16="http://schemas.microsoft.com/office/drawing/2014/main" id="{00000000-0008-0000-0700-000061000000}"/>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98" name="TextBox 97">
                <a:extLst>
                  <a:ext uri="{FF2B5EF4-FFF2-40B4-BE49-F238E27FC236}">
                    <a16:creationId xmlns:a16="http://schemas.microsoft.com/office/drawing/2014/main" id="{00000000-0008-0000-0700-00006200000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51" name="Group 50">
              <a:extLst>
                <a:ext uri="{FF2B5EF4-FFF2-40B4-BE49-F238E27FC236}">
                  <a16:creationId xmlns:a16="http://schemas.microsoft.com/office/drawing/2014/main" id="{00000000-0008-0000-0700-000033000000}"/>
                </a:ext>
              </a:extLst>
            </xdr:cNvPr>
            <xdr:cNvGrpSpPr/>
          </xdr:nvGrpSpPr>
          <xdr:grpSpPr>
            <a:xfrm>
              <a:off x="6635513" y="0"/>
              <a:ext cx="1584243" cy="662238"/>
              <a:chOff x="5654517" y="0"/>
              <a:chExt cx="1484908" cy="663813"/>
            </a:xfrm>
          </xdr:grpSpPr>
          <xdr:sp macro="" textlink="">
            <xdr:nvSpPr>
              <xdr:cNvPr id="70" name="TextBox 69">
                <a:hlinkClick xmlns:r="http://schemas.openxmlformats.org/officeDocument/2006/relationships" r:id="rId12"/>
                <a:extLst>
                  <a:ext uri="{FF2B5EF4-FFF2-40B4-BE49-F238E27FC236}">
                    <a16:creationId xmlns:a16="http://schemas.microsoft.com/office/drawing/2014/main" id="{00000000-0008-0000-0700-00004600000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71" name="TextBox 70">
                <a:hlinkClick xmlns:r="http://schemas.openxmlformats.org/officeDocument/2006/relationships" r:id="rId13"/>
                <a:extLst>
                  <a:ext uri="{FF2B5EF4-FFF2-40B4-BE49-F238E27FC236}">
                    <a16:creationId xmlns:a16="http://schemas.microsoft.com/office/drawing/2014/main" id="{00000000-0008-0000-0700-000047000000}"/>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72" name="TextBox 71">
                <a:extLst>
                  <a:ext uri="{FF2B5EF4-FFF2-40B4-BE49-F238E27FC236}">
                    <a16:creationId xmlns:a16="http://schemas.microsoft.com/office/drawing/2014/main" id="{00000000-0008-0000-0700-00004800000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2" name="Group 51">
              <a:extLst>
                <a:ext uri="{FF2B5EF4-FFF2-40B4-BE49-F238E27FC236}">
                  <a16:creationId xmlns:a16="http://schemas.microsoft.com/office/drawing/2014/main" id="{00000000-0008-0000-0700-000034000000}"/>
                </a:ext>
              </a:extLst>
            </xdr:cNvPr>
            <xdr:cNvGrpSpPr/>
          </xdr:nvGrpSpPr>
          <xdr:grpSpPr>
            <a:xfrm>
              <a:off x="8301914" y="0"/>
              <a:ext cx="1584243" cy="981336"/>
              <a:chOff x="7216431" y="0"/>
              <a:chExt cx="1484908" cy="978138"/>
            </a:xfrm>
          </xdr:grpSpPr>
          <xdr:sp macro="" textlink="">
            <xdr:nvSpPr>
              <xdr:cNvPr id="65" name="TextBox 64">
                <a:hlinkClick xmlns:r="http://schemas.openxmlformats.org/officeDocument/2006/relationships" r:id="rId14"/>
                <a:extLst>
                  <a:ext uri="{FF2B5EF4-FFF2-40B4-BE49-F238E27FC236}">
                    <a16:creationId xmlns:a16="http://schemas.microsoft.com/office/drawing/2014/main" id="{00000000-0008-0000-0700-0000410000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66" name="TextBox 65">
                <a:hlinkClick xmlns:r="http://schemas.openxmlformats.org/officeDocument/2006/relationships" r:id="rId15"/>
                <a:extLst>
                  <a:ext uri="{FF2B5EF4-FFF2-40B4-BE49-F238E27FC236}">
                    <a16:creationId xmlns:a16="http://schemas.microsoft.com/office/drawing/2014/main" id="{00000000-0008-0000-0700-000042000000}"/>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7" name="TextBox 66">
                <a:hlinkClick xmlns:r="http://schemas.openxmlformats.org/officeDocument/2006/relationships" r:id="rId16"/>
                <a:extLst>
                  <a:ext uri="{FF2B5EF4-FFF2-40B4-BE49-F238E27FC236}">
                    <a16:creationId xmlns:a16="http://schemas.microsoft.com/office/drawing/2014/main" id="{00000000-0008-0000-0700-000043000000}"/>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8" name="TextBox 67">
                <a:extLst>
                  <a:ext uri="{FF2B5EF4-FFF2-40B4-BE49-F238E27FC236}">
                    <a16:creationId xmlns:a16="http://schemas.microsoft.com/office/drawing/2014/main" id="{00000000-0008-0000-0700-00004400000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9" name="TextBox 68">
                <a:hlinkClick xmlns:r="http://schemas.openxmlformats.org/officeDocument/2006/relationships" r:id="rId17"/>
                <a:extLst>
                  <a:ext uri="{FF2B5EF4-FFF2-40B4-BE49-F238E27FC236}">
                    <a16:creationId xmlns:a16="http://schemas.microsoft.com/office/drawing/2014/main" id="{00000000-0008-0000-0700-00004500000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53" name="Group 52">
              <a:extLst>
                <a:ext uri="{FF2B5EF4-FFF2-40B4-BE49-F238E27FC236}">
                  <a16:creationId xmlns:a16="http://schemas.microsoft.com/office/drawing/2014/main" id="{00000000-0008-0000-0700-000035000000}"/>
                </a:ext>
              </a:extLst>
            </xdr:cNvPr>
            <xdr:cNvGrpSpPr/>
          </xdr:nvGrpSpPr>
          <xdr:grpSpPr>
            <a:xfrm>
              <a:off x="9962104" y="0"/>
              <a:ext cx="1588508" cy="821118"/>
              <a:chOff x="8772524" y="0"/>
              <a:chExt cx="1488905" cy="820275"/>
            </a:xfrm>
          </xdr:grpSpPr>
          <xdr:sp macro="" textlink="">
            <xdr:nvSpPr>
              <xdr:cNvPr id="61" name="TextBox 60">
                <a:hlinkClick xmlns:r="http://schemas.openxmlformats.org/officeDocument/2006/relationships" r:id="rId18"/>
                <a:extLst>
                  <a:ext uri="{FF2B5EF4-FFF2-40B4-BE49-F238E27FC236}">
                    <a16:creationId xmlns:a16="http://schemas.microsoft.com/office/drawing/2014/main" id="{00000000-0008-0000-0700-00003D000000}"/>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62" name="TextBox 61">
                <a:hlinkClick xmlns:r="http://schemas.openxmlformats.org/officeDocument/2006/relationships" r:id="rId19"/>
                <a:extLst>
                  <a:ext uri="{FF2B5EF4-FFF2-40B4-BE49-F238E27FC236}">
                    <a16:creationId xmlns:a16="http://schemas.microsoft.com/office/drawing/2014/main" id="{00000000-0008-0000-0700-00003E00000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63" name="TextBox 62">
                <a:extLst>
                  <a:ext uri="{FF2B5EF4-FFF2-40B4-BE49-F238E27FC236}">
                    <a16:creationId xmlns:a16="http://schemas.microsoft.com/office/drawing/2014/main" id="{00000000-0008-0000-0700-00003F00000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4" name="TextBox 63">
                <a:hlinkClick xmlns:r="http://schemas.openxmlformats.org/officeDocument/2006/relationships" r:id="rId20"/>
                <a:extLst>
                  <a:ext uri="{FF2B5EF4-FFF2-40B4-BE49-F238E27FC236}">
                    <a16:creationId xmlns:a16="http://schemas.microsoft.com/office/drawing/2014/main" id="{00000000-0008-0000-0700-000040000000}"/>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4" name="Group 53">
              <a:extLst>
                <a:ext uri="{FF2B5EF4-FFF2-40B4-BE49-F238E27FC236}">
                  <a16:creationId xmlns:a16="http://schemas.microsoft.com/office/drawing/2014/main" id="{00000000-0008-0000-0700-000036000000}"/>
                </a:ext>
              </a:extLst>
            </xdr:cNvPr>
            <xdr:cNvGrpSpPr/>
          </xdr:nvGrpSpPr>
          <xdr:grpSpPr>
            <a:xfrm>
              <a:off x="0" y="0"/>
              <a:ext cx="1584245" cy="1006853"/>
              <a:chOff x="0" y="0"/>
              <a:chExt cx="1584245" cy="1006853"/>
            </a:xfrm>
          </xdr:grpSpPr>
          <xdr:sp macro="" textlink="">
            <xdr:nvSpPr>
              <xdr:cNvPr id="56" name="TextBox 55">
                <a:hlinkClick xmlns:r="http://schemas.openxmlformats.org/officeDocument/2006/relationships" r:id="rId21"/>
                <a:extLst>
                  <a:ext uri="{FF2B5EF4-FFF2-40B4-BE49-F238E27FC236}">
                    <a16:creationId xmlns:a16="http://schemas.microsoft.com/office/drawing/2014/main" id="{00000000-0008-0000-0700-00003800000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7" name="TextBox 56">
                <a:hlinkClick xmlns:r="http://schemas.openxmlformats.org/officeDocument/2006/relationships" r:id="rId22"/>
                <a:extLst>
                  <a:ext uri="{FF2B5EF4-FFF2-40B4-BE49-F238E27FC236}">
                    <a16:creationId xmlns:a16="http://schemas.microsoft.com/office/drawing/2014/main" id="{00000000-0008-0000-0700-00003900000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8" name="TextBox 57">
                <a:extLst>
                  <a:ext uri="{FF2B5EF4-FFF2-40B4-BE49-F238E27FC236}">
                    <a16:creationId xmlns:a16="http://schemas.microsoft.com/office/drawing/2014/main" id="{00000000-0008-0000-0700-00003A00000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9" name="TextBox 58">
                <a:hlinkClick xmlns:r="http://schemas.openxmlformats.org/officeDocument/2006/relationships" r:id="rId23"/>
                <a:extLst>
                  <a:ext uri="{FF2B5EF4-FFF2-40B4-BE49-F238E27FC236}">
                    <a16:creationId xmlns:a16="http://schemas.microsoft.com/office/drawing/2014/main" id="{00000000-0008-0000-0700-00003B00000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60" name="TextBox 59">
                <a:hlinkClick xmlns:r="http://schemas.openxmlformats.org/officeDocument/2006/relationships" r:id="rId24"/>
                <a:extLst>
                  <a:ext uri="{FF2B5EF4-FFF2-40B4-BE49-F238E27FC236}">
                    <a16:creationId xmlns:a16="http://schemas.microsoft.com/office/drawing/2014/main" id="{00000000-0008-0000-0700-00003C000000}"/>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55" name="Picture 54">
              <a:extLst>
                <a:ext uri="{FF2B5EF4-FFF2-40B4-BE49-F238E27FC236}">
                  <a16:creationId xmlns:a16="http://schemas.microsoft.com/office/drawing/2014/main" id="{00000000-0008-0000-0700-000037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17</xdr:col>
      <xdr:colOff>478034</xdr:colOff>
      <xdr:row>7</xdr:row>
      <xdr:rowOff>134475</xdr:rowOff>
    </xdr:to>
    <xdr:grpSp>
      <xdr:nvGrpSpPr>
        <xdr:cNvPr id="73" name="Group 72">
          <a:extLst>
            <a:ext uri="{FF2B5EF4-FFF2-40B4-BE49-F238E27FC236}">
              <a16:creationId xmlns:a16="http://schemas.microsoft.com/office/drawing/2014/main" id="{00000000-0008-0000-0800-000049000000}"/>
            </a:ext>
          </a:extLst>
        </xdr:cNvPr>
        <xdr:cNvGrpSpPr/>
      </xdr:nvGrpSpPr>
      <xdr:grpSpPr>
        <a:xfrm>
          <a:off x="0" y="0"/>
          <a:ext cx="13565384" cy="1467975"/>
          <a:chOff x="0" y="0"/>
          <a:chExt cx="13565384" cy="1467975"/>
        </a:xfrm>
      </xdr:grpSpPr>
      <xdr:grpSp>
        <xdr:nvGrpSpPr>
          <xdr:cNvPr id="74" name="Group 73">
            <a:extLst>
              <a:ext uri="{FF2B5EF4-FFF2-40B4-BE49-F238E27FC236}">
                <a16:creationId xmlns:a16="http://schemas.microsoft.com/office/drawing/2014/main" id="{00000000-0008-0000-0800-00004A000000}"/>
              </a:ext>
            </a:extLst>
          </xdr:cNvPr>
          <xdr:cNvGrpSpPr/>
        </xdr:nvGrpSpPr>
        <xdr:grpSpPr>
          <a:xfrm>
            <a:off x="1652795" y="804449"/>
            <a:ext cx="9867209" cy="663526"/>
            <a:chOff x="984225" y="802812"/>
            <a:chExt cx="9248512" cy="665163"/>
          </a:xfrm>
        </xdr:grpSpPr>
        <xdr:sp macro="" textlink="">
          <xdr:nvSpPr>
            <xdr:cNvPr id="111" name="TextBox 110">
              <a:hlinkClick xmlns:r="http://schemas.openxmlformats.org/officeDocument/2006/relationships" r:id="rId1"/>
              <a:extLst>
                <a:ext uri="{FF2B5EF4-FFF2-40B4-BE49-F238E27FC236}">
                  <a16:creationId xmlns:a16="http://schemas.microsoft.com/office/drawing/2014/main" id="{00000000-0008-0000-0800-00006F000000}"/>
                </a:ext>
              </a:extLst>
            </xdr:cNvPr>
            <xdr:cNvSpPr txBox="1"/>
          </xdr:nvSpPr>
          <xdr:spPr>
            <a:xfrm>
              <a:off x="989732"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25" name="TextBox 124">
              <a:hlinkClick xmlns:r="http://schemas.openxmlformats.org/officeDocument/2006/relationships" r:id="rId2"/>
              <a:extLst>
                <a:ext uri="{FF2B5EF4-FFF2-40B4-BE49-F238E27FC236}">
                  <a16:creationId xmlns:a16="http://schemas.microsoft.com/office/drawing/2014/main" id="{00000000-0008-0000-0800-00007D000000}"/>
                </a:ext>
              </a:extLst>
            </xdr:cNvPr>
            <xdr:cNvSpPr txBox="1"/>
          </xdr:nvSpPr>
          <xdr:spPr>
            <a:xfrm>
              <a:off x="989732" y="1323975"/>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26" name="TextBox 125">
              <a:hlinkClick xmlns:r="http://schemas.openxmlformats.org/officeDocument/2006/relationships" r:id="rId3"/>
              <a:extLst>
                <a:ext uri="{FF2B5EF4-FFF2-40B4-BE49-F238E27FC236}">
                  <a16:creationId xmlns:a16="http://schemas.microsoft.com/office/drawing/2014/main" id="{00000000-0008-0000-0800-00007E000000}"/>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27" name="TextBox 126">
              <a:extLst>
                <a:ext uri="{FF2B5EF4-FFF2-40B4-BE49-F238E27FC236}">
                  <a16:creationId xmlns:a16="http://schemas.microsoft.com/office/drawing/2014/main" id="{00000000-0008-0000-0800-00007F000000}"/>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28" name="TextBox 127">
              <a:hlinkClick xmlns:r="http://schemas.openxmlformats.org/officeDocument/2006/relationships" r:id="rId4"/>
              <a:extLst>
                <a:ext uri="{FF2B5EF4-FFF2-40B4-BE49-F238E27FC236}">
                  <a16:creationId xmlns:a16="http://schemas.microsoft.com/office/drawing/2014/main" id="{00000000-0008-0000-0800-000080000000}"/>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75" name="Group 74">
            <a:extLst>
              <a:ext uri="{FF2B5EF4-FFF2-40B4-BE49-F238E27FC236}">
                <a16:creationId xmlns:a16="http://schemas.microsoft.com/office/drawing/2014/main" id="{00000000-0008-0000-0800-00004B000000}"/>
              </a:ext>
            </a:extLst>
          </xdr:cNvPr>
          <xdr:cNvGrpSpPr/>
        </xdr:nvGrpSpPr>
        <xdr:grpSpPr>
          <a:xfrm>
            <a:off x="0" y="0"/>
            <a:ext cx="13565384" cy="1006853"/>
            <a:chOff x="0" y="0"/>
            <a:chExt cx="13565384" cy="1006853"/>
          </a:xfrm>
        </xdr:grpSpPr>
        <xdr:grpSp>
          <xdr:nvGrpSpPr>
            <xdr:cNvPr id="76" name="Group 75">
              <a:extLst>
                <a:ext uri="{FF2B5EF4-FFF2-40B4-BE49-F238E27FC236}">
                  <a16:creationId xmlns:a16="http://schemas.microsoft.com/office/drawing/2014/main" id="{00000000-0008-0000-0800-00004C000000}"/>
                </a:ext>
              </a:extLst>
            </xdr:cNvPr>
            <xdr:cNvGrpSpPr/>
          </xdr:nvGrpSpPr>
          <xdr:grpSpPr>
            <a:xfrm>
              <a:off x="1646474" y="0"/>
              <a:ext cx="1591505" cy="826333"/>
              <a:chOff x="978300" y="0"/>
              <a:chExt cx="1491714" cy="825738"/>
            </a:xfrm>
          </xdr:grpSpPr>
          <xdr:sp macro="" textlink="">
            <xdr:nvSpPr>
              <xdr:cNvPr id="107" name="TextBox 106">
                <a:hlinkClick xmlns:r="http://schemas.openxmlformats.org/officeDocument/2006/relationships" r:id="rId5"/>
                <a:extLst>
                  <a:ext uri="{FF2B5EF4-FFF2-40B4-BE49-F238E27FC236}">
                    <a16:creationId xmlns:a16="http://schemas.microsoft.com/office/drawing/2014/main" id="{00000000-0008-0000-0800-00006B00000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08" name="TextBox 107">
                <a:hlinkClick xmlns:r="http://schemas.openxmlformats.org/officeDocument/2006/relationships" r:id="rId6"/>
                <a:extLst>
                  <a:ext uri="{FF2B5EF4-FFF2-40B4-BE49-F238E27FC236}">
                    <a16:creationId xmlns:a16="http://schemas.microsoft.com/office/drawing/2014/main" id="{00000000-0008-0000-0800-00006C000000}"/>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09" name="TextBox 108">
                <a:hlinkClick xmlns:r="http://schemas.openxmlformats.org/officeDocument/2006/relationships" r:id="rId7"/>
                <a:extLst>
                  <a:ext uri="{FF2B5EF4-FFF2-40B4-BE49-F238E27FC236}">
                    <a16:creationId xmlns:a16="http://schemas.microsoft.com/office/drawing/2014/main" id="{00000000-0008-0000-0800-00006D000000}"/>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0" name="TextBox 109">
                <a:extLst>
                  <a:ext uri="{FF2B5EF4-FFF2-40B4-BE49-F238E27FC236}">
                    <a16:creationId xmlns:a16="http://schemas.microsoft.com/office/drawing/2014/main" id="{00000000-0008-0000-0800-00006E00000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77" name="Group 76">
              <a:extLst>
                <a:ext uri="{FF2B5EF4-FFF2-40B4-BE49-F238E27FC236}">
                  <a16:creationId xmlns:a16="http://schemas.microsoft.com/office/drawing/2014/main" id="{00000000-0008-0000-0800-00004D000000}"/>
                </a:ext>
              </a:extLst>
            </xdr:cNvPr>
            <xdr:cNvGrpSpPr/>
          </xdr:nvGrpSpPr>
          <xdr:grpSpPr>
            <a:xfrm>
              <a:off x="3302711" y="0"/>
              <a:ext cx="1584244" cy="662238"/>
              <a:chOff x="2530688" y="0"/>
              <a:chExt cx="1484909" cy="663813"/>
            </a:xfrm>
          </xdr:grpSpPr>
          <xdr:sp macro="" textlink="">
            <xdr:nvSpPr>
              <xdr:cNvPr id="104" name="TextBox 103">
                <a:hlinkClick xmlns:r="http://schemas.openxmlformats.org/officeDocument/2006/relationships" r:id="rId8"/>
                <a:extLst>
                  <a:ext uri="{FF2B5EF4-FFF2-40B4-BE49-F238E27FC236}">
                    <a16:creationId xmlns:a16="http://schemas.microsoft.com/office/drawing/2014/main" id="{00000000-0008-0000-0800-000068000000}"/>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05" name="TextBox 104">
                <a:hlinkClick xmlns:r="http://schemas.openxmlformats.org/officeDocument/2006/relationships" r:id="rId9"/>
                <a:extLst>
                  <a:ext uri="{FF2B5EF4-FFF2-40B4-BE49-F238E27FC236}">
                    <a16:creationId xmlns:a16="http://schemas.microsoft.com/office/drawing/2014/main" id="{00000000-0008-0000-0800-000069000000}"/>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06" name="TextBox 105">
                <a:extLst>
                  <a:ext uri="{FF2B5EF4-FFF2-40B4-BE49-F238E27FC236}">
                    <a16:creationId xmlns:a16="http://schemas.microsoft.com/office/drawing/2014/main" id="{00000000-0008-0000-0800-00006A00000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78" name="Group 77">
              <a:extLst>
                <a:ext uri="{FF2B5EF4-FFF2-40B4-BE49-F238E27FC236}">
                  <a16:creationId xmlns:a16="http://schemas.microsoft.com/office/drawing/2014/main" id="{00000000-0008-0000-0800-00004E000000}"/>
                </a:ext>
              </a:extLst>
            </xdr:cNvPr>
            <xdr:cNvGrpSpPr/>
          </xdr:nvGrpSpPr>
          <xdr:grpSpPr>
            <a:xfrm>
              <a:off x="4954554" y="0"/>
              <a:ext cx="1562560" cy="662238"/>
              <a:chOff x="4078956" y="0"/>
              <a:chExt cx="1464584" cy="663813"/>
            </a:xfrm>
          </xdr:grpSpPr>
          <xdr:sp macro="" textlink="">
            <xdr:nvSpPr>
              <xdr:cNvPr id="101" name="TextBox 100">
                <a:hlinkClick xmlns:r="http://schemas.openxmlformats.org/officeDocument/2006/relationships" r:id="rId10"/>
                <a:extLst>
                  <a:ext uri="{FF2B5EF4-FFF2-40B4-BE49-F238E27FC236}">
                    <a16:creationId xmlns:a16="http://schemas.microsoft.com/office/drawing/2014/main" id="{00000000-0008-0000-0800-000065000000}"/>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02" name="TextBox 101">
                <a:hlinkClick xmlns:r="http://schemas.openxmlformats.org/officeDocument/2006/relationships" r:id="rId11"/>
                <a:extLst>
                  <a:ext uri="{FF2B5EF4-FFF2-40B4-BE49-F238E27FC236}">
                    <a16:creationId xmlns:a16="http://schemas.microsoft.com/office/drawing/2014/main" id="{00000000-0008-0000-0800-000066000000}"/>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03" name="TextBox 102">
                <a:extLst>
                  <a:ext uri="{FF2B5EF4-FFF2-40B4-BE49-F238E27FC236}">
                    <a16:creationId xmlns:a16="http://schemas.microsoft.com/office/drawing/2014/main" id="{00000000-0008-0000-0800-00006700000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79" name="Group 78">
              <a:extLst>
                <a:ext uri="{FF2B5EF4-FFF2-40B4-BE49-F238E27FC236}">
                  <a16:creationId xmlns:a16="http://schemas.microsoft.com/office/drawing/2014/main" id="{00000000-0008-0000-0800-00004F000000}"/>
                </a:ext>
              </a:extLst>
            </xdr:cNvPr>
            <xdr:cNvGrpSpPr/>
          </xdr:nvGrpSpPr>
          <xdr:grpSpPr>
            <a:xfrm>
              <a:off x="6635513" y="0"/>
              <a:ext cx="1584243" cy="662238"/>
              <a:chOff x="5654517" y="0"/>
              <a:chExt cx="1484908" cy="663813"/>
            </a:xfrm>
          </xdr:grpSpPr>
          <xdr:sp macro="" textlink="">
            <xdr:nvSpPr>
              <xdr:cNvPr id="98" name="TextBox 97">
                <a:hlinkClick xmlns:r="http://schemas.openxmlformats.org/officeDocument/2006/relationships" r:id="rId12"/>
                <a:extLst>
                  <a:ext uri="{FF2B5EF4-FFF2-40B4-BE49-F238E27FC236}">
                    <a16:creationId xmlns:a16="http://schemas.microsoft.com/office/drawing/2014/main" id="{00000000-0008-0000-0800-00006200000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99" name="TextBox 98">
                <a:hlinkClick xmlns:r="http://schemas.openxmlformats.org/officeDocument/2006/relationships" r:id="rId13"/>
                <a:extLst>
                  <a:ext uri="{FF2B5EF4-FFF2-40B4-BE49-F238E27FC236}">
                    <a16:creationId xmlns:a16="http://schemas.microsoft.com/office/drawing/2014/main" id="{00000000-0008-0000-0800-000063000000}"/>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00" name="TextBox 99">
                <a:extLst>
                  <a:ext uri="{FF2B5EF4-FFF2-40B4-BE49-F238E27FC236}">
                    <a16:creationId xmlns:a16="http://schemas.microsoft.com/office/drawing/2014/main" id="{00000000-0008-0000-0800-00006400000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80" name="Group 79">
              <a:extLst>
                <a:ext uri="{FF2B5EF4-FFF2-40B4-BE49-F238E27FC236}">
                  <a16:creationId xmlns:a16="http://schemas.microsoft.com/office/drawing/2014/main" id="{00000000-0008-0000-0800-000050000000}"/>
                </a:ext>
              </a:extLst>
            </xdr:cNvPr>
            <xdr:cNvGrpSpPr/>
          </xdr:nvGrpSpPr>
          <xdr:grpSpPr>
            <a:xfrm>
              <a:off x="8301914" y="0"/>
              <a:ext cx="1584243" cy="981336"/>
              <a:chOff x="7216431" y="0"/>
              <a:chExt cx="1484908" cy="978138"/>
            </a:xfrm>
          </xdr:grpSpPr>
          <xdr:sp macro="" textlink="">
            <xdr:nvSpPr>
              <xdr:cNvPr id="93" name="TextBox 92">
                <a:hlinkClick xmlns:r="http://schemas.openxmlformats.org/officeDocument/2006/relationships" r:id="rId14"/>
                <a:extLst>
                  <a:ext uri="{FF2B5EF4-FFF2-40B4-BE49-F238E27FC236}">
                    <a16:creationId xmlns:a16="http://schemas.microsoft.com/office/drawing/2014/main" id="{00000000-0008-0000-0800-00005D0000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94" name="TextBox 93">
                <a:hlinkClick xmlns:r="http://schemas.openxmlformats.org/officeDocument/2006/relationships" r:id="rId15"/>
                <a:extLst>
                  <a:ext uri="{FF2B5EF4-FFF2-40B4-BE49-F238E27FC236}">
                    <a16:creationId xmlns:a16="http://schemas.microsoft.com/office/drawing/2014/main" id="{00000000-0008-0000-0800-00005E000000}"/>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95" name="TextBox 94">
                <a:hlinkClick xmlns:r="http://schemas.openxmlformats.org/officeDocument/2006/relationships" r:id="rId16"/>
                <a:extLst>
                  <a:ext uri="{FF2B5EF4-FFF2-40B4-BE49-F238E27FC236}">
                    <a16:creationId xmlns:a16="http://schemas.microsoft.com/office/drawing/2014/main" id="{00000000-0008-0000-0800-00005F000000}"/>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96" name="TextBox 95">
                <a:extLst>
                  <a:ext uri="{FF2B5EF4-FFF2-40B4-BE49-F238E27FC236}">
                    <a16:creationId xmlns:a16="http://schemas.microsoft.com/office/drawing/2014/main" id="{00000000-0008-0000-0800-00006000000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97" name="TextBox 96">
                <a:hlinkClick xmlns:r="http://schemas.openxmlformats.org/officeDocument/2006/relationships" r:id="rId17"/>
                <a:extLst>
                  <a:ext uri="{FF2B5EF4-FFF2-40B4-BE49-F238E27FC236}">
                    <a16:creationId xmlns:a16="http://schemas.microsoft.com/office/drawing/2014/main" id="{00000000-0008-0000-0800-00006100000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81" name="Group 80">
              <a:extLst>
                <a:ext uri="{FF2B5EF4-FFF2-40B4-BE49-F238E27FC236}">
                  <a16:creationId xmlns:a16="http://schemas.microsoft.com/office/drawing/2014/main" id="{00000000-0008-0000-0800-000051000000}"/>
                </a:ext>
              </a:extLst>
            </xdr:cNvPr>
            <xdr:cNvGrpSpPr/>
          </xdr:nvGrpSpPr>
          <xdr:grpSpPr>
            <a:xfrm>
              <a:off x="9962104" y="0"/>
              <a:ext cx="1588508" cy="821118"/>
              <a:chOff x="8772524" y="0"/>
              <a:chExt cx="1488905" cy="820275"/>
            </a:xfrm>
          </xdr:grpSpPr>
          <xdr:sp macro="" textlink="">
            <xdr:nvSpPr>
              <xdr:cNvPr id="89" name="TextBox 88">
                <a:hlinkClick xmlns:r="http://schemas.openxmlformats.org/officeDocument/2006/relationships" r:id="rId18"/>
                <a:extLst>
                  <a:ext uri="{FF2B5EF4-FFF2-40B4-BE49-F238E27FC236}">
                    <a16:creationId xmlns:a16="http://schemas.microsoft.com/office/drawing/2014/main" id="{00000000-0008-0000-0800-000059000000}"/>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90" name="TextBox 89">
                <a:hlinkClick xmlns:r="http://schemas.openxmlformats.org/officeDocument/2006/relationships" r:id="rId19"/>
                <a:extLst>
                  <a:ext uri="{FF2B5EF4-FFF2-40B4-BE49-F238E27FC236}">
                    <a16:creationId xmlns:a16="http://schemas.microsoft.com/office/drawing/2014/main" id="{00000000-0008-0000-0800-00005A00000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91" name="TextBox 90">
                <a:extLst>
                  <a:ext uri="{FF2B5EF4-FFF2-40B4-BE49-F238E27FC236}">
                    <a16:creationId xmlns:a16="http://schemas.microsoft.com/office/drawing/2014/main" id="{00000000-0008-0000-0800-00005B00000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92" name="TextBox 91">
                <a:hlinkClick xmlns:r="http://schemas.openxmlformats.org/officeDocument/2006/relationships" r:id="rId20"/>
                <a:extLst>
                  <a:ext uri="{FF2B5EF4-FFF2-40B4-BE49-F238E27FC236}">
                    <a16:creationId xmlns:a16="http://schemas.microsoft.com/office/drawing/2014/main" id="{00000000-0008-0000-0800-00005C000000}"/>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82" name="Group 81">
              <a:extLst>
                <a:ext uri="{FF2B5EF4-FFF2-40B4-BE49-F238E27FC236}">
                  <a16:creationId xmlns:a16="http://schemas.microsoft.com/office/drawing/2014/main" id="{00000000-0008-0000-0800-000052000000}"/>
                </a:ext>
              </a:extLst>
            </xdr:cNvPr>
            <xdr:cNvGrpSpPr/>
          </xdr:nvGrpSpPr>
          <xdr:grpSpPr>
            <a:xfrm>
              <a:off x="0" y="0"/>
              <a:ext cx="1584245" cy="1006853"/>
              <a:chOff x="0" y="0"/>
              <a:chExt cx="1584245" cy="1006853"/>
            </a:xfrm>
          </xdr:grpSpPr>
          <xdr:sp macro="" textlink="">
            <xdr:nvSpPr>
              <xdr:cNvPr id="84" name="TextBox 83">
                <a:hlinkClick xmlns:r="http://schemas.openxmlformats.org/officeDocument/2006/relationships" r:id="rId21"/>
                <a:extLst>
                  <a:ext uri="{FF2B5EF4-FFF2-40B4-BE49-F238E27FC236}">
                    <a16:creationId xmlns:a16="http://schemas.microsoft.com/office/drawing/2014/main" id="{00000000-0008-0000-0800-00005400000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85" name="TextBox 84">
                <a:hlinkClick xmlns:r="http://schemas.openxmlformats.org/officeDocument/2006/relationships" r:id="rId22"/>
                <a:extLst>
                  <a:ext uri="{FF2B5EF4-FFF2-40B4-BE49-F238E27FC236}">
                    <a16:creationId xmlns:a16="http://schemas.microsoft.com/office/drawing/2014/main" id="{00000000-0008-0000-0800-00005500000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86" name="TextBox 85">
                <a:extLst>
                  <a:ext uri="{FF2B5EF4-FFF2-40B4-BE49-F238E27FC236}">
                    <a16:creationId xmlns:a16="http://schemas.microsoft.com/office/drawing/2014/main" id="{00000000-0008-0000-0800-00005600000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87" name="TextBox 86">
                <a:hlinkClick xmlns:r="http://schemas.openxmlformats.org/officeDocument/2006/relationships" r:id="rId23"/>
                <a:extLst>
                  <a:ext uri="{FF2B5EF4-FFF2-40B4-BE49-F238E27FC236}">
                    <a16:creationId xmlns:a16="http://schemas.microsoft.com/office/drawing/2014/main" id="{00000000-0008-0000-0800-00005700000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88" name="TextBox 87">
                <a:hlinkClick xmlns:r="http://schemas.openxmlformats.org/officeDocument/2006/relationships" r:id="rId24"/>
                <a:extLst>
                  <a:ext uri="{FF2B5EF4-FFF2-40B4-BE49-F238E27FC236}">
                    <a16:creationId xmlns:a16="http://schemas.microsoft.com/office/drawing/2014/main" id="{00000000-0008-0000-0800-000058000000}"/>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83" name="Picture 82">
              <a:extLst>
                <a:ext uri="{FF2B5EF4-FFF2-40B4-BE49-F238E27FC236}">
                  <a16:creationId xmlns:a16="http://schemas.microsoft.com/office/drawing/2014/main" id="{00000000-0008-0000-0800-000053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643044</xdr:colOff>
      <xdr:row>5</xdr:row>
      <xdr:rowOff>54353</xdr:rowOff>
    </xdr:to>
    <xdr:grpSp>
      <xdr:nvGrpSpPr>
        <xdr:cNvPr id="88" name="Group 87">
          <a:extLst>
            <a:ext uri="{FF2B5EF4-FFF2-40B4-BE49-F238E27FC236}">
              <a16:creationId xmlns:a16="http://schemas.microsoft.com/office/drawing/2014/main" id="{00000000-0008-0000-0900-000058000000}"/>
            </a:ext>
          </a:extLst>
        </xdr:cNvPr>
        <xdr:cNvGrpSpPr/>
      </xdr:nvGrpSpPr>
      <xdr:grpSpPr>
        <a:xfrm>
          <a:off x="0" y="0"/>
          <a:ext cx="11558694" cy="1006853"/>
          <a:chOff x="0" y="0"/>
          <a:chExt cx="11550612" cy="1006853"/>
        </a:xfrm>
      </xdr:grpSpPr>
      <xdr:grpSp>
        <xdr:nvGrpSpPr>
          <xdr:cNvPr id="89" name="Group 88">
            <a:extLst>
              <a:ext uri="{FF2B5EF4-FFF2-40B4-BE49-F238E27FC236}">
                <a16:creationId xmlns:a16="http://schemas.microsoft.com/office/drawing/2014/main" id="{00000000-0008-0000-0900-000059000000}"/>
              </a:ext>
            </a:extLst>
          </xdr:cNvPr>
          <xdr:cNvGrpSpPr/>
        </xdr:nvGrpSpPr>
        <xdr:grpSpPr>
          <a:xfrm>
            <a:off x="1646474" y="0"/>
            <a:ext cx="1591505" cy="664291"/>
            <a:chOff x="978300" y="0"/>
            <a:chExt cx="1491714" cy="663813"/>
          </a:xfrm>
        </xdr:grpSpPr>
        <xdr:sp macro="" textlink="">
          <xdr:nvSpPr>
            <xdr:cNvPr id="118" name="TextBox 117">
              <a:hlinkClick xmlns:r="http://schemas.openxmlformats.org/officeDocument/2006/relationships" r:id="rId1"/>
              <a:extLst>
                <a:ext uri="{FF2B5EF4-FFF2-40B4-BE49-F238E27FC236}">
                  <a16:creationId xmlns:a16="http://schemas.microsoft.com/office/drawing/2014/main" id="{00000000-0008-0000-0900-00007600000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N1: Hours &amp; Employees</a:t>
              </a:r>
            </a:p>
          </xdr:txBody>
        </xdr:sp>
        <xdr:sp macro="" textlink="">
          <xdr:nvSpPr>
            <xdr:cNvPr id="119" name="TextBox 118">
              <a:hlinkClick xmlns:r="http://schemas.openxmlformats.org/officeDocument/2006/relationships" r:id="rId2"/>
              <a:extLst>
                <a:ext uri="{FF2B5EF4-FFF2-40B4-BE49-F238E27FC236}">
                  <a16:creationId xmlns:a16="http://schemas.microsoft.com/office/drawing/2014/main" id="{00000000-0008-0000-0900-000077000000}"/>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N2: Demographics</a:t>
              </a:r>
            </a:p>
          </xdr:txBody>
        </xdr:sp>
        <xdr:sp macro="" textlink="">
          <xdr:nvSpPr>
            <xdr:cNvPr id="120" name="TextBox 119">
              <a:extLst>
                <a:ext uri="{FF2B5EF4-FFF2-40B4-BE49-F238E27FC236}">
                  <a16:creationId xmlns:a16="http://schemas.microsoft.com/office/drawing/2014/main" id="{00000000-0008-0000-0900-00007800000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90" name="Group 89">
            <a:extLst>
              <a:ext uri="{FF2B5EF4-FFF2-40B4-BE49-F238E27FC236}">
                <a16:creationId xmlns:a16="http://schemas.microsoft.com/office/drawing/2014/main" id="{00000000-0008-0000-0900-00005A000000}"/>
              </a:ext>
            </a:extLst>
          </xdr:cNvPr>
          <xdr:cNvGrpSpPr/>
        </xdr:nvGrpSpPr>
        <xdr:grpSpPr>
          <a:xfrm>
            <a:off x="3302711" y="0"/>
            <a:ext cx="1584244" cy="662238"/>
            <a:chOff x="2530688" y="0"/>
            <a:chExt cx="1484909" cy="663813"/>
          </a:xfrm>
        </xdr:grpSpPr>
        <xdr:sp macro="" textlink="">
          <xdr:nvSpPr>
            <xdr:cNvPr id="115" name="TextBox 114">
              <a:hlinkClick xmlns:r="http://schemas.openxmlformats.org/officeDocument/2006/relationships" r:id="rId3"/>
              <a:extLst>
                <a:ext uri="{FF2B5EF4-FFF2-40B4-BE49-F238E27FC236}">
                  <a16:creationId xmlns:a16="http://schemas.microsoft.com/office/drawing/2014/main" id="{00000000-0008-0000-0900-000073000000}"/>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M1: </a:t>
              </a:r>
              <a:r>
                <a:rPr lang="en-US" sz="900" baseline="0"/>
                <a:t>Hours &amp; Employees</a:t>
              </a:r>
              <a:endParaRPr lang="en-US" sz="900"/>
            </a:p>
          </xdr:txBody>
        </xdr:sp>
        <xdr:sp macro="" textlink="">
          <xdr:nvSpPr>
            <xdr:cNvPr id="116" name="TextBox 115">
              <a:hlinkClick xmlns:r="http://schemas.openxmlformats.org/officeDocument/2006/relationships" r:id="rId4"/>
              <a:extLst>
                <a:ext uri="{FF2B5EF4-FFF2-40B4-BE49-F238E27FC236}">
                  <a16:creationId xmlns:a16="http://schemas.microsoft.com/office/drawing/2014/main" id="{00000000-0008-0000-0900-000074000000}"/>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M2: Demographics</a:t>
              </a:r>
            </a:p>
          </xdr:txBody>
        </xdr:sp>
        <xdr:sp macro="" textlink="">
          <xdr:nvSpPr>
            <xdr:cNvPr id="117" name="TextBox 116">
              <a:extLst>
                <a:ext uri="{FF2B5EF4-FFF2-40B4-BE49-F238E27FC236}">
                  <a16:creationId xmlns:a16="http://schemas.microsoft.com/office/drawing/2014/main" id="{00000000-0008-0000-0900-00007500000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p>
          </xdr:txBody>
        </xdr:sp>
      </xdr:grpSp>
      <xdr:grpSp>
        <xdr:nvGrpSpPr>
          <xdr:cNvPr id="91" name="Group 90">
            <a:extLst>
              <a:ext uri="{FF2B5EF4-FFF2-40B4-BE49-F238E27FC236}">
                <a16:creationId xmlns:a16="http://schemas.microsoft.com/office/drawing/2014/main" id="{00000000-0008-0000-0900-00005B000000}"/>
              </a:ext>
            </a:extLst>
          </xdr:cNvPr>
          <xdr:cNvGrpSpPr/>
        </xdr:nvGrpSpPr>
        <xdr:grpSpPr>
          <a:xfrm>
            <a:off x="4954554" y="0"/>
            <a:ext cx="1562560" cy="662238"/>
            <a:chOff x="4078956" y="0"/>
            <a:chExt cx="1464584" cy="663813"/>
          </a:xfrm>
        </xdr:grpSpPr>
        <xdr:sp macro="" textlink="">
          <xdr:nvSpPr>
            <xdr:cNvPr id="112" name="TextBox 111">
              <a:hlinkClick xmlns:r="http://schemas.openxmlformats.org/officeDocument/2006/relationships" r:id="rId5"/>
              <a:extLst>
                <a:ext uri="{FF2B5EF4-FFF2-40B4-BE49-F238E27FC236}">
                  <a16:creationId xmlns:a16="http://schemas.microsoft.com/office/drawing/2014/main" id="{00000000-0008-0000-0900-000070000000}"/>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 </a:t>
              </a:r>
              <a:endParaRPr lang="en-US" sz="900"/>
            </a:p>
          </xdr:txBody>
        </xdr:sp>
        <xdr:sp macro="" textlink="">
          <xdr:nvSpPr>
            <xdr:cNvPr id="113" name="TextBox 112">
              <a:hlinkClick xmlns:r="http://schemas.openxmlformats.org/officeDocument/2006/relationships" r:id="rId6"/>
              <a:extLst>
                <a:ext uri="{FF2B5EF4-FFF2-40B4-BE49-F238E27FC236}">
                  <a16:creationId xmlns:a16="http://schemas.microsoft.com/office/drawing/2014/main" id="{00000000-0008-0000-0900-000071000000}"/>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14" name="TextBox 113">
              <a:extLst>
                <a:ext uri="{FF2B5EF4-FFF2-40B4-BE49-F238E27FC236}">
                  <a16:creationId xmlns:a16="http://schemas.microsoft.com/office/drawing/2014/main" id="{00000000-0008-0000-0900-00007200000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100" b="1" baseline="0">
                  <a:solidFill>
                    <a:schemeClr val="bg1"/>
                  </a:solidFill>
                </a:rPr>
                <a:t> Unit</a:t>
              </a:r>
              <a:endParaRPr lang="en-US" sz="1100" b="1">
                <a:solidFill>
                  <a:schemeClr val="bg1"/>
                </a:solidFill>
              </a:endParaRPr>
            </a:p>
          </xdr:txBody>
        </xdr:sp>
      </xdr:grpSp>
      <xdr:grpSp>
        <xdr:nvGrpSpPr>
          <xdr:cNvPr id="92" name="Group 91">
            <a:extLst>
              <a:ext uri="{FF2B5EF4-FFF2-40B4-BE49-F238E27FC236}">
                <a16:creationId xmlns:a16="http://schemas.microsoft.com/office/drawing/2014/main" id="{00000000-0008-0000-0900-00005C000000}"/>
              </a:ext>
            </a:extLst>
          </xdr:cNvPr>
          <xdr:cNvGrpSpPr/>
        </xdr:nvGrpSpPr>
        <xdr:grpSpPr>
          <a:xfrm>
            <a:off x="6635513" y="0"/>
            <a:ext cx="1584243" cy="662238"/>
            <a:chOff x="5654517" y="0"/>
            <a:chExt cx="1484908" cy="663813"/>
          </a:xfrm>
        </xdr:grpSpPr>
        <xdr:sp macro="" textlink="">
          <xdr:nvSpPr>
            <xdr:cNvPr id="109" name="TextBox 108">
              <a:hlinkClick xmlns:r="http://schemas.openxmlformats.org/officeDocument/2006/relationships" r:id="rId7"/>
              <a:extLst>
                <a:ext uri="{FF2B5EF4-FFF2-40B4-BE49-F238E27FC236}">
                  <a16:creationId xmlns:a16="http://schemas.microsoft.com/office/drawing/2014/main" id="{00000000-0008-0000-0900-00006D00000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S1: </a:t>
              </a:r>
              <a:r>
                <a:rPr lang="en-US" sz="900" baseline="0"/>
                <a:t>Hours &amp; Employees</a:t>
              </a:r>
              <a:endParaRPr lang="en-US" sz="900"/>
            </a:p>
          </xdr:txBody>
        </xdr:sp>
        <xdr:sp macro="" textlink="">
          <xdr:nvSpPr>
            <xdr:cNvPr id="110" name="TextBox 109">
              <a:hlinkClick xmlns:r="http://schemas.openxmlformats.org/officeDocument/2006/relationships" r:id="rId8"/>
              <a:extLst>
                <a:ext uri="{FF2B5EF4-FFF2-40B4-BE49-F238E27FC236}">
                  <a16:creationId xmlns:a16="http://schemas.microsoft.com/office/drawing/2014/main" id="{00000000-0008-0000-0900-00006E000000}"/>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S2: Total Compensation</a:t>
              </a:r>
            </a:p>
          </xdr:txBody>
        </xdr:sp>
        <xdr:sp macro="" textlink="">
          <xdr:nvSpPr>
            <xdr:cNvPr id="111" name="TextBox 110">
              <a:extLst>
                <a:ext uri="{FF2B5EF4-FFF2-40B4-BE49-F238E27FC236}">
                  <a16:creationId xmlns:a16="http://schemas.microsoft.com/office/drawing/2014/main" id="{00000000-0008-0000-0900-00006F00000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93" name="Group 92">
            <a:extLst>
              <a:ext uri="{FF2B5EF4-FFF2-40B4-BE49-F238E27FC236}">
                <a16:creationId xmlns:a16="http://schemas.microsoft.com/office/drawing/2014/main" id="{00000000-0008-0000-0900-00005D000000}"/>
              </a:ext>
            </a:extLst>
          </xdr:cNvPr>
          <xdr:cNvGrpSpPr/>
        </xdr:nvGrpSpPr>
        <xdr:grpSpPr>
          <a:xfrm>
            <a:off x="8301914" y="0"/>
            <a:ext cx="1584243" cy="981336"/>
            <a:chOff x="7216431" y="0"/>
            <a:chExt cx="1484908" cy="978138"/>
          </a:xfrm>
        </xdr:grpSpPr>
        <xdr:sp macro="" textlink="">
          <xdr:nvSpPr>
            <xdr:cNvPr id="104" name="TextBox 103">
              <a:hlinkClick xmlns:r="http://schemas.openxmlformats.org/officeDocument/2006/relationships" r:id="rId9"/>
              <a:extLst>
                <a:ext uri="{FF2B5EF4-FFF2-40B4-BE49-F238E27FC236}">
                  <a16:creationId xmlns:a16="http://schemas.microsoft.com/office/drawing/2014/main" id="{00000000-0008-0000-0900-0000680000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T2: Non-Union</a:t>
              </a:r>
            </a:p>
          </xdr:txBody>
        </xdr:sp>
        <xdr:sp macro="" textlink="">
          <xdr:nvSpPr>
            <xdr:cNvPr id="105" name="TextBox 104">
              <a:hlinkClick xmlns:r="http://schemas.openxmlformats.org/officeDocument/2006/relationships" r:id="rId10"/>
              <a:extLst>
                <a:ext uri="{FF2B5EF4-FFF2-40B4-BE49-F238E27FC236}">
                  <a16:creationId xmlns:a16="http://schemas.microsoft.com/office/drawing/2014/main" id="{00000000-0008-0000-0900-000069000000}"/>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T3: Management</a:t>
              </a:r>
            </a:p>
          </xdr:txBody>
        </xdr:sp>
        <xdr:sp macro="" textlink="">
          <xdr:nvSpPr>
            <xdr:cNvPr id="106" name="TextBox 105">
              <a:hlinkClick xmlns:r="http://schemas.openxmlformats.org/officeDocument/2006/relationships" r:id="rId11"/>
              <a:extLst>
                <a:ext uri="{FF2B5EF4-FFF2-40B4-BE49-F238E27FC236}">
                  <a16:creationId xmlns:a16="http://schemas.microsoft.com/office/drawing/2014/main" id="{00000000-0008-0000-0900-00006A000000}"/>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T4: Bargaining Unit</a:t>
              </a:r>
            </a:p>
          </xdr:txBody>
        </xdr:sp>
        <xdr:sp macro="" textlink="">
          <xdr:nvSpPr>
            <xdr:cNvPr id="107" name="TextBox 106">
              <a:extLst>
                <a:ext uri="{FF2B5EF4-FFF2-40B4-BE49-F238E27FC236}">
                  <a16:creationId xmlns:a16="http://schemas.microsoft.com/office/drawing/2014/main" id="{00000000-0008-0000-0900-00006B00000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108" name="TextBox 107">
              <a:hlinkClick xmlns:r="http://schemas.openxmlformats.org/officeDocument/2006/relationships" r:id="rId12"/>
              <a:extLst>
                <a:ext uri="{FF2B5EF4-FFF2-40B4-BE49-F238E27FC236}">
                  <a16:creationId xmlns:a16="http://schemas.microsoft.com/office/drawing/2014/main" id="{00000000-0008-0000-0900-00006C00000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T1: Time to Fill &amp; Reasons</a:t>
              </a:r>
            </a:p>
          </xdr:txBody>
        </xdr:sp>
      </xdr:grpSp>
      <xdr:grpSp>
        <xdr:nvGrpSpPr>
          <xdr:cNvPr id="94" name="Group 93">
            <a:extLst>
              <a:ext uri="{FF2B5EF4-FFF2-40B4-BE49-F238E27FC236}">
                <a16:creationId xmlns:a16="http://schemas.microsoft.com/office/drawing/2014/main" id="{00000000-0008-0000-0900-00005E000000}"/>
              </a:ext>
            </a:extLst>
          </xdr:cNvPr>
          <xdr:cNvGrpSpPr/>
        </xdr:nvGrpSpPr>
        <xdr:grpSpPr>
          <a:xfrm>
            <a:off x="9962104" y="0"/>
            <a:ext cx="1588508" cy="828675"/>
            <a:chOff x="8772524" y="0"/>
            <a:chExt cx="1488905" cy="827823"/>
          </a:xfrm>
        </xdr:grpSpPr>
        <xdr:sp macro="" textlink="">
          <xdr:nvSpPr>
            <xdr:cNvPr id="101" name="TextBox 100">
              <a:hlinkClick xmlns:r="http://schemas.openxmlformats.org/officeDocument/2006/relationships" r:id="rId13"/>
              <a:extLst>
                <a:ext uri="{FF2B5EF4-FFF2-40B4-BE49-F238E27FC236}">
                  <a16:creationId xmlns:a16="http://schemas.microsoft.com/office/drawing/2014/main" id="{00000000-0008-0000-0900-00006500000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102" name="TextBox 101">
              <a:extLst>
                <a:ext uri="{FF2B5EF4-FFF2-40B4-BE49-F238E27FC236}">
                  <a16:creationId xmlns:a16="http://schemas.microsoft.com/office/drawing/2014/main" id="{00000000-0008-0000-0900-00006600000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103" name="TextBox 102">
              <a:hlinkClick xmlns:r="http://schemas.openxmlformats.org/officeDocument/2006/relationships" r:id="rId14"/>
              <a:extLst>
                <a:ext uri="{FF2B5EF4-FFF2-40B4-BE49-F238E27FC236}">
                  <a16:creationId xmlns:a16="http://schemas.microsoft.com/office/drawing/2014/main" id="{00000000-0008-0000-0900-000067000000}"/>
                </a:ext>
              </a:extLst>
            </xdr:cNvPr>
            <xdr:cNvSpPr txBox="1"/>
          </xdr:nvSpPr>
          <xdr:spPr>
            <a:xfrm>
              <a:off x="8772524" y="676275"/>
              <a:ext cx="1457580" cy="1515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95" name="Group 94">
            <a:extLst>
              <a:ext uri="{FF2B5EF4-FFF2-40B4-BE49-F238E27FC236}">
                <a16:creationId xmlns:a16="http://schemas.microsoft.com/office/drawing/2014/main" id="{00000000-0008-0000-0900-00005F000000}"/>
              </a:ext>
            </a:extLst>
          </xdr:cNvPr>
          <xdr:cNvGrpSpPr/>
        </xdr:nvGrpSpPr>
        <xdr:grpSpPr>
          <a:xfrm>
            <a:off x="0" y="0"/>
            <a:ext cx="1584245" cy="1006853"/>
            <a:chOff x="0" y="0"/>
            <a:chExt cx="1584245" cy="1006853"/>
          </a:xfrm>
        </xdr:grpSpPr>
        <xdr:sp macro="" textlink="">
          <xdr:nvSpPr>
            <xdr:cNvPr id="96" name="TextBox 95">
              <a:hlinkClick xmlns:r="http://schemas.openxmlformats.org/officeDocument/2006/relationships" r:id="rId15"/>
              <a:extLst>
                <a:ext uri="{FF2B5EF4-FFF2-40B4-BE49-F238E27FC236}">
                  <a16:creationId xmlns:a16="http://schemas.microsoft.com/office/drawing/2014/main" id="{00000000-0008-0000-0900-00006000000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97" name="TextBox 96">
              <a:hlinkClick xmlns:r="http://schemas.openxmlformats.org/officeDocument/2006/relationships" r:id="rId16"/>
              <a:extLst>
                <a:ext uri="{FF2B5EF4-FFF2-40B4-BE49-F238E27FC236}">
                  <a16:creationId xmlns:a16="http://schemas.microsoft.com/office/drawing/2014/main" id="{00000000-0008-0000-0900-000061000000}"/>
                </a:ext>
              </a:extLst>
            </xdr:cNvPr>
            <xdr:cNvSpPr txBox="1"/>
          </xdr:nvSpPr>
          <xdr:spPr>
            <a:xfrm>
              <a:off x="0" y="515253"/>
              <a:ext cx="1548000" cy="15352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98" name="TextBox 97">
              <a:extLst>
                <a:ext uri="{FF2B5EF4-FFF2-40B4-BE49-F238E27FC236}">
                  <a16:creationId xmlns:a16="http://schemas.microsoft.com/office/drawing/2014/main" id="{00000000-0008-0000-0900-000062000000}"/>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99" name="TextBox 98">
              <a:hlinkClick xmlns:r="http://schemas.openxmlformats.org/officeDocument/2006/relationships" r:id="rId17"/>
              <a:extLst>
                <a:ext uri="{FF2B5EF4-FFF2-40B4-BE49-F238E27FC236}">
                  <a16:creationId xmlns:a16="http://schemas.microsoft.com/office/drawing/2014/main" id="{00000000-0008-0000-0900-00006300000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100" name="TextBox 99">
              <a:hlinkClick xmlns:r="http://schemas.openxmlformats.org/officeDocument/2006/relationships" r:id="rId18"/>
              <a:extLst>
                <a:ext uri="{FF2B5EF4-FFF2-40B4-BE49-F238E27FC236}">
                  <a16:creationId xmlns:a16="http://schemas.microsoft.com/office/drawing/2014/main" id="{00000000-0008-0000-0900-000064000000}"/>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mpensation%20&amp;%20Benefits\Sectoral%20Data%20Project\2023%20Compensation%20&amp;%20Employee%20Turnover%20Report\reportInstruments\2023_Non-Union_CETR_WorkingFile-clbcLike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s>
    <sheetDataSet>
      <sheetData sheetId="0"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8" Type="http://schemas.openxmlformats.org/officeDocument/2006/relationships/vmlDrawing" Target="../drawings/vmlDrawing7.vml"/><Relationship Id="rId3" Type="http://schemas.openxmlformats.org/officeDocument/2006/relationships/hyperlink" Target="https://www.cssea.bc.ca/index.php?option=com_content&amp;view=article&amp;id=46&amp;Itemid=162" TargetMode="External"/><Relationship Id="rId7" Type="http://schemas.openxmlformats.org/officeDocument/2006/relationships/drawing" Target="../drawings/drawing10.xml"/><Relationship Id="rId2" Type="http://schemas.openxmlformats.org/officeDocument/2006/relationships/hyperlink" Target="https://www.cssea.bc.ca/index.php?option=com_content&amp;view=article&amp;id=46&amp;Itemid=162" TargetMode="External"/><Relationship Id="rId1" Type="http://schemas.openxmlformats.org/officeDocument/2006/relationships/hyperlink" Target="https://www2.gov.bc.ca/gov/content/careers-myhr/all-employees/leave-time-off/sick-leave/stiip" TargetMode="External"/><Relationship Id="rId6" Type="http://schemas.openxmlformats.org/officeDocument/2006/relationships/printerSettings" Target="../printerSettings/printerSettings9.bin"/><Relationship Id="rId5" Type="http://schemas.openxmlformats.org/officeDocument/2006/relationships/hyperlink" Target="https://www.canada.ca/en/employment-social-development/programs/ei/ei-list/ei-employers/premium-reduction-program.html" TargetMode="External"/><Relationship Id="rId4" Type="http://schemas.openxmlformats.org/officeDocument/2006/relationships/hyperlink" Target="https://www2.gov.bc.ca/gov/content/taxes/employer-health-tax/employer-health-tax-overview" TargetMode="External"/><Relationship Id="rId9"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4.xml"/><Relationship Id="rId1" Type="http://schemas.openxmlformats.org/officeDocument/2006/relationships/printerSettings" Target="../printerSettings/printerSettings13.bin"/><Relationship Id="rId4" Type="http://schemas.openxmlformats.org/officeDocument/2006/relationships/comments" Target="../comments10.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5.xml"/><Relationship Id="rId1" Type="http://schemas.openxmlformats.org/officeDocument/2006/relationships/printerSettings" Target="../printerSettings/printerSettings14.bin"/><Relationship Id="rId4" Type="http://schemas.openxmlformats.org/officeDocument/2006/relationships/comments" Target="../comments11.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6.xml"/><Relationship Id="rId1" Type="http://schemas.openxmlformats.org/officeDocument/2006/relationships/printerSettings" Target="../printerSettings/printerSettings15.bin"/><Relationship Id="rId4" Type="http://schemas.openxmlformats.org/officeDocument/2006/relationships/comments" Target="../comments12.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16.bin"/><Relationship Id="rId4" Type="http://schemas.openxmlformats.org/officeDocument/2006/relationships/comments" Target="../comments13.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8.xml"/><Relationship Id="rId1" Type="http://schemas.openxmlformats.org/officeDocument/2006/relationships/printerSettings" Target="../printerSettings/printerSettings17.bin"/><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9.xml"/><Relationship Id="rId1" Type="http://schemas.openxmlformats.org/officeDocument/2006/relationships/printerSettings" Target="../printerSettings/printerSettings18.bin"/><Relationship Id="rId4" Type="http://schemas.openxmlformats.org/officeDocument/2006/relationships/comments" Target="../comments15.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20.xml"/><Relationship Id="rId1" Type="http://schemas.openxmlformats.org/officeDocument/2006/relationships/printerSettings" Target="../printerSettings/printerSettings19.bin"/><Relationship Id="rId4" Type="http://schemas.openxmlformats.org/officeDocument/2006/relationships/comments" Target="../comments16.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1.xml"/><Relationship Id="rId1" Type="http://schemas.openxmlformats.org/officeDocument/2006/relationships/printerSettings" Target="../printerSettings/printerSettings20.bin"/><Relationship Id="rId4" Type="http://schemas.openxmlformats.org/officeDocument/2006/relationships/comments" Target="../comments17.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2.xml"/><Relationship Id="rId1" Type="http://schemas.openxmlformats.org/officeDocument/2006/relationships/printerSettings" Target="../printerSettings/printerSettings21.bin"/><Relationship Id="rId4" Type="http://schemas.openxmlformats.org/officeDocument/2006/relationships/comments" Target="../comments18.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3.xml"/><Relationship Id="rId1" Type="http://schemas.openxmlformats.org/officeDocument/2006/relationships/printerSettings" Target="../printerSettings/printerSettings22.bin"/><Relationship Id="rId4" Type="http://schemas.openxmlformats.org/officeDocument/2006/relationships/comments" Target="../comments19.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4.xml"/><Relationship Id="rId1" Type="http://schemas.openxmlformats.org/officeDocument/2006/relationships/printerSettings" Target="../printerSettings/printerSettings23.bin"/><Relationship Id="rId4" Type="http://schemas.openxmlformats.org/officeDocument/2006/relationships/comments" Target="../comments20.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6.xml"/><Relationship Id="rId16" Type="http://schemas.openxmlformats.org/officeDocument/2006/relationships/ctrlProp" Target="../ctrlProps/ctrlProp13.xml"/><Relationship Id="rId1" Type="http://schemas.openxmlformats.org/officeDocument/2006/relationships/printerSettings" Target="../printerSettings/printerSettings2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
  <sheetViews>
    <sheetView zoomScaleNormal="100" workbookViewId="0">
      <selection activeCell="L13" sqref="L13"/>
    </sheetView>
  </sheetViews>
  <sheetFormatPr defaultColWidth="9.140625" defaultRowHeight="15" x14ac:dyDescent="0.25"/>
  <cols>
    <col min="1" max="16384" width="9.140625" style="860"/>
  </cols>
  <sheetData/>
  <sheetProtection algorithmName="SHA-512" hashValue="BCR9C3jRD3FP+piik5haZWvpduISZgcxvCCsZxS2VWqLg56eKJEPYN9XzNExFer+NF1/imKDtA8t7rjrO8K/fg==" saltValue="ubZXvf32n/S7A8O09Nc55Q=="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sheetPr>
  <dimension ref="A1:J89"/>
  <sheetViews>
    <sheetView topLeftCell="A62" workbookViewId="0">
      <selection activeCell="A78" sqref="A78:J78"/>
    </sheetView>
  </sheetViews>
  <sheetFormatPr defaultColWidth="9.140625" defaultRowHeight="15" x14ac:dyDescent="0.25"/>
  <cols>
    <col min="1" max="1" width="53.7109375" style="7" customWidth="1"/>
    <col min="2" max="10" width="15.7109375" style="7" customWidth="1"/>
    <col min="11" max="16384" width="9.140625" style="7"/>
  </cols>
  <sheetData>
    <row r="1" spans="1:10" s="1" customFormat="1" x14ac:dyDescent="0.25"/>
    <row r="2" spans="1:10" s="1" customFormat="1" x14ac:dyDescent="0.25"/>
    <row r="3" spans="1:10" s="1" customFormat="1" x14ac:dyDescent="0.25"/>
    <row r="4" spans="1:10" s="1" customFormat="1" x14ac:dyDescent="0.25"/>
    <row r="5" spans="1:10" s="1" customFormat="1" x14ac:dyDescent="0.25"/>
    <row r="6" spans="1:10" s="1" customFormat="1" x14ac:dyDescent="0.25"/>
    <row r="7" spans="1:10" s="1" customFormat="1" hidden="1" x14ac:dyDescent="0.25"/>
    <row r="8" spans="1:10" s="1" customFormat="1" hidden="1" x14ac:dyDescent="0.25"/>
    <row r="9" spans="1:10" ht="21" x14ac:dyDescent="0.35">
      <c r="A9" s="900" t="s">
        <v>820</v>
      </c>
      <c r="B9" s="712"/>
      <c r="C9" s="712"/>
      <c r="D9" s="712"/>
      <c r="E9" s="712"/>
      <c r="F9" s="712"/>
      <c r="G9" s="712"/>
      <c r="H9" s="2"/>
      <c r="I9" s="2"/>
      <c r="J9" s="2"/>
    </row>
    <row r="10" spans="1:10" ht="18.75" x14ac:dyDescent="0.3">
      <c r="A10" s="899" t="s">
        <v>841</v>
      </c>
      <c r="B10" s="899"/>
      <c r="C10" s="899"/>
      <c r="D10" s="899"/>
      <c r="E10" s="712"/>
      <c r="F10" s="712"/>
      <c r="G10" s="712"/>
      <c r="H10" s="2"/>
      <c r="I10" s="2"/>
      <c r="J10" s="2"/>
    </row>
    <row r="11" spans="1:10" ht="18.75" hidden="1" x14ac:dyDescent="0.3">
      <c r="A11" s="998"/>
      <c r="B11" s="998"/>
      <c r="C11" s="998"/>
      <c r="D11" s="998"/>
      <c r="E11" s="712"/>
      <c r="F11" s="712"/>
      <c r="G11" s="712"/>
      <c r="H11" s="2"/>
      <c r="I11" s="2"/>
      <c r="J11" s="2"/>
    </row>
    <row r="12" spans="1:10" ht="18.75" hidden="1" x14ac:dyDescent="0.3">
      <c r="A12" s="907"/>
      <c r="B12" s="907"/>
      <c r="C12" s="907"/>
      <c r="D12" s="907"/>
      <c r="E12" s="907"/>
      <c r="F12" s="907"/>
      <c r="G12" s="907"/>
      <c r="H12" s="2"/>
      <c r="I12" s="2"/>
      <c r="J12" s="2"/>
    </row>
    <row r="13" spans="1:10" ht="18.75" hidden="1" x14ac:dyDescent="0.3">
      <c r="A13" s="998"/>
      <c r="B13" s="998"/>
      <c r="C13" s="998"/>
      <c r="D13" s="998"/>
      <c r="E13" s="419"/>
      <c r="F13" s="419"/>
      <c r="G13" s="419"/>
      <c r="H13" s="2"/>
      <c r="I13" s="2"/>
      <c r="J13" s="2"/>
    </row>
    <row r="14" spans="1:10" ht="15.75" thickBot="1" x14ac:dyDescent="0.3">
      <c r="A14" s="418"/>
      <c r="B14" s="418"/>
      <c r="C14" s="418"/>
      <c r="D14" s="418"/>
      <c r="E14" s="418"/>
      <c r="F14" s="418"/>
      <c r="G14" s="418"/>
      <c r="H14" s="2"/>
      <c r="I14" s="2"/>
      <c r="J14" s="2"/>
    </row>
    <row r="15" spans="1:10" ht="45.75" thickBot="1" x14ac:dyDescent="0.3">
      <c r="A15" s="6"/>
      <c r="B15" s="545" t="s">
        <v>503</v>
      </c>
      <c r="C15" s="546" t="s">
        <v>504</v>
      </c>
      <c r="D15" s="547" t="s">
        <v>505</v>
      </c>
      <c r="E15" s="548" t="s">
        <v>506</v>
      </c>
      <c r="F15" s="548" t="s">
        <v>507</v>
      </c>
      <c r="G15" s="549" t="s">
        <v>508</v>
      </c>
      <c r="H15" s="550" t="s">
        <v>509</v>
      </c>
      <c r="I15" s="550" t="s">
        <v>510</v>
      </c>
      <c r="J15" s="551" t="s">
        <v>511</v>
      </c>
    </row>
    <row r="16" spans="1:10" ht="19.5" thickBot="1" x14ac:dyDescent="0.35">
      <c r="A16" s="666" t="s">
        <v>521</v>
      </c>
      <c r="B16" s="667"/>
      <c r="C16" s="667"/>
      <c r="D16" s="668"/>
      <c r="E16" s="669"/>
      <c r="F16" s="669"/>
      <c r="G16" s="669"/>
      <c r="H16" s="670"/>
      <c r="I16" s="670"/>
      <c r="J16" s="671"/>
    </row>
    <row r="17" spans="1:10" ht="34.5" customHeight="1" thickBot="1" x14ac:dyDescent="0.3">
      <c r="A17" s="926" t="s">
        <v>877</v>
      </c>
      <c r="B17" s="721"/>
      <c r="C17" s="721"/>
      <c r="D17" s="726"/>
      <c r="E17" s="727"/>
      <c r="F17" s="727"/>
      <c r="G17" s="727"/>
      <c r="H17" s="728"/>
      <c r="I17" s="728"/>
      <c r="J17" s="729"/>
    </row>
    <row r="18" spans="1:10" x14ac:dyDescent="0.25">
      <c r="A18" s="801" t="s">
        <v>643</v>
      </c>
      <c r="B18" s="796"/>
      <c r="C18" s="783"/>
      <c r="D18" s="784">
        <f t="shared" ref="D18:D77" si="0">SUM(B18:C18)</f>
        <v>0</v>
      </c>
      <c r="E18" s="785" t="str">
        <f>IFERROR(IF(ISBLANK(B18),"",B18/Home!$B$23),"")</f>
        <v/>
      </c>
      <c r="F18" s="556" t="str">
        <f>IFERROR(IF(ISBLANK(C18),"",C18/Home!$C$23),"")</f>
        <v/>
      </c>
      <c r="G18" s="556" t="str">
        <f>IFERROR(IF(ISBLANK(D18),"",D18/Home!$D$23),"")</f>
        <v/>
      </c>
      <c r="H18" s="786"/>
      <c r="I18" s="584"/>
      <c r="J18" s="585">
        <f t="shared" ref="J18:J77" si="1">SUM(H18:I18)</f>
        <v>0</v>
      </c>
    </row>
    <row r="19" spans="1:10" x14ac:dyDescent="0.25">
      <c r="A19" s="802" t="s">
        <v>644</v>
      </c>
      <c r="B19" s="797"/>
      <c r="C19" s="677"/>
      <c r="D19" s="784">
        <f t="shared" si="0"/>
        <v>0</v>
      </c>
      <c r="E19" s="785" t="str">
        <f>IFERROR(IF(ISBLANK(B19),"",B19/Home!$B$23),"")</f>
        <v/>
      </c>
      <c r="F19" s="556" t="str">
        <f>IFERROR(IF(ISBLANK(C19),"",C19/Home!$C$23),"")</f>
        <v/>
      </c>
      <c r="G19" s="556" t="str">
        <f>IFERROR(IF(ISBLANK(D19),"",D19/Home!$D$23),"")</f>
        <v/>
      </c>
      <c r="H19" s="685"/>
      <c r="I19" s="574"/>
      <c r="J19" s="575">
        <f t="shared" si="1"/>
        <v>0</v>
      </c>
    </row>
    <row r="20" spans="1:10" x14ac:dyDescent="0.25">
      <c r="A20" s="802" t="s">
        <v>645</v>
      </c>
      <c r="B20" s="797"/>
      <c r="C20" s="677"/>
      <c r="D20" s="784">
        <f t="shared" si="0"/>
        <v>0</v>
      </c>
      <c r="E20" s="785" t="str">
        <f>IFERROR(IF(ISBLANK(B20),"",B20/Home!$B$23),"")</f>
        <v/>
      </c>
      <c r="F20" s="556" t="str">
        <f>IFERROR(IF(ISBLANK(C20),"",C20/Home!$C$23),"")</f>
        <v/>
      </c>
      <c r="G20" s="556" t="str">
        <f>IFERROR(IF(ISBLANK(D20),"",D20/Home!$D$23),"")</f>
        <v/>
      </c>
      <c r="H20" s="685"/>
      <c r="I20" s="574"/>
      <c r="J20" s="575">
        <f t="shared" si="1"/>
        <v>0</v>
      </c>
    </row>
    <row r="21" spans="1:10" x14ac:dyDescent="0.25">
      <c r="A21" s="802" t="s">
        <v>646</v>
      </c>
      <c r="B21" s="797"/>
      <c r="C21" s="677"/>
      <c r="D21" s="784">
        <f t="shared" si="0"/>
        <v>0</v>
      </c>
      <c r="E21" s="785" t="str">
        <f>IFERROR(IF(ISBLANK(B21),"",B21/Home!$B$23),"")</f>
        <v/>
      </c>
      <c r="F21" s="556" t="str">
        <f>IFERROR(IF(ISBLANK(C21),"",C21/Home!$C$23),"")</f>
        <v/>
      </c>
      <c r="G21" s="556" t="str">
        <f>IFERROR(IF(ISBLANK(D21),"",D21/Home!$D$23),"")</f>
        <v/>
      </c>
      <c r="H21" s="685"/>
      <c r="I21" s="574"/>
      <c r="J21" s="575">
        <f t="shared" si="1"/>
        <v>0</v>
      </c>
    </row>
    <row r="22" spans="1:10" x14ac:dyDescent="0.25">
      <c r="A22" s="802" t="s">
        <v>647</v>
      </c>
      <c r="B22" s="797"/>
      <c r="C22" s="677"/>
      <c r="D22" s="784">
        <f t="shared" si="0"/>
        <v>0</v>
      </c>
      <c r="E22" s="785" t="str">
        <f>IFERROR(IF(ISBLANK(B22),"",B22/Home!$B$23),"")</f>
        <v/>
      </c>
      <c r="F22" s="556" t="str">
        <f>IFERROR(IF(ISBLANK(C22),"",C22/Home!$C$23),"")</f>
        <v/>
      </c>
      <c r="G22" s="556" t="str">
        <f>IFERROR(IF(ISBLANK(D22),"",D22/Home!$D$23),"")</f>
        <v/>
      </c>
      <c r="H22" s="685"/>
      <c r="I22" s="574"/>
      <c r="J22" s="575">
        <f t="shared" si="1"/>
        <v>0</v>
      </c>
    </row>
    <row r="23" spans="1:10" x14ac:dyDescent="0.25">
      <c r="A23" s="802" t="s">
        <v>648</v>
      </c>
      <c r="B23" s="797"/>
      <c r="C23" s="677"/>
      <c r="D23" s="784">
        <f t="shared" si="0"/>
        <v>0</v>
      </c>
      <c r="E23" s="785" t="str">
        <f>IFERROR(IF(ISBLANK(B23),"",B23/Home!$B$23),"")</f>
        <v/>
      </c>
      <c r="F23" s="556" t="str">
        <f>IFERROR(IF(ISBLANK(C23),"",C23/Home!$C$23),"")</f>
        <v/>
      </c>
      <c r="G23" s="556" t="str">
        <f>IFERROR(IF(ISBLANK(D23),"",D23/Home!$D$23),"")</f>
        <v/>
      </c>
      <c r="H23" s="685"/>
      <c r="I23" s="574"/>
      <c r="J23" s="575">
        <f t="shared" si="1"/>
        <v>0</v>
      </c>
    </row>
    <row r="24" spans="1:10" x14ac:dyDescent="0.25">
      <c r="A24" s="802" t="s">
        <v>649</v>
      </c>
      <c r="B24" s="797"/>
      <c r="C24" s="677"/>
      <c r="D24" s="784">
        <f t="shared" si="0"/>
        <v>0</v>
      </c>
      <c r="E24" s="785" t="str">
        <f>IFERROR(IF(ISBLANK(B24),"",B24/Home!$B$23),"")</f>
        <v/>
      </c>
      <c r="F24" s="556" t="str">
        <f>IFERROR(IF(ISBLANK(C24),"",C24/Home!$C$23),"")</f>
        <v/>
      </c>
      <c r="G24" s="556" t="str">
        <f>IFERROR(IF(ISBLANK(D24),"",D24/Home!$D$23),"")</f>
        <v/>
      </c>
      <c r="H24" s="685"/>
      <c r="I24" s="574"/>
      <c r="J24" s="575">
        <f t="shared" si="1"/>
        <v>0</v>
      </c>
    </row>
    <row r="25" spans="1:10" x14ac:dyDescent="0.25">
      <c r="A25" s="802" t="s">
        <v>650</v>
      </c>
      <c r="B25" s="797"/>
      <c r="C25" s="677"/>
      <c r="D25" s="784">
        <f t="shared" si="0"/>
        <v>0</v>
      </c>
      <c r="E25" s="785" t="str">
        <f>IFERROR(IF(ISBLANK(B25),"",B25/Home!$B$23),"")</f>
        <v/>
      </c>
      <c r="F25" s="556" t="str">
        <f>IFERROR(IF(ISBLANK(C25),"",C25/Home!$C$23),"")</f>
        <v/>
      </c>
      <c r="G25" s="556" t="str">
        <f>IFERROR(IF(ISBLANK(D25),"",D25/Home!$D$23),"")</f>
        <v/>
      </c>
      <c r="H25" s="685"/>
      <c r="I25" s="574"/>
      <c r="J25" s="575">
        <f t="shared" si="1"/>
        <v>0</v>
      </c>
    </row>
    <row r="26" spans="1:10" x14ac:dyDescent="0.25">
      <c r="A26" s="802" t="s">
        <v>651</v>
      </c>
      <c r="B26" s="797"/>
      <c r="C26" s="677"/>
      <c r="D26" s="784">
        <f t="shared" si="0"/>
        <v>0</v>
      </c>
      <c r="E26" s="785" t="str">
        <f>IFERROR(IF(ISBLANK(B26),"",B26/Home!$B$23),"")</f>
        <v/>
      </c>
      <c r="F26" s="556" t="str">
        <f>IFERROR(IF(ISBLANK(C26),"",C26/Home!$C$23),"")</f>
        <v/>
      </c>
      <c r="G26" s="556" t="str">
        <f>IFERROR(IF(ISBLANK(D26),"",D26/Home!$D$23),"")</f>
        <v/>
      </c>
      <c r="H26" s="685"/>
      <c r="I26" s="574"/>
      <c r="J26" s="575">
        <f t="shared" si="1"/>
        <v>0</v>
      </c>
    </row>
    <row r="27" spans="1:10" x14ac:dyDescent="0.25">
      <c r="A27" s="804" t="s">
        <v>652</v>
      </c>
      <c r="B27" s="799"/>
      <c r="C27" s="678"/>
      <c r="D27" s="784">
        <f t="shared" si="0"/>
        <v>0</v>
      </c>
      <c r="E27" s="785" t="str">
        <f>IFERROR(IF(ISBLANK(B27),"",B27/Home!$B$23),"")</f>
        <v/>
      </c>
      <c r="F27" s="556" t="str">
        <f>IFERROR(IF(ISBLANK(C27),"",C27/Home!$C$23),"")</f>
        <v/>
      </c>
      <c r="G27" s="556" t="str">
        <f>IFERROR(IF(ISBLANK(D27),"",D27/Home!$D$23),"")</f>
        <v/>
      </c>
      <c r="H27" s="685"/>
      <c r="I27" s="574"/>
      <c r="J27" s="575">
        <f t="shared" si="1"/>
        <v>0</v>
      </c>
    </row>
    <row r="28" spans="1:10" x14ac:dyDescent="0.25">
      <c r="A28" s="802" t="s">
        <v>653</v>
      </c>
      <c r="B28" s="797"/>
      <c r="C28" s="677"/>
      <c r="D28" s="784">
        <f t="shared" si="0"/>
        <v>0</v>
      </c>
      <c r="E28" s="785" t="str">
        <f>IFERROR(IF(ISBLANK(B28),"",B28/Home!$B$23),"")</f>
        <v/>
      </c>
      <c r="F28" s="556" t="str">
        <f>IFERROR(IF(ISBLANK(C28),"",C28/Home!$C$23),"")</f>
        <v/>
      </c>
      <c r="G28" s="556" t="str">
        <f>IFERROR(IF(ISBLANK(D28),"",D28/Home!$D$23),"")</f>
        <v/>
      </c>
      <c r="H28" s="685"/>
      <c r="I28" s="574"/>
      <c r="J28" s="575">
        <f t="shared" si="1"/>
        <v>0</v>
      </c>
    </row>
    <row r="29" spans="1:10" x14ac:dyDescent="0.25">
      <c r="A29" s="802" t="s">
        <v>654</v>
      </c>
      <c r="B29" s="797"/>
      <c r="C29" s="677"/>
      <c r="D29" s="784">
        <f t="shared" si="0"/>
        <v>0</v>
      </c>
      <c r="E29" s="785" t="str">
        <f>IFERROR(IF(ISBLANK(B29),"",B29/Home!$B$23),"")</f>
        <v/>
      </c>
      <c r="F29" s="556" t="str">
        <f>IFERROR(IF(ISBLANK(C29),"",C29/Home!$C$23),"")</f>
        <v/>
      </c>
      <c r="G29" s="556" t="str">
        <f>IFERROR(IF(ISBLANK(D29),"",D29/Home!$D$23),"")</f>
        <v/>
      </c>
      <c r="H29" s="685"/>
      <c r="I29" s="574"/>
      <c r="J29" s="575">
        <f t="shared" si="1"/>
        <v>0</v>
      </c>
    </row>
    <row r="30" spans="1:10" x14ac:dyDescent="0.25">
      <c r="A30" s="802" t="s">
        <v>655</v>
      </c>
      <c r="B30" s="797"/>
      <c r="C30" s="677"/>
      <c r="D30" s="784">
        <f t="shared" si="0"/>
        <v>0</v>
      </c>
      <c r="E30" s="785" t="str">
        <f>IFERROR(IF(ISBLANK(B30),"",B30/Home!$B$23),"")</f>
        <v/>
      </c>
      <c r="F30" s="556" t="str">
        <f>IFERROR(IF(ISBLANK(C30),"",C30/Home!$C$23),"")</f>
        <v/>
      </c>
      <c r="G30" s="556" t="str">
        <f>IFERROR(IF(ISBLANK(D30),"",D30/Home!$D$23),"")</f>
        <v/>
      </c>
      <c r="H30" s="685"/>
      <c r="I30" s="574"/>
      <c r="J30" s="575">
        <f t="shared" si="1"/>
        <v>0</v>
      </c>
    </row>
    <row r="31" spans="1:10" x14ac:dyDescent="0.25">
      <c r="A31" s="802" t="s">
        <v>656</v>
      </c>
      <c r="B31" s="797"/>
      <c r="C31" s="677"/>
      <c r="D31" s="784">
        <f t="shared" si="0"/>
        <v>0</v>
      </c>
      <c r="E31" s="785" t="str">
        <f>IFERROR(IF(ISBLANK(B31),"",B31/Home!$B$23),"")</f>
        <v/>
      </c>
      <c r="F31" s="556" t="str">
        <f>IFERROR(IF(ISBLANK(C31),"",C31/Home!$C$23),"")</f>
        <v/>
      </c>
      <c r="G31" s="556" t="str">
        <f>IFERROR(IF(ISBLANK(D31),"",D31/Home!$D$23),"")</f>
        <v/>
      </c>
      <c r="H31" s="685"/>
      <c r="I31" s="574"/>
      <c r="J31" s="575">
        <f t="shared" si="1"/>
        <v>0</v>
      </c>
    </row>
    <row r="32" spans="1:10" x14ac:dyDescent="0.25">
      <c r="A32" s="802" t="s">
        <v>657</v>
      </c>
      <c r="B32" s="797"/>
      <c r="C32" s="677"/>
      <c r="D32" s="784">
        <f t="shared" si="0"/>
        <v>0</v>
      </c>
      <c r="E32" s="785" t="str">
        <f>IFERROR(IF(ISBLANK(B32),"",B32/Home!$B$23),"")</f>
        <v/>
      </c>
      <c r="F32" s="556" t="str">
        <f>IFERROR(IF(ISBLANK(C32),"",C32/Home!$C$23),"")</f>
        <v/>
      </c>
      <c r="G32" s="556" t="str">
        <f>IFERROR(IF(ISBLANK(D32),"",D32/Home!$D$23),"")</f>
        <v/>
      </c>
      <c r="H32" s="685"/>
      <c r="I32" s="574"/>
      <c r="J32" s="575">
        <f t="shared" si="1"/>
        <v>0</v>
      </c>
    </row>
    <row r="33" spans="1:10" x14ac:dyDescent="0.25">
      <c r="A33" s="802" t="s">
        <v>658</v>
      </c>
      <c r="B33" s="797"/>
      <c r="C33" s="677"/>
      <c r="D33" s="784">
        <f t="shared" si="0"/>
        <v>0</v>
      </c>
      <c r="E33" s="785" t="str">
        <f>IFERROR(IF(ISBLANK(B33),"",B33/Home!$B$23),"")</f>
        <v/>
      </c>
      <c r="F33" s="556" t="str">
        <f>IFERROR(IF(ISBLANK(C33),"",C33/Home!$C$23),"")</f>
        <v/>
      </c>
      <c r="G33" s="556" t="str">
        <f>IFERROR(IF(ISBLANK(D33),"",D33/Home!$D$23),"")</f>
        <v/>
      </c>
      <c r="H33" s="685"/>
      <c r="I33" s="574"/>
      <c r="J33" s="575">
        <f t="shared" si="1"/>
        <v>0</v>
      </c>
    </row>
    <row r="34" spans="1:10" x14ac:dyDescent="0.25">
      <c r="A34" s="802" t="s">
        <v>659</v>
      </c>
      <c r="B34" s="797"/>
      <c r="C34" s="677"/>
      <c r="D34" s="784">
        <f t="shared" si="0"/>
        <v>0</v>
      </c>
      <c r="E34" s="785" t="str">
        <f>IFERROR(IF(ISBLANK(B34),"",B34/Home!$B$23),"")</f>
        <v/>
      </c>
      <c r="F34" s="556" t="str">
        <f>IFERROR(IF(ISBLANK(C34),"",C34/Home!$C$23),"")</f>
        <v/>
      </c>
      <c r="G34" s="556" t="str">
        <f>IFERROR(IF(ISBLANK(D34),"",D34/Home!$D$23),"")</f>
        <v/>
      </c>
      <c r="H34" s="685"/>
      <c r="I34" s="574"/>
      <c r="J34" s="575">
        <f t="shared" si="1"/>
        <v>0</v>
      </c>
    </row>
    <row r="35" spans="1:10" x14ac:dyDescent="0.25">
      <c r="A35" s="802" t="s">
        <v>660</v>
      </c>
      <c r="B35" s="797"/>
      <c r="C35" s="677"/>
      <c r="D35" s="784">
        <f t="shared" si="0"/>
        <v>0</v>
      </c>
      <c r="E35" s="785" t="str">
        <f>IFERROR(IF(ISBLANK(B35),"",B35/Home!$B$23),"")</f>
        <v/>
      </c>
      <c r="F35" s="556" t="str">
        <f>IFERROR(IF(ISBLANK(C35),"",C35/Home!$C$23),"")</f>
        <v/>
      </c>
      <c r="G35" s="556" t="str">
        <f>IFERROR(IF(ISBLANK(D35),"",D35/Home!$D$23),"")</f>
        <v/>
      </c>
      <c r="H35" s="685"/>
      <c r="I35" s="574"/>
      <c r="J35" s="575">
        <f t="shared" si="1"/>
        <v>0</v>
      </c>
    </row>
    <row r="36" spans="1:10" x14ac:dyDescent="0.25">
      <c r="A36" s="802" t="s">
        <v>661</v>
      </c>
      <c r="B36" s="797"/>
      <c r="C36" s="677"/>
      <c r="D36" s="784">
        <f t="shared" si="0"/>
        <v>0</v>
      </c>
      <c r="E36" s="785" t="str">
        <f>IFERROR(IF(ISBLANK(B36),"",B36/Home!$B$23),"")</f>
        <v/>
      </c>
      <c r="F36" s="556" t="str">
        <f>IFERROR(IF(ISBLANK(C36),"",C36/Home!$C$23),"")</f>
        <v/>
      </c>
      <c r="G36" s="556" t="str">
        <f>IFERROR(IF(ISBLANK(D36),"",D36/Home!$D$23),"")</f>
        <v/>
      </c>
      <c r="H36" s="685"/>
      <c r="I36" s="574"/>
      <c r="J36" s="575">
        <f t="shared" si="1"/>
        <v>0</v>
      </c>
    </row>
    <row r="37" spans="1:10" x14ac:dyDescent="0.25">
      <c r="A37" s="802" t="s">
        <v>662</v>
      </c>
      <c r="B37" s="797"/>
      <c r="C37" s="677"/>
      <c r="D37" s="784">
        <f t="shared" si="0"/>
        <v>0</v>
      </c>
      <c r="E37" s="785" t="str">
        <f>IFERROR(IF(ISBLANK(B37),"",B37/Home!$B$23),"")</f>
        <v/>
      </c>
      <c r="F37" s="556" t="str">
        <f>IFERROR(IF(ISBLANK(C37),"",C37/Home!$C$23),"")</f>
        <v/>
      </c>
      <c r="G37" s="556" t="str">
        <f>IFERROR(IF(ISBLANK(D37),"",D37/Home!$D$23),"")</f>
        <v/>
      </c>
      <c r="H37" s="686"/>
      <c r="I37" s="684"/>
      <c r="J37" s="575">
        <f t="shared" si="1"/>
        <v>0</v>
      </c>
    </row>
    <row r="38" spans="1:10" x14ac:dyDescent="0.25">
      <c r="A38" s="802" t="s">
        <v>663</v>
      </c>
      <c r="B38" s="797"/>
      <c r="C38" s="677"/>
      <c r="D38" s="784">
        <f t="shared" si="0"/>
        <v>0</v>
      </c>
      <c r="E38" s="785" t="str">
        <f>IFERROR(IF(ISBLANK(B38),"",B38/Home!$B$23),"")</f>
        <v/>
      </c>
      <c r="F38" s="556" t="str">
        <f>IFERROR(IF(ISBLANK(C38),"",C38/Home!$C$23),"")</f>
        <v/>
      </c>
      <c r="G38" s="556" t="str">
        <f>IFERROR(IF(ISBLANK(D38),"",D38/Home!$D$23),"")</f>
        <v/>
      </c>
      <c r="H38" s="686"/>
      <c r="I38" s="684"/>
      <c r="J38" s="575">
        <f t="shared" si="1"/>
        <v>0</v>
      </c>
    </row>
    <row r="39" spans="1:10" x14ac:dyDescent="0.25">
      <c r="A39" s="802" t="s">
        <v>664</v>
      </c>
      <c r="B39" s="797"/>
      <c r="C39" s="677"/>
      <c r="D39" s="784">
        <f t="shared" si="0"/>
        <v>0</v>
      </c>
      <c r="E39" s="785" t="str">
        <f>IFERROR(IF(ISBLANK(B39),"",B39/Home!$B$23),"")</f>
        <v/>
      </c>
      <c r="F39" s="556" t="str">
        <f>IFERROR(IF(ISBLANK(C39),"",C39/Home!$C$23),"")</f>
        <v/>
      </c>
      <c r="G39" s="556" t="str">
        <f>IFERROR(IF(ISBLANK(D39),"",D39/Home!$D$23),"")</f>
        <v/>
      </c>
      <c r="H39" s="686"/>
      <c r="I39" s="684"/>
      <c r="J39" s="575">
        <f t="shared" si="1"/>
        <v>0</v>
      </c>
    </row>
    <row r="40" spans="1:10" x14ac:dyDescent="0.25">
      <c r="A40" s="802" t="s">
        <v>665</v>
      </c>
      <c r="B40" s="797"/>
      <c r="C40" s="677"/>
      <c r="D40" s="570">
        <f t="shared" si="0"/>
        <v>0</v>
      </c>
      <c r="E40" s="703" t="str">
        <f>IFERROR(IF(ISBLANK(B40),"",B40/Home!$B$23),"")</f>
        <v/>
      </c>
      <c r="F40" s="683" t="str">
        <f>IFERROR(IF(ISBLANK(C40),"",C40/Home!$C$23),"")</f>
        <v/>
      </c>
      <c r="G40" s="460" t="str">
        <f>IFERROR(IF(ISBLANK(D40),"",D40/Home!$D$23),"")</f>
        <v/>
      </c>
      <c r="H40" s="738"/>
      <c r="I40" s="684"/>
      <c r="J40" s="575">
        <f t="shared" si="1"/>
        <v>0</v>
      </c>
    </row>
    <row r="41" spans="1:10" x14ac:dyDescent="0.25">
      <c r="A41" s="802" t="s">
        <v>666</v>
      </c>
      <c r="B41" s="797"/>
      <c r="C41" s="677"/>
      <c r="D41" s="570">
        <f t="shared" si="0"/>
        <v>0</v>
      </c>
      <c r="E41" s="703" t="str">
        <f>IFERROR(IF(ISBLANK(B41),"",B41/Home!$B$23),"")</f>
        <v/>
      </c>
      <c r="F41" s="683" t="str">
        <f>IFERROR(IF(ISBLANK(C41),"",C41/Home!$C$23),"")</f>
        <v/>
      </c>
      <c r="G41" s="460" t="str">
        <f>IFERROR(IF(ISBLANK(D41),"",D41/Home!$D$23),"")</f>
        <v/>
      </c>
      <c r="H41" s="738"/>
      <c r="I41" s="684"/>
      <c r="J41" s="575">
        <f t="shared" si="1"/>
        <v>0</v>
      </c>
    </row>
    <row r="42" spans="1:10" x14ac:dyDescent="0.25">
      <c r="A42" s="802" t="s">
        <v>667</v>
      </c>
      <c r="B42" s="797"/>
      <c r="C42" s="677"/>
      <c r="D42" s="570">
        <f t="shared" si="0"/>
        <v>0</v>
      </c>
      <c r="E42" s="703" t="str">
        <f>IFERROR(IF(ISBLANK(B42),"",B42/Home!$B$23),"")</f>
        <v/>
      </c>
      <c r="F42" s="683" t="str">
        <f>IFERROR(IF(ISBLANK(C42),"",C42/Home!$C$23),"")</f>
        <v/>
      </c>
      <c r="G42" s="460" t="str">
        <f>IFERROR(IF(ISBLANK(D42),"",D42/Home!$D$23),"")</f>
        <v/>
      </c>
      <c r="H42" s="738"/>
      <c r="I42" s="684"/>
      <c r="J42" s="575">
        <f t="shared" si="1"/>
        <v>0</v>
      </c>
    </row>
    <row r="43" spans="1:10" x14ac:dyDescent="0.25">
      <c r="A43" s="802" t="s">
        <v>894</v>
      </c>
      <c r="B43" s="797"/>
      <c r="C43" s="677"/>
      <c r="D43" s="570">
        <f t="shared" si="0"/>
        <v>0</v>
      </c>
      <c r="E43" s="703" t="str">
        <f>IFERROR(IF(ISBLANK(B43),"",B43/Home!$B$23),"")</f>
        <v/>
      </c>
      <c r="F43" s="683" t="str">
        <f>IFERROR(IF(ISBLANK(C43),"",C43/Home!$C$23),"")</f>
        <v/>
      </c>
      <c r="G43" s="460" t="str">
        <f>IFERROR(IF(ISBLANK(D43),"",D43/Home!$D$23),"")</f>
        <v/>
      </c>
      <c r="H43" s="738"/>
      <c r="I43" s="684"/>
      <c r="J43" s="575">
        <f t="shared" si="1"/>
        <v>0</v>
      </c>
    </row>
    <row r="44" spans="1:10" x14ac:dyDescent="0.25">
      <c r="A44" s="802" t="s">
        <v>668</v>
      </c>
      <c r="B44" s="797"/>
      <c r="C44" s="677"/>
      <c r="D44" s="570">
        <f t="shared" si="0"/>
        <v>0</v>
      </c>
      <c r="E44" s="703" t="str">
        <f>IFERROR(IF(ISBLANK(B44),"",B44/Home!$B$23),"")</f>
        <v/>
      </c>
      <c r="F44" s="683" t="str">
        <f>IFERROR(IF(ISBLANK(C44),"",C44/Home!$C$23),"")</f>
        <v/>
      </c>
      <c r="G44" s="460" t="str">
        <f>IFERROR(IF(ISBLANK(D44),"",D44/Home!$D$23),"")</f>
        <v/>
      </c>
      <c r="H44" s="738"/>
      <c r="I44" s="684"/>
      <c r="J44" s="575">
        <f t="shared" si="1"/>
        <v>0</v>
      </c>
    </row>
    <row r="45" spans="1:10" x14ac:dyDescent="0.25">
      <c r="A45" s="802" t="s">
        <v>669</v>
      </c>
      <c r="B45" s="797"/>
      <c r="C45" s="677"/>
      <c r="D45" s="570">
        <f t="shared" si="0"/>
        <v>0</v>
      </c>
      <c r="E45" s="703" t="str">
        <f>IFERROR(IF(ISBLANK(B45),"",B45/Home!$B$23),"")</f>
        <v/>
      </c>
      <c r="F45" s="683" t="str">
        <f>IFERROR(IF(ISBLANK(C45),"",C45/Home!$C$23),"")</f>
        <v/>
      </c>
      <c r="G45" s="460" t="str">
        <f>IFERROR(IF(ISBLANK(D45),"",D45/Home!$D$23),"")</f>
        <v/>
      </c>
      <c r="H45" s="738"/>
      <c r="I45" s="684"/>
      <c r="J45" s="575">
        <f t="shared" si="1"/>
        <v>0</v>
      </c>
    </row>
    <row r="46" spans="1:10" x14ac:dyDescent="0.25">
      <c r="A46" s="802" t="s">
        <v>670</v>
      </c>
      <c r="B46" s="797"/>
      <c r="C46" s="677"/>
      <c r="D46" s="570">
        <f t="shared" si="0"/>
        <v>0</v>
      </c>
      <c r="E46" s="703" t="str">
        <f>IFERROR(IF(ISBLANK(B46),"",B46/Home!$B$23),"")</f>
        <v/>
      </c>
      <c r="F46" s="683" t="str">
        <f>IFERROR(IF(ISBLANK(C46),"",C46/Home!$C$23),"")</f>
        <v/>
      </c>
      <c r="G46" s="460" t="str">
        <f>IFERROR(IF(ISBLANK(D46),"",D46/Home!$D$23),"")</f>
        <v/>
      </c>
      <c r="H46" s="738"/>
      <c r="I46" s="684"/>
      <c r="J46" s="575">
        <f t="shared" si="1"/>
        <v>0</v>
      </c>
    </row>
    <row r="47" spans="1:10" x14ac:dyDescent="0.25">
      <c r="A47" s="802" t="s">
        <v>671</v>
      </c>
      <c r="B47" s="797"/>
      <c r="C47" s="677"/>
      <c r="D47" s="570">
        <f t="shared" si="0"/>
        <v>0</v>
      </c>
      <c r="E47" s="703" t="str">
        <f>IFERROR(IF(ISBLANK(B47),"",B47/Home!$B$23),"")</f>
        <v/>
      </c>
      <c r="F47" s="683" t="str">
        <f>IFERROR(IF(ISBLANK(C47),"",C47/Home!$C$23),"")</f>
        <v/>
      </c>
      <c r="G47" s="460" t="str">
        <f>IFERROR(IF(ISBLANK(D47),"",D47/Home!$D$23),"")</f>
        <v/>
      </c>
      <c r="H47" s="738"/>
      <c r="I47" s="684"/>
      <c r="J47" s="575">
        <f t="shared" si="1"/>
        <v>0</v>
      </c>
    </row>
    <row r="48" spans="1:10" x14ac:dyDescent="0.25">
      <c r="A48" s="802" t="s">
        <v>672</v>
      </c>
      <c r="B48" s="797"/>
      <c r="C48" s="677"/>
      <c r="D48" s="570">
        <f t="shared" si="0"/>
        <v>0</v>
      </c>
      <c r="E48" s="703" t="str">
        <f>IFERROR(IF(ISBLANK(B48),"",B48/Home!$B$23),"")</f>
        <v/>
      </c>
      <c r="F48" s="683" t="str">
        <f>IFERROR(IF(ISBLANK(C48),"",C48/Home!$C$23),"")</f>
        <v/>
      </c>
      <c r="G48" s="460" t="str">
        <f>IFERROR(IF(ISBLANK(D48),"",D48/Home!$D$23),"")</f>
        <v/>
      </c>
      <c r="H48" s="738"/>
      <c r="I48" s="684"/>
      <c r="J48" s="575">
        <f t="shared" si="1"/>
        <v>0</v>
      </c>
    </row>
    <row r="49" spans="1:10" x14ac:dyDescent="0.25">
      <c r="A49" s="802" t="s">
        <v>673</v>
      </c>
      <c r="B49" s="797"/>
      <c r="C49" s="677"/>
      <c r="D49" s="570">
        <f t="shared" si="0"/>
        <v>0</v>
      </c>
      <c r="E49" s="703" t="str">
        <f>IFERROR(IF(ISBLANK(B49),"",B49/Home!$B$23),"")</f>
        <v/>
      </c>
      <c r="F49" s="683" t="str">
        <f>IFERROR(IF(ISBLANK(C49),"",C49/Home!$C$23),"")</f>
        <v/>
      </c>
      <c r="G49" s="460" t="str">
        <f>IFERROR(IF(ISBLANK(D49),"",D49/Home!$D$23),"")</f>
        <v/>
      </c>
      <c r="H49" s="738"/>
      <c r="I49" s="684"/>
      <c r="J49" s="575">
        <f t="shared" si="1"/>
        <v>0</v>
      </c>
    </row>
    <row r="50" spans="1:10" x14ac:dyDescent="0.25">
      <c r="A50" s="802" t="s">
        <v>674</v>
      </c>
      <c r="B50" s="797"/>
      <c r="C50" s="677"/>
      <c r="D50" s="570">
        <f t="shared" si="0"/>
        <v>0</v>
      </c>
      <c r="E50" s="703" t="str">
        <f>IFERROR(IF(ISBLANK(B50),"",B50/Home!$B$23),"")</f>
        <v/>
      </c>
      <c r="F50" s="683" t="str">
        <f>IFERROR(IF(ISBLANK(C50),"",C50/Home!$C$23),"")</f>
        <v/>
      </c>
      <c r="G50" s="460" t="str">
        <f>IFERROR(IF(ISBLANK(D50),"",D50/Home!$D$23),"")</f>
        <v/>
      </c>
      <c r="H50" s="738"/>
      <c r="I50" s="684"/>
      <c r="J50" s="575">
        <f t="shared" si="1"/>
        <v>0</v>
      </c>
    </row>
    <row r="51" spans="1:10" x14ac:dyDescent="0.25">
      <c r="A51" s="802" t="s">
        <v>675</v>
      </c>
      <c r="B51" s="797"/>
      <c r="C51" s="677"/>
      <c r="D51" s="570">
        <f t="shared" si="0"/>
        <v>0</v>
      </c>
      <c r="E51" s="703" t="str">
        <f>IFERROR(IF(ISBLANK(B51),"",B51/Home!$B$23),"")</f>
        <v/>
      </c>
      <c r="F51" s="683" t="str">
        <f>IFERROR(IF(ISBLANK(C51),"",C51/Home!$C$23),"")</f>
        <v/>
      </c>
      <c r="G51" s="460" t="str">
        <f>IFERROR(IF(ISBLANK(D51),"",D51/Home!$D$23),"")</f>
        <v/>
      </c>
      <c r="H51" s="738"/>
      <c r="I51" s="684"/>
      <c r="J51" s="575">
        <f t="shared" si="1"/>
        <v>0</v>
      </c>
    </row>
    <row r="52" spans="1:10" x14ac:dyDescent="0.25">
      <c r="A52" s="802" t="s">
        <v>676</v>
      </c>
      <c r="B52" s="797"/>
      <c r="C52" s="677"/>
      <c r="D52" s="570">
        <f t="shared" si="0"/>
        <v>0</v>
      </c>
      <c r="E52" s="703" t="str">
        <f>IFERROR(IF(ISBLANK(B52),"",B52/Home!$B$23),"")</f>
        <v/>
      </c>
      <c r="F52" s="683" t="str">
        <f>IFERROR(IF(ISBLANK(C52),"",C52/Home!$C$23),"")</f>
        <v/>
      </c>
      <c r="G52" s="460" t="str">
        <f>IFERROR(IF(ISBLANK(D52),"",D52/Home!$D$23),"")</f>
        <v/>
      </c>
      <c r="H52" s="738"/>
      <c r="I52" s="684"/>
      <c r="J52" s="575">
        <f t="shared" si="1"/>
        <v>0</v>
      </c>
    </row>
    <row r="53" spans="1:10" x14ac:dyDescent="0.25">
      <c r="A53" s="802" t="s">
        <v>677</v>
      </c>
      <c r="B53" s="797"/>
      <c r="C53" s="677"/>
      <c r="D53" s="570">
        <f t="shared" si="0"/>
        <v>0</v>
      </c>
      <c r="E53" s="703" t="str">
        <f>IFERROR(IF(ISBLANK(B53),"",B53/Home!$B$23),"")</f>
        <v/>
      </c>
      <c r="F53" s="683" t="str">
        <f>IFERROR(IF(ISBLANK(C53),"",C53/Home!$C$23),"")</f>
        <v/>
      </c>
      <c r="G53" s="460" t="str">
        <f>IFERROR(IF(ISBLANK(D53),"",D53/Home!$D$23),"")</f>
        <v/>
      </c>
      <c r="H53" s="738"/>
      <c r="I53" s="684"/>
      <c r="J53" s="575">
        <f t="shared" si="1"/>
        <v>0</v>
      </c>
    </row>
    <row r="54" spans="1:10" x14ac:dyDescent="0.25">
      <c r="A54" s="802" t="s">
        <v>678</v>
      </c>
      <c r="B54" s="797"/>
      <c r="C54" s="677"/>
      <c r="D54" s="570">
        <f t="shared" si="0"/>
        <v>0</v>
      </c>
      <c r="E54" s="703" t="str">
        <f>IFERROR(IF(ISBLANK(B54),"",B54/Home!$B$23),"")</f>
        <v/>
      </c>
      <c r="F54" s="683" t="str">
        <f>IFERROR(IF(ISBLANK(C54),"",C54/Home!$C$23),"")</f>
        <v/>
      </c>
      <c r="G54" s="460" t="str">
        <f>IFERROR(IF(ISBLANK(D54),"",D54/Home!$D$23),"")</f>
        <v/>
      </c>
      <c r="H54" s="738"/>
      <c r="I54" s="684"/>
      <c r="J54" s="575">
        <f t="shared" si="1"/>
        <v>0</v>
      </c>
    </row>
    <row r="55" spans="1:10" x14ac:dyDescent="0.25">
      <c r="A55" s="802" t="s">
        <v>679</v>
      </c>
      <c r="B55" s="797"/>
      <c r="C55" s="677"/>
      <c r="D55" s="570">
        <f t="shared" si="0"/>
        <v>0</v>
      </c>
      <c r="E55" s="703" t="str">
        <f>IFERROR(IF(ISBLANK(B55),"",B55/Home!$B$23),"")</f>
        <v/>
      </c>
      <c r="F55" s="683" t="str">
        <f>IFERROR(IF(ISBLANK(C55),"",C55/Home!$C$23),"")</f>
        <v/>
      </c>
      <c r="G55" s="460" t="str">
        <f>IFERROR(IF(ISBLANK(D55),"",D55/Home!$D$23),"")</f>
        <v/>
      </c>
      <c r="H55" s="738"/>
      <c r="I55" s="684"/>
      <c r="J55" s="575">
        <f t="shared" si="1"/>
        <v>0</v>
      </c>
    </row>
    <row r="56" spans="1:10" x14ac:dyDescent="0.25">
      <c r="A56" s="802" t="s">
        <v>680</v>
      </c>
      <c r="B56" s="797"/>
      <c r="C56" s="677"/>
      <c r="D56" s="570">
        <f t="shared" si="0"/>
        <v>0</v>
      </c>
      <c r="E56" s="703" t="str">
        <f>IFERROR(IF(ISBLANK(B56),"",B56/Home!$B$23),"")</f>
        <v/>
      </c>
      <c r="F56" s="683" t="str">
        <f>IFERROR(IF(ISBLANK(C56),"",C56/Home!$C$23),"")</f>
        <v/>
      </c>
      <c r="G56" s="460" t="str">
        <f>IFERROR(IF(ISBLANK(D56),"",D56/Home!$D$23),"")</f>
        <v/>
      </c>
      <c r="H56" s="738"/>
      <c r="I56" s="684"/>
      <c r="J56" s="575">
        <f t="shared" si="1"/>
        <v>0</v>
      </c>
    </row>
    <row r="57" spans="1:10" x14ac:dyDescent="0.25">
      <c r="A57" s="802" t="s">
        <v>681</v>
      </c>
      <c r="B57" s="797"/>
      <c r="C57" s="677"/>
      <c r="D57" s="570">
        <f t="shared" si="0"/>
        <v>0</v>
      </c>
      <c r="E57" s="703" t="str">
        <f>IFERROR(IF(ISBLANK(B57),"",B57/Home!$B$23),"")</f>
        <v/>
      </c>
      <c r="F57" s="683" t="str">
        <f>IFERROR(IF(ISBLANK(C57),"",C57/Home!$C$23),"")</f>
        <v/>
      </c>
      <c r="G57" s="460" t="str">
        <f>IFERROR(IF(ISBLANK(D57),"",D57/Home!$D$23),"")</f>
        <v/>
      </c>
      <c r="H57" s="738"/>
      <c r="I57" s="684"/>
      <c r="J57" s="575">
        <f t="shared" si="1"/>
        <v>0</v>
      </c>
    </row>
    <row r="58" spans="1:10" x14ac:dyDescent="0.25">
      <c r="A58" s="802" t="s">
        <v>682</v>
      </c>
      <c r="B58" s="797"/>
      <c r="C58" s="677"/>
      <c r="D58" s="570">
        <f t="shared" si="0"/>
        <v>0</v>
      </c>
      <c r="E58" s="703" t="str">
        <f>IFERROR(IF(ISBLANK(B58),"",B58/Home!$B$23),"")</f>
        <v/>
      </c>
      <c r="F58" s="683" t="str">
        <f>IFERROR(IF(ISBLANK(C58),"",C58/Home!$C$23),"")</f>
        <v/>
      </c>
      <c r="G58" s="460" t="str">
        <f>IFERROR(IF(ISBLANK(D58),"",D58/Home!$D$23),"")</f>
        <v/>
      </c>
      <c r="H58" s="738"/>
      <c r="I58" s="684"/>
      <c r="J58" s="575">
        <f t="shared" si="1"/>
        <v>0</v>
      </c>
    </row>
    <row r="59" spans="1:10" x14ac:dyDescent="0.25">
      <c r="A59" s="802" t="s">
        <v>683</v>
      </c>
      <c r="B59" s="797"/>
      <c r="C59" s="677"/>
      <c r="D59" s="570">
        <f t="shared" si="0"/>
        <v>0</v>
      </c>
      <c r="E59" s="703" t="str">
        <f>IFERROR(IF(ISBLANK(B59),"",B59/Home!$B$23),"")</f>
        <v/>
      </c>
      <c r="F59" s="683" t="str">
        <f>IFERROR(IF(ISBLANK(C59),"",C59/Home!$C$23),"")</f>
        <v/>
      </c>
      <c r="G59" s="460" t="str">
        <f>IFERROR(IF(ISBLANK(D59),"",D59/Home!$D$23),"")</f>
        <v/>
      </c>
      <c r="H59" s="738"/>
      <c r="I59" s="684"/>
      <c r="J59" s="575">
        <f t="shared" si="1"/>
        <v>0</v>
      </c>
    </row>
    <row r="60" spans="1:10" x14ac:dyDescent="0.25">
      <c r="A60" s="802" t="s">
        <v>684</v>
      </c>
      <c r="B60" s="797"/>
      <c r="C60" s="677"/>
      <c r="D60" s="570">
        <f t="shared" si="0"/>
        <v>0</v>
      </c>
      <c r="E60" s="703" t="str">
        <f>IFERROR(IF(ISBLANK(B60),"",B60/Home!$B$23),"")</f>
        <v/>
      </c>
      <c r="F60" s="683" t="str">
        <f>IFERROR(IF(ISBLANK(C60),"",C60/Home!$C$23),"")</f>
        <v/>
      </c>
      <c r="G60" s="460" t="str">
        <f>IFERROR(IF(ISBLANK(D60),"",D60/Home!$D$23),"")</f>
        <v/>
      </c>
      <c r="H60" s="738"/>
      <c r="I60" s="684"/>
      <c r="J60" s="575">
        <f t="shared" si="1"/>
        <v>0</v>
      </c>
    </row>
    <row r="61" spans="1:10" x14ac:dyDescent="0.25">
      <c r="A61" s="802" t="s">
        <v>900</v>
      </c>
      <c r="B61" s="797"/>
      <c r="C61" s="677"/>
      <c r="D61" s="570">
        <f t="shared" si="0"/>
        <v>0</v>
      </c>
      <c r="E61" s="703" t="str">
        <f>IFERROR(IF(ISBLANK(B61),"",B61/Home!$B$23),"")</f>
        <v/>
      </c>
      <c r="F61" s="683" t="str">
        <f>IFERROR(IF(ISBLANK(C61),"",C61/Home!$C$23),"")</f>
        <v/>
      </c>
      <c r="G61" s="460" t="str">
        <f>IFERROR(IF(ISBLANK(D61),"",D61/Home!$D$23),"")</f>
        <v/>
      </c>
      <c r="H61" s="738"/>
      <c r="I61" s="684"/>
      <c r="J61" s="575">
        <f t="shared" si="1"/>
        <v>0</v>
      </c>
    </row>
    <row r="62" spans="1:10" x14ac:dyDescent="0.25">
      <c r="A62" s="802" t="s">
        <v>685</v>
      </c>
      <c r="B62" s="797"/>
      <c r="C62" s="677"/>
      <c r="D62" s="570">
        <f t="shared" si="0"/>
        <v>0</v>
      </c>
      <c r="E62" s="703" t="str">
        <f>IFERROR(IF(ISBLANK(B62),"",B62/Home!$B$23),"")</f>
        <v/>
      </c>
      <c r="F62" s="683" t="str">
        <f>IFERROR(IF(ISBLANK(C62),"",C62/Home!$C$23),"")</f>
        <v/>
      </c>
      <c r="G62" s="460" t="str">
        <f>IFERROR(IF(ISBLANK(D62),"",D62/Home!$D$23),"")</f>
        <v/>
      </c>
      <c r="H62" s="738"/>
      <c r="I62" s="684"/>
      <c r="J62" s="575">
        <f t="shared" si="1"/>
        <v>0</v>
      </c>
    </row>
    <row r="63" spans="1:10" x14ac:dyDescent="0.25">
      <c r="A63" s="802" t="s">
        <v>686</v>
      </c>
      <c r="B63" s="797"/>
      <c r="C63" s="677"/>
      <c r="D63" s="570">
        <f t="shared" si="0"/>
        <v>0</v>
      </c>
      <c r="E63" s="703" t="str">
        <f>IFERROR(IF(ISBLANK(B63),"",B63/Home!$B$23),"")</f>
        <v/>
      </c>
      <c r="F63" s="683" t="str">
        <f>IFERROR(IF(ISBLANK(C63),"",C63/Home!$C$23),"")</f>
        <v/>
      </c>
      <c r="G63" s="460" t="str">
        <f>IFERROR(IF(ISBLANK(D63),"",D63/Home!$D$23),"")</f>
        <v/>
      </c>
      <c r="H63" s="738"/>
      <c r="I63" s="684"/>
      <c r="J63" s="575">
        <f t="shared" si="1"/>
        <v>0</v>
      </c>
    </row>
    <row r="64" spans="1:10" x14ac:dyDescent="0.25">
      <c r="A64" s="802" t="s">
        <v>895</v>
      </c>
      <c r="B64" s="797"/>
      <c r="C64" s="677"/>
      <c r="D64" s="570">
        <f t="shared" si="0"/>
        <v>0</v>
      </c>
      <c r="E64" s="703" t="str">
        <f>IFERROR(IF(ISBLANK(B64),"",B64/Home!$B$23),"")</f>
        <v/>
      </c>
      <c r="F64" s="683" t="str">
        <f>IFERROR(IF(ISBLANK(C64),"",C64/Home!$C$23),"")</f>
        <v/>
      </c>
      <c r="G64" s="460" t="str">
        <f>IFERROR(IF(ISBLANK(D64),"",D64/Home!$D$23),"")</f>
        <v/>
      </c>
      <c r="H64" s="738"/>
      <c r="I64" s="684"/>
      <c r="J64" s="575">
        <f t="shared" si="1"/>
        <v>0</v>
      </c>
    </row>
    <row r="65" spans="1:10" x14ac:dyDescent="0.25">
      <c r="A65" s="802" t="s">
        <v>687</v>
      </c>
      <c r="B65" s="797"/>
      <c r="C65" s="677"/>
      <c r="D65" s="570">
        <f t="shared" si="0"/>
        <v>0</v>
      </c>
      <c r="E65" s="703" t="str">
        <f>IFERROR(IF(ISBLANK(B65),"",B65/Home!$B$23),"")</f>
        <v/>
      </c>
      <c r="F65" s="683" t="str">
        <f>IFERROR(IF(ISBLANK(C65),"",C65/Home!$C$23),"")</f>
        <v/>
      </c>
      <c r="G65" s="460" t="str">
        <f>IFERROR(IF(ISBLANK(D65),"",D65/Home!$D$23),"")</f>
        <v/>
      </c>
      <c r="H65" s="738"/>
      <c r="I65" s="684"/>
      <c r="J65" s="575">
        <f t="shared" si="1"/>
        <v>0</v>
      </c>
    </row>
    <row r="66" spans="1:10" x14ac:dyDescent="0.25">
      <c r="A66" s="802" t="s">
        <v>688</v>
      </c>
      <c r="B66" s="797"/>
      <c r="C66" s="677"/>
      <c r="D66" s="570">
        <f t="shared" si="0"/>
        <v>0</v>
      </c>
      <c r="E66" s="703" t="str">
        <f>IFERROR(IF(ISBLANK(B66),"",B66/Home!$B$23),"")</f>
        <v/>
      </c>
      <c r="F66" s="683" t="str">
        <f>IFERROR(IF(ISBLANK(C66),"",C66/Home!$C$23),"")</f>
        <v/>
      </c>
      <c r="G66" s="460" t="str">
        <f>IFERROR(IF(ISBLANK(D66),"",D66/Home!$D$23),"")</f>
        <v/>
      </c>
      <c r="H66" s="738"/>
      <c r="I66" s="684"/>
      <c r="J66" s="575">
        <f t="shared" si="1"/>
        <v>0</v>
      </c>
    </row>
    <row r="67" spans="1:10" x14ac:dyDescent="0.25">
      <c r="A67" s="802" t="s">
        <v>689</v>
      </c>
      <c r="B67" s="797"/>
      <c r="C67" s="677"/>
      <c r="D67" s="570">
        <f t="shared" si="0"/>
        <v>0</v>
      </c>
      <c r="E67" s="703" t="str">
        <f>IFERROR(IF(ISBLANK(B67),"",B67/Home!$B$23),"")</f>
        <v/>
      </c>
      <c r="F67" s="683" t="str">
        <f>IFERROR(IF(ISBLANK(C67),"",C67/Home!$C$23),"")</f>
        <v/>
      </c>
      <c r="G67" s="460" t="str">
        <f>IFERROR(IF(ISBLANK(D67),"",D67/Home!$D$23),"")</f>
        <v/>
      </c>
      <c r="H67" s="738"/>
      <c r="I67" s="684"/>
      <c r="J67" s="575">
        <f t="shared" si="1"/>
        <v>0</v>
      </c>
    </row>
    <row r="68" spans="1:10" x14ac:dyDescent="0.25">
      <c r="A68" s="802" t="s">
        <v>690</v>
      </c>
      <c r="B68" s="797"/>
      <c r="C68" s="677"/>
      <c r="D68" s="570">
        <f t="shared" si="0"/>
        <v>0</v>
      </c>
      <c r="E68" s="703" t="str">
        <f>IFERROR(IF(ISBLANK(B68),"",B68/Home!$B$23),"")</f>
        <v/>
      </c>
      <c r="F68" s="683" t="str">
        <f>IFERROR(IF(ISBLANK(C68),"",C68/Home!$C$23),"")</f>
        <v/>
      </c>
      <c r="G68" s="460" t="str">
        <f>IFERROR(IF(ISBLANK(D68),"",D68/Home!$D$23),"")</f>
        <v/>
      </c>
      <c r="H68" s="738"/>
      <c r="I68" s="684"/>
      <c r="J68" s="575">
        <f t="shared" si="1"/>
        <v>0</v>
      </c>
    </row>
    <row r="69" spans="1:10" x14ac:dyDescent="0.25">
      <c r="A69" s="802" t="s">
        <v>691</v>
      </c>
      <c r="B69" s="797"/>
      <c r="C69" s="677"/>
      <c r="D69" s="570">
        <f t="shared" si="0"/>
        <v>0</v>
      </c>
      <c r="E69" s="703" t="str">
        <f>IFERROR(IF(ISBLANK(B69),"",B69/Home!$B$23),"")</f>
        <v/>
      </c>
      <c r="F69" s="683" t="str">
        <f>IFERROR(IF(ISBLANK(C69),"",C69/Home!$C$23),"")</f>
        <v/>
      </c>
      <c r="G69" s="460" t="str">
        <f>IFERROR(IF(ISBLANK(D69),"",D69/Home!$D$23),"")</f>
        <v/>
      </c>
      <c r="H69" s="738"/>
      <c r="I69" s="684"/>
      <c r="J69" s="575">
        <f t="shared" si="1"/>
        <v>0</v>
      </c>
    </row>
    <row r="70" spans="1:10" x14ac:dyDescent="0.25">
      <c r="A70" s="802" t="s">
        <v>692</v>
      </c>
      <c r="B70" s="797"/>
      <c r="C70" s="677"/>
      <c r="D70" s="570">
        <f t="shared" si="0"/>
        <v>0</v>
      </c>
      <c r="E70" s="703" t="str">
        <f>IFERROR(IF(ISBLANK(B70),"",B70/Home!$B$23),"")</f>
        <v/>
      </c>
      <c r="F70" s="683" t="str">
        <f>IFERROR(IF(ISBLANK(C70),"",C70/Home!$C$23),"")</f>
        <v/>
      </c>
      <c r="G70" s="460" t="str">
        <f>IFERROR(IF(ISBLANK(D70),"",D70/Home!$D$23),"")</f>
        <v/>
      </c>
      <c r="H70" s="738"/>
      <c r="I70" s="684"/>
      <c r="J70" s="575">
        <f t="shared" si="1"/>
        <v>0</v>
      </c>
    </row>
    <row r="71" spans="1:10" x14ac:dyDescent="0.25">
      <c r="A71" s="802" t="s">
        <v>693</v>
      </c>
      <c r="B71" s="797"/>
      <c r="C71" s="677"/>
      <c r="D71" s="570">
        <f t="shared" si="0"/>
        <v>0</v>
      </c>
      <c r="E71" s="703" t="str">
        <f>IFERROR(IF(ISBLANK(B71),"",B71/Home!$B$23),"")</f>
        <v/>
      </c>
      <c r="F71" s="683" t="str">
        <f>IFERROR(IF(ISBLANK(C71),"",C71/Home!$C$23),"")</f>
        <v/>
      </c>
      <c r="G71" s="460" t="str">
        <f>IFERROR(IF(ISBLANK(D71),"",D71/Home!$D$23),"")</f>
        <v/>
      </c>
      <c r="H71" s="738"/>
      <c r="I71" s="684"/>
      <c r="J71" s="575">
        <f t="shared" si="1"/>
        <v>0</v>
      </c>
    </row>
    <row r="72" spans="1:10" x14ac:dyDescent="0.25">
      <c r="A72" s="802" t="s">
        <v>694</v>
      </c>
      <c r="B72" s="797"/>
      <c r="C72" s="677"/>
      <c r="D72" s="570">
        <f t="shared" si="0"/>
        <v>0</v>
      </c>
      <c r="E72" s="703" t="str">
        <f>IFERROR(IF(ISBLANK(B72),"",B72/Home!$B$23),"")</f>
        <v/>
      </c>
      <c r="F72" s="683" t="str">
        <f>IFERROR(IF(ISBLANK(C72),"",C72/Home!$C$23),"")</f>
        <v/>
      </c>
      <c r="G72" s="460" t="str">
        <f>IFERROR(IF(ISBLANK(D72),"",D72/Home!$D$23),"")</f>
        <v/>
      </c>
      <c r="H72" s="738"/>
      <c r="I72" s="684"/>
      <c r="J72" s="575">
        <f t="shared" si="1"/>
        <v>0</v>
      </c>
    </row>
    <row r="73" spans="1:10" x14ac:dyDescent="0.25">
      <c r="A73" s="802" t="s">
        <v>695</v>
      </c>
      <c r="B73" s="797"/>
      <c r="C73" s="677"/>
      <c r="D73" s="570">
        <f t="shared" si="0"/>
        <v>0</v>
      </c>
      <c r="E73" s="703" t="str">
        <f>IFERROR(IF(ISBLANK(B73),"",B73/Home!$B$23),"")</f>
        <v/>
      </c>
      <c r="F73" s="683" t="str">
        <f>IFERROR(IF(ISBLANK(C73),"",C73/Home!$C$23),"")</f>
        <v/>
      </c>
      <c r="G73" s="460" t="str">
        <f>IFERROR(IF(ISBLANK(D73),"",D73/Home!$D$23),"")</f>
        <v/>
      </c>
      <c r="H73" s="738"/>
      <c r="I73" s="684"/>
      <c r="J73" s="575">
        <f t="shared" si="1"/>
        <v>0</v>
      </c>
    </row>
    <row r="74" spans="1:10" x14ac:dyDescent="0.25">
      <c r="A74" s="802" t="s">
        <v>696</v>
      </c>
      <c r="B74" s="797"/>
      <c r="C74" s="677"/>
      <c r="D74" s="570">
        <f t="shared" si="0"/>
        <v>0</v>
      </c>
      <c r="E74" s="703" t="str">
        <f>IFERROR(IF(ISBLANK(B74),"",B74/Home!$B$23),"")</f>
        <v/>
      </c>
      <c r="F74" s="683" t="str">
        <f>IFERROR(IF(ISBLANK(C74),"",C74/Home!$C$23),"")</f>
        <v/>
      </c>
      <c r="G74" s="460" t="str">
        <f>IFERROR(IF(ISBLANK(D74),"",D74/Home!$D$23),"")</f>
        <v/>
      </c>
      <c r="H74" s="738"/>
      <c r="I74" s="684"/>
      <c r="J74" s="575">
        <f t="shared" si="1"/>
        <v>0</v>
      </c>
    </row>
    <row r="75" spans="1:10" x14ac:dyDescent="0.25">
      <c r="A75" s="802" t="s">
        <v>697</v>
      </c>
      <c r="B75" s="797"/>
      <c r="C75" s="677"/>
      <c r="D75" s="570">
        <f t="shared" si="0"/>
        <v>0</v>
      </c>
      <c r="E75" s="703" t="str">
        <f>IFERROR(IF(ISBLANK(B75),"",B75/Home!$B$23),"")</f>
        <v/>
      </c>
      <c r="F75" s="683" t="str">
        <f>IFERROR(IF(ISBLANK(C75),"",C75/Home!$C$23),"")</f>
        <v/>
      </c>
      <c r="G75" s="460" t="str">
        <f>IFERROR(IF(ISBLANK(D75),"",D75/Home!$D$23),"")</f>
        <v/>
      </c>
      <c r="H75" s="738"/>
      <c r="I75" s="684"/>
      <c r="J75" s="575">
        <f t="shared" si="1"/>
        <v>0</v>
      </c>
    </row>
    <row r="76" spans="1:10" x14ac:dyDescent="0.25">
      <c r="A76" s="802" t="s">
        <v>698</v>
      </c>
      <c r="B76" s="797"/>
      <c r="C76" s="677"/>
      <c r="D76" s="570">
        <f t="shared" si="0"/>
        <v>0</v>
      </c>
      <c r="E76" s="703" t="str">
        <f>IFERROR(IF(ISBLANK(B76),"",B76/Home!$B$23),"")</f>
        <v/>
      </c>
      <c r="F76" s="683" t="str">
        <f>IFERROR(IF(ISBLANK(C76),"",C76/Home!$C$23),"")</f>
        <v/>
      </c>
      <c r="G76" s="460" t="str">
        <f>IFERROR(IF(ISBLANK(D76),"",D76/Home!$D$23),"")</f>
        <v/>
      </c>
      <c r="H76" s="738"/>
      <c r="I76" s="684"/>
      <c r="J76" s="575">
        <f t="shared" si="1"/>
        <v>0</v>
      </c>
    </row>
    <row r="77" spans="1:10" ht="15.75" thickBot="1" x14ac:dyDescent="0.3">
      <c r="A77" s="805" t="s">
        <v>896</v>
      </c>
      <c r="B77" s="848"/>
      <c r="C77" s="800"/>
      <c r="D77" s="570">
        <f t="shared" si="0"/>
        <v>0</v>
      </c>
      <c r="E77" s="703" t="str">
        <f>IFERROR(IF(ISBLANK(B77),"",B77/Home!$B$23),"")</f>
        <v/>
      </c>
      <c r="F77" s="683" t="str">
        <f>IFERROR(IF(ISBLANK(C77),"",C77/Home!$C$23),"")</f>
        <v/>
      </c>
      <c r="G77" s="460" t="str">
        <f>IFERROR(IF(ISBLANK(D77),"",D77/Home!$D$23),"")</f>
        <v/>
      </c>
      <c r="H77" s="739"/>
      <c r="I77" s="688"/>
      <c r="J77" s="575">
        <f t="shared" si="1"/>
        <v>0</v>
      </c>
    </row>
    <row r="78" spans="1:10" ht="34.5" customHeight="1" x14ac:dyDescent="0.25">
      <c r="A78" s="1105" t="s">
        <v>1021</v>
      </c>
      <c r="B78" s="1106"/>
      <c r="C78" s="1106"/>
      <c r="D78" s="1106"/>
      <c r="E78" s="1106"/>
      <c r="F78" s="1106"/>
      <c r="G78" s="1106"/>
      <c r="H78" s="1106"/>
      <c r="I78" s="1106"/>
      <c r="J78" s="1107"/>
    </row>
    <row r="79" spans="1:10" x14ac:dyDescent="0.25">
      <c r="A79" s="905" t="s">
        <v>699</v>
      </c>
      <c r="B79" s="902"/>
      <c r="C79" s="902"/>
      <c r="D79" s="784"/>
      <c r="E79" s="555"/>
      <c r="F79" s="555"/>
      <c r="G79" s="555"/>
      <c r="H79" s="903"/>
      <c r="I79" s="903"/>
      <c r="J79" s="904"/>
    </row>
    <row r="80" spans="1:10" x14ac:dyDescent="0.25">
      <c r="A80" s="843"/>
      <c r="B80" s="844"/>
      <c r="C80" s="783"/>
      <c r="D80" s="583">
        <f t="shared" ref="D80:D89" si="2">SUM(B80:C80)</f>
        <v>0</v>
      </c>
      <c r="E80" s="842" t="str">
        <f>IFERROR(IF(ISBLANK(B80),"",B80/Home!$B$23),"")</f>
        <v/>
      </c>
      <c r="F80" s="788" t="str">
        <f>IFERROR(IF(ISBLANK(C80),"",C80/Home!$C$23),"")</f>
        <v/>
      </c>
      <c r="G80" s="458" t="str">
        <f>IFERROR(IF(ISBLANK(D80),"",D80/Home!$D$23),"")</f>
        <v/>
      </c>
      <c r="H80" s="838"/>
      <c r="I80" s="790"/>
      <c r="J80" s="585">
        <f>SUM(H80:I80)</f>
        <v>0</v>
      </c>
    </row>
    <row r="81" spans="1:10" x14ac:dyDescent="0.25">
      <c r="A81" s="845"/>
      <c r="B81" s="846"/>
      <c r="C81" s="677"/>
      <c r="D81" s="570">
        <f t="shared" si="2"/>
        <v>0</v>
      </c>
      <c r="E81" s="841" t="str">
        <f>IFERROR(IF(ISBLANK(B81),"",B81/Home!$B$23),"")</f>
        <v/>
      </c>
      <c r="F81" s="683" t="str">
        <f>IFERROR(IF(ISBLANK(C81),"",C81/Home!$C$23),"")</f>
        <v/>
      </c>
      <c r="G81" s="460" t="str">
        <f>IFERROR(IF(ISBLANK(D81),"",D81/Home!$D$23),"")</f>
        <v/>
      </c>
      <c r="H81" s="738"/>
      <c r="I81" s="684"/>
      <c r="J81" s="575">
        <f t="shared" ref="J81:J84" si="3">SUM(H81:I81)</f>
        <v>0</v>
      </c>
    </row>
    <row r="82" spans="1:10" x14ac:dyDescent="0.25">
      <c r="A82" s="845"/>
      <c r="B82" s="846"/>
      <c r="C82" s="677"/>
      <c r="D82" s="570">
        <f t="shared" si="2"/>
        <v>0</v>
      </c>
      <c r="E82" s="841" t="str">
        <f>IFERROR(IF(ISBLANK(B82),"",B82/Home!$B$23),"")</f>
        <v/>
      </c>
      <c r="F82" s="683" t="str">
        <f>IFERROR(IF(ISBLANK(C82),"",C82/Home!$C$23),"")</f>
        <v/>
      </c>
      <c r="G82" s="460" t="str">
        <f>IFERROR(IF(ISBLANK(D82),"",D82/Home!$D$23),"")</f>
        <v/>
      </c>
      <c r="H82" s="738"/>
      <c r="I82" s="684"/>
      <c r="J82" s="575">
        <f t="shared" si="3"/>
        <v>0</v>
      </c>
    </row>
    <row r="83" spans="1:10" x14ac:dyDescent="0.25">
      <c r="A83" s="845"/>
      <c r="B83" s="846"/>
      <c r="C83" s="677"/>
      <c r="D83" s="570">
        <f t="shared" si="2"/>
        <v>0</v>
      </c>
      <c r="E83" s="841" t="str">
        <f>IFERROR(IF(ISBLANK(B83),"",B83/Home!$B$23),"")</f>
        <v/>
      </c>
      <c r="F83" s="683" t="str">
        <f>IFERROR(IF(ISBLANK(C83),"",C83/Home!$C$23),"")</f>
        <v/>
      </c>
      <c r="G83" s="460" t="str">
        <f>IFERROR(IF(ISBLANK(D83),"",D83/Home!$D$23),"")</f>
        <v/>
      </c>
      <c r="H83" s="738"/>
      <c r="I83" s="684"/>
      <c r="J83" s="575">
        <f t="shared" si="3"/>
        <v>0</v>
      </c>
    </row>
    <row r="84" spans="1:10" x14ac:dyDescent="0.25">
      <c r="A84" s="845"/>
      <c r="B84" s="846"/>
      <c r="C84" s="677"/>
      <c r="D84" s="570">
        <f t="shared" si="2"/>
        <v>0</v>
      </c>
      <c r="E84" s="841" t="str">
        <f>IFERROR(IF(ISBLANK(B84),"",B84/Home!$B$23),"")</f>
        <v/>
      </c>
      <c r="F84" s="683" t="str">
        <f>IFERROR(IF(ISBLANK(C84),"",C84/Home!$C$23),"")</f>
        <v/>
      </c>
      <c r="G84" s="460" t="str">
        <f>IFERROR(IF(ISBLANK(D84),"",D84/Home!$D$23),"")</f>
        <v/>
      </c>
      <c r="H84" s="738"/>
      <c r="I84" s="684"/>
      <c r="J84" s="575">
        <f t="shared" si="3"/>
        <v>0</v>
      </c>
    </row>
    <row r="85" spans="1:10" x14ac:dyDescent="0.25">
      <c r="A85" s="845"/>
      <c r="B85" s="846"/>
      <c r="C85" s="677"/>
      <c r="D85" s="570">
        <f t="shared" si="2"/>
        <v>0</v>
      </c>
      <c r="E85" s="841" t="str">
        <f>IFERROR(IF(ISBLANK(B85),"",B85/Home!$B$23),"")</f>
        <v/>
      </c>
      <c r="F85" s="683" t="str">
        <f>IFERROR(IF(ISBLANK(C85),"",C85/Home!$C$23),"")</f>
        <v/>
      </c>
      <c r="G85" s="460" t="str">
        <f>IFERROR(IF(ISBLANK(D85),"",D85/Home!$D$23),"")</f>
        <v/>
      </c>
      <c r="H85" s="738"/>
      <c r="I85" s="684"/>
      <c r="J85" s="575">
        <f t="shared" ref="J85:J89" si="4">SUM(H85:I85)</f>
        <v>0</v>
      </c>
    </row>
    <row r="86" spans="1:10" x14ac:dyDescent="0.25">
      <c r="A86" s="845"/>
      <c r="B86" s="846"/>
      <c r="C86" s="677"/>
      <c r="D86" s="570">
        <f t="shared" si="2"/>
        <v>0</v>
      </c>
      <c r="E86" s="841" t="str">
        <f>IFERROR(IF(ISBLANK(B86),"",B86/Home!$B$23),"")</f>
        <v/>
      </c>
      <c r="F86" s="683" t="str">
        <f>IFERROR(IF(ISBLANK(C86),"",C86/Home!$C$23),"")</f>
        <v/>
      </c>
      <c r="G86" s="460" t="str">
        <f>IFERROR(IF(ISBLANK(D86),"",D86/Home!$D$23),"")</f>
        <v/>
      </c>
      <c r="H86" s="738"/>
      <c r="I86" s="684"/>
      <c r="J86" s="575">
        <f t="shared" si="4"/>
        <v>0</v>
      </c>
    </row>
    <row r="87" spans="1:10" x14ac:dyDescent="0.25">
      <c r="A87" s="845"/>
      <c r="B87" s="846"/>
      <c r="C87" s="677"/>
      <c r="D87" s="570">
        <f t="shared" si="2"/>
        <v>0</v>
      </c>
      <c r="E87" s="841" t="str">
        <f>IFERROR(IF(ISBLANK(B87),"",B87/Home!$B$23),"")</f>
        <v/>
      </c>
      <c r="F87" s="683" t="str">
        <f>IFERROR(IF(ISBLANK(C87),"",C87/Home!$C$23),"")</f>
        <v/>
      </c>
      <c r="G87" s="460" t="str">
        <f>IFERROR(IF(ISBLANK(D87),"",D87/Home!$D$23),"")</f>
        <v/>
      </c>
      <c r="H87" s="738"/>
      <c r="I87" s="684"/>
      <c r="J87" s="575">
        <f t="shared" si="4"/>
        <v>0</v>
      </c>
    </row>
    <row r="88" spans="1:10" x14ac:dyDescent="0.25">
      <c r="A88" s="845"/>
      <c r="B88" s="846"/>
      <c r="C88" s="677"/>
      <c r="D88" s="570">
        <f t="shared" si="2"/>
        <v>0</v>
      </c>
      <c r="E88" s="841" t="str">
        <f>IFERROR(IF(ISBLANK(B88),"",B88/Home!$B$23),"")</f>
        <v/>
      </c>
      <c r="F88" s="683" t="str">
        <f>IFERROR(IF(ISBLANK(C88),"",C88/Home!$C$23),"")</f>
        <v/>
      </c>
      <c r="G88" s="460" t="str">
        <f>IFERROR(IF(ISBLANK(D88),"",D88/Home!$D$23),"")</f>
        <v/>
      </c>
      <c r="H88" s="738"/>
      <c r="I88" s="684"/>
      <c r="J88" s="575">
        <f t="shared" si="4"/>
        <v>0</v>
      </c>
    </row>
    <row r="89" spans="1:10" ht="15.75" thickBot="1" x14ac:dyDescent="0.3">
      <c r="A89" s="847"/>
      <c r="B89" s="848"/>
      <c r="C89" s="689"/>
      <c r="D89" s="578">
        <f t="shared" si="2"/>
        <v>0</v>
      </c>
      <c r="E89" s="840" t="str">
        <f>IFERROR(IF(ISBLANK(B89),"",B89/Home!$B$23),"")</f>
        <v/>
      </c>
      <c r="F89" s="690" t="str">
        <f>IFERROR(IF(ISBLANK(C89),"",C89/Home!$C$23),"")</f>
        <v/>
      </c>
      <c r="G89" s="461" t="str">
        <f>IFERROR(IF(ISBLANK(D89),"",D89/Home!$D$23),"")</f>
        <v/>
      </c>
      <c r="H89" s="739"/>
      <c r="I89" s="688"/>
      <c r="J89" s="580">
        <f t="shared" si="4"/>
        <v>0</v>
      </c>
    </row>
  </sheetData>
  <sheetProtection algorithmName="SHA-512" hashValue="/PiXoTjVv3RZiRNjYWsL1MCVn3RRRW3N3A/XhkaLvwvcAvMT5HKXVwZjHWMg1QF72AfNb6qdftYVQEFr4tUhvw==" saltValue="kCX8tpL2r4FBCcDRYeicjg==" spinCount="100000" sheet="1" objects="1" scenarios="1"/>
  <mergeCells count="3">
    <mergeCell ref="A11:D11"/>
    <mergeCell ref="A13:D13"/>
    <mergeCell ref="A78:J78"/>
  </mergeCells>
  <conditionalFormatting sqref="H18:I77 H79:I89">
    <cfRule type="expression" dxfId="128" priority="12">
      <formula>IF(AND(B18&gt;0,ISBLANK(H18)),TRUE,FALSE)</formula>
    </cfRule>
  </conditionalFormatting>
  <conditionalFormatting sqref="B18:C77 B79:C89">
    <cfRule type="expression" dxfId="127" priority="11">
      <formula>IF(AND(H18&gt;0,ISBLANK(B18)),TRUE,FALSE)</formula>
    </cfRule>
  </conditionalFormatting>
  <conditionalFormatting sqref="H17:I17">
    <cfRule type="expression" dxfId="126" priority="2">
      <formula>IF(AND(B17&gt;0,ISBLANK(H17)),TRUE,FALSE)</formula>
    </cfRule>
  </conditionalFormatting>
  <conditionalFormatting sqref="B17:C17">
    <cfRule type="expression" dxfId="125" priority="1">
      <formula>IF(AND(H17&gt;0,ISBLANK(B17)),TRUE,FALSE)</formula>
    </cfRule>
  </conditionalFormatting>
  <dataValidations count="2">
    <dataValidation type="decimal" operator="greaterThanOrEqual" allowBlank="1" showInputMessage="1" showErrorMessage="1" error="Please enter a dollar amount greater than or equal to $0.00." sqref="D16:F16 B17:C39 B79:C89" xr:uid="{00000000-0002-0000-0400-000000000000}">
      <formula1>0</formula1>
    </dataValidation>
    <dataValidation type="whole" operator="greaterThanOrEqual" allowBlank="1" showInputMessage="1" showErrorMessage="1" error="Please enter a whole number greater than or equal to 0." sqref="H17:I39 H79:J89 J16:J77" xr:uid="{00000000-0002-0000-0400-000001000000}">
      <formula1>0</formula1>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sheetPr>
  <dimension ref="A1:H137"/>
  <sheetViews>
    <sheetView topLeftCell="A21" zoomScaleNormal="100" workbookViewId="0">
      <selection activeCell="A35" sqref="A35"/>
    </sheetView>
  </sheetViews>
  <sheetFormatPr defaultColWidth="9.140625" defaultRowHeight="15" x14ac:dyDescent="0.25"/>
  <cols>
    <col min="1" max="1" width="45.7109375" style="7" customWidth="1"/>
    <col min="2" max="2" width="17.28515625" style="7" customWidth="1"/>
    <col min="3" max="7" width="15.7109375" style="7" customWidth="1"/>
    <col min="8" max="8" width="16.85546875" style="7" customWidth="1"/>
    <col min="9" max="16384" width="9.140625" style="7"/>
  </cols>
  <sheetData>
    <row r="1" spans="1:8" s="1" customFormat="1" x14ac:dyDescent="0.25"/>
    <row r="2" spans="1:8" s="1" customFormat="1" x14ac:dyDescent="0.25"/>
    <row r="3" spans="1:8" s="1" customFormat="1" x14ac:dyDescent="0.25"/>
    <row r="4" spans="1:8" s="1" customFormat="1" x14ac:dyDescent="0.25"/>
    <row r="5" spans="1:8" s="1" customFormat="1" x14ac:dyDescent="0.25"/>
    <row r="6" spans="1:8" s="1" customFormat="1" x14ac:dyDescent="0.25"/>
    <row r="7" spans="1:8" s="1" customFormat="1" x14ac:dyDescent="0.25"/>
    <row r="8" spans="1:8" s="1" customFormat="1" x14ac:dyDescent="0.25"/>
    <row r="9" spans="1:8" ht="18.75" x14ac:dyDescent="0.3">
      <c r="A9" s="965" t="s">
        <v>426</v>
      </c>
      <c r="B9" s="965"/>
      <c r="C9" s="965"/>
      <c r="D9" s="965"/>
      <c r="E9" s="965"/>
      <c r="F9" s="965"/>
      <c r="G9" s="965"/>
      <c r="H9" s="2"/>
    </row>
    <row r="10" spans="1:8" ht="18.75" x14ac:dyDescent="0.3">
      <c r="A10" s="965" t="s">
        <v>822</v>
      </c>
      <c r="B10" s="733"/>
      <c r="C10" s="965"/>
      <c r="D10" s="965"/>
      <c r="E10" s="965"/>
      <c r="F10" s="965"/>
      <c r="G10" s="965"/>
      <c r="H10" s="2"/>
    </row>
    <row r="11" spans="1:8" x14ac:dyDescent="0.25">
      <c r="A11" s="418"/>
      <c r="B11" s="418"/>
      <c r="C11" s="418"/>
      <c r="D11" s="418"/>
      <c r="E11" s="418"/>
      <c r="F11" s="418"/>
      <c r="G11" s="418"/>
      <c r="H11" s="2"/>
    </row>
    <row r="12" spans="1:8" ht="18.75" x14ac:dyDescent="0.3">
      <c r="A12" s="965" t="s">
        <v>474</v>
      </c>
      <c r="B12" s="965"/>
      <c r="C12" s="965"/>
      <c r="D12" s="965"/>
      <c r="E12" s="965"/>
      <c r="F12" s="965"/>
      <c r="G12" s="965"/>
      <c r="H12" s="2"/>
    </row>
    <row r="13" spans="1:8" ht="15.75" thickBot="1" x14ac:dyDescent="0.3">
      <c r="A13" s="419" t="s">
        <v>821</v>
      </c>
      <c r="B13" s="419"/>
      <c r="C13" s="419"/>
      <c r="D13" s="419"/>
      <c r="E13" s="419"/>
      <c r="F13" s="419"/>
      <c r="G13" s="419"/>
      <c r="H13" s="2"/>
    </row>
    <row r="14" spans="1:8" ht="15.75" thickBot="1" x14ac:dyDescent="0.3">
      <c r="A14" s="419"/>
      <c r="B14" s="1119"/>
      <c r="C14" s="1120"/>
      <c r="D14" s="1121"/>
      <c r="E14" s="419"/>
      <c r="F14" s="419"/>
      <c r="G14" s="419"/>
      <c r="H14" s="2"/>
    </row>
    <row r="15" spans="1:8" x14ac:dyDescent="0.25">
      <c r="A15" s="418"/>
      <c r="B15" s="418"/>
      <c r="C15" s="418"/>
      <c r="D15" s="418"/>
      <c r="E15" s="418"/>
      <c r="F15" s="418"/>
      <c r="G15" s="418"/>
      <c r="H15" s="2"/>
    </row>
    <row r="16" spans="1:8" ht="18.75" x14ac:dyDescent="0.3">
      <c r="A16" s="965" t="s">
        <v>529</v>
      </c>
      <c r="B16" s="965"/>
      <c r="C16" s="965"/>
      <c r="D16" s="965"/>
      <c r="E16" s="965"/>
      <c r="F16" s="965"/>
      <c r="G16" s="965"/>
      <c r="H16" s="2"/>
    </row>
    <row r="17" spans="1:8" x14ac:dyDescent="0.25">
      <c r="A17" s="419" t="s">
        <v>828</v>
      </c>
      <c r="B17" s="419"/>
      <c r="C17" s="419"/>
      <c r="D17" s="419"/>
      <c r="E17" s="419"/>
      <c r="F17" s="419"/>
      <c r="G17" s="419"/>
      <c r="H17" s="733"/>
    </row>
    <row r="18" spans="1:8" ht="15.75" thickBot="1" x14ac:dyDescent="0.3">
      <c r="A18" s="419"/>
      <c r="B18" s="2"/>
      <c r="C18" s="2"/>
      <c r="D18" s="2"/>
      <c r="E18" s="419"/>
      <c r="F18" s="419"/>
      <c r="G18" s="419"/>
      <c r="H18" s="2"/>
    </row>
    <row r="19" spans="1:8" ht="15.75" thickBot="1" x14ac:dyDescent="0.3">
      <c r="A19" s="2" t="s">
        <v>528</v>
      </c>
      <c r="B19" s="456"/>
      <c r="C19" s="2"/>
      <c r="D19" s="2"/>
      <c r="E19" s="419"/>
      <c r="F19" s="419"/>
      <c r="G19" s="419"/>
      <c r="H19" s="2"/>
    </row>
    <row r="20" spans="1:8" ht="15.75" thickBot="1" x14ac:dyDescent="0.3">
      <c r="A20" s="2" t="s">
        <v>523</v>
      </c>
      <c r="B20" s="456"/>
      <c r="C20" s="2"/>
      <c r="D20" s="2"/>
      <c r="E20" s="419"/>
      <c r="F20" s="419"/>
      <c r="G20" s="419"/>
      <c r="H20" s="2"/>
    </row>
    <row r="21" spans="1:8" ht="15.75" thickBot="1" x14ac:dyDescent="0.3">
      <c r="A21" s="2" t="s">
        <v>524</v>
      </c>
      <c r="B21" s="456"/>
      <c r="C21" s="2"/>
      <c r="D21" s="2"/>
      <c r="E21" s="419"/>
      <c r="F21" s="419"/>
      <c r="G21" s="419"/>
      <c r="H21" s="2"/>
    </row>
    <row r="22" spans="1:8" ht="15.75" thickBot="1" x14ac:dyDescent="0.3">
      <c r="A22" s="2" t="s">
        <v>908</v>
      </c>
      <c r="B22" s="456"/>
      <c r="C22" s="2"/>
      <c r="D22" s="2"/>
      <c r="E22" s="419"/>
      <c r="F22" s="419"/>
      <c r="G22" s="419"/>
      <c r="H22" s="2"/>
    </row>
    <row r="23" spans="1:8" ht="15.75" thickBot="1" x14ac:dyDescent="0.3">
      <c r="A23" s="2" t="s">
        <v>909</v>
      </c>
      <c r="B23" s="456"/>
      <c r="C23" s="2"/>
      <c r="D23" s="2"/>
      <c r="E23" s="419"/>
      <c r="F23" s="419"/>
      <c r="G23" s="419"/>
      <c r="H23" s="2"/>
    </row>
    <row r="24" spans="1:8" ht="15.75" thickBot="1" x14ac:dyDescent="0.3">
      <c r="A24" s="2" t="s">
        <v>491</v>
      </c>
      <c r="B24" s="456"/>
      <c r="C24" s="2"/>
      <c r="D24" s="2"/>
      <c r="E24" s="419"/>
      <c r="F24" s="419"/>
      <c r="G24" s="419"/>
      <c r="H24" s="2"/>
    </row>
    <row r="25" spans="1:8" ht="15.75" thickBot="1" x14ac:dyDescent="0.3">
      <c r="A25" s="2" t="s">
        <v>527</v>
      </c>
      <c r="B25" s="456"/>
      <c r="C25" s="2"/>
      <c r="D25" s="2"/>
      <c r="E25" s="419"/>
      <c r="F25" s="419"/>
      <c r="G25" s="419"/>
      <c r="H25" s="2"/>
    </row>
    <row r="26" spans="1:8" ht="15.75" thickBot="1" x14ac:dyDescent="0.3">
      <c r="A26" s="2" t="s">
        <v>343</v>
      </c>
      <c r="B26" s="456"/>
      <c r="C26" s="2"/>
      <c r="D26" s="2"/>
      <c r="E26" s="419"/>
      <c r="F26" s="419"/>
      <c r="G26" s="419"/>
      <c r="H26" s="2"/>
    </row>
    <row r="27" spans="1:8" x14ac:dyDescent="0.25">
      <c r="A27" s="419"/>
      <c r="B27" s="2"/>
      <c r="C27" s="2"/>
      <c r="D27" s="2"/>
      <c r="E27" s="419"/>
      <c r="F27" s="419"/>
      <c r="G27" s="419"/>
      <c r="H27" s="2"/>
    </row>
    <row r="28" spans="1:8" ht="18.75" x14ac:dyDescent="0.3">
      <c r="A28" s="965" t="s">
        <v>481</v>
      </c>
      <c r="B28" s="965"/>
      <c r="C28" s="965"/>
      <c r="D28" s="965"/>
      <c r="E28" s="965"/>
      <c r="F28" s="965"/>
      <c r="G28" s="965"/>
      <c r="H28" s="2"/>
    </row>
    <row r="29" spans="1:8" ht="15.75" thickBot="1" x14ac:dyDescent="0.3">
      <c r="A29" s="419" t="s">
        <v>864</v>
      </c>
      <c r="B29" s="419"/>
      <c r="C29" s="419"/>
      <c r="D29" s="419"/>
      <c r="E29" s="419"/>
      <c r="F29" s="508" t="s">
        <v>927</v>
      </c>
      <c r="G29" s="419"/>
      <c r="H29" s="2"/>
    </row>
    <row r="30" spans="1:8" ht="15.75" thickBot="1" x14ac:dyDescent="0.3">
      <c r="A30" s="508"/>
      <c r="B30" s="511"/>
      <c r="C30" s="418"/>
      <c r="D30" s="419"/>
      <c r="E30" s="419"/>
      <c r="F30" s="419"/>
      <c r="G30" s="419"/>
      <c r="H30" s="2"/>
    </row>
    <row r="31" spans="1:8" x14ac:dyDescent="0.25">
      <c r="A31" s="418"/>
      <c r="B31" s="418"/>
      <c r="C31" s="418"/>
      <c r="D31" s="418"/>
      <c r="E31" s="418"/>
      <c r="F31" s="418"/>
      <c r="G31" s="418"/>
      <c r="H31" s="2"/>
    </row>
    <row r="32" spans="1:8" ht="18.75" x14ac:dyDescent="0.25">
      <c r="A32" s="960" t="s">
        <v>1022</v>
      </c>
      <c r="B32" s="397"/>
      <c r="C32" s="397"/>
      <c r="D32" s="418"/>
      <c r="E32" s="418"/>
      <c r="F32" s="418"/>
      <c r="G32" s="418"/>
      <c r="H32" s="2"/>
    </row>
    <row r="33" spans="1:8" ht="18.75" x14ac:dyDescent="0.25">
      <c r="A33" s="961" t="s">
        <v>1023</v>
      </c>
      <c r="B33" s="962"/>
      <c r="C33" s="963"/>
      <c r="D33" s="418"/>
      <c r="E33" s="418"/>
      <c r="F33" s="418"/>
      <c r="G33" s="418"/>
      <c r="H33" s="2"/>
    </row>
    <row r="34" spans="1:8" ht="6.75" customHeight="1" thickBot="1" x14ac:dyDescent="0.3">
      <c r="A34" s="961"/>
      <c r="B34" s="962"/>
      <c r="C34" s="963"/>
      <c r="D34" s="418"/>
      <c r="E34" s="418"/>
      <c r="F34" s="418"/>
      <c r="G34" s="418"/>
      <c r="H34" s="2"/>
    </row>
    <row r="35" spans="1:8" ht="15.75" thickBot="1" x14ac:dyDescent="0.3">
      <c r="A35" s="964" t="s">
        <v>933</v>
      </c>
      <c r="B35" s="1138" t="s">
        <v>934</v>
      </c>
      <c r="C35" s="1139"/>
      <c r="D35" s="1139"/>
      <c r="E35" s="1140" t="s">
        <v>935</v>
      </c>
      <c r="F35" s="1141"/>
      <c r="G35" s="418"/>
      <c r="H35" s="2"/>
    </row>
    <row r="36" spans="1:8" x14ac:dyDescent="0.25">
      <c r="A36" s="966"/>
      <c r="B36" s="1142"/>
      <c r="C36" s="1143"/>
      <c r="D36" s="1143"/>
      <c r="E36" s="1144"/>
      <c r="F36" s="1145"/>
      <c r="G36" s="418"/>
      <c r="H36" s="2"/>
    </row>
    <row r="37" spans="1:8" x14ac:dyDescent="0.25">
      <c r="A37" s="967"/>
      <c r="B37" s="1108"/>
      <c r="C37" s="1062"/>
      <c r="D37" s="1062"/>
      <c r="E37" s="1109"/>
      <c r="F37" s="1110"/>
      <c r="G37" s="418"/>
      <c r="H37" s="2"/>
    </row>
    <row r="38" spans="1:8" x14ac:dyDescent="0.25">
      <c r="A38" s="968"/>
      <c r="B38" s="1108"/>
      <c r="C38" s="1062"/>
      <c r="D38" s="1062"/>
      <c r="E38" s="1109"/>
      <c r="F38" s="1110"/>
      <c r="G38" s="418"/>
      <c r="H38" s="2"/>
    </row>
    <row r="39" spans="1:8" x14ac:dyDescent="0.25">
      <c r="A39" s="967"/>
      <c r="B39" s="1108"/>
      <c r="C39" s="1062"/>
      <c r="D39" s="1062"/>
      <c r="E39" s="1109"/>
      <c r="F39" s="1110"/>
      <c r="G39" s="418"/>
      <c r="H39" s="2"/>
    </row>
    <row r="40" spans="1:8" x14ac:dyDescent="0.25">
      <c r="A40" s="967"/>
      <c r="B40" s="1108"/>
      <c r="C40" s="1062"/>
      <c r="D40" s="1062"/>
      <c r="E40" s="1109"/>
      <c r="F40" s="1110"/>
      <c r="G40" s="418"/>
      <c r="H40" s="2"/>
    </row>
    <row r="41" spans="1:8" x14ac:dyDescent="0.25">
      <c r="A41" s="969"/>
      <c r="B41" s="1108"/>
      <c r="C41" s="1062"/>
      <c r="D41" s="1062"/>
      <c r="E41" s="1109"/>
      <c r="F41" s="1110"/>
      <c r="G41" s="418"/>
      <c r="H41" s="2"/>
    </row>
    <row r="42" spans="1:8" x14ac:dyDescent="0.25">
      <c r="A42" s="967"/>
      <c r="B42" s="1108"/>
      <c r="C42" s="1062"/>
      <c r="D42" s="1062"/>
      <c r="E42" s="1109"/>
      <c r="F42" s="1110"/>
      <c r="G42" s="418"/>
      <c r="H42" s="2"/>
    </row>
    <row r="43" spans="1:8" x14ac:dyDescent="0.25">
      <c r="A43" s="967"/>
      <c r="B43" s="1108"/>
      <c r="C43" s="1062"/>
      <c r="D43" s="1062"/>
      <c r="E43" s="1109"/>
      <c r="F43" s="1110"/>
      <c r="G43" s="418"/>
      <c r="H43" s="2"/>
    </row>
    <row r="44" spans="1:8" x14ac:dyDescent="0.25">
      <c r="A44" s="967"/>
      <c r="B44" s="1108"/>
      <c r="C44" s="1062"/>
      <c r="D44" s="1062"/>
      <c r="E44" s="1109"/>
      <c r="F44" s="1110"/>
      <c r="G44" s="418"/>
      <c r="H44" s="2"/>
    </row>
    <row r="45" spans="1:8" ht="15.75" thickBot="1" x14ac:dyDescent="0.3">
      <c r="A45" s="970"/>
      <c r="B45" s="1111"/>
      <c r="C45" s="1059"/>
      <c r="D45" s="1059"/>
      <c r="E45" s="1112"/>
      <c r="F45" s="1113"/>
      <c r="G45" s="418"/>
      <c r="H45" s="2"/>
    </row>
    <row r="46" spans="1:8" ht="15.75" thickBot="1" x14ac:dyDescent="0.3">
      <c r="A46" s="1114" t="s">
        <v>936</v>
      </c>
      <c r="B46" s="1115"/>
      <c r="C46" s="1115"/>
      <c r="D46" s="1116"/>
      <c r="E46" s="1117">
        <f>SUM(E36:F45)</f>
        <v>0</v>
      </c>
      <c r="F46" s="1118"/>
      <c r="G46" s="418"/>
      <c r="H46" s="2"/>
    </row>
    <row r="47" spans="1:8" x14ac:dyDescent="0.25">
      <c r="A47" s="418"/>
      <c r="B47" s="418"/>
      <c r="C47" s="418"/>
      <c r="D47" s="418"/>
      <c r="E47" s="418"/>
      <c r="F47" s="418"/>
      <c r="G47" s="418"/>
      <c r="H47" s="2"/>
    </row>
    <row r="48" spans="1:8" ht="18.75" x14ac:dyDescent="0.3">
      <c r="A48" s="965" t="s">
        <v>482</v>
      </c>
      <c r="B48" s="965"/>
      <c r="C48" s="965"/>
      <c r="D48" s="965"/>
      <c r="E48" s="965"/>
      <c r="F48" s="965"/>
      <c r="G48" s="965"/>
      <c r="H48" s="2"/>
    </row>
    <row r="49" spans="1:8" x14ac:dyDescent="0.25">
      <c r="A49" s="419" t="s">
        <v>915</v>
      </c>
      <c r="B49" s="419"/>
      <c r="C49" s="508" t="s">
        <v>927</v>
      </c>
      <c r="D49" s="419"/>
      <c r="E49" s="419"/>
      <c r="F49" s="419"/>
      <c r="G49" s="419"/>
      <c r="H49" s="2"/>
    </row>
    <row r="50" spans="1:8" ht="15.75" thickBot="1" x14ac:dyDescent="0.3">
      <c r="A50" s="982"/>
      <c r="B50" s="419"/>
      <c r="C50" s="419"/>
      <c r="D50" s="419"/>
      <c r="E50" s="419"/>
      <c r="F50" s="419"/>
      <c r="G50" s="419"/>
      <c r="H50" s="2"/>
    </row>
    <row r="51" spans="1:8" ht="15.75" thickBot="1" x14ac:dyDescent="0.3">
      <c r="A51" s="419"/>
      <c r="B51" s="456"/>
      <c r="C51" s="487"/>
      <c r="D51" s="419"/>
      <c r="E51" s="419"/>
      <c r="F51" s="419"/>
      <c r="G51" s="419"/>
      <c r="H51" s="2"/>
    </row>
    <row r="52" spans="1:8" s="453" customFormat="1" x14ac:dyDescent="0.25">
      <c r="A52" s="418"/>
      <c r="B52" s="418"/>
      <c r="C52" s="418"/>
      <c r="D52" s="418"/>
      <c r="E52" s="418"/>
      <c r="F52" s="418"/>
      <c r="G52" s="418"/>
      <c r="H52" s="418"/>
    </row>
    <row r="53" spans="1:8" ht="18.75" x14ac:dyDescent="0.3">
      <c r="A53" s="965" t="s">
        <v>493</v>
      </c>
      <c r="B53" s="965"/>
      <c r="C53" s="965"/>
      <c r="D53" s="965"/>
      <c r="E53" s="965"/>
      <c r="F53" s="965"/>
      <c r="G53" s="965"/>
      <c r="H53" s="2"/>
    </row>
    <row r="54" spans="1:8" ht="15.75" thickBot="1" x14ac:dyDescent="0.3">
      <c r="A54" s="419" t="s">
        <v>823</v>
      </c>
      <c r="B54" s="419"/>
      <c r="C54" s="419"/>
      <c r="D54" s="419"/>
      <c r="E54" s="419"/>
      <c r="F54" s="419"/>
      <c r="G54" s="419"/>
      <c r="H54" s="2"/>
    </row>
    <row r="55" spans="1:8" ht="15.75" thickBot="1" x14ac:dyDescent="0.3">
      <c r="A55" s="419"/>
      <c r="B55" s="468"/>
      <c r="C55" s="487" t="str">
        <f>IF(AND(B55&gt;0,Home!D30=0),"Please enter the amount of BC Housing funding in the Home Schedule.","")</f>
        <v/>
      </c>
      <c r="D55" s="419"/>
      <c r="E55" s="419"/>
      <c r="F55" s="419"/>
      <c r="G55" s="419"/>
      <c r="H55" s="2"/>
    </row>
    <row r="56" spans="1:8" x14ac:dyDescent="0.25">
      <c r="A56" s="418"/>
      <c r="B56" s="418"/>
      <c r="C56" s="418"/>
      <c r="D56" s="418"/>
      <c r="E56" s="418"/>
      <c r="F56" s="418"/>
      <c r="G56" s="418"/>
      <c r="H56" s="2"/>
    </row>
    <row r="57" spans="1:8" ht="18.75" x14ac:dyDescent="0.3">
      <c r="A57" s="965" t="s">
        <v>492</v>
      </c>
      <c r="B57" s="965"/>
      <c r="C57" s="965"/>
      <c r="D57" s="965"/>
      <c r="E57" s="965"/>
      <c r="F57" s="965"/>
      <c r="G57" s="965"/>
      <c r="H57" s="2"/>
    </row>
    <row r="58" spans="1:8" ht="16.5" customHeight="1" thickBot="1" x14ac:dyDescent="0.3">
      <c r="A58" s="1122" t="s">
        <v>824</v>
      </c>
      <c r="B58" s="1122"/>
      <c r="C58" s="1122"/>
      <c r="D58" s="1122"/>
      <c r="E58" s="1122"/>
      <c r="F58" s="1122"/>
      <c r="G58" s="1122"/>
      <c r="H58" s="2"/>
    </row>
    <row r="59" spans="1:8" ht="15.75" thickBot="1" x14ac:dyDescent="0.3">
      <c r="A59" s="419"/>
      <c r="B59" s="511"/>
      <c r="C59" s="487" t="str">
        <f>IF(AND(B59&gt;0,Home!D29=0),"Please enter the amount of Community Living BC funding in the Home Schedule.","")</f>
        <v/>
      </c>
      <c r="D59" s="419"/>
      <c r="E59" s="419"/>
      <c r="F59" s="419"/>
      <c r="G59" s="419"/>
      <c r="H59" s="2"/>
    </row>
    <row r="60" spans="1:8" x14ac:dyDescent="0.25">
      <c r="A60" s="419"/>
      <c r="B60" s="711"/>
      <c r="C60" s="487"/>
      <c r="D60" s="419"/>
      <c r="E60" s="419"/>
      <c r="F60" s="419"/>
      <c r="G60" s="419"/>
      <c r="H60" s="2"/>
    </row>
    <row r="61" spans="1:8" ht="18.75" x14ac:dyDescent="0.3">
      <c r="A61" s="965" t="s">
        <v>826</v>
      </c>
      <c r="B61" s="418"/>
      <c r="C61" s="418"/>
      <c r="D61" s="418"/>
      <c r="E61" s="418"/>
      <c r="F61" s="418"/>
      <c r="G61" s="418"/>
      <c r="H61" s="2"/>
    </row>
    <row r="62" spans="1:8" ht="15.75" thickBot="1" x14ac:dyDescent="0.3">
      <c r="A62" s="419" t="s">
        <v>825</v>
      </c>
      <c r="B62" s="711"/>
      <c r="C62" s="487"/>
      <c r="D62" s="419"/>
      <c r="E62" s="419"/>
      <c r="F62" s="419"/>
      <c r="G62" s="419"/>
      <c r="H62" s="2"/>
    </row>
    <row r="63" spans="1:8" ht="15.75" thickBot="1" x14ac:dyDescent="0.3">
      <c r="A63" s="419"/>
      <c r="B63" s="706"/>
      <c r="C63" s="487"/>
      <c r="D63" s="419"/>
      <c r="E63" s="419"/>
      <c r="F63" s="419"/>
      <c r="G63" s="419"/>
      <c r="H63" s="2"/>
    </row>
    <row r="64" spans="1:8" x14ac:dyDescent="0.25">
      <c r="A64" s="418"/>
      <c r="B64" s="418"/>
      <c r="C64" s="418"/>
      <c r="D64" s="418"/>
      <c r="E64" s="418"/>
      <c r="F64" s="418"/>
      <c r="G64" s="418"/>
      <c r="H64" s="2"/>
    </row>
    <row r="65" spans="1:8" x14ac:dyDescent="0.25">
      <c r="A65" s="419" t="s">
        <v>922</v>
      </c>
      <c r="B65" s="711"/>
      <c r="C65" s="487"/>
      <c r="D65" s="419"/>
      <c r="E65" s="419"/>
      <c r="F65" s="419"/>
      <c r="G65" s="419"/>
      <c r="H65" s="2"/>
    </row>
    <row r="66" spans="1:8" ht="15.75" thickBot="1" x14ac:dyDescent="0.3">
      <c r="A66" s="418"/>
      <c r="B66" s="418"/>
      <c r="C66" s="418"/>
      <c r="D66" s="418"/>
      <c r="E66" s="418"/>
      <c r="F66" s="418"/>
      <c r="G66" s="418"/>
      <c r="H66" s="2"/>
    </row>
    <row r="67" spans="1:8" ht="15.75" thickBot="1" x14ac:dyDescent="0.3">
      <c r="A67" s="418"/>
      <c r="B67" s="706"/>
      <c r="C67" s="418"/>
      <c r="D67" s="418"/>
      <c r="E67" s="418"/>
      <c r="F67" s="418"/>
      <c r="G67" s="418"/>
      <c r="H67" s="2"/>
    </row>
    <row r="68" spans="1:8" x14ac:dyDescent="0.25">
      <c r="A68" s="418"/>
      <c r="B68" s="418"/>
      <c r="C68" s="418"/>
      <c r="D68" s="418"/>
      <c r="E68" s="418"/>
      <c r="F68" s="418"/>
      <c r="G68" s="418"/>
      <c r="H68" s="2"/>
    </row>
    <row r="69" spans="1:8" ht="15.75" thickBot="1" x14ac:dyDescent="0.3">
      <c r="A69" s="733" t="s">
        <v>829</v>
      </c>
      <c r="B69" s="418"/>
      <c r="C69" s="418"/>
      <c r="D69" s="418"/>
      <c r="E69" s="418"/>
      <c r="F69" s="418"/>
      <c r="G69" s="418"/>
      <c r="H69" s="2"/>
    </row>
    <row r="70" spans="1:8" ht="15.75" thickBot="1" x14ac:dyDescent="0.3">
      <c r="A70" s="418"/>
      <c r="B70" s="706"/>
      <c r="C70" s="418"/>
      <c r="D70" s="418"/>
      <c r="E70" s="418"/>
      <c r="F70" s="418"/>
      <c r="G70" s="418"/>
      <c r="H70" s="2"/>
    </row>
    <row r="71" spans="1:8" x14ac:dyDescent="0.25">
      <c r="A71" s="418"/>
      <c r="B71" s="418"/>
      <c r="C71" s="418"/>
      <c r="D71" s="418"/>
      <c r="E71" s="418"/>
      <c r="F71" s="418"/>
      <c r="G71" s="418"/>
      <c r="H71" s="2"/>
    </row>
    <row r="72" spans="1:8" ht="18.75" x14ac:dyDescent="0.3">
      <c r="A72" s="965" t="s">
        <v>475</v>
      </c>
      <c r="B72" s="965"/>
      <c r="C72" s="965"/>
      <c r="D72" s="965"/>
      <c r="E72" s="965"/>
      <c r="F72" s="965"/>
      <c r="G72" s="965"/>
      <c r="H72" s="2"/>
    </row>
    <row r="73" spans="1:8" x14ac:dyDescent="0.25">
      <c r="A73" s="419" t="s">
        <v>851</v>
      </c>
      <c r="B73" s="419"/>
      <c r="C73" s="419"/>
      <c r="D73" s="419"/>
      <c r="E73" s="419"/>
      <c r="F73" s="419"/>
      <c r="G73" s="419"/>
      <c r="H73" s="2"/>
    </row>
    <row r="74" spans="1:8" ht="15.75" thickBot="1" x14ac:dyDescent="0.3">
      <c r="A74" s="508"/>
      <c r="B74" s="419"/>
      <c r="C74" s="419"/>
      <c r="D74" s="419"/>
      <c r="E74" s="419"/>
      <c r="F74" s="419"/>
      <c r="G74" s="419"/>
      <c r="H74" s="2"/>
    </row>
    <row r="75" spans="1:8" ht="15.75" thickBot="1" x14ac:dyDescent="0.3">
      <c r="A75" s="419"/>
      <c r="B75" s="456"/>
      <c r="C75" s="487"/>
      <c r="D75" s="419"/>
      <c r="E75" s="419"/>
      <c r="F75" s="419"/>
      <c r="G75" s="419"/>
      <c r="H75" s="2"/>
    </row>
    <row r="76" spans="1:8" x14ac:dyDescent="0.25">
      <c r="A76" s="418"/>
      <c r="B76" s="418"/>
      <c r="C76" s="418"/>
      <c r="D76" s="418"/>
      <c r="E76" s="418"/>
      <c r="F76" s="418"/>
      <c r="G76" s="418"/>
      <c r="H76" s="2"/>
    </row>
    <row r="77" spans="1:8" ht="18.75" x14ac:dyDescent="0.3">
      <c r="A77" s="965" t="s">
        <v>476</v>
      </c>
      <c r="B77" s="965"/>
      <c r="C77" s="965"/>
      <c r="D77" s="965"/>
      <c r="E77" s="965"/>
      <c r="F77" s="965"/>
      <c r="G77" s="965"/>
      <c r="H77" s="2"/>
    </row>
    <row r="78" spans="1:8" x14ac:dyDescent="0.25">
      <c r="A78" s="419" t="s">
        <v>852</v>
      </c>
      <c r="B78" s="419"/>
      <c r="C78" s="419"/>
      <c r="D78" s="419"/>
      <c r="E78" s="419"/>
      <c r="F78" s="419"/>
      <c r="G78" s="419"/>
      <c r="H78" s="2"/>
    </row>
    <row r="79" spans="1:8" ht="15.75" thickBot="1" x14ac:dyDescent="0.3">
      <c r="A79" s="508"/>
      <c r="B79" s="419"/>
      <c r="C79" s="419"/>
      <c r="D79" s="419"/>
      <c r="E79" s="419"/>
      <c r="F79" s="419"/>
      <c r="G79" s="419"/>
      <c r="H79" s="2"/>
    </row>
    <row r="80" spans="1:8" ht="15.75" thickBot="1" x14ac:dyDescent="0.3">
      <c r="A80" s="419"/>
      <c r="B80" s="456"/>
      <c r="C80" s="487"/>
      <c r="D80" s="419"/>
      <c r="E80" s="419"/>
      <c r="F80" s="419"/>
      <c r="G80" s="419"/>
      <c r="H80" s="2"/>
    </row>
    <row r="81" spans="1:8" x14ac:dyDescent="0.25">
      <c r="A81" s="418"/>
      <c r="B81" s="418"/>
      <c r="C81" s="418"/>
      <c r="D81" s="418"/>
      <c r="E81" s="418"/>
      <c r="F81" s="418"/>
      <c r="G81" s="418"/>
      <c r="H81" s="2"/>
    </row>
    <row r="82" spans="1:8" ht="18.75" x14ac:dyDescent="0.3">
      <c r="A82" s="965" t="s">
        <v>173</v>
      </c>
      <c r="B82" s="965"/>
      <c r="C82" s="965"/>
      <c r="D82" s="965"/>
      <c r="E82" s="965"/>
      <c r="F82" s="965"/>
      <c r="G82" s="965"/>
      <c r="H82" s="2"/>
    </row>
    <row r="83" spans="1:8" x14ac:dyDescent="0.25">
      <c r="A83" s="419" t="s">
        <v>827</v>
      </c>
      <c r="B83" s="419"/>
      <c r="C83" s="419"/>
      <c r="D83" s="419"/>
      <c r="E83" s="419"/>
      <c r="F83" s="419"/>
      <c r="G83" s="419"/>
      <c r="H83" s="2"/>
    </row>
    <row r="84" spans="1:8" ht="15.75" thickBot="1" x14ac:dyDescent="0.3">
      <c r="A84" s="418"/>
      <c r="B84" s="418"/>
      <c r="C84" s="418"/>
      <c r="D84" s="418"/>
      <c r="E84" s="418"/>
      <c r="F84" s="418"/>
      <c r="G84" s="418"/>
      <c r="H84" s="2"/>
    </row>
    <row r="85" spans="1:8" x14ac:dyDescent="0.25">
      <c r="A85" s="420" t="s">
        <v>468</v>
      </c>
      <c r="B85" s="1129"/>
      <c r="C85" s="1130"/>
      <c r="D85" s="1131"/>
      <c r="E85" s="418"/>
      <c r="F85" s="418"/>
      <c r="G85" s="418"/>
      <c r="H85" s="2"/>
    </row>
    <row r="86" spans="1:8" x14ac:dyDescent="0.25">
      <c r="A86" s="421" t="s">
        <v>5</v>
      </c>
      <c r="B86" s="1132"/>
      <c r="C86" s="1133"/>
      <c r="D86" s="1134"/>
      <c r="E86" s="418"/>
      <c r="F86" s="418"/>
      <c r="G86" s="418"/>
      <c r="H86" s="2"/>
    </row>
    <row r="87" spans="1:8" ht="15.75" thickBot="1" x14ac:dyDescent="0.3">
      <c r="A87" s="422" t="s">
        <v>6</v>
      </c>
      <c r="B87" s="1135"/>
      <c r="C87" s="1136"/>
      <c r="D87" s="1137"/>
      <c r="E87" s="418"/>
      <c r="F87" s="418"/>
      <c r="G87" s="418"/>
      <c r="H87" s="2"/>
    </row>
    <row r="88" spans="1:8" x14ac:dyDescent="0.25">
      <c r="A88" s="418"/>
      <c r="B88" s="418"/>
      <c r="C88" s="418"/>
      <c r="D88" s="418"/>
      <c r="E88" s="418"/>
      <c r="F88" s="418"/>
      <c r="G88" s="418"/>
      <c r="H88" s="2"/>
    </row>
    <row r="89" spans="1:8" ht="18.75" x14ac:dyDescent="0.3">
      <c r="A89" s="965" t="s">
        <v>427</v>
      </c>
      <c r="B89" s="965"/>
      <c r="C89" s="965"/>
      <c r="D89" s="965"/>
      <c r="E89" s="965"/>
      <c r="F89" s="965"/>
      <c r="G89" s="965"/>
      <c r="H89" s="2"/>
    </row>
    <row r="90" spans="1:8" x14ac:dyDescent="0.25">
      <c r="A90" s="419" t="s">
        <v>879</v>
      </c>
      <c r="B90" s="419"/>
      <c r="C90" s="419"/>
      <c r="D90" s="419"/>
      <c r="E90" s="419"/>
      <c r="F90" s="419"/>
      <c r="G90" s="419"/>
      <c r="H90" s="2"/>
    </row>
    <row r="91" spans="1:8" ht="15.75" thickBot="1" x14ac:dyDescent="0.3">
      <c r="A91" s="418"/>
      <c r="B91" s="418"/>
      <c r="C91" s="418"/>
      <c r="D91" s="418"/>
      <c r="E91" s="418"/>
      <c r="F91" s="418"/>
      <c r="G91" s="418"/>
      <c r="H91" s="2"/>
    </row>
    <row r="92" spans="1:8" x14ac:dyDescent="0.25">
      <c r="A92" s="420" t="s">
        <v>428</v>
      </c>
      <c r="B92" s="1129"/>
      <c r="C92" s="1130"/>
      <c r="D92" s="1131"/>
      <c r="E92" s="418"/>
      <c r="F92" s="418"/>
      <c r="G92" s="418"/>
      <c r="H92" s="2"/>
    </row>
    <row r="93" spans="1:8" x14ac:dyDescent="0.25">
      <c r="A93" s="421" t="s">
        <v>429</v>
      </c>
      <c r="B93" s="1132"/>
      <c r="C93" s="1133"/>
      <c r="D93" s="1134"/>
      <c r="E93" s="418"/>
      <c r="F93" s="418"/>
      <c r="G93" s="418"/>
      <c r="H93" s="2"/>
    </row>
    <row r="94" spans="1:8" ht="15.75" thickBot="1" x14ac:dyDescent="0.3">
      <c r="A94" s="422" t="s">
        <v>430</v>
      </c>
      <c r="B94" s="1135"/>
      <c r="C94" s="1136"/>
      <c r="D94" s="1137"/>
      <c r="E94" s="418"/>
      <c r="F94" s="418"/>
      <c r="G94" s="418"/>
      <c r="H94" s="2"/>
    </row>
    <row r="95" spans="1:8" x14ac:dyDescent="0.25">
      <c r="A95" s="418"/>
      <c r="B95" s="418"/>
      <c r="C95" s="418"/>
      <c r="D95" s="418"/>
      <c r="E95" s="418"/>
      <c r="F95" s="418"/>
      <c r="G95" s="418"/>
      <c r="H95" s="2"/>
    </row>
    <row r="96" spans="1:8" ht="18.75" x14ac:dyDescent="0.3">
      <c r="A96" s="965" t="s">
        <v>439</v>
      </c>
      <c r="B96" s="965"/>
      <c r="C96" s="965"/>
      <c r="D96" s="965"/>
      <c r="E96" s="965"/>
      <c r="F96" s="965"/>
      <c r="G96" s="965"/>
      <c r="H96" s="2"/>
    </row>
    <row r="97" spans="1:8" x14ac:dyDescent="0.25">
      <c r="A97" s="419" t="s">
        <v>870</v>
      </c>
      <c r="B97" s="419"/>
      <c r="C97" s="419"/>
      <c r="D97" s="419"/>
      <c r="E97" s="419"/>
      <c r="F97" s="419"/>
      <c r="G97" s="419"/>
      <c r="H97" s="2"/>
    </row>
    <row r="98" spans="1:8" ht="15.75" thickBot="1" x14ac:dyDescent="0.3">
      <c r="A98" s="418"/>
      <c r="B98" s="418"/>
      <c r="C98" s="418"/>
      <c r="D98" s="418"/>
      <c r="E98" s="418"/>
      <c r="F98" s="418"/>
      <c r="G98" s="418"/>
      <c r="H98" s="2"/>
    </row>
    <row r="99" spans="1:8" x14ac:dyDescent="0.25">
      <c r="A99" s="420" t="s">
        <v>445</v>
      </c>
      <c r="B99" s="1129"/>
      <c r="C99" s="1130"/>
      <c r="D99" s="1131"/>
      <c r="E99" s="418"/>
      <c r="F99" s="418"/>
      <c r="G99" s="418"/>
      <c r="H99" s="2"/>
    </row>
    <row r="100" spans="1:8" x14ac:dyDescent="0.25">
      <c r="A100" s="421" t="s">
        <v>727</v>
      </c>
      <c r="B100" s="1132"/>
      <c r="C100" s="1133"/>
      <c r="D100" s="1134"/>
      <c r="E100" s="418"/>
      <c r="F100" s="418"/>
      <c r="G100" s="418"/>
      <c r="H100" s="2"/>
    </row>
    <row r="101" spans="1:8" ht="15.75" thickBot="1" x14ac:dyDescent="0.3">
      <c r="A101" s="422" t="s">
        <v>444</v>
      </c>
      <c r="B101" s="1146"/>
      <c r="C101" s="1147"/>
      <c r="D101" s="1148"/>
      <c r="E101" s="418"/>
      <c r="F101" s="418"/>
      <c r="G101" s="418"/>
      <c r="H101" s="2"/>
    </row>
    <row r="102" spans="1:8" x14ac:dyDescent="0.25">
      <c r="A102" s="418"/>
      <c r="B102" s="418"/>
      <c r="C102" s="418"/>
      <c r="D102" s="418"/>
      <c r="E102" s="418"/>
      <c r="F102" s="418"/>
      <c r="G102" s="418"/>
      <c r="H102" s="2"/>
    </row>
    <row r="103" spans="1:8" s="453" customFormat="1" ht="18.75" hidden="1" x14ac:dyDescent="0.3">
      <c r="A103" s="965" t="s">
        <v>446</v>
      </c>
      <c r="B103" s="418"/>
      <c r="C103" s="418"/>
      <c r="D103" s="418"/>
      <c r="E103" s="418"/>
      <c r="F103" s="418"/>
      <c r="G103" s="418"/>
      <c r="H103" s="418"/>
    </row>
    <row r="104" spans="1:8" s="453" customFormat="1" ht="44.25" hidden="1" customHeight="1" thickBot="1" x14ac:dyDescent="0.3">
      <c r="A104" s="1149" t="s">
        <v>871</v>
      </c>
      <c r="B104" s="1149"/>
      <c r="C104" s="1149"/>
      <c r="D104" s="1149"/>
      <c r="E104" s="1149"/>
      <c r="F104" s="1149"/>
      <c r="G104" s="1149"/>
      <c r="H104" s="1149"/>
    </row>
    <row r="105" spans="1:8" s="454" customFormat="1" ht="15.75" hidden="1" thickBot="1" x14ac:dyDescent="0.3">
      <c r="A105" s="455"/>
      <c r="B105" s="980"/>
      <c r="C105" s="419"/>
      <c r="D105" s="419"/>
      <c r="E105" s="419"/>
      <c r="F105" s="419"/>
      <c r="G105" s="419"/>
      <c r="H105" s="419"/>
    </row>
    <row r="106" spans="1:8" s="454" customFormat="1" ht="15.75" hidden="1" thickBot="1" x14ac:dyDescent="0.3">
      <c r="A106" s="1122" t="s">
        <v>872</v>
      </c>
      <c r="B106" s="1122"/>
      <c r="C106" s="1122"/>
      <c r="D106" s="1122"/>
      <c r="E106" s="1122"/>
      <c r="F106" s="1122"/>
      <c r="G106" s="1122"/>
      <c r="H106" s="419"/>
    </row>
    <row r="107" spans="1:8" s="454" customFormat="1" ht="15.75" hidden="1" thickBot="1" x14ac:dyDescent="0.3">
      <c r="A107" s="419"/>
      <c r="B107" s="981"/>
      <c r="C107" s="419"/>
      <c r="D107" s="419"/>
      <c r="E107" s="419"/>
      <c r="F107" s="419"/>
      <c r="G107" s="419"/>
      <c r="H107" s="419"/>
    </row>
    <row r="108" spans="1:8" s="453" customFormat="1" hidden="1" x14ac:dyDescent="0.25">
      <c r="A108" s="418"/>
      <c r="B108" s="418"/>
      <c r="C108" s="418"/>
      <c r="D108" s="418"/>
      <c r="E108" s="418"/>
      <c r="F108" s="418"/>
      <c r="G108" s="418"/>
      <c r="H108" s="418"/>
    </row>
    <row r="109" spans="1:8" ht="18.75" x14ac:dyDescent="0.3">
      <c r="A109" s="965" t="s">
        <v>431</v>
      </c>
      <c r="B109" s="965"/>
      <c r="C109" s="965"/>
      <c r="D109" s="965"/>
      <c r="E109" s="965"/>
      <c r="F109" s="965"/>
      <c r="G109" s="965"/>
      <c r="H109" s="2"/>
    </row>
    <row r="110" spans="1:8" x14ac:dyDescent="0.25">
      <c r="A110" s="419" t="s">
        <v>853</v>
      </c>
      <c r="B110" s="418"/>
      <c r="C110" s="418"/>
      <c r="D110" s="418"/>
      <c r="E110" s="418"/>
      <c r="F110" s="418"/>
      <c r="G110" s="418"/>
      <c r="H110" s="2"/>
    </row>
    <row r="111" spans="1:8" ht="15.75" thickBot="1" x14ac:dyDescent="0.3">
      <c r="A111" s="892" t="s">
        <v>854</v>
      </c>
      <c r="B111" s="418"/>
      <c r="C111" s="418"/>
      <c r="D111" s="418"/>
      <c r="E111" s="418"/>
      <c r="F111" s="418"/>
      <c r="G111" s="418"/>
      <c r="H111" s="2"/>
    </row>
    <row r="112" spans="1:8" x14ac:dyDescent="0.25">
      <c r="A112" s="423"/>
      <c r="B112" s="1123" t="s">
        <v>28</v>
      </c>
      <c r="C112" s="1124"/>
      <c r="D112" s="1125"/>
      <c r="E112" s="1126" t="s">
        <v>27</v>
      </c>
      <c r="F112" s="1127"/>
      <c r="G112" s="1128"/>
      <c r="H112" s="2"/>
    </row>
    <row r="113" spans="1:8" ht="30" customHeight="1" x14ac:dyDescent="0.25">
      <c r="A113" s="424"/>
      <c r="B113" s="603" t="s">
        <v>210</v>
      </c>
      <c r="C113" s="604" t="s">
        <v>419</v>
      </c>
      <c r="D113" s="605" t="s">
        <v>330</v>
      </c>
      <c r="E113" s="653" t="s">
        <v>210</v>
      </c>
      <c r="F113" s="654" t="s">
        <v>419</v>
      </c>
      <c r="G113" s="655" t="s">
        <v>330</v>
      </c>
      <c r="H113" s="2"/>
    </row>
    <row r="114" spans="1:8" x14ac:dyDescent="0.25">
      <c r="A114" s="424"/>
      <c r="B114" s="425" t="s">
        <v>172</v>
      </c>
      <c r="C114" s="426" t="s">
        <v>172</v>
      </c>
      <c r="D114" s="427" t="s">
        <v>172</v>
      </c>
      <c r="E114" s="428" t="s">
        <v>172</v>
      </c>
      <c r="F114" s="426" t="s">
        <v>172</v>
      </c>
      <c r="G114" s="427" t="s">
        <v>172</v>
      </c>
      <c r="H114" s="2"/>
    </row>
    <row r="115" spans="1:8" ht="15.75" thickBot="1" x14ac:dyDescent="0.3">
      <c r="A115" s="429"/>
      <c r="B115" s="446"/>
      <c r="C115" s="447"/>
      <c r="D115" s="448"/>
      <c r="E115" s="449"/>
      <c r="F115" s="447"/>
      <c r="G115" s="448"/>
      <c r="H115" s="2"/>
    </row>
    <row r="116" spans="1:8" x14ac:dyDescent="0.25">
      <c r="A116" s="418"/>
      <c r="B116" s="418"/>
      <c r="C116" s="418"/>
      <c r="D116" s="418"/>
      <c r="E116" s="418"/>
      <c r="F116" s="418"/>
      <c r="G116" s="418"/>
      <c r="H116" s="2"/>
    </row>
    <row r="117" spans="1:8" ht="18.75" hidden="1" x14ac:dyDescent="0.3">
      <c r="A117" s="965" t="s">
        <v>432</v>
      </c>
      <c r="B117" s="965"/>
      <c r="C117" s="965"/>
      <c r="D117" s="965"/>
      <c r="E117" s="965"/>
      <c r="F117" s="965"/>
      <c r="G117" s="965"/>
      <c r="H117" s="2"/>
    </row>
    <row r="118" spans="1:8" hidden="1" x14ac:dyDescent="0.25">
      <c r="A118" s="508" t="s">
        <v>914</v>
      </c>
      <c r="B118" s="418"/>
      <c r="C118" s="418"/>
      <c r="D118" s="418"/>
      <c r="E118" s="418"/>
      <c r="F118" s="418"/>
      <c r="G118" s="418"/>
      <c r="H118" s="2"/>
    </row>
    <row r="119" spans="1:8" ht="15.75" hidden="1" thickBot="1" x14ac:dyDescent="0.3">
      <c r="A119" s="418"/>
      <c r="B119" s="418"/>
      <c r="C119" s="418"/>
      <c r="D119" s="418"/>
      <c r="E119" s="418"/>
      <c r="F119" s="418"/>
      <c r="G119" s="418"/>
      <c r="H119" s="2"/>
    </row>
    <row r="120" spans="1:8" hidden="1" x14ac:dyDescent="0.25">
      <c r="A120" s="423"/>
      <c r="B120" s="1123" t="s">
        <v>28</v>
      </c>
      <c r="C120" s="1124"/>
      <c r="D120" s="1125"/>
      <c r="E120" s="1126" t="s">
        <v>27</v>
      </c>
      <c r="F120" s="1127"/>
      <c r="G120" s="1128"/>
      <c r="H120" s="2"/>
    </row>
    <row r="121" spans="1:8" ht="30" hidden="1" x14ac:dyDescent="0.25">
      <c r="A121" s="424"/>
      <c r="B121" s="603" t="s">
        <v>212</v>
      </c>
      <c r="C121" s="604" t="s">
        <v>211</v>
      </c>
      <c r="D121" s="605" t="s">
        <v>210</v>
      </c>
      <c r="E121" s="653" t="s">
        <v>212</v>
      </c>
      <c r="F121" s="654" t="s">
        <v>211</v>
      </c>
      <c r="G121" s="655" t="s">
        <v>210</v>
      </c>
      <c r="H121" s="2"/>
    </row>
    <row r="122" spans="1:8" ht="15.75" hidden="1" thickBot="1" x14ac:dyDescent="0.3">
      <c r="A122" s="429"/>
      <c r="B122" s="430" t="s">
        <v>172</v>
      </c>
      <c r="C122" s="431" t="s">
        <v>172</v>
      </c>
      <c r="D122" s="432" t="s">
        <v>172</v>
      </c>
      <c r="E122" s="433" t="s">
        <v>172</v>
      </c>
      <c r="F122" s="431" t="s">
        <v>172</v>
      </c>
      <c r="G122" s="432" t="s">
        <v>172</v>
      </c>
      <c r="H122" s="2"/>
    </row>
    <row r="123" spans="1:8" hidden="1" x14ac:dyDescent="0.25">
      <c r="A123" s="434" t="s">
        <v>248</v>
      </c>
      <c r="B123" s="971"/>
      <c r="C123" s="972"/>
      <c r="D123" s="973"/>
      <c r="E123" s="971"/>
      <c r="F123" s="972"/>
      <c r="G123" s="973"/>
      <c r="H123" s="2"/>
    </row>
    <row r="124" spans="1:8" hidden="1" x14ac:dyDescent="0.25">
      <c r="A124" s="435" t="s">
        <v>249</v>
      </c>
      <c r="B124" s="974"/>
      <c r="C124" s="975"/>
      <c r="D124" s="976"/>
      <c r="E124" s="974"/>
      <c r="F124" s="975"/>
      <c r="G124" s="976"/>
      <c r="H124" s="2"/>
    </row>
    <row r="125" spans="1:8" hidden="1" x14ac:dyDescent="0.25">
      <c r="A125" s="435" t="s">
        <v>250</v>
      </c>
      <c r="B125" s="974"/>
      <c r="C125" s="975"/>
      <c r="D125" s="976"/>
      <c r="E125" s="974"/>
      <c r="F125" s="975"/>
      <c r="G125" s="976"/>
      <c r="H125" s="2"/>
    </row>
    <row r="126" spans="1:8" hidden="1" x14ac:dyDescent="0.25">
      <c r="A126" s="435" t="s">
        <v>251</v>
      </c>
      <c r="B126" s="974"/>
      <c r="C126" s="975"/>
      <c r="D126" s="976"/>
      <c r="E126" s="974"/>
      <c r="F126" s="975"/>
      <c r="G126" s="976"/>
      <c r="H126" s="2"/>
    </row>
    <row r="127" spans="1:8" hidden="1" x14ac:dyDescent="0.25">
      <c r="A127" s="435" t="s">
        <v>252</v>
      </c>
      <c r="B127" s="974"/>
      <c r="C127" s="975"/>
      <c r="D127" s="976"/>
      <c r="E127" s="974"/>
      <c r="F127" s="975"/>
      <c r="G127" s="976"/>
      <c r="H127" s="2"/>
    </row>
    <row r="128" spans="1:8" hidden="1" x14ac:dyDescent="0.25">
      <c r="A128" s="435" t="s">
        <v>253</v>
      </c>
      <c r="B128" s="974"/>
      <c r="C128" s="975"/>
      <c r="D128" s="976"/>
      <c r="E128" s="974"/>
      <c r="F128" s="975"/>
      <c r="G128" s="976"/>
      <c r="H128" s="2"/>
    </row>
    <row r="129" spans="1:8" hidden="1" x14ac:dyDescent="0.25">
      <c r="A129" s="435" t="s">
        <v>254</v>
      </c>
      <c r="B129" s="974"/>
      <c r="C129" s="975"/>
      <c r="D129" s="976"/>
      <c r="E129" s="974"/>
      <c r="F129" s="975"/>
      <c r="G129" s="976"/>
      <c r="H129" s="2"/>
    </row>
    <row r="130" spans="1:8" hidden="1" x14ac:dyDescent="0.25">
      <c r="A130" s="435" t="s">
        <v>255</v>
      </c>
      <c r="B130" s="974"/>
      <c r="C130" s="975"/>
      <c r="D130" s="976"/>
      <c r="E130" s="974"/>
      <c r="F130" s="975"/>
      <c r="G130" s="976"/>
      <c r="H130" s="2"/>
    </row>
    <row r="131" spans="1:8" hidden="1" x14ac:dyDescent="0.25">
      <c r="A131" s="435" t="s">
        <v>256</v>
      </c>
      <c r="B131" s="974"/>
      <c r="C131" s="975"/>
      <c r="D131" s="976"/>
      <c r="E131" s="974"/>
      <c r="F131" s="975"/>
      <c r="G131" s="976"/>
      <c r="H131" s="2"/>
    </row>
    <row r="132" spans="1:8" hidden="1" x14ac:dyDescent="0.25">
      <c r="A132" s="435" t="s">
        <v>257</v>
      </c>
      <c r="B132" s="974"/>
      <c r="C132" s="975"/>
      <c r="D132" s="976"/>
      <c r="E132" s="974"/>
      <c r="F132" s="975"/>
      <c r="G132" s="976"/>
      <c r="H132" s="2"/>
    </row>
    <row r="133" spans="1:8" hidden="1" x14ac:dyDescent="0.25">
      <c r="A133" s="435" t="s">
        <v>258</v>
      </c>
      <c r="B133" s="974"/>
      <c r="C133" s="975"/>
      <c r="D133" s="976"/>
      <c r="E133" s="974"/>
      <c r="F133" s="975"/>
      <c r="G133" s="976"/>
      <c r="H133" s="2"/>
    </row>
    <row r="134" spans="1:8" hidden="1" x14ac:dyDescent="0.25">
      <c r="A134" s="435" t="s">
        <v>259</v>
      </c>
      <c r="B134" s="974"/>
      <c r="C134" s="975"/>
      <c r="D134" s="976"/>
      <c r="E134" s="974"/>
      <c r="F134" s="975"/>
      <c r="G134" s="976"/>
      <c r="H134" s="2"/>
    </row>
    <row r="135" spans="1:8" hidden="1" x14ac:dyDescent="0.25">
      <c r="A135" s="435" t="s">
        <v>260</v>
      </c>
      <c r="B135" s="974"/>
      <c r="C135" s="975"/>
      <c r="D135" s="976"/>
      <c r="E135" s="974"/>
      <c r="F135" s="975"/>
      <c r="G135" s="976"/>
      <c r="H135" s="2"/>
    </row>
    <row r="136" spans="1:8" hidden="1" x14ac:dyDescent="0.25">
      <c r="A136" s="435" t="s">
        <v>261</v>
      </c>
      <c r="B136" s="974"/>
      <c r="C136" s="975"/>
      <c r="D136" s="976"/>
      <c r="E136" s="974"/>
      <c r="F136" s="975"/>
      <c r="G136" s="976"/>
      <c r="H136" s="2"/>
    </row>
    <row r="137" spans="1:8" ht="15.75" hidden="1" thickBot="1" x14ac:dyDescent="0.3">
      <c r="A137" s="436" t="s">
        <v>262</v>
      </c>
      <c r="B137" s="977"/>
      <c r="C137" s="978"/>
      <c r="D137" s="979"/>
      <c r="E137" s="977"/>
      <c r="F137" s="978"/>
      <c r="G137" s="979"/>
      <c r="H137" s="2"/>
    </row>
  </sheetData>
  <sheetProtection algorithmName="SHA-512" hashValue="/1AhsA/2HpBwEW+1ovRtH5tqcolYMspQToF8rx/a4tAUqw8zjlLQKj5p2e/VO9b3pTELxf98GzEm1h+ytniQ2A==" saltValue="KGA6mDHKDqXCpHZcLbosaA==" spinCount="100000" sheet="1" objects="1" scenarios="1"/>
  <mergeCells count="41">
    <mergeCell ref="B120:D120"/>
    <mergeCell ref="E120:G120"/>
    <mergeCell ref="B94:D94"/>
    <mergeCell ref="B99:D99"/>
    <mergeCell ref="B100:D100"/>
    <mergeCell ref="B101:D101"/>
    <mergeCell ref="A104:H104"/>
    <mergeCell ref="B14:D14"/>
    <mergeCell ref="A106:G106"/>
    <mergeCell ref="B112:D112"/>
    <mergeCell ref="E112:G112"/>
    <mergeCell ref="B85:D85"/>
    <mergeCell ref="B86:D86"/>
    <mergeCell ref="B87:D87"/>
    <mergeCell ref="B92:D92"/>
    <mergeCell ref="B93:D93"/>
    <mergeCell ref="A58:G58"/>
    <mergeCell ref="B35:D35"/>
    <mergeCell ref="E35:F35"/>
    <mergeCell ref="B36:D36"/>
    <mergeCell ref="E36:F36"/>
    <mergeCell ref="B37:D37"/>
    <mergeCell ref="E37:F37"/>
    <mergeCell ref="B38:D38"/>
    <mergeCell ref="E38:F38"/>
    <mergeCell ref="B39:D39"/>
    <mergeCell ref="E39:F39"/>
    <mergeCell ref="B40:D40"/>
    <mergeCell ref="E40:F40"/>
    <mergeCell ref="B41:D41"/>
    <mergeCell ref="E41:F41"/>
    <mergeCell ref="B42:D42"/>
    <mergeCell ref="E42:F42"/>
    <mergeCell ref="B43:D43"/>
    <mergeCell ref="E43:F43"/>
    <mergeCell ref="B44:D44"/>
    <mergeCell ref="E44:F44"/>
    <mergeCell ref="B45:D45"/>
    <mergeCell ref="E45:F45"/>
    <mergeCell ref="A46:D46"/>
    <mergeCell ref="E46:F46"/>
  </mergeCells>
  <conditionalFormatting sqref="B107">
    <cfRule type="expression" dxfId="124" priority="21">
      <formula>IF(AND($B$105="Y",ISBLANK($B$107)),TRUE,FALSE)</formula>
    </cfRule>
  </conditionalFormatting>
  <conditionalFormatting sqref="B30">
    <cfRule type="expression" dxfId="123" priority="13">
      <formula>IF(ISBLANK($B$30),TRUE,FALSE)</formula>
    </cfRule>
  </conditionalFormatting>
  <conditionalFormatting sqref="B14:D14">
    <cfRule type="expression" dxfId="122" priority="11">
      <formula>IF(ISBLANK($B$14),TRUE,FALSE)</formula>
    </cfRule>
  </conditionalFormatting>
  <conditionalFormatting sqref="B67">
    <cfRule type="expression" dxfId="121" priority="8">
      <formula>IF(AND($B$63&gt;0,ISBLANK($B$67)),TRUE,FALSE)</formula>
    </cfRule>
  </conditionalFormatting>
  <conditionalFormatting sqref="B70">
    <cfRule type="expression" dxfId="120" priority="7">
      <formula>IF(AND($B$63&gt;0,ISBLANK($B$70)),TRUE,FALSE)</formula>
    </cfRule>
  </conditionalFormatting>
  <conditionalFormatting sqref="B36:D45">
    <cfRule type="expression" dxfId="119" priority="2">
      <formula>AND($A36&lt;&gt;"", ISBLANK($B36))</formula>
    </cfRule>
  </conditionalFormatting>
  <conditionalFormatting sqref="E36:F45">
    <cfRule type="expression" dxfId="118" priority="1">
      <formula>AND($A36&lt;&gt;"", ISBLANK($E36))</formula>
    </cfRule>
  </conditionalFormatting>
  <dataValidations count="16">
    <dataValidation type="list" allowBlank="1" showInputMessage="1" showErrorMessage="1" error="Please select Y or N from the drop-down list." sqref="B123:G137 B51 B75 B80 B105 B115:G115" xr:uid="{00000000-0002-0000-0500-000000000000}">
      <formula1>ListYN</formula1>
    </dataValidation>
    <dataValidation type="list" allowBlank="1" sqref="B92:D94" xr:uid="{00000000-0002-0000-0500-000001000000}">
      <formula1>ListBenefitProvider</formula1>
    </dataValidation>
    <dataValidation type="list" allowBlank="1" sqref="B85:D87" xr:uid="{00000000-0002-0000-0500-000002000000}">
      <formula1>ListPayroll</formula1>
    </dataValidation>
    <dataValidation type="list" allowBlank="1" sqref="B99:D101" xr:uid="{00000000-0002-0000-0500-000003000000}">
      <formula1>ListPensionPlan</formula1>
    </dataValidation>
    <dataValidation type="whole" operator="greaterThanOrEqual" allowBlank="1" showInputMessage="1" showErrorMessage="1" error="Please enter a whole number greater than or equal to 0." sqref="B107" xr:uid="{00000000-0002-0000-0500-000004000000}">
      <formula1>0</formula1>
    </dataValidation>
    <dataValidation type="decimal" allowBlank="1" showInputMessage="1" showErrorMessage="1" error="Please enter a percentage between 0.0% and 100.0%." sqref="B55" xr:uid="{00000000-0002-0000-0500-000005000000}">
      <formula1>0</formula1>
      <formula2>1</formula2>
    </dataValidation>
    <dataValidation type="list" allowBlank="1" showInputMessage="1" showErrorMessage="1" error="Please choose an option from the drop-down list." sqref="B14:D14" xr:uid="{00000000-0002-0000-0500-000006000000}">
      <formula1>ListLegalStatus</formula1>
    </dataValidation>
    <dataValidation type="decimal" operator="greaterThanOrEqual" allowBlank="1" showInputMessage="1" showErrorMessage="1" error="Please enter a percentage between 0.0% and 100.0%." sqref="B62 B60 B65" xr:uid="{00000000-0002-0000-0500-000007000000}">
      <formula1>0</formula1>
    </dataValidation>
    <dataValidation type="list" allowBlank="1" showInputMessage="1" showErrorMessage="1" error="Please select Y or N from the drop-down menu." sqref="B19:B26" xr:uid="{00000000-0002-0000-0500-000008000000}">
      <formula1>ListYN</formula1>
    </dataValidation>
    <dataValidation type="decimal" operator="greaterThanOrEqual" allowBlank="1" showInputMessage="1" showErrorMessage="1" error="Please enter a dollar amount." sqref="B30" xr:uid="{00000000-0002-0000-0500-000009000000}">
      <formula1>0</formula1>
    </dataValidation>
    <dataValidation type="decimal" operator="greaterThanOrEqual" allowBlank="1" showInputMessage="1" showErrorMessage="1" error="Please enter a whole number greater than 0" sqref="B59" xr:uid="{00000000-0002-0000-0500-00000A000000}">
      <formula1>0</formula1>
    </dataValidation>
    <dataValidation type="decimal" operator="greaterThanOrEqual" allowBlank="1" showInputMessage="1" showErrorMessage="1" error="Please enter a whole number greater than 0." sqref="B63" xr:uid="{00000000-0002-0000-0500-00000B000000}">
      <formula1>0</formula1>
    </dataValidation>
    <dataValidation type="decimal" operator="greaterThanOrEqual" allowBlank="1" showInputMessage="1" showErrorMessage="1" error="Please enter a number greater than 0" sqref="B67" xr:uid="{00000000-0002-0000-0500-00000C000000}">
      <formula1>0</formula1>
    </dataValidation>
    <dataValidation type="decimal" operator="greaterThanOrEqual" allowBlank="1" showInputMessage="1" showErrorMessage="1" error="Please enter a number greater than 0." sqref="B70" xr:uid="{00000000-0002-0000-0500-00000D000000}">
      <formula1>0</formula1>
    </dataValidation>
    <dataValidation type="list" allowBlank="1" showInputMessage="1" showErrorMessage="1" error="Please select a funder from the drop-down menu." sqref="A37:A45 A36" xr:uid="{B7ADE4AD-25EC-4594-AF87-843503060E2B}">
      <formula1>listFunders</formula1>
    </dataValidation>
    <dataValidation type="decimal" operator="greaterThanOrEqual" allowBlank="1" showInputMessage="1" showErrorMessage="1" error="Please enter a dollar value." sqref="E36:F45" xr:uid="{BDAEFBB6-741D-4968-9705-F4A07B54CC73}">
      <formula1>0</formula1>
    </dataValidation>
  </dataValidations>
  <hyperlinks>
    <hyperlink ref="A111" r:id="rId1" display="See perameters here." xr:uid="{4581ED03-6F69-47FD-9183-EE5AD51CC670}"/>
    <hyperlink ref="A104:H104" r:id="rId2" display="When regular employees move directly from another CSSEA-member employer, does your agency recognize her service with her previous employer and hours worked in the same or similar classification, for the purpose of vacation entitlement and to determine the appropriate increment step? (Refer to Memorandum of Agreement (MOA) - Social Services Sector Retention and Portability Clause.)" xr:uid="{B3DE8796-AF03-44E3-85E3-27002DC47086}"/>
    <hyperlink ref="A118" r:id="rId3" display="Does your agency provide to each employee group any of the following superior benefits, as outlined in MOA #2 Re: Superior Benefits and Provisions?" xr:uid="{37737B45-1EE2-4E07-B960-D6C543E1CA03}"/>
    <hyperlink ref="F29" r:id="rId4" display="See parameters here." xr:uid="{6ECC1FA7-A0E6-4024-8FE3-9BBBAD516DE3}"/>
    <hyperlink ref="C49" r:id="rId5" xr:uid="{B3FA226A-C077-4AF7-801A-90C953125420}"/>
  </hyperlinks>
  <pageMargins left="0.7" right="0.7" top="0.75" bottom="0.75" header="0.3" footer="0.3"/>
  <pageSetup orientation="portrait" r:id="rId6"/>
  <drawing r:id="rId7"/>
  <legacyDrawing r:id="rId8"/>
  <extLst>
    <ext xmlns:x14="http://schemas.microsoft.com/office/spreadsheetml/2009/9/main" uri="{78C0D931-6437-407d-A8EE-F0AAD7539E65}">
      <x14:conditionalFormattings>
        <x14:conditionalFormatting xmlns:xm="http://schemas.microsoft.com/office/excel/2006/main">
          <x14:cfRule type="expression" priority="4" id="{495D4DF4-6789-44BC-9708-E1785324B541}">
            <xm:f>IF(AND(Home!$D$29&gt;0,ISBLANK($B$67)),TRUE,FALSE)</xm:f>
            <x14:dxf>
              <fill>
                <patternFill>
                  <bgColor rgb="FFFF0000"/>
                </patternFill>
              </fill>
            </x14:dxf>
          </x14:cfRule>
          <xm:sqref>B67</xm:sqref>
        </x14:conditionalFormatting>
        <x14:conditionalFormatting xmlns:xm="http://schemas.microsoft.com/office/excel/2006/main">
          <x14:cfRule type="expression" priority="3" id="{D1F46D94-BE59-4CBA-8BD4-E5DC9BA1949B}">
            <xm:f>IF(AND(Home!$D$29&gt;0,ISBLANK($B$70)),TRUE,FALSE)</xm:f>
            <x14:dxf>
              <fill>
                <patternFill>
                  <bgColor rgb="FFFF0000"/>
                </patternFill>
              </fill>
            </x14:dxf>
          </x14:cfRule>
          <xm:sqref>B70</xm:sqref>
        </x14:conditionalFormatting>
        <x14:conditionalFormatting xmlns:xm="http://schemas.microsoft.com/office/excel/2006/main">
          <x14:cfRule type="expression" priority="20" id="{DD65CCA3-3DD4-4D7E-BD41-A87078C92A48}">
            <xm:f>IF(AND(Home!$D$30&gt;0,ISBLANK($B$55)),TRUE,FALSE)</xm:f>
            <x14:dxf>
              <fill>
                <patternFill>
                  <bgColor rgb="FFFF0000"/>
                </patternFill>
              </fill>
            </x14:dxf>
          </x14:cfRule>
          <xm:sqref>B55</xm:sqref>
        </x14:conditionalFormatting>
        <x14:conditionalFormatting xmlns:xm="http://schemas.microsoft.com/office/excel/2006/main">
          <x14:cfRule type="expression" priority="15" id="{26B3D1B9-2059-4070-B237-406323D949F6}">
            <xm:f>IF(AND(Home!$D$29&gt;0,ISBLANK($B$59)),TRUE,FALSE)</xm:f>
            <x14:dxf>
              <fill>
                <patternFill>
                  <bgColor rgb="FFFF0000"/>
                </patternFill>
              </fill>
            </x14:dxf>
          </x14:cfRule>
          <xm:sqref>B59</xm:sqref>
        </x14:conditionalFormatting>
        <x14:conditionalFormatting xmlns:xm="http://schemas.microsoft.com/office/excel/2006/main">
          <x14:cfRule type="expression" priority="9" id="{733E3471-D113-443A-9462-4B8BC8D64398}">
            <xm:f>IF(AND('C:\Compensation &amp; Benefits\Sectoral Data Project\2023 Compensation &amp; Employee Turnover Report\reportInstruments\[2023_Non-Union_CETR_WorkingFile-clbcLikert.XLSX]Home'!#REF!&gt;0,ISBLANK($B$61)),TRUE,FALSE)</xm:f>
            <x14:dxf>
              <fill>
                <patternFill>
                  <bgColor rgb="FFFF0000"/>
                </patternFill>
              </fill>
            </x14:dxf>
          </x14:cfRule>
          <xm:sqref>B65</xm:sqref>
        </x14:conditionalFormatting>
        <x14:conditionalFormatting xmlns:xm="http://schemas.microsoft.com/office/excel/2006/main">
          <x14:cfRule type="expression" priority="5" id="{7CBA42B0-9138-4C99-9AEA-A6ED3C9A0510}">
            <xm:f>IF(AND(Home!$D$29&gt;0,ISBLANK($B$63)),TRUE,FALSE)</xm:f>
            <x14:dxf>
              <fill>
                <patternFill>
                  <bgColor rgb="FFFF0000"/>
                </patternFill>
              </fill>
            </x14:dxf>
          </x14:cfRule>
          <xm:sqref>B63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H45"/>
  <sheetViews>
    <sheetView workbookViewId="0">
      <selection activeCell="A28" sqref="A28"/>
    </sheetView>
  </sheetViews>
  <sheetFormatPr defaultColWidth="9.140625" defaultRowHeight="15" x14ac:dyDescent="0.25"/>
  <cols>
    <col min="1" max="1" width="45.7109375" style="7" customWidth="1"/>
    <col min="2" max="2" width="17.85546875" style="7" customWidth="1"/>
    <col min="3" max="3" width="28.28515625" style="7" customWidth="1"/>
    <col min="4" max="8" width="15.7109375" style="7" customWidth="1"/>
    <col min="9" max="16384" width="9.140625" style="7"/>
  </cols>
  <sheetData>
    <row r="1" spans="1:8" s="1" customFormat="1" x14ac:dyDescent="0.25"/>
    <row r="2" spans="1:8" s="1" customFormat="1" x14ac:dyDescent="0.25"/>
    <row r="3" spans="1:8" s="1" customFormat="1" x14ac:dyDescent="0.25"/>
    <row r="4" spans="1:8" s="1" customFormat="1" x14ac:dyDescent="0.25"/>
    <row r="5" spans="1:8" s="1" customFormat="1" x14ac:dyDescent="0.25"/>
    <row r="6" spans="1:8" s="1" customFormat="1" x14ac:dyDescent="0.25"/>
    <row r="7" spans="1:8" s="1" customFormat="1" hidden="1" x14ac:dyDescent="0.25"/>
    <row r="8" spans="1:8" s="1" customFormat="1" hidden="1" x14ac:dyDescent="0.25"/>
    <row r="9" spans="1:8" ht="18.75" x14ac:dyDescent="0.3">
      <c r="A9" s="712" t="s">
        <v>625</v>
      </c>
      <c r="B9" s="712"/>
      <c r="C9" s="712"/>
      <c r="D9" s="712"/>
      <c r="E9" s="712"/>
      <c r="F9" s="712"/>
      <c r="G9" s="712"/>
      <c r="H9" s="2"/>
    </row>
    <row r="10" spans="1:8" ht="18.75" x14ac:dyDescent="0.3">
      <c r="A10" s="712" t="s">
        <v>822</v>
      </c>
      <c r="B10" s="712"/>
      <c r="C10" s="712"/>
      <c r="D10" s="712"/>
      <c r="E10" s="712"/>
      <c r="F10" s="712"/>
      <c r="G10" s="712"/>
      <c r="H10" s="2"/>
    </row>
    <row r="11" spans="1:8" s="453" customFormat="1" x14ac:dyDescent="0.25">
      <c r="A11" s="418"/>
      <c r="B11" s="418"/>
      <c r="C11" s="418"/>
      <c r="D11" s="418"/>
      <c r="E11" s="418"/>
      <c r="F11" s="418"/>
      <c r="G11" s="418"/>
      <c r="H11" s="418"/>
    </row>
    <row r="12" spans="1:8" s="453" customFormat="1" x14ac:dyDescent="0.25">
      <c r="A12" s="705" t="s">
        <v>830</v>
      </c>
      <c r="B12" s="418"/>
      <c r="C12" s="880"/>
      <c r="D12" s="418"/>
      <c r="E12" s="418"/>
      <c r="F12" s="418"/>
      <c r="G12" s="418"/>
      <c r="H12" s="418"/>
    </row>
    <row r="13" spans="1:8" s="453" customFormat="1" x14ac:dyDescent="0.25">
      <c r="A13" s="705"/>
      <c r="B13" s="418"/>
      <c r="C13" s="879"/>
      <c r="D13" s="418"/>
      <c r="E13" s="418"/>
      <c r="F13" s="418"/>
      <c r="G13" s="418"/>
      <c r="H13" s="418"/>
    </row>
    <row r="14" spans="1:8" s="672" customFormat="1" ht="18.75" x14ac:dyDescent="0.3">
      <c r="A14" s="712" t="s">
        <v>608</v>
      </c>
      <c r="B14" s="712"/>
      <c r="C14" s="712"/>
      <c r="D14" s="712"/>
      <c r="E14" s="712"/>
      <c r="F14" s="712"/>
      <c r="G14" s="712"/>
      <c r="H14" s="712"/>
    </row>
    <row r="15" spans="1:8" s="453" customFormat="1" ht="15.75" thickBot="1" x14ac:dyDescent="0.3">
      <c r="A15" s="418"/>
      <c r="B15" s="418"/>
      <c r="C15" s="418"/>
      <c r="D15" s="808"/>
      <c r="E15" s="418"/>
      <c r="F15" s="418"/>
      <c r="G15" s="418"/>
      <c r="H15" s="418"/>
    </row>
    <row r="16" spans="1:8" s="453" customFormat="1" ht="15.75" thickBot="1" x14ac:dyDescent="0.3">
      <c r="A16" s="418" t="s">
        <v>873</v>
      </c>
      <c r="B16" s="418"/>
      <c r="C16" s="456"/>
      <c r="D16" s="418"/>
      <c r="E16" s="418"/>
      <c r="F16" s="418"/>
      <c r="G16" s="418"/>
      <c r="H16" s="418"/>
    </row>
    <row r="17" spans="1:8" s="453" customFormat="1" ht="15.75" thickBot="1" x14ac:dyDescent="0.3">
      <c r="A17" s="418"/>
      <c r="B17" s="418"/>
      <c r="C17" s="418"/>
      <c r="D17" s="418"/>
      <c r="E17" s="418"/>
      <c r="F17" s="418"/>
      <c r="G17" s="418"/>
      <c r="H17" s="418"/>
    </row>
    <row r="18" spans="1:8" s="453" customFormat="1" ht="15.75" thickBot="1" x14ac:dyDescent="0.3">
      <c r="A18" s="418" t="s">
        <v>874</v>
      </c>
      <c r="B18" s="418"/>
      <c r="C18" s="456"/>
      <c r="D18" s="418"/>
      <c r="E18" s="418"/>
      <c r="F18" s="418"/>
      <c r="G18" s="418"/>
      <c r="H18" s="418"/>
    </row>
    <row r="19" spans="1:8" s="453" customFormat="1" ht="15.75" thickBot="1" x14ac:dyDescent="0.3">
      <c r="A19" s="418"/>
      <c r="B19" s="418"/>
      <c r="C19" s="418"/>
      <c r="D19" s="418"/>
      <c r="E19" s="418"/>
      <c r="F19" s="418"/>
      <c r="G19" s="418"/>
      <c r="H19" s="418"/>
    </row>
    <row r="20" spans="1:8" s="453" customFormat="1" ht="15.75" thickBot="1" x14ac:dyDescent="0.3">
      <c r="A20" s="418" t="s">
        <v>843</v>
      </c>
      <c r="B20" s="418"/>
      <c r="C20" s="456"/>
      <c r="D20" s="418"/>
      <c r="E20" s="418"/>
      <c r="F20" s="418"/>
      <c r="G20" s="418"/>
      <c r="H20" s="418"/>
    </row>
    <row r="21" spans="1:8" s="453" customFormat="1" x14ac:dyDescent="0.25">
      <c r="A21" s="418"/>
      <c r="B21" s="418"/>
      <c r="C21" s="418"/>
      <c r="D21" s="418"/>
      <c r="E21" s="418"/>
      <c r="F21" s="418"/>
      <c r="G21" s="418"/>
      <c r="H21" s="418"/>
    </row>
    <row r="22" spans="1:8" s="672" customFormat="1" ht="18.75" x14ac:dyDescent="0.3">
      <c r="A22" s="712" t="s">
        <v>562</v>
      </c>
      <c r="B22" s="712"/>
      <c r="C22" s="712"/>
      <c r="D22" s="712"/>
      <c r="E22" s="712"/>
      <c r="F22" s="712"/>
      <c r="G22" s="712"/>
      <c r="H22" s="712"/>
    </row>
    <row r="23" spans="1:8" s="453" customFormat="1" ht="15.75" thickBot="1" x14ac:dyDescent="0.3">
      <c r="A23" s="418"/>
      <c r="B23" s="418"/>
      <c r="C23" s="418"/>
      <c r="D23" s="418"/>
      <c r="E23" s="418"/>
      <c r="F23" s="418"/>
      <c r="G23" s="418"/>
      <c r="H23" s="418"/>
    </row>
    <row r="24" spans="1:8" s="453" customFormat="1" ht="15.75" thickBot="1" x14ac:dyDescent="0.3">
      <c r="A24" s="418" t="s">
        <v>844</v>
      </c>
      <c r="B24" s="418"/>
      <c r="C24" s="456"/>
      <c r="D24" s="418"/>
      <c r="E24" s="418"/>
      <c r="F24" s="418"/>
      <c r="G24" s="418"/>
      <c r="H24" s="418"/>
    </row>
    <row r="25" spans="1:8" s="453" customFormat="1" ht="15.75" thickBot="1" x14ac:dyDescent="0.3">
      <c r="A25" s="418"/>
      <c r="B25" s="418"/>
      <c r="C25" s="418"/>
      <c r="D25" s="418"/>
      <c r="E25" s="418"/>
      <c r="F25" s="418"/>
      <c r="G25" s="418"/>
      <c r="H25" s="418"/>
    </row>
    <row r="26" spans="1:8" s="453" customFormat="1" ht="15.75" thickBot="1" x14ac:dyDescent="0.3">
      <c r="A26" s="418" t="s">
        <v>845</v>
      </c>
      <c r="B26" s="418"/>
      <c r="C26" s="456"/>
      <c r="D26" s="418"/>
      <c r="E26" s="418"/>
      <c r="F26" s="418"/>
      <c r="G26" s="418"/>
      <c r="H26" s="418"/>
    </row>
    <row r="27" spans="1:8" s="453" customFormat="1" ht="15.75" thickBot="1" x14ac:dyDescent="0.3">
      <c r="A27" s="418"/>
      <c r="B27" s="418"/>
      <c r="C27" s="418"/>
      <c r="D27" s="418"/>
      <c r="E27" s="418"/>
      <c r="F27" s="418"/>
      <c r="G27" s="418"/>
      <c r="H27" s="418"/>
    </row>
    <row r="28" spans="1:8" s="453" customFormat="1" ht="15.75" thickBot="1" x14ac:dyDescent="0.3">
      <c r="A28" s="418" t="s">
        <v>846</v>
      </c>
      <c r="B28" s="418"/>
      <c r="C28" s="456"/>
      <c r="D28" s="418"/>
      <c r="E28" s="418"/>
      <c r="F28" s="418"/>
      <c r="G28" s="418"/>
      <c r="H28" s="418"/>
    </row>
    <row r="29" spans="1:8" s="453" customFormat="1" x14ac:dyDescent="0.25">
      <c r="A29" s="418"/>
      <c r="B29" s="418"/>
      <c r="C29" s="418"/>
      <c r="D29" s="418"/>
      <c r="E29" s="418"/>
      <c r="F29" s="418"/>
      <c r="G29" s="418"/>
      <c r="H29" s="418"/>
    </row>
    <row r="30" spans="1:8" s="672" customFormat="1" ht="18.75" x14ac:dyDescent="0.3">
      <c r="A30" s="712" t="s">
        <v>609</v>
      </c>
      <c r="B30" s="712"/>
      <c r="C30" s="712"/>
      <c r="D30" s="712"/>
      <c r="E30" s="712"/>
      <c r="F30" s="712"/>
      <c r="G30" s="712"/>
      <c r="H30" s="712"/>
    </row>
    <row r="31" spans="1:8" s="453" customFormat="1" ht="15.75" thickBot="1" x14ac:dyDescent="0.3">
      <c r="A31" s="418"/>
      <c r="B31" s="418"/>
      <c r="C31" s="418"/>
      <c r="D31" s="418"/>
      <c r="E31" s="418"/>
      <c r="F31" s="418"/>
      <c r="G31" s="418"/>
      <c r="H31" s="418"/>
    </row>
    <row r="32" spans="1:8" s="453" customFormat="1" ht="15.75" thickBot="1" x14ac:dyDescent="0.3">
      <c r="A32" s="418" t="s">
        <v>875</v>
      </c>
      <c r="B32" s="418"/>
      <c r="C32" s="456"/>
      <c r="D32" s="418"/>
      <c r="E32" s="418"/>
      <c r="F32" s="418"/>
      <c r="G32" s="418"/>
      <c r="H32" s="418"/>
    </row>
    <row r="33" spans="1:8" s="453" customFormat="1" ht="15.75" thickBot="1" x14ac:dyDescent="0.3">
      <c r="A33" s="418"/>
      <c r="B33" s="418"/>
      <c r="C33" s="418"/>
      <c r="D33" s="418"/>
      <c r="E33" s="418"/>
      <c r="F33" s="418"/>
      <c r="G33" s="418"/>
      <c r="H33" s="418"/>
    </row>
    <row r="34" spans="1:8" s="453" customFormat="1" ht="15.75" thickBot="1" x14ac:dyDescent="0.3">
      <c r="A34" s="418" t="s">
        <v>876</v>
      </c>
      <c r="B34" s="418"/>
      <c r="C34" s="456"/>
      <c r="D34" s="418"/>
      <c r="E34" s="418"/>
      <c r="F34" s="418"/>
      <c r="G34" s="418"/>
      <c r="H34" s="418"/>
    </row>
    <row r="35" spans="1:8" s="453" customFormat="1" ht="15.75" thickBot="1" x14ac:dyDescent="0.3">
      <c r="A35" s="418"/>
      <c r="B35" s="418"/>
      <c r="C35" s="418"/>
      <c r="D35" s="418"/>
      <c r="E35" s="418"/>
      <c r="F35" s="418"/>
      <c r="G35" s="418"/>
      <c r="H35" s="418"/>
    </row>
    <row r="36" spans="1:8" s="453" customFormat="1" ht="15.75" thickBot="1" x14ac:dyDescent="0.3">
      <c r="A36" s="418" t="s">
        <v>847</v>
      </c>
      <c r="B36" s="418"/>
      <c r="C36" s="456"/>
      <c r="D36" s="418"/>
      <c r="E36" s="418"/>
      <c r="F36" s="418"/>
      <c r="G36" s="418"/>
      <c r="H36" s="418"/>
    </row>
    <row r="37" spans="1:8" s="453" customFormat="1" x14ac:dyDescent="0.25">
      <c r="A37" s="418"/>
      <c r="B37" s="418"/>
      <c r="C37" s="418"/>
      <c r="D37" s="418"/>
      <c r="E37" s="418"/>
      <c r="F37" s="418"/>
      <c r="G37" s="418"/>
      <c r="H37" s="418"/>
    </row>
    <row r="38" spans="1:8" s="672" customFormat="1" ht="18.75" x14ac:dyDescent="0.3">
      <c r="A38" s="712" t="s">
        <v>587</v>
      </c>
      <c r="B38" s="712"/>
      <c r="C38" s="712"/>
      <c r="D38" s="712"/>
      <c r="E38" s="712"/>
      <c r="F38" s="712"/>
      <c r="G38" s="712"/>
      <c r="H38" s="712"/>
    </row>
    <row r="39" spans="1:8" s="453" customFormat="1" ht="15.75" thickBot="1" x14ac:dyDescent="0.3">
      <c r="A39" s="418"/>
      <c r="B39" s="418"/>
      <c r="C39" s="418"/>
      <c r="D39" s="418"/>
      <c r="E39" s="418"/>
      <c r="F39" s="418"/>
      <c r="G39" s="418"/>
      <c r="H39" s="418"/>
    </row>
    <row r="40" spans="1:8" s="453" customFormat="1" ht="15.75" thickBot="1" x14ac:dyDescent="0.3">
      <c r="A40" s="418" t="s">
        <v>848</v>
      </c>
      <c r="B40" s="418"/>
      <c r="C40" s="456"/>
      <c r="D40" s="418"/>
      <c r="E40" s="418"/>
      <c r="F40" s="418"/>
      <c r="G40" s="418"/>
      <c r="H40" s="418"/>
    </row>
    <row r="41" spans="1:8" s="453" customFormat="1" ht="15.75" thickBot="1" x14ac:dyDescent="0.3">
      <c r="A41" s="418"/>
      <c r="B41" s="418"/>
      <c r="C41" s="418"/>
      <c r="D41" s="418"/>
      <c r="E41" s="418"/>
      <c r="F41" s="418"/>
      <c r="G41" s="418"/>
      <c r="H41" s="418"/>
    </row>
    <row r="42" spans="1:8" s="453" customFormat="1" ht="15.75" thickBot="1" x14ac:dyDescent="0.3">
      <c r="A42" s="418" t="s">
        <v>849</v>
      </c>
      <c r="B42" s="418"/>
      <c r="C42" s="456"/>
      <c r="D42" s="418"/>
      <c r="E42" s="418"/>
      <c r="F42" s="418"/>
      <c r="G42" s="418"/>
      <c r="H42" s="418"/>
    </row>
    <row r="43" spans="1:8" s="453" customFormat="1" ht="15.75" thickBot="1" x14ac:dyDescent="0.3">
      <c r="A43" s="418"/>
      <c r="B43" s="418"/>
      <c r="C43" s="418"/>
      <c r="D43" s="418"/>
      <c r="E43" s="418"/>
      <c r="F43" s="418"/>
      <c r="G43" s="418"/>
      <c r="H43" s="418"/>
    </row>
    <row r="44" spans="1:8" s="453" customFormat="1" ht="15.75" thickBot="1" x14ac:dyDescent="0.3">
      <c r="A44" s="418" t="s">
        <v>850</v>
      </c>
      <c r="B44" s="418"/>
      <c r="C44" s="456"/>
      <c r="D44" s="418"/>
      <c r="E44" s="418"/>
      <c r="F44" s="418"/>
      <c r="G44" s="418"/>
      <c r="H44" s="418"/>
    </row>
    <row r="45" spans="1:8" s="453" customFormat="1" x14ac:dyDescent="0.25">
      <c r="A45" s="418"/>
      <c r="B45" s="418"/>
      <c r="C45" s="418"/>
      <c r="D45" s="418"/>
      <c r="E45" s="418"/>
      <c r="F45" s="418"/>
      <c r="G45" s="418"/>
      <c r="H45" s="418"/>
    </row>
  </sheetData>
  <sheetProtection algorithmName="SHA-512" hashValue="rJfl0NVP0Lj1Zn/H4N8G+DbSSoxj/25LNODI4RKvVMlRGyZGVON1WJvRrj9xSOR2ODDdXD5wY9UaQoZ7xKNjCg==" saltValue="f6eCkTtRpvrw7dmluhErwA==" spinCount="100000" sheet="1" objects="1" scenarios="1"/>
  <dataValidations count="1">
    <dataValidation type="list" allowBlank="1" showInputMessage="1" showErrorMessage="1" sqref="C16 C18 C20 C24 C26 C28 C32 C34 C36 C40 C42 C44" xr:uid="{00000000-0002-0000-0B00-000000000000}">
      <formula1>LikertAgree</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499984740745262"/>
    <pageSetUpPr fitToPage="1"/>
  </sheetPr>
  <dimension ref="A1:W196"/>
  <sheetViews>
    <sheetView workbookViewId="0">
      <selection activeCell="A12" sqref="A12:A15"/>
    </sheetView>
  </sheetViews>
  <sheetFormatPr defaultColWidth="9.140625" defaultRowHeight="15" x14ac:dyDescent="0.25"/>
  <cols>
    <col min="1" max="1" width="36.5703125" style="92" customWidth="1"/>
    <col min="2" max="2" width="13.7109375" style="92" customWidth="1"/>
    <col min="3" max="3" width="10.7109375" style="92" customWidth="1"/>
    <col min="4" max="7" width="14.7109375" style="92" customWidth="1"/>
    <col min="8" max="14" width="10.7109375" style="92" customWidth="1"/>
    <col min="15" max="20" width="13.7109375" style="92" customWidth="1"/>
    <col min="21" max="21" width="9.140625" style="92"/>
    <col min="22" max="22" width="9.140625" style="45" hidden="1" customWidth="1"/>
    <col min="23" max="23" width="10.140625" style="813" hidden="1" customWidth="1"/>
    <col min="24" max="16384" width="9.140625" style="92"/>
  </cols>
  <sheetData>
    <row r="1" spans="1:23" s="90" customFormat="1" ht="15" customHeight="1" x14ac:dyDescent="0.25">
      <c r="A1" s="90" t="s">
        <v>188</v>
      </c>
      <c r="V1" s="378"/>
      <c r="W1" s="812"/>
    </row>
    <row r="2" spans="1:23" s="90" customFormat="1" ht="15" customHeight="1" x14ac:dyDescent="0.25">
      <c r="V2" s="378"/>
      <c r="W2" s="812"/>
    </row>
    <row r="3" spans="1:23" s="90" customFormat="1" ht="15" customHeight="1" x14ac:dyDescent="0.25">
      <c r="V3" s="378"/>
      <c r="W3" s="812"/>
    </row>
    <row r="4" spans="1:23" s="90" customFormat="1" ht="15" customHeight="1" x14ac:dyDescent="0.25">
      <c r="V4" s="378"/>
      <c r="W4" s="812"/>
    </row>
    <row r="5" spans="1:23" s="90" customFormat="1" ht="15" customHeight="1" x14ac:dyDescent="0.25">
      <c r="V5" s="378"/>
      <c r="W5" s="812"/>
    </row>
    <row r="6" spans="1:23" s="90" customFormat="1" ht="15" customHeight="1" thickBot="1" x14ac:dyDescent="0.3">
      <c r="V6" s="378"/>
      <c r="W6" s="812"/>
    </row>
    <row r="7" spans="1:23" s="90" customFormat="1" ht="15" hidden="1" customHeight="1" x14ac:dyDescent="0.25">
      <c r="V7" s="378"/>
      <c r="W7" s="812"/>
    </row>
    <row r="8" spans="1:23" s="90" customFormat="1" ht="15" hidden="1" customHeight="1" thickBot="1" x14ac:dyDescent="0.3">
      <c r="V8" s="378"/>
      <c r="W8" s="812"/>
    </row>
    <row r="9" spans="1:23" ht="18.75" x14ac:dyDescent="0.25">
      <c r="A9" s="1034" t="s">
        <v>715</v>
      </c>
      <c r="B9" s="1034"/>
      <c r="C9" s="1034"/>
      <c r="D9" s="1034"/>
      <c r="E9" s="1034"/>
      <c r="F9" s="1034"/>
      <c r="G9" s="1034"/>
      <c r="H9" s="1026" t="s">
        <v>519</v>
      </c>
      <c r="I9" s="1027"/>
      <c r="J9" s="1027"/>
      <c r="K9" s="1027"/>
      <c r="L9" s="1028"/>
      <c r="M9" s="662" t="str">
        <f>Home!J23</f>
        <v/>
      </c>
      <c r="N9" s="1032" t="s">
        <v>531</v>
      </c>
      <c r="O9" s="1101"/>
      <c r="P9" s="1101"/>
      <c r="Q9" s="1101"/>
      <c r="R9" s="857"/>
      <c r="S9" s="591"/>
      <c r="T9" s="591"/>
    </row>
    <row r="10" spans="1:23" ht="19.5" thickBot="1" x14ac:dyDescent="0.3">
      <c r="A10" s="1034" t="s">
        <v>21</v>
      </c>
      <c r="B10" s="1034"/>
      <c r="C10" s="1034"/>
      <c r="D10" s="1034"/>
      <c r="E10" s="1034"/>
      <c r="F10" s="1034"/>
      <c r="G10" s="1034"/>
      <c r="H10" s="1029" t="s">
        <v>520</v>
      </c>
      <c r="I10" s="1030"/>
      <c r="J10" s="1030"/>
      <c r="K10" s="1030"/>
      <c r="L10" s="1031"/>
      <c r="M10" s="663" t="str">
        <f>Home!J24</f>
        <v/>
      </c>
      <c r="N10" s="1032" t="s">
        <v>531</v>
      </c>
      <c r="O10" s="1101"/>
      <c r="P10" s="1101"/>
      <c r="Q10" s="1101"/>
      <c r="R10" s="857"/>
      <c r="S10" s="591"/>
      <c r="T10" s="591"/>
    </row>
    <row r="11" spans="1:23" ht="15.75" customHeight="1" thickBot="1" x14ac:dyDescent="0.3">
      <c r="A11" s="591" t="s">
        <v>188</v>
      </c>
      <c r="B11" s="591"/>
      <c r="C11" s="591"/>
      <c r="D11" s="591"/>
      <c r="E11" s="591"/>
      <c r="F11" s="591"/>
      <c r="G11" s="591"/>
      <c r="H11" s="591"/>
      <c r="I11" s="591"/>
      <c r="J11" s="591"/>
      <c r="K11" s="591"/>
      <c r="L11" s="591"/>
      <c r="M11" s="591"/>
      <c r="N11" s="591"/>
      <c r="O11" s="591"/>
      <c r="P11" s="591"/>
      <c r="Q11" s="591"/>
      <c r="R11" s="591"/>
      <c r="S11" s="591"/>
      <c r="T11" s="591"/>
    </row>
    <row r="12" spans="1:23" ht="63" customHeight="1" thickBot="1" x14ac:dyDescent="0.3">
      <c r="A12" s="1156" t="s">
        <v>898</v>
      </c>
      <c r="B12" s="1020" t="s">
        <v>833</v>
      </c>
      <c r="C12" s="1090" t="s">
        <v>393</v>
      </c>
      <c r="D12" s="1159" t="s">
        <v>925</v>
      </c>
      <c r="E12" s="1160"/>
      <c r="F12" s="1160"/>
      <c r="G12" s="1161"/>
      <c r="H12" s="1159" t="s">
        <v>897</v>
      </c>
      <c r="I12" s="1160"/>
      <c r="J12" s="1160"/>
      <c r="K12" s="1160"/>
      <c r="L12" s="1160"/>
      <c r="M12" s="1160"/>
      <c r="N12" s="1160"/>
      <c r="O12" s="1049" t="s">
        <v>501</v>
      </c>
      <c r="P12" s="1050"/>
      <c r="Q12" s="1050"/>
      <c r="R12" s="1051"/>
      <c r="S12" s="1049" t="s">
        <v>837</v>
      </c>
      <c r="T12" s="1052"/>
    </row>
    <row r="13" spans="1:23" ht="15.75" customHeight="1" x14ac:dyDescent="0.25">
      <c r="A13" s="1157"/>
      <c r="B13" s="1021"/>
      <c r="C13" s="1091"/>
      <c r="D13" s="1068" t="s">
        <v>910</v>
      </c>
      <c r="E13" s="1069"/>
      <c r="F13" s="1150" t="s">
        <v>911</v>
      </c>
      <c r="G13" s="1151"/>
      <c r="H13" s="1162" t="s">
        <v>27</v>
      </c>
      <c r="I13" s="1163"/>
      <c r="J13" s="1017" t="s">
        <v>28</v>
      </c>
      <c r="K13" s="1018"/>
      <c r="L13" s="1018"/>
      <c r="M13" s="1018"/>
      <c r="N13" s="1037"/>
      <c r="O13" s="1040" t="s">
        <v>289</v>
      </c>
      <c r="P13" s="1152" t="s">
        <v>834</v>
      </c>
      <c r="Q13" s="1152" t="s">
        <v>835</v>
      </c>
      <c r="R13" s="1154" t="s">
        <v>836</v>
      </c>
      <c r="S13" s="1040" t="s">
        <v>402</v>
      </c>
      <c r="T13" s="1054" t="s">
        <v>466</v>
      </c>
    </row>
    <row r="14" spans="1:23" ht="51.75" customHeight="1" x14ac:dyDescent="0.25">
      <c r="A14" s="1157"/>
      <c r="B14" s="1021"/>
      <c r="C14" s="1091"/>
      <c r="D14" s="854" t="s">
        <v>189</v>
      </c>
      <c r="E14" s="632" t="s">
        <v>190</v>
      </c>
      <c r="F14" s="854" t="s">
        <v>189</v>
      </c>
      <c r="G14" s="633" t="s">
        <v>190</v>
      </c>
      <c r="H14" s="939" t="s">
        <v>180</v>
      </c>
      <c r="I14" s="941" t="s">
        <v>918</v>
      </c>
      <c r="J14" s="612" t="s">
        <v>180</v>
      </c>
      <c r="K14" s="881" t="s">
        <v>831</v>
      </c>
      <c r="L14" s="614" t="s">
        <v>832</v>
      </c>
      <c r="M14" s="614" t="s">
        <v>183</v>
      </c>
      <c r="N14" s="615" t="s">
        <v>185</v>
      </c>
      <c r="O14" s="1041"/>
      <c r="P14" s="1153"/>
      <c r="Q14" s="1153"/>
      <c r="R14" s="1155"/>
      <c r="S14" s="1053"/>
      <c r="T14" s="1055"/>
    </row>
    <row r="15" spans="1:23" ht="15.75" customHeight="1" thickBot="1" x14ac:dyDescent="0.3">
      <c r="A15" s="1158"/>
      <c r="B15" s="1022"/>
      <c r="C15" s="1092"/>
      <c r="D15" s="943" t="s">
        <v>29</v>
      </c>
      <c r="E15" s="944" t="s">
        <v>29</v>
      </c>
      <c r="F15" s="943" t="s">
        <v>30</v>
      </c>
      <c r="G15" s="945" t="s">
        <v>30</v>
      </c>
      <c r="H15" s="940" t="s">
        <v>179</v>
      </c>
      <c r="I15" s="942" t="s">
        <v>179</v>
      </c>
      <c r="J15" s="610" t="s">
        <v>179</v>
      </c>
      <c r="K15" s="616" t="s">
        <v>179</v>
      </c>
      <c r="L15" s="611" t="s">
        <v>179</v>
      </c>
      <c r="M15" s="611" t="s">
        <v>179</v>
      </c>
      <c r="N15" s="617" t="s">
        <v>179</v>
      </c>
      <c r="O15" s="855" t="s">
        <v>179</v>
      </c>
      <c r="P15" s="51" t="s">
        <v>179</v>
      </c>
      <c r="Q15" s="693" t="s">
        <v>179</v>
      </c>
      <c r="R15" s="377" t="s">
        <v>179</v>
      </c>
      <c r="S15" s="855" t="s">
        <v>29</v>
      </c>
      <c r="T15" s="377" t="s">
        <v>465</v>
      </c>
      <c r="V15" s="44"/>
      <c r="W15" s="814"/>
    </row>
    <row r="16" spans="1:23" ht="15.75" customHeight="1" thickBot="1" x14ac:dyDescent="0.3">
      <c r="A16" s="837"/>
      <c r="B16" s="192"/>
      <c r="C16" s="364" t="s">
        <v>394</v>
      </c>
      <c r="D16" s="822">
        <f>SUM(D17:D196)</f>
        <v>0</v>
      </c>
      <c r="E16" s="822">
        <f>SUM(E17:E196)</f>
        <v>0</v>
      </c>
      <c r="F16" s="829"/>
      <c r="G16" s="829"/>
      <c r="H16" s="835">
        <f>SUM(H17:H196)</f>
        <v>0</v>
      </c>
      <c r="I16" s="835">
        <f>SUM(I17:I196)</f>
        <v>0</v>
      </c>
      <c r="J16" s="835">
        <f>SUM(J17:J196)</f>
        <v>0</v>
      </c>
      <c r="K16" s="835">
        <f t="shared" ref="K16:S16" si="0">SUM(K17:K196)</f>
        <v>0</v>
      </c>
      <c r="L16" s="835">
        <f t="shared" si="0"/>
        <v>0</v>
      </c>
      <c r="M16" s="835">
        <f t="shared" si="0"/>
        <v>0</v>
      </c>
      <c r="N16" s="835">
        <f t="shared" si="0"/>
        <v>0</v>
      </c>
      <c r="O16" s="835">
        <f t="shared" si="0"/>
        <v>0</v>
      </c>
      <c r="P16" s="835">
        <f t="shared" si="0"/>
        <v>0</v>
      </c>
      <c r="Q16" s="835">
        <f t="shared" si="0"/>
        <v>0</v>
      </c>
      <c r="R16" s="835">
        <f t="shared" si="0"/>
        <v>0</v>
      </c>
      <c r="S16" s="836">
        <f t="shared" si="0"/>
        <v>0</v>
      </c>
      <c r="T16" s="836"/>
      <c r="V16" s="821" t="s">
        <v>641</v>
      </c>
      <c r="W16" s="820" t="s">
        <v>642</v>
      </c>
    </row>
    <row r="17" spans="1:23" ht="15" customHeight="1" x14ac:dyDescent="0.25">
      <c r="A17" s="62"/>
      <c r="B17" s="63"/>
      <c r="C17" s="193"/>
      <c r="D17" s="199"/>
      <c r="E17" s="225"/>
      <c r="F17" s="185"/>
      <c r="G17" s="186"/>
      <c r="H17" s="927"/>
      <c r="I17" s="210"/>
      <c r="J17" s="206"/>
      <c r="K17" s="207"/>
      <c r="L17" s="207"/>
      <c r="M17" s="207"/>
      <c r="N17" s="208"/>
      <c r="O17" s="209"/>
      <c r="P17" s="208"/>
      <c r="Q17" s="208"/>
      <c r="R17" s="208"/>
      <c r="S17" s="379" t="str">
        <f>IF(SUM(D17:E17)=0,"",SUM(D17:E17))</f>
        <v/>
      </c>
      <c r="T17" s="470"/>
      <c r="V17" s="363">
        <f>D17*F17</f>
        <v>0</v>
      </c>
      <c r="W17" s="363">
        <f>E17*G17</f>
        <v>0</v>
      </c>
    </row>
    <row r="18" spans="1:23" ht="15" customHeight="1" x14ac:dyDescent="0.25">
      <c r="A18" s="64"/>
      <c r="B18" s="65"/>
      <c r="C18" s="194"/>
      <c r="D18" s="201"/>
      <c r="E18" s="228"/>
      <c r="F18" s="187"/>
      <c r="G18" s="188"/>
      <c r="H18" s="928"/>
      <c r="I18" s="216"/>
      <c r="J18" s="212"/>
      <c r="K18" s="213"/>
      <c r="L18" s="213"/>
      <c r="M18" s="213"/>
      <c r="N18" s="214"/>
      <c r="O18" s="215"/>
      <c r="P18" s="214"/>
      <c r="Q18" s="214"/>
      <c r="R18" s="214"/>
      <c r="S18" s="380" t="str">
        <f>IF(SUM(D18:E18)=0,"",SUM(D18:E18))</f>
        <v/>
      </c>
      <c r="T18" s="471"/>
      <c r="V18" s="363">
        <f t="shared" ref="V18:W81" si="1">D18*F18</f>
        <v>0</v>
      </c>
      <c r="W18" s="363">
        <f>E18*G18</f>
        <v>0</v>
      </c>
    </row>
    <row r="19" spans="1:23" ht="15" customHeight="1" x14ac:dyDescent="0.25">
      <c r="A19" s="64"/>
      <c r="B19" s="65"/>
      <c r="C19" s="194"/>
      <c r="D19" s="201"/>
      <c r="E19" s="228"/>
      <c r="F19" s="187"/>
      <c r="G19" s="188"/>
      <c r="H19" s="928"/>
      <c r="I19" s="216"/>
      <c r="J19" s="212"/>
      <c r="K19" s="213"/>
      <c r="L19" s="213"/>
      <c r="M19" s="213"/>
      <c r="N19" s="214"/>
      <c r="O19" s="215"/>
      <c r="P19" s="214"/>
      <c r="Q19" s="214"/>
      <c r="R19" s="214"/>
      <c r="S19" s="380" t="str">
        <f t="shared" ref="S19:S81" si="2">IF(SUM(D19:E19)=0,"",SUM(D19:E19))</f>
        <v/>
      </c>
      <c r="T19" s="471"/>
      <c r="V19" s="363">
        <f>D19*F19</f>
        <v>0</v>
      </c>
      <c r="W19" s="363">
        <f t="shared" si="1"/>
        <v>0</v>
      </c>
    </row>
    <row r="20" spans="1:23" ht="15" customHeight="1" x14ac:dyDescent="0.25">
      <c r="A20" s="64"/>
      <c r="B20" s="65"/>
      <c r="C20" s="194"/>
      <c r="D20" s="201"/>
      <c r="E20" s="228"/>
      <c r="F20" s="187"/>
      <c r="G20" s="188"/>
      <c r="H20" s="928"/>
      <c r="I20" s="216"/>
      <c r="J20" s="212"/>
      <c r="K20" s="213"/>
      <c r="L20" s="213"/>
      <c r="M20" s="213"/>
      <c r="N20" s="214"/>
      <c r="O20" s="215"/>
      <c r="P20" s="214"/>
      <c r="Q20" s="214"/>
      <c r="R20" s="214"/>
      <c r="S20" s="380" t="str">
        <f t="shared" si="2"/>
        <v/>
      </c>
      <c r="T20" s="471"/>
      <c r="V20" s="363">
        <f t="shared" si="1"/>
        <v>0</v>
      </c>
      <c r="W20" s="363">
        <f t="shared" si="1"/>
        <v>0</v>
      </c>
    </row>
    <row r="21" spans="1:23" ht="15" customHeight="1" x14ac:dyDescent="0.25">
      <c r="A21" s="64"/>
      <c r="B21" s="65"/>
      <c r="C21" s="194"/>
      <c r="D21" s="201"/>
      <c r="E21" s="228"/>
      <c r="F21" s="187"/>
      <c r="G21" s="188"/>
      <c r="H21" s="928"/>
      <c r="I21" s="216"/>
      <c r="J21" s="212"/>
      <c r="K21" s="213"/>
      <c r="L21" s="213"/>
      <c r="M21" s="213"/>
      <c r="N21" s="214"/>
      <c r="O21" s="215"/>
      <c r="P21" s="214"/>
      <c r="Q21" s="214"/>
      <c r="R21" s="214"/>
      <c r="S21" s="380" t="str">
        <f t="shared" si="2"/>
        <v/>
      </c>
      <c r="T21" s="471"/>
      <c r="V21" s="363">
        <f t="shared" si="1"/>
        <v>0</v>
      </c>
      <c r="W21" s="363">
        <f t="shared" si="1"/>
        <v>0</v>
      </c>
    </row>
    <row r="22" spans="1:23" ht="15" customHeight="1" x14ac:dyDescent="0.25">
      <c r="A22" s="64"/>
      <c r="B22" s="65"/>
      <c r="C22" s="194"/>
      <c r="D22" s="201"/>
      <c r="E22" s="228"/>
      <c r="F22" s="187"/>
      <c r="G22" s="188"/>
      <c r="H22" s="928"/>
      <c r="I22" s="216"/>
      <c r="J22" s="212"/>
      <c r="K22" s="213"/>
      <c r="L22" s="213"/>
      <c r="M22" s="213"/>
      <c r="N22" s="214"/>
      <c r="O22" s="215"/>
      <c r="P22" s="214"/>
      <c r="Q22" s="214"/>
      <c r="R22" s="214"/>
      <c r="S22" s="380" t="str">
        <f t="shared" si="2"/>
        <v/>
      </c>
      <c r="T22" s="471"/>
      <c r="V22" s="363">
        <f t="shared" si="1"/>
        <v>0</v>
      </c>
      <c r="W22" s="363">
        <f t="shared" si="1"/>
        <v>0</v>
      </c>
    </row>
    <row r="23" spans="1:23" ht="15" customHeight="1" x14ac:dyDescent="0.25">
      <c r="A23" s="64"/>
      <c r="B23" s="65"/>
      <c r="C23" s="194"/>
      <c r="D23" s="201"/>
      <c r="E23" s="228"/>
      <c r="F23" s="187"/>
      <c r="G23" s="188"/>
      <c r="H23" s="928"/>
      <c r="I23" s="216"/>
      <c r="J23" s="212"/>
      <c r="K23" s="213"/>
      <c r="L23" s="213"/>
      <c r="M23" s="213"/>
      <c r="N23" s="214"/>
      <c r="O23" s="215"/>
      <c r="P23" s="214"/>
      <c r="Q23" s="214"/>
      <c r="R23" s="214"/>
      <c r="S23" s="380" t="str">
        <f t="shared" si="2"/>
        <v/>
      </c>
      <c r="T23" s="471"/>
      <c r="V23" s="363">
        <f t="shared" si="1"/>
        <v>0</v>
      </c>
      <c r="W23" s="363">
        <f t="shared" si="1"/>
        <v>0</v>
      </c>
    </row>
    <row r="24" spans="1:23" ht="15" customHeight="1" x14ac:dyDescent="0.25">
      <c r="A24" s="64"/>
      <c r="B24" s="65"/>
      <c r="C24" s="194"/>
      <c r="D24" s="201"/>
      <c r="E24" s="228"/>
      <c r="F24" s="187"/>
      <c r="G24" s="188"/>
      <c r="H24" s="928"/>
      <c r="I24" s="216"/>
      <c r="J24" s="212"/>
      <c r="K24" s="213"/>
      <c r="L24" s="213"/>
      <c r="M24" s="213"/>
      <c r="N24" s="214"/>
      <c r="O24" s="215"/>
      <c r="P24" s="214"/>
      <c r="Q24" s="214"/>
      <c r="R24" s="214"/>
      <c r="S24" s="380" t="str">
        <f t="shared" si="2"/>
        <v/>
      </c>
      <c r="T24" s="471"/>
      <c r="V24" s="363">
        <f t="shared" si="1"/>
        <v>0</v>
      </c>
      <c r="W24" s="363">
        <f t="shared" si="1"/>
        <v>0</v>
      </c>
    </row>
    <row r="25" spans="1:23" ht="15" customHeight="1" x14ac:dyDescent="0.25">
      <c r="A25" s="64"/>
      <c r="B25" s="65"/>
      <c r="C25" s="194"/>
      <c r="D25" s="201"/>
      <c r="E25" s="228"/>
      <c r="F25" s="187"/>
      <c r="G25" s="188"/>
      <c r="H25" s="928"/>
      <c r="I25" s="216"/>
      <c r="J25" s="212"/>
      <c r="K25" s="213"/>
      <c r="L25" s="213"/>
      <c r="M25" s="213"/>
      <c r="N25" s="214"/>
      <c r="O25" s="215"/>
      <c r="P25" s="214"/>
      <c r="Q25" s="214"/>
      <c r="R25" s="214"/>
      <c r="S25" s="380" t="str">
        <f t="shared" si="2"/>
        <v/>
      </c>
      <c r="T25" s="471"/>
      <c r="V25" s="363">
        <f t="shared" si="1"/>
        <v>0</v>
      </c>
      <c r="W25" s="363">
        <f t="shared" si="1"/>
        <v>0</v>
      </c>
    </row>
    <row r="26" spans="1:23" ht="15" customHeight="1" x14ac:dyDescent="0.25">
      <c r="A26" s="64"/>
      <c r="B26" s="65"/>
      <c r="C26" s="194"/>
      <c r="D26" s="201"/>
      <c r="E26" s="228"/>
      <c r="F26" s="187"/>
      <c r="G26" s="188"/>
      <c r="H26" s="928"/>
      <c r="I26" s="216"/>
      <c r="J26" s="212"/>
      <c r="K26" s="213"/>
      <c r="L26" s="213"/>
      <c r="M26" s="213"/>
      <c r="N26" s="214"/>
      <c r="O26" s="215"/>
      <c r="P26" s="214"/>
      <c r="Q26" s="214"/>
      <c r="R26" s="214"/>
      <c r="S26" s="380" t="str">
        <f t="shared" si="2"/>
        <v/>
      </c>
      <c r="T26" s="471"/>
      <c r="V26" s="363">
        <f t="shared" si="1"/>
        <v>0</v>
      </c>
      <c r="W26" s="363">
        <f t="shared" si="1"/>
        <v>0</v>
      </c>
    </row>
    <row r="27" spans="1:23" ht="15" customHeight="1" x14ac:dyDescent="0.25">
      <c r="A27" s="64"/>
      <c r="B27" s="65"/>
      <c r="C27" s="194"/>
      <c r="D27" s="201"/>
      <c r="E27" s="228"/>
      <c r="F27" s="187"/>
      <c r="G27" s="188"/>
      <c r="H27" s="928"/>
      <c r="I27" s="216"/>
      <c r="J27" s="212"/>
      <c r="K27" s="213"/>
      <c r="L27" s="213"/>
      <c r="M27" s="213"/>
      <c r="N27" s="214"/>
      <c r="O27" s="215"/>
      <c r="P27" s="214"/>
      <c r="Q27" s="214"/>
      <c r="R27" s="214"/>
      <c r="S27" s="380" t="str">
        <f t="shared" si="2"/>
        <v/>
      </c>
      <c r="T27" s="471"/>
      <c r="V27" s="363">
        <f t="shared" si="1"/>
        <v>0</v>
      </c>
      <c r="W27" s="363">
        <f t="shared" si="1"/>
        <v>0</v>
      </c>
    </row>
    <row r="28" spans="1:23" ht="15" customHeight="1" x14ac:dyDescent="0.25">
      <c r="A28" s="64"/>
      <c r="B28" s="65"/>
      <c r="C28" s="194"/>
      <c r="D28" s="201"/>
      <c r="E28" s="228"/>
      <c r="F28" s="187"/>
      <c r="G28" s="188"/>
      <c r="H28" s="928"/>
      <c r="I28" s="216"/>
      <c r="J28" s="212"/>
      <c r="K28" s="213"/>
      <c r="L28" s="213"/>
      <c r="M28" s="213"/>
      <c r="N28" s="214"/>
      <c r="O28" s="215"/>
      <c r="P28" s="214"/>
      <c r="Q28" s="214"/>
      <c r="R28" s="214"/>
      <c r="S28" s="380" t="str">
        <f t="shared" si="2"/>
        <v/>
      </c>
      <c r="T28" s="471"/>
      <c r="V28" s="363">
        <f t="shared" si="1"/>
        <v>0</v>
      </c>
      <c r="W28" s="363">
        <f t="shared" si="1"/>
        <v>0</v>
      </c>
    </row>
    <row r="29" spans="1:23" ht="15" customHeight="1" x14ac:dyDescent="0.25">
      <c r="A29" s="64"/>
      <c r="B29" s="65"/>
      <c r="C29" s="194"/>
      <c r="D29" s="201"/>
      <c r="E29" s="228"/>
      <c r="F29" s="187"/>
      <c r="G29" s="188"/>
      <c r="H29" s="928"/>
      <c r="I29" s="216"/>
      <c r="J29" s="212"/>
      <c r="K29" s="213"/>
      <c r="L29" s="213"/>
      <c r="M29" s="213"/>
      <c r="N29" s="214"/>
      <c r="O29" s="215"/>
      <c r="P29" s="214"/>
      <c r="Q29" s="214"/>
      <c r="R29" s="214"/>
      <c r="S29" s="380" t="str">
        <f t="shared" si="2"/>
        <v/>
      </c>
      <c r="T29" s="471"/>
      <c r="V29" s="363">
        <f t="shared" si="1"/>
        <v>0</v>
      </c>
      <c r="W29" s="363">
        <f t="shared" si="1"/>
        <v>0</v>
      </c>
    </row>
    <row r="30" spans="1:23" ht="15" customHeight="1" x14ac:dyDescent="0.25">
      <c r="A30" s="64"/>
      <c r="B30" s="65"/>
      <c r="C30" s="194"/>
      <c r="D30" s="201"/>
      <c r="E30" s="228"/>
      <c r="F30" s="187"/>
      <c r="G30" s="188"/>
      <c r="H30" s="928"/>
      <c r="I30" s="216"/>
      <c r="J30" s="212"/>
      <c r="K30" s="213"/>
      <c r="L30" s="213"/>
      <c r="M30" s="213"/>
      <c r="N30" s="214"/>
      <c r="O30" s="215"/>
      <c r="P30" s="214"/>
      <c r="Q30" s="214"/>
      <c r="R30" s="214"/>
      <c r="S30" s="380" t="str">
        <f t="shared" si="2"/>
        <v/>
      </c>
      <c r="T30" s="471"/>
      <c r="V30" s="363">
        <f t="shared" si="1"/>
        <v>0</v>
      </c>
      <c r="W30" s="363">
        <f t="shared" si="1"/>
        <v>0</v>
      </c>
    </row>
    <row r="31" spans="1:23" ht="15" customHeight="1" x14ac:dyDescent="0.25">
      <c r="A31" s="64"/>
      <c r="B31" s="65"/>
      <c r="C31" s="194"/>
      <c r="D31" s="201"/>
      <c r="E31" s="228"/>
      <c r="F31" s="187"/>
      <c r="G31" s="188"/>
      <c r="H31" s="928"/>
      <c r="I31" s="216"/>
      <c r="J31" s="212"/>
      <c r="K31" s="213"/>
      <c r="L31" s="213"/>
      <c r="M31" s="213"/>
      <c r="N31" s="214"/>
      <c r="O31" s="215"/>
      <c r="P31" s="214"/>
      <c r="Q31" s="214"/>
      <c r="R31" s="214"/>
      <c r="S31" s="380" t="str">
        <f t="shared" si="2"/>
        <v/>
      </c>
      <c r="T31" s="471"/>
      <c r="V31" s="363">
        <f t="shared" si="1"/>
        <v>0</v>
      </c>
      <c r="W31" s="363">
        <f t="shared" si="1"/>
        <v>0</v>
      </c>
    </row>
    <row r="32" spans="1:23" ht="15" customHeight="1" x14ac:dyDescent="0.25">
      <c r="A32" s="64"/>
      <c r="B32" s="65"/>
      <c r="C32" s="194"/>
      <c r="D32" s="201"/>
      <c r="E32" s="228"/>
      <c r="F32" s="187"/>
      <c r="G32" s="188"/>
      <c r="H32" s="928"/>
      <c r="I32" s="216"/>
      <c r="J32" s="212"/>
      <c r="K32" s="213"/>
      <c r="L32" s="213"/>
      <c r="M32" s="213"/>
      <c r="N32" s="214"/>
      <c r="O32" s="215"/>
      <c r="P32" s="214"/>
      <c r="Q32" s="214"/>
      <c r="R32" s="214"/>
      <c r="S32" s="380" t="str">
        <f t="shared" si="2"/>
        <v/>
      </c>
      <c r="T32" s="471"/>
      <c r="V32" s="363">
        <f t="shared" si="1"/>
        <v>0</v>
      </c>
      <c r="W32" s="363">
        <f t="shared" si="1"/>
        <v>0</v>
      </c>
    </row>
    <row r="33" spans="1:23" ht="15" customHeight="1" x14ac:dyDescent="0.25">
      <c r="A33" s="64"/>
      <c r="B33" s="65"/>
      <c r="C33" s="194"/>
      <c r="D33" s="201"/>
      <c r="E33" s="228"/>
      <c r="F33" s="187"/>
      <c r="G33" s="188"/>
      <c r="H33" s="928"/>
      <c r="I33" s="216"/>
      <c r="J33" s="212"/>
      <c r="K33" s="213"/>
      <c r="L33" s="213"/>
      <c r="M33" s="213"/>
      <c r="N33" s="214"/>
      <c r="O33" s="215"/>
      <c r="P33" s="214"/>
      <c r="Q33" s="214"/>
      <c r="R33" s="214"/>
      <c r="S33" s="380" t="str">
        <f t="shared" si="2"/>
        <v/>
      </c>
      <c r="T33" s="471"/>
      <c r="V33" s="363">
        <f t="shared" si="1"/>
        <v>0</v>
      </c>
      <c r="W33" s="363">
        <f t="shared" si="1"/>
        <v>0</v>
      </c>
    </row>
    <row r="34" spans="1:23" ht="15" customHeight="1" x14ac:dyDescent="0.25">
      <c r="A34" s="64"/>
      <c r="B34" s="65"/>
      <c r="C34" s="194"/>
      <c r="D34" s="201"/>
      <c r="E34" s="228"/>
      <c r="F34" s="187"/>
      <c r="G34" s="188"/>
      <c r="H34" s="928"/>
      <c r="I34" s="216"/>
      <c r="J34" s="212"/>
      <c r="K34" s="213"/>
      <c r="L34" s="213"/>
      <c r="M34" s="213"/>
      <c r="N34" s="214"/>
      <c r="O34" s="215"/>
      <c r="P34" s="214"/>
      <c r="Q34" s="214"/>
      <c r="R34" s="214"/>
      <c r="S34" s="380" t="str">
        <f t="shared" si="2"/>
        <v/>
      </c>
      <c r="T34" s="471"/>
      <c r="V34" s="363">
        <f t="shared" si="1"/>
        <v>0</v>
      </c>
      <c r="W34" s="363">
        <f t="shared" si="1"/>
        <v>0</v>
      </c>
    </row>
    <row r="35" spans="1:23" ht="15" customHeight="1" x14ac:dyDescent="0.25">
      <c r="A35" s="64"/>
      <c r="B35" s="65"/>
      <c r="C35" s="194"/>
      <c r="D35" s="201"/>
      <c r="E35" s="228"/>
      <c r="F35" s="187"/>
      <c r="G35" s="188"/>
      <c r="H35" s="928"/>
      <c r="I35" s="216"/>
      <c r="J35" s="212"/>
      <c r="K35" s="213"/>
      <c r="L35" s="213"/>
      <c r="M35" s="213"/>
      <c r="N35" s="214"/>
      <c r="O35" s="215"/>
      <c r="P35" s="214"/>
      <c r="Q35" s="214"/>
      <c r="R35" s="214"/>
      <c r="S35" s="380" t="str">
        <f t="shared" si="2"/>
        <v/>
      </c>
      <c r="T35" s="471"/>
      <c r="V35" s="363">
        <f t="shared" si="1"/>
        <v>0</v>
      </c>
      <c r="W35" s="363">
        <f t="shared" si="1"/>
        <v>0</v>
      </c>
    </row>
    <row r="36" spans="1:23" ht="15" customHeight="1" x14ac:dyDescent="0.25">
      <c r="A36" s="64"/>
      <c r="B36" s="65"/>
      <c r="C36" s="194"/>
      <c r="D36" s="201"/>
      <c r="E36" s="228"/>
      <c r="F36" s="187"/>
      <c r="G36" s="188"/>
      <c r="H36" s="928"/>
      <c r="I36" s="216"/>
      <c r="J36" s="212"/>
      <c r="K36" s="213"/>
      <c r="L36" s="213"/>
      <c r="M36" s="213"/>
      <c r="N36" s="214"/>
      <c r="O36" s="215"/>
      <c r="P36" s="214"/>
      <c r="Q36" s="214"/>
      <c r="R36" s="214"/>
      <c r="S36" s="380" t="str">
        <f t="shared" si="2"/>
        <v/>
      </c>
      <c r="T36" s="471"/>
      <c r="V36" s="363">
        <f t="shared" si="1"/>
        <v>0</v>
      </c>
      <c r="W36" s="363">
        <f t="shared" si="1"/>
        <v>0</v>
      </c>
    </row>
    <row r="37" spans="1:23" ht="15" customHeight="1" x14ac:dyDescent="0.25">
      <c r="A37" s="64"/>
      <c r="B37" s="65"/>
      <c r="C37" s="194"/>
      <c r="D37" s="201"/>
      <c r="E37" s="228"/>
      <c r="F37" s="187"/>
      <c r="G37" s="188"/>
      <c r="H37" s="928"/>
      <c r="I37" s="216"/>
      <c r="J37" s="212"/>
      <c r="K37" s="213"/>
      <c r="L37" s="213"/>
      <c r="M37" s="213"/>
      <c r="N37" s="214"/>
      <c r="O37" s="215"/>
      <c r="P37" s="214"/>
      <c r="Q37" s="214"/>
      <c r="R37" s="214"/>
      <c r="S37" s="380" t="str">
        <f t="shared" si="2"/>
        <v/>
      </c>
      <c r="T37" s="471"/>
      <c r="V37" s="363">
        <f t="shared" si="1"/>
        <v>0</v>
      </c>
      <c r="W37" s="363">
        <f t="shared" si="1"/>
        <v>0</v>
      </c>
    </row>
    <row r="38" spans="1:23" ht="15" customHeight="1" x14ac:dyDescent="0.25">
      <c r="A38" s="64"/>
      <c r="B38" s="65"/>
      <c r="C38" s="194"/>
      <c r="D38" s="201"/>
      <c r="E38" s="228"/>
      <c r="F38" s="187"/>
      <c r="G38" s="188"/>
      <c r="H38" s="928"/>
      <c r="I38" s="216"/>
      <c r="J38" s="212"/>
      <c r="K38" s="213"/>
      <c r="L38" s="213"/>
      <c r="M38" s="213"/>
      <c r="N38" s="214"/>
      <c r="O38" s="215"/>
      <c r="P38" s="214"/>
      <c r="Q38" s="214"/>
      <c r="R38" s="214"/>
      <c r="S38" s="380" t="str">
        <f t="shared" si="2"/>
        <v/>
      </c>
      <c r="T38" s="471"/>
      <c r="V38" s="363">
        <f t="shared" si="1"/>
        <v>0</v>
      </c>
      <c r="W38" s="363">
        <f t="shared" si="1"/>
        <v>0</v>
      </c>
    </row>
    <row r="39" spans="1:23" ht="15" customHeight="1" x14ac:dyDescent="0.25">
      <c r="A39" s="64"/>
      <c r="B39" s="65"/>
      <c r="C39" s="194"/>
      <c r="D39" s="201"/>
      <c r="E39" s="228"/>
      <c r="F39" s="187"/>
      <c r="G39" s="188"/>
      <c r="H39" s="928"/>
      <c r="I39" s="216"/>
      <c r="J39" s="212"/>
      <c r="K39" s="213"/>
      <c r="L39" s="213"/>
      <c r="M39" s="213"/>
      <c r="N39" s="214"/>
      <c r="O39" s="215"/>
      <c r="P39" s="214"/>
      <c r="Q39" s="214"/>
      <c r="R39" s="214"/>
      <c r="S39" s="380" t="str">
        <f t="shared" si="2"/>
        <v/>
      </c>
      <c r="T39" s="471"/>
      <c r="V39" s="363">
        <f t="shared" si="1"/>
        <v>0</v>
      </c>
      <c r="W39" s="363">
        <f t="shared" si="1"/>
        <v>0</v>
      </c>
    </row>
    <row r="40" spans="1:23" ht="15" customHeight="1" x14ac:dyDescent="0.25">
      <c r="A40" s="64"/>
      <c r="B40" s="65"/>
      <c r="C40" s="194"/>
      <c r="D40" s="201"/>
      <c r="E40" s="228"/>
      <c r="F40" s="187"/>
      <c r="G40" s="188"/>
      <c r="H40" s="928"/>
      <c r="I40" s="216"/>
      <c r="J40" s="212"/>
      <c r="K40" s="213"/>
      <c r="L40" s="213"/>
      <c r="M40" s="213"/>
      <c r="N40" s="214"/>
      <c r="O40" s="215"/>
      <c r="P40" s="214"/>
      <c r="Q40" s="214"/>
      <c r="R40" s="214"/>
      <c r="S40" s="380" t="str">
        <f t="shared" si="2"/>
        <v/>
      </c>
      <c r="T40" s="471"/>
      <c r="V40" s="363">
        <f t="shared" si="1"/>
        <v>0</v>
      </c>
      <c r="W40" s="363">
        <f t="shared" si="1"/>
        <v>0</v>
      </c>
    </row>
    <row r="41" spans="1:23" ht="15" customHeight="1" x14ac:dyDescent="0.25">
      <c r="A41" s="64"/>
      <c r="B41" s="65"/>
      <c r="C41" s="194"/>
      <c r="D41" s="201"/>
      <c r="E41" s="228"/>
      <c r="F41" s="187"/>
      <c r="G41" s="188"/>
      <c r="H41" s="928"/>
      <c r="I41" s="216"/>
      <c r="J41" s="212"/>
      <c r="K41" s="213"/>
      <c r="L41" s="213"/>
      <c r="M41" s="213"/>
      <c r="N41" s="214"/>
      <c r="O41" s="215"/>
      <c r="P41" s="214"/>
      <c r="Q41" s="214"/>
      <c r="R41" s="214"/>
      <c r="S41" s="380" t="str">
        <f t="shared" si="2"/>
        <v/>
      </c>
      <c r="T41" s="471"/>
      <c r="V41" s="363">
        <f t="shared" si="1"/>
        <v>0</v>
      </c>
      <c r="W41" s="363">
        <f t="shared" si="1"/>
        <v>0</v>
      </c>
    </row>
    <row r="42" spans="1:23" ht="15" customHeight="1" x14ac:dyDescent="0.25">
      <c r="A42" s="64"/>
      <c r="B42" s="65"/>
      <c r="C42" s="194"/>
      <c r="D42" s="201"/>
      <c r="E42" s="228"/>
      <c r="F42" s="187"/>
      <c r="G42" s="188"/>
      <c r="H42" s="928"/>
      <c r="I42" s="216"/>
      <c r="J42" s="212"/>
      <c r="K42" s="213"/>
      <c r="L42" s="213"/>
      <c r="M42" s="213"/>
      <c r="N42" s="214"/>
      <c r="O42" s="215"/>
      <c r="P42" s="214"/>
      <c r="Q42" s="214"/>
      <c r="R42" s="214"/>
      <c r="S42" s="380" t="str">
        <f t="shared" si="2"/>
        <v/>
      </c>
      <c r="T42" s="471"/>
      <c r="V42" s="363">
        <f t="shared" si="1"/>
        <v>0</v>
      </c>
      <c r="W42" s="363">
        <f t="shared" si="1"/>
        <v>0</v>
      </c>
    </row>
    <row r="43" spans="1:23" ht="15" customHeight="1" x14ac:dyDescent="0.25">
      <c r="A43" s="64"/>
      <c r="B43" s="65"/>
      <c r="C43" s="194"/>
      <c r="D43" s="201"/>
      <c r="E43" s="228"/>
      <c r="F43" s="187"/>
      <c r="G43" s="188"/>
      <c r="H43" s="928"/>
      <c r="I43" s="216"/>
      <c r="J43" s="212"/>
      <c r="K43" s="213"/>
      <c r="L43" s="213"/>
      <c r="M43" s="213"/>
      <c r="N43" s="214"/>
      <c r="O43" s="215"/>
      <c r="P43" s="214"/>
      <c r="Q43" s="214"/>
      <c r="R43" s="214"/>
      <c r="S43" s="380" t="str">
        <f t="shared" si="2"/>
        <v/>
      </c>
      <c r="T43" s="471"/>
      <c r="V43" s="363">
        <f t="shared" si="1"/>
        <v>0</v>
      </c>
      <c r="W43" s="363">
        <f t="shared" si="1"/>
        <v>0</v>
      </c>
    </row>
    <row r="44" spans="1:23" ht="15" customHeight="1" x14ac:dyDescent="0.25">
      <c r="A44" s="64"/>
      <c r="B44" s="65"/>
      <c r="C44" s="194"/>
      <c r="D44" s="201"/>
      <c r="E44" s="228"/>
      <c r="F44" s="187"/>
      <c r="G44" s="188"/>
      <c r="H44" s="928"/>
      <c r="I44" s="216"/>
      <c r="J44" s="212"/>
      <c r="K44" s="213"/>
      <c r="L44" s="213"/>
      <c r="M44" s="213"/>
      <c r="N44" s="214"/>
      <c r="O44" s="215"/>
      <c r="P44" s="214"/>
      <c r="Q44" s="214"/>
      <c r="R44" s="214"/>
      <c r="S44" s="380" t="str">
        <f t="shared" si="2"/>
        <v/>
      </c>
      <c r="T44" s="471"/>
      <c r="V44" s="363">
        <f t="shared" si="1"/>
        <v>0</v>
      </c>
      <c r="W44" s="363">
        <f t="shared" si="1"/>
        <v>0</v>
      </c>
    </row>
    <row r="45" spans="1:23" ht="15" customHeight="1" x14ac:dyDescent="0.25">
      <c r="A45" s="64"/>
      <c r="B45" s="65"/>
      <c r="C45" s="194"/>
      <c r="D45" s="201"/>
      <c r="E45" s="228"/>
      <c r="F45" s="187"/>
      <c r="G45" s="188"/>
      <c r="H45" s="928"/>
      <c r="I45" s="216"/>
      <c r="J45" s="212"/>
      <c r="K45" s="213"/>
      <c r="L45" s="213"/>
      <c r="M45" s="213"/>
      <c r="N45" s="214"/>
      <c r="O45" s="215"/>
      <c r="P45" s="214"/>
      <c r="Q45" s="214"/>
      <c r="R45" s="214"/>
      <c r="S45" s="380" t="str">
        <f t="shared" si="2"/>
        <v/>
      </c>
      <c r="T45" s="471"/>
      <c r="V45" s="363">
        <f t="shared" si="1"/>
        <v>0</v>
      </c>
      <c r="W45" s="363">
        <f t="shared" si="1"/>
        <v>0</v>
      </c>
    </row>
    <row r="46" spans="1:23" ht="15" customHeight="1" x14ac:dyDescent="0.25">
      <c r="A46" s="64"/>
      <c r="B46" s="65"/>
      <c r="C46" s="194"/>
      <c r="D46" s="201"/>
      <c r="E46" s="228"/>
      <c r="F46" s="187"/>
      <c r="G46" s="188"/>
      <c r="H46" s="928"/>
      <c r="I46" s="216"/>
      <c r="J46" s="212"/>
      <c r="K46" s="213"/>
      <c r="L46" s="213"/>
      <c r="M46" s="213"/>
      <c r="N46" s="214"/>
      <c r="O46" s="215"/>
      <c r="P46" s="214"/>
      <c r="Q46" s="214"/>
      <c r="R46" s="214"/>
      <c r="S46" s="380" t="str">
        <f t="shared" si="2"/>
        <v/>
      </c>
      <c r="T46" s="471"/>
      <c r="V46" s="363">
        <f t="shared" si="1"/>
        <v>0</v>
      </c>
      <c r="W46" s="363">
        <f t="shared" si="1"/>
        <v>0</v>
      </c>
    </row>
    <row r="47" spans="1:23" ht="15" customHeight="1" x14ac:dyDescent="0.25">
      <c r="A47" s="64"/>
      <c r="B47" s="65"/>
      <c r="C47" s="194"/>
      <c r="D47" s="201"/>
      <c r="E47" s="228"/>
      <c r="F47" s="187"/>
      <c r="G47" s="188"/>
      <c r="H47" s="928"/>
      <c r="I47" s="216"/>
      <c r="J47" s="212"/>
      <c r="K47" s="213"/>
      <c r="L47" s="213"/>
      <c r="M47" s="213"/>
      <c r="N47" s="214"/>
      <c r="O47" s="215"/>
      <c r="P47" s="214"/>
      <c r="Q47" s="214"/>
      <c r="R47" s="214"/>
      <c r="S47" s="380" t="str">
        <f t="shared" si="2"/>
        <v/>
      </c>
      <c r="T47" s="471"/>
      <c r="V47" s="363">
        <f t="shared" si="1"/>
        <v>0</v>
      </c>
      <c r="W47" s="363">
        <f t="shared" si="1"/>
        <v>0</v>
      </c>
    </row>
    <row r="48" spans="1:23" ht="15" customHeight="1" x14ac:dyDescent="0.25">
      <c r="A48" s="64"/>
      <c r="B48" s="65"/>
      <c r="C48" s="194"/>
      <c r="D48" s="201"/>
      <c r="E48" s="228"/>
      <c r="F48" s="187"/>
      <c r="G48" s="188"/>
      <c r="H48" s="928"/>
      <c r="I48" s="216"/>
      <c r="J48" s="212"/>
      <c r="K48" s="213"/>
      <c r="L48" s="213"/>
      <c r="M48" s="213"/>
      <c r="N48" s="214"/>
      <c r="O48" s="215"/>
      <c r="P48" s="214"/>
      <c r="Q48" s="214"/>
      <c r="R48" s="214"/>
      <c r="S48" s="380" t="str">
        <f t="shared" si="2"/>
        <v/>
      </c>
      <c r="T48" s="471"/>
      <c r="V48" s="363">
        <f t="shared" si="1"/>
        <v>0</v>
      </c>
      <c r="W48" s="363">
        <f t="shared" si="1"/>
        <v>0</v>
      </c>
    </row>
    <row r="49" spans="1:23" ht="15" customHeight="1" x14ac:dyDescent="0.25">
      <c r="A49" s="64"/>
      <c r="B49" s="65"/>
      <c r="C49" s="194"/>
      <c r="D49" s="201"/>
      <c r="E49" s="228"/>
      <c r="F49" s="187"/>
      <c r="G49" s="188"/>
      <c r="H49" s="928"/>
      <c r="I49" s="216"/>
      <c r="J49" s="212"/>
      <c r="K49" s="213"/>
      <c r="L49" s="213"/>
      <c r="M49" s="213"/>
      <c r="N49" s="214"/>
      <c r="O49" s="215"/>
      <c r="P49" s="214"/>
      <c r="Q49" s="214"/>
      <c r="R49" s="214"/>
      <c r="S49" s="380" t="str">
        <f t="shared" si="2"/>
        <v/>
      </c>
      <c r="T49" s="471"/>
      <c r="V49" s="363">
        <f t="shared" si="1"/>
        <v>0</v>
      </c>
      <c r="W49" s="363">
        <f t="shared" si="1"/>
        <v>0</v>
      </c>
    </row>
    <row r="50" spans="1:23" ht="15" customHeight="1" x14ac:dyDescent="0.25">
      <c r="A50" s="64"/>
      <c r="B50" s="65"/>
      <c r="C50" s="194"/>
      <c r="D50" s="201"/>
      <c r="E50" s="228"/>
      <c r="F50" s="187"/>
      <c r="G50" s="188"/>
      <c r="H50" s="928"/>
      <c r="I50" s="216"/>
      <c r="J50" s="212"/>
      <c r="K50" s="213"/>
      <c r="L50" s="213"/>
      <c r="M50" s="213"/>
      <c r="N50" s="214"/>
      <c r="O50" s="215"/>
      <c r="P50" s="214"/>
      <c r="Q50" s="214"/>
      <c r="R50" s="214"/>
      <c r="S50" s="380" t="str">
        <f t="shared" si="2"/>
        <v/>
      </c>
      <c r="T50" s="471"/>
      <c r="V50" s="363">
        <f t="shared" si="1"/>
        <v>0</v>
      </c>
      <c r="W50" s="363">
        <f t="shared" si="1"/>
        <v>0</v>
      </c>
    </row>
    <row r="51" spans="1:23" ht="15" customHeight="1" x14ac:dyDescent="0.25">
      <c r="A51" s="64"/>
      <c r="B51" s="65"/>
      <c r="C51" s="194"/>
      <c r="D51" s="201"/>
      <c r="E51" s="228"/>
      <c r="F51" s="187"/>
      <c r="G51" s="188"/>
      <c r="H51" s="928"/>
      <c r="I51" s="216"/>
      <c r="J51" s="212"/>
      <c r="K51" s="213"/>
      <c r="L51" s="213"/>
      <c r="M51" s="213"/>
      <c r="N51" s="214"/>
      <c r="O51" s="215"/>
      <c r="P51" s="214"/>
      <c r="Q51" s="214"/>
      <c r="R51" s="214"/>
      <c r="S51" s="380" t="str">
        <f t="shared" si="2"/>
        <v/>
      </c>
      <c r="T51" s="471"/>
      <c r="V51" s="363">
        <f t="shared" si="1"/>
        <v>0</v>
      </c>
      <c r="W51" s="363">
        <f t="shared" si="1"/>
        <v>0</v>
      </c>
    </row>
    <row r="52" spans="1:23" ht="15" customHeight="1" x14ac:dyDescent="0.25">
      <c r="A52" s="64"/>
      <c r="B52" s="65"/>
      <c r="C52" s="194"/>
      <c r="D52" s="201"/>
      <c r="E52" s="228"/>
      <c r="F52" s="187"/>
      <c r="G52" s="188"/>
      <c r="H52" s="928"/>
      <c r="I52" s="216"/>
      <c r="J52" s="212"/>
      <c r="K52" s="213"/>
      <c r="L52" s="213"/>
      <c r="M52" s="213"/>
      <c r="N52" s="214"/>
      <c r="O52" s="215"/>
      <c r="P52" s="214"/>
      <c r="Q52" s="214"/>
      <c r="R52" s="214"/>
      <c r="S52" s="380" t="str">
        <f t="shared" si="2"/>
        <v/>
      </c>
      <c r="T52" s="471"/>
      <c r="V52" s="363">
        <f t="shared" si="1"/>
        <v>0</v>
      </c>
      <c r="W52" s="363">
        <f t="shared" si="1"/>
        <v>0</v>
      </c>
    </row>
    <row r="53" spans="1:23" ht="15" customHeight="1" x14ac:dyDescent="0.25">
      <c r="A53" s="64"/>
      <c r="B53" s="65"/>
      <c r="C53" s="194"/>
      <c r="D53" s="201"/>
      <c r="E53" s="228"/>
      <c r="F53" s="187"/>
      <c r="G53" s="188"/>
      <c r="H53" s="928"/>
      <c r="I53" s="216"/>
      <c r="J53" s="212"/>
      <c r="K53" s="213"/>
      <c r="L53" s="213"/>
      <c r="M53" s="213"/>
      <c r="N53" s="214"/>
      <c r="O53" s="215"/>
      <c r="P53" s="214"/>
      <c r="Q53" s="214"/>
      <c r="R53" s="214"/>
      <c r="S53" s="380" t="str">
        <f t="shared" si="2"/>
        <v/>
      </c>
      <c r="T53" s="471"/>
      <c r="V53" s="363">
        <f t="shared" si="1"/>
        <v>0</v>
      </c>
      <c r="W53" s="363">
        <f t="shared" si="1"/>
        <v>0</v>
      </c>
    </row>
    <row r="54" spans="1:23" ht="15" customHeight="1" x14ac:dyDescent="0.25">
      <c r="A54" s="64"/>
      <c r="B54" s="65"/>
      <c r="C54" s="194"/>
      <c r="D54" s="201"/>
      <c r="E54" s="228"/>
      <c r="F54" s="187"/>
      <c r="G54" s="188"/>
      <c r="H54" s="928"/>
      <c r="I54" s="216"/>
      <c r="J54" s="212"/>
      <c r="K54" s="213"/>
      <c r="L54" s="213"/>
      <c r="M54" s="213"/>
      <c r="N54" s="214"/>
      <c r="O54" s="215"/>
      <c r="P54" s="214"/>
      <c r="Q54" s="214"/>
      <c r="R54" s="214"/>
      <c r="S54" s="380" t="str">
        <f t="shared" si="2"/>
        <v/>
      </c>
      <c r="T54" s="471"/>
      <c r="V54" s="363">
        <f t="shared" si="1"/>
        <v>0</v>
      </c>
      <c r="W54" s="363">
        <f t="shared" si="1"/>
        <v>0</v>
      </c>
    </row>
    <row r="55" spans="1:23" ht="15" customHeight="1" x14ac:dyDescent="0.25">
      <c r="A55" s="64"/>
      <c r="B55" s="65"/>
      <c r="C55" s="194"/>
      <c r="D55" s="201"/>
      <c r="E55" s="228"/>
      <c r="F55" s="187"/>
      <c r="G55" s="188"/>
      <c r="H55" s="928"/>
      <c r="I55" s="216"/>
      <c r="J55" s="212"/>
      <c r="K55" s="213"/>
      <c r="L55" s="213"/>
      <c r="M55" s="213"/>
      <c r="N55" s="214"/>
      <c r="O55" s="215"/>
      <c r="P55" s="214"/>
      <c r="Q55" s="214"/>
      <c r="R55" s="214"/>
      <c r="S55" s="380" t="str">
        <f t="shared" si="2"/>
        <v/>
      </c>
      <c r="T55" s="471"/>
      <c r="V55" s="363">
        <f t="shared" si="1"/>
        <v>0</v>
      </c>
      <c r="W55" s="363">
        <f t="shared" si="1"/>
        <v>0</v>
      </c>
    </row>
    <row r="56" spans="1:23" ht="15" customHeight="1" x14ac:dyDescent="0.25">
      <c r="A56" s="64"/>
      <c r="B56" s="65"/>
      <c r="C56" s="194"/>
      <c r="D56" s="201"/>
      <c r="E56" s="228"/>
      <c r="F56" s="187"/>
      <c r="G56" s="188"/>
      <c r="H56" s="928"/>
      <c r="I56" s="216"/>
      <c r="J56" s="212"/>
      <c r="K56" s="213"/>
      <c r="L56" s="213"/>
      <c r="M56" s="213"/>
      <c r="N56" s="214"/>
      <c r="O56" s="215"/>
      <c r="P56" s="214"/>
      <c r="Q56" s="214"/>
      <c r="R56" s="214"/>
      <c r="S56" s="380" t="str">
        <f t="shared" si="2"/>
        <v/>
      </c>
      <c r="T56" s="471"/>
      <c r="V56" s="363">
        <f t="shared" si="1"/>
        <v>0</v>
      </c>
      <c r="W56" s="363">
        <f t="shared" si="1"/>
        <v>0</v>
      </c>
    </row>
    <row r="57" spans="1:23" ht="15" customHeight="1" x14ac:dyDescent="0.25">
      <c r="A57" s="64"/>
      <c r="B57" s="65"/>
      <c r="C57" s="194"/>
      <c r="D57" s="201"/>
      <c r="E57" s="228"/>
      <c r="F57" s="187"/>
      <c r="G57" s="188"/>
      <c r="H57" s="928"/>
      <c r="I57" s="216"/>
      <c r="J57" s="212"/>
      <c r="K57" s="213"/>
      <c r="L57" s="213"/>
      <c r="M57" s="213"/>
      <c r="N57" s="214"/>
      <c r="O57" s="215"/>
      <c r="P57" s="214"/>
      <c r="Q57" s="214"/>
      <c r="R57" s="214"/>
      <c r="S57" s="380" t="str">
        <f t="shared" si="2"/>
        <v/>
      </c>
      <c r="T57" s="471"/>
      <c r="V57" s="363">
        <f t="shared" si="1"/>
        <v>0</v>
      </c>
      <c r="W57" s="363">
        <f t="shared" si="1"/>
        <v>0</v>
      </c>
    </row>
    <row r="58" spans="1:23" ht="15" customHeight="1" x14ac:dyDescent="0.25">
      <c r="A58" s="64"/>
      <c r="B58" s="65"/>
      <c r="C58" s="194"/>
      <c r="D58" s="201"/>
      <c r="E58" s="228"/>
      <c r="F58" s="187"/>
      <c r="G58" s="188"/>
      <c r="H58" s="928"/>
      <c r="I58" s="216"/>
      <c r="J58" s="212"/>
      <c r="K58" s="213"/>
      <c r="L58" s="213"/>
      <c r="M58" s="213"/>
      <c r="N58" s="214"/>
      <c r="O58" s="215"/>
      <c r="P58" s="214"/>
      <c r="Q58" s="214"/>
      <c r="R58" s="214"/>
      <c r="S58" s="380" t="str">
        <f t="shared" si="2"/>
        <v/>
      </c>
      <c r="T58" s="471"/>
      <c r="V58" s="363">
        <f t="shared" si="1"/>
        <v>0</v>
      </c>
      <c r="W58" s="363">
        <f t="shared" si="1"/>
        <v>0</v>
      </c>
    </row>
    <row r="59" spans="1:23" ht="15" customHeight="1" x14ac:dyDescent="0.25">
      <c r="A59" s="64"/>
      <c r="B59" s="65"/>
      <c r="C59" s="194"/>
      <c r="D59" s="201"/>
      <c r="E59" s="228"/>
      <c r="F59" s="187"/>
      <c r="G59" s="188"/>
      <c r="H59" s="928"/>
      <c r="I59" s="216"/>
      <c r="J59" s="212"/>
      <c r="K59" s="213"/>
      <c r="L59" s="213"/>
      <c r="M59" s="213"/>
      <c r="N59" s="214"/>
      <c r="O59" s="215"/>
      <c r="P59" s="214"/>
      <c r="Q59" s="214"/>
      <c r="R59" s="214"/>
      <c r="S59" s="380" t="str">
        <f t="shared" si="2"/>
        <v/>
      </c>
      <c r="T59" s="471"/>
      <c r="V59" s="363">
        <f t="shared" si="1"/>
        <v>0</v>
      </c>
      <c r="W59" s="363">
        <f t="shared" si="1"/>
        <v>0</v>
      </c>
    </row>
    <row r="60" spans="1:23" ht="15" customHeight="1" x14ac:dyDescent="0.25">
      <c r="A60" s="64"/>
      <c r="B60" s="65"/>
      <c r="C60" s="194"/>
      <c r="D60" s="201"/>
      <c r="E60" s="228"/>
      <c r="F60" s="187"/>
      <c r="G60" s="188"/>
      <c r="H60" s="928"/>
      <c r="I60" s="216"/>
      <c r="J60" s="212"/>
      <c r="K60" s="213"/>
      <c r="L60" s="213"/>
      <c r="M60" s="213"/>
      <c r="N60" s="214"/>
      <c r="O60" s="215"/>
      <c r="P60" s="214"/>
      <c r="Q60" s="214"/>
      <c r="R60" s="214"/>
      <c r="S60" s="380" t="str">
        <f t="shared" si="2"/>
        <v/>
      </c>
      <c r="T60" s="471"/>
      <c r="V60" s="363">
        <f t="shared" si="1"/>
        <v>0</v>
      </c>
      <c r="W60" s="363">
        <f t="shared" si="1"/>
        <v>0</v>
      </c>
    </row>
    <row r="61" spans="1:23" ht="15" customHeight="1" x14ac:dyDescent="0.25">
      <c r="A61" s="64"/>
      <c r="B61" s="65"/>
      <c r="C61" s="194"/>
      <c r="D61" s="201"/>
      <c r="E61" s="228"/>
      <c r="F61" s="187"/>
      <c r="G61" s="188"/>
      <c r="H61" s="928"/>
      <c r="I61" s="216"/>
      <c r="J61" s="212"/>
      <c r="K61" s="213"/>
      <c r="L61" s="213"/>
      <c r="M61" s="213"/>
      <c r="N61" s="214"/>
      <c r="O61" s="215"/>
      <c r="P61" s="214"/>
      <c r="Q61" s="214"/>
      <c r="R61" s="214"/>
      <c r="S61" s="380" t="str">
        <f t="shared" si="2"/>
        <v/>
      </c>
      <c r="T61" s="471"/>
      <c r="V61" s="363">
        <f t="shared" si="1"/>
        <v>0</v>
      </c>
      <c r="W61" s="363">
        <f t="shared" si="1"/>
        <v>0</v>
      </c>
    </row>
    <row r="62" spans="1:23" ht="15" customHeight="1" x14ac:dyDescent="0.25">
      <c r="A62" s="64"/>
      <c r="B62" s="65"/>
      <c r="C62" s="194"/>
      <c r="D62" s="201"/>
      <c r="E62" s="228"/>
      <c r="F62" s="187"/>
      <c r="G62" s="188"/>
      <c r="H62" s="928"/>
      <c r="I62" s="216"/>
      <c r="J62" s="212"/>
      <c r="K62" s="213"/>
      <c r="L62" s="213"/>
      <c r="M62" s="213"/>
      <c r="N62" s="214"/>
      <c r="O62" s="215"/>
      <c r="P62" s="214"/>
      <c r="Q62" s="214"/>
      <c r="R62" s="214"/>
      <c r="S62" s="380" t="str">
        <f t="shared" si="2"/>
        <v/>
      </c>
      <c r="T62" s="471"/>
      <c r="V62" s="363">
        <f t="shared" si="1"/>
        <v>0</v>
      </c>
      <c r="W62" s="363">
        <f t="shared" si="1"/>
        <v>0</v>
      </c>
    </row>
    <row r="63" spans="1:23" ht="15" customHeight="1" x14ac:dyDescent="0.25">
      <c r="A63" s="64"/>
      <c r="B63" s="65"/>
      <c r="C63" s="194"/>
      <c r="D63" s="201"/>
      <c r="E63" s="228"/>
      <c r="F63" s="187"/>
      <c r="G63" s="188"/>
      <c r="H63" s="928"/>
      <c r="I63" s="216"/>
      <c r="J63" s="212"/>
      <c r="K63" s="213"/>
      <c r="L63" s="213"/>
      <c r="M63" s="213"/>
      <c r="N63" s="214"/>
      <c r="O63" s="215"/>
      <c r="P63" s="214"/>
      <c r="Q63" s="214"/>
      <c r="R63" s="214"/>
      <c r="S63" s="380" t="str">
        <f t="shared" si="2"/>
        <v/>
      </c>
      <c r="T63" s="471"/>
      <c r="V63" s="363">
        <f t="shared" si="1"/>
        <v>0</v>
      </c>
      <c r="W63" s="363">
        <f t="shared" si="1"/>
        <v>0</v>
      </c>
    </row>
    <row r="64" spans="1:23" ht="15" customHeight="1" x14ac:dyDescent="0.25">
      <c r="A64" s="64"/>
      <c r="B64" s="65"/>
      <c r="C64" s="194"/>
      <c r="D64" s="201"/>
      <c r="E64" s="228"/>
      <c r="F64" s="187"/>
      <c r="G64" s="188"/>
      <c r="H64" s="928"/>
      <c r="I64" s="216"/>
      <c r="J64" s="212"/>
      <c r="K64" s="213"/>
      <c r="L64" s="213"/>
      <c r="M64" s="213"/>
      <c r="N64" s="214"/>
      <c r="O64" s="215"/>
      <c r="P64" s="214"/>
      <c r="Q64" s="214"/>
      <c r="R64" s="214"/>
      <c r="S64" s="380" t="str">
        <f t="shared" si="2"/>
        <v/>
      </c>
      <c r="T64" s="471"/>
      <c r="V64" s="363">
        <f t="shared" si="1"/>
        <v>0</v>
      </c>
      <c r="W64" s="363">
        <f t="shared" si="1"/>
        <v>0</v>
      </c>
    </row>
    <row r="65" spans="1:23" ht="15" customHeight="1" x14ac:dyDescent="0.25">
      <c r="A65" s="64"/>
      <c r="B65" s="65"/>
      <c r="C65" s="194"/>
      <c r="D65" s="201"/>
      <c r="E65" s="228"/>
      <c r="F65" s="187"/>
      <c r="G65" s="188"/>
      <c r="H65" s="928"/>
      <c r="I65" s="216"/>
      <c r="J65" s="212"/>
      <c r="K65" s="213"/>
      <c r="L65" s="213"/>
      <c r="M65" s="213"/>
      <c r="N65" s="214"/>
      <c r="O65" s="215"/>
      <c r="P65" s="214"/>
      <c r="Q65" s="214"/>
      <c r="R65" s="214"/>
      <c r="S65" s="380" t="str">
        <f t="shared" si="2"/>
        <v/>
      </c>
      <c r="T65" s="471"/>
      <c r="V65" s="363">
        <f t="shared" si="1"/>
        <v>0</v>
      </c>
      <c r="W65" s="363">
        <f t="shared" si="1"/>
        <v>0</v>
      </c>
    </row>
    <row r="66" spans="1:23" ht="15" customHeight="1" x14ac:dyDescent="0.25">
      <c r="A66" s="64"/>
      <c r="B66" s="65"/>
      <c r="C66" s="194"/>
      <c r="D66" s="201"/>
      <c r="E66" s="228"/>
      <c r="F66" s="187"/>
      <c r="G66" s="188"/>
      <c r="H66" s="928"/>
      <c r="I66" s="216"/>
      <c r="J66" s="212"/>
      <c r="K66" s="213"/>
      <c r="L66" s="213"/>
      <c r="M66" s="213"/>
      <c r="N66" s="214"/>
      <c r="O66" s="215"/>
      <c r="P66" s="214"/>
      <c r="Q66" s="214"/>
      <c r="R66" s="214"/>
      <c r="S66" s="380" t="str">
        <f t="shared" si="2"/>
        <v/>
      </c>
      <c r="T66" s="471"/>
      <c r="V66" s="363">
        <f t="shared" si="1"/>
        <v>0</v>
      </c>
      <c r="W66" s="363">
        <f t="shared" si="1"/>
        <v>0</v>
      </c>
    </row>
    <row r="67" spans="1:23" ht="15" customHeight="1" x14ac:dyDescent="0.25">
      <c r="A67" s="64"/>
      <c r="B67" s="65"/>
      <c r="C67" s="194"/>
      <c r="D67" s="201"/>
      <c r="E67" s="228"/>
      <c r="F67" s="187"/>
      <c r="G67" s="188"/>
      <c r="H67" s="928"/>
      <c r="I67" s="216"/>
      <c r="J67" s="212"/>
      <c r="K67" s="213"/>
      <c r="L67" s="213"/>
      <c r="M67" s="213"/>
      <c r="N67" s="214"/>
      <c r="O67" s="215"/>
      <c r="P67" s="214"/>
      <c r="Q67" s="214"/>
      <c r="R67" s="214"/>
      <c r="S67" s="380" t="str">
        <f t="shared" si="2"/>
        <v/>
      </c>
      <c r="T67" s="471"/>
      <c r="V67" s="363">
        <f t="shared" si="1"/>
        <v>0</v>
      </c>
      <c r="W67" s="363">
        <f t="shared" si="1"/>
        <v>0</v>
      </c>
    </row>
    <row r="68" spans="1:23" ht="15" customHeight="1" x14ac:dyDescent="0.25">
      <c r="A68" s="64"/>
      <c r="B68" s="65"/>
      <c r="C68" s="194"/>
      <c r="D68" s="201"/>
      <c r="E68" s="228"/>
      <c r="F68" s="187"/>
      <c r="G68" s="188"/>
      <c r="H68" s="928"/>
      <c r="I68" s="216"/>
      <c r="J68" s="212"/>
      <c r="K68" s="213"/>
      <c r="L68" s="213"/>
      <c r="M68" s="213"/>
      <c r="N68" s="214"/>
      <c r="O68" s="215"/>
      <c r="P68" s="214"/>
      <c r="Q68" s="214"/>
      <c r="R68" s="214"/>
      <c r="S68" s="380" t="str">
        <f t="shared" si="2"/>
        <v/>
      </c>
      <c r="T68" s="471"/>
      <c r="V68" s="363">
        <f t="shared" si="1"/>
        <v>0</v>
      </c>
      <c r="W68" s="363">
        <f t="shared" si="1"/>
        <v>0</v>
      </c>
    </row>
    <row r="69" spans="1:23" ht="15" customHeight="1" x14ac:dyDescent="0.25">
      <c r="A69" s="64"/>
      <c r="B69" s="65"/>
      <c r="C69" s="194"/>
      <c r="D69" s="201"/>
      <c r="E69" s="228"/>
      <c r="F69" s="187"/>
      <c r="G69" s="188"/>
      <c r="H69" s="928"/>
      <c r="I69" s="216"/>
      <c r="J69" s="212"/>
      <c r="K69" s="213"/>
      <c r="L69" s="213"/>
      <c r="M69" s="213"/>
      <c r="N69" s="214"/>
      <c r="O69" s="215"/>
      <c r="P69" s="214"/>
      <c r="Q69" s="214"/>
      <c r="R69" s="214"/>
      <c r="S69" s="380" t="str">
        <f t="shared" si="2"/>
        <v/>
      </c>
      <c r="T69" s="471"/>
      <c r="V69" s="363">
        <f t="shared" si="1"/>
        <v>0</v>
      </c>
      <c r="W69" s="363">
        <f t="shared" si="1"/>
        <v>0</v>
      </c>
    </row>
    <row r="70" spans="1:23" ht="15" customHeight="1" x14ac:dyDescent="0.25">
      <c r="A70" s="64"/>
      <c r="B70" s="65"/>
      <c r="C70" s="194"/>
      <c r="D70" s="201"/>
      <c r="E70" s="228"/>
      <c r="F70" s="187"/>
      <c r="G70" s="188"/>
      <c r="H70" s="928"/>
      <c r="I70" s="216"/>
      <c r="J70" s="212"/>
      <c r="K70" s="213"/>
      <c r="L70" s="213"/>
      <c r="M70" s="213"/>
      <c r="N70" s="214"/>
      <c r="O70" s="215"/>
      <c r="P70" s="214"/>
      <c r="Q70" s="214"/>
      <c r="R70" s="214"/>
      <c r="S70" s="380" t="str">
        <f t="shared" si="2"/>
        <v/>
      </c>
      <c r="T70" s="471"/>
      <c r="V70" s="363">
        <f t="shared" si="1"/>
        <v>0</v>
      </c>
      <c r="W70" s="363">
        <f t="shared" si="1"/>
        <v>0</v>
      </c>
    </row>
    <row r="71" spans="1:23" ht="15" customHeight="1" x14ac:dyDescent="0.25">
      <c r="A71" s="64"/>
      <c r="B71" s="65"/>
      <c r="C71" s="194"/>
      <c r="D71" s="201"/>
      <c r="E71" s="228"/>
      <c r="F71" s="187"/>
      <c r="G71" s="188"/>
      <c r="H71" s="928"/>
      <c r="I71" s="216"/>
      <c r="J71" s="212"/>
      <c r="K71" s="213"/>
      <c r="L71" s="213"/>
      <c r="M71" s="213"/>
      <c r="N71" s="214"/>
      <c r="O71" s="215"/>
      <c r="P71" s="214"/>
      <c r="Q71" s="214"/>
      <c r="R71" s="214"/>
      <c r="S71" s="380" t="str">
        <f t="shared" si="2"/>
        <v/>
      </c>
      <c r="T71" s="471"/>
      <c r="V71" s="363">
        <f t="shared" si="1"/>
        <v>0</v>
      </c>
      <c r="W71" s="363">
        <f t="shared" si="1"/>
        <v>0</v>
      </c>
    </row>
    <row r="72" spans="1:23" ht="15" customHeight="1" x14ac:dyDescent="0.25">
      <c r="A72" s="64"/>
      <c r="B72" s="65"/>
      <c r="C72" s="194"/>
      <c r="D72" s="201"/>
      <c r="E72" s="228"/>
      <c r="F72" s="187"/>
      <c r="G72" s="188"/>
      <c r="H72" s="928"/>
      <c r="I72" s="216"/>
      <c r="J72" s="212"/>
      <c r="K72" s="213"/>
      <c r="L72" s="213"/>
      <c r="M72" s="213"/>
      <c r="N72" s="214"/>
      <c r="O72" s="215"/>
      <c r="P72" s="214"/>
      <c r="Q72" s="214"/>
      <c r="R72" s="214"/>
      <c r="S72" s="380" t="str">
        <f t="shared" si="2"/>
        <v/>
      </c>
      <c r="T72" s="471"/>
      <c r="V72" s="363">
        <f t="shared" si="1"/>
        <v>0</v>
      </c>
      <c r="W72" s="363">
        <f t="shared" si="1"/>
        <v>0</v>
      </c>
    </row>
    <row r="73" spans="1:23" ht="15" customHeight="1" x14ac:dyDescent="0.25">
      <c r="A73" s="64"/>
      <c r="B73" s="65"/>
      <c r="C73" s="194"/>
      <c r="D73" s="201"/>
      <c r="E73" s="228"/>
      <c r="F73" s="187"/>
      <c r="G73" s="188"/>
      <c r="H73" s="928"/>
      <c r="I73" s="216"/>
      <c r="J73" s="212"/>
      <c r="K73" s="213"/>
      <c r="L73" s="213"/>
      <c r="M73" s="213"/>
      <c r="N73" s="214"/>
      <c r="O73" s="215"/>
      <c r="P73" s="214"/>
      <c r="Q73" s="214"/>
      <c r="R73" s="214"/>
      <c r="S73" s="380" t="str">
        <f t="shared" si="2"/>
        <v/>
      </c>
      <c r="T73" s="471"/>
      <c r="V73" s="363">
        <f t="shared" si="1"/>
        <v>0</v>
      </c>
      <c r="W73" s="363">
        <f t="shared" si="1"/>
        <v>0</v>
      </c>
    </row>
    <row r="74" spans="1:23" ht="15" customHeight="1" x14ac:dyDescent="0.25">
      <c r="A74" s="64"/>
      <c r="B74" s="65"/>
      <c r="C74" s="194"/>
      <c r="D74" s="201"/>
      <c r="E74" s="228"/>
      <c r="F74" s="187"/>
      <c r="G74" s="188"/>
      <c r="H74" s="928"/>
      <c r="I74" s="216"/>
      <c r="J74" s="212"/>
      <c r="K74" s="213"/>
      <c r="L74" s="213"/>
      <c r="M74" s="213"/>
      <c r="N74" s="214"/>
      <c r="O74" s="215"/>
      <c r="P74" s="214"/>
      <c r="Q74" s="214"/>
      <c r="R74" s="214"/>
      <c r="S74" s="380" t="str">
        <f t="shared" si="2"/>
        <v/>
      </c>
      <c r="T74" s="471"/>
      <c r="V74" s="363">
        <f t="shared" si="1"/>
        <v>0</v>
      </c>
      <c r="W74" s="363">
        <f t="shared" si="1"/>
        <v>0</v>
      </c>
    </row>
    <row r="75" spans="1:23" ht="15" customHeight="1" x14ac:dyDescent="0.25">
      <c r="A75" s="64"/>
      <c r="B75" s="65"/>
      <c r="C75" s="194"/>
      <c r="D75" s="201"/>
      <c r="E75" s="228"/>
      <c r="F75" s="187"/>
      <c r="G75" s="188"/>
      <c r="H75" s="928"/>
      <c r="I75" s="216"/>
      <c r="J75" s="212"/>
      <c r="K75" s="213"/>
      <c r="L75" s="213"/>
      <c r="M75" s="213"/>
      <c r="N75" s="214"/>
      <c r="O75" s="215"/>
      <c r="P75" s="214"/>
      <c r="Q75" s="214"/>
      <c r="R75" s="214"/>
      <c r="S75" s="380" t="str">
        <f t="shared" si="2"/>
        <v/>
      </c>
      <c r="T75" s="471"/>
      <c r="V75" s="363">
        <f t="shared" si="1"/>
        <v>0</v>
      </c>
      <c r="W75" s="363">
        <f t="shared" si="1"/>
        <v>0</v>
      </c>
    </row>
    <row r="76" spans="1:23" ht="15" customHeight="1" x14ac:dyDescent="0.25">
      <c r="A76" s="64"/>
      <c r="B76" s="65"/>
      <c r="C76" s="194"/>
      <c r="D76" s="201"/>
      <c r="E76" s="228"/>
      <c r="F76" s="187"/>
      <c r="G76" s="188"/>
      <c r="H76" s="928"/>
      <c r="I76" s="216"/>
      <c r="J76" s="212"/>
      <c r="K76" s="213"/>
      <c r="L76" s="213"/>
      <c r="M76" s="213"/>
      <c r="N76" s="214"/>
      <c r="O76" s="215"/>
      <c r="P76" s="214"/>
      <c r="Q76" s="214"/>
      <c r="R76" s="214"/>
      <c r="S76" s="380" t="str">
        <f t="shared" si="2"/>
        <v/>
      </c>
      <c r="T76" s="471"/>
      <c r="V76" s="363">
        <f t="shared" si="1"/>
        <v>0</v>
      </c>
      <c r="W76" s="363">
        <f t="shared" si="1"/>
        <v>0</v>
      </c>
    </row>
    <row r="77" spans="1:23" ht="15" customHeight="1" x14ac:dyDescent="0.25">
      <c r="A77" s="64"/>
      <c r="B77" s="65"/>
      <c r="C77" s="194"/>
      <c r="D77" s="201"/>
      <c r="E77" s="228"/>
      <c r="F77" s="187"/>
      <c r="G77" s="188"/>
      <c r="H77" s="928"/>
      <c r="I77" s="216"/>
      <c r="J77" s="212"/>
      <c r="K77" s="213"/>
      <c r="L77" s="213"/>
      <c r="M77" s="213"/>
      <c r="N77" s="214"/>
      <c r="O77" s="215"/>
      <c r="P77" s="214"/>
      <c r="Q77" s="214"/>
      <c r="R77" s="214"/>
      <c r="S77" s="380" t="str">
        <f t="shared" si="2"/>
        <v/>
      </c>
      <c r="T77" s="471"/>
      <c r="V77" s="363">
        <f t="shared" si="1"/>
        <v>0</v>
      </c>
      <c r="W77" s="363">
        <f t="shared" si="1"/>
        <v>0</v>
      </c>
    </row>
    <row r="78" spans="1:23" ht="15" customHeight="1" x14ac:dyDescent="0.25">
      <c r="A78" s="64"/>
      <c r="B78" s="65"/>
      <c r="C78" s="194"/>
      <c r="D78" s="201"/>
      <c r="E78" s="228"/>
      <c r="F78" s="187"/>
      <c r="G78" s="188"/>
      <c r="H78" s="928"/>
      <c r="I78" s="216"/>
      <c r="J78" s="212"/>
      <c r="K78" s="213"/>
      <c r="L78" s="213"/>
      <c r="M78" s="213"/>
      <c r="N78" s="214"/>
      <c r="O78" s="215"/>
      <c r="P78" s="214"/>
      <c r="Q78" s="214"/>
      <c r="R78" s="214"/>
      <c r="S78" s="380" t="str">
        <f t="shared" si="2"/>
        <v/>
      </c>
      <c r="T78" s="471"/>
      <c r="V78" s="363">
        <f t="shared" si="1"/>
        <v>0</v>
      </c>
      <c r="W78" s="363">
        <f t="shared" si="1"/>
        <v>0</v>
      </c>
    </row>
    <row r="79" spans="1:23" ht="15" customHeight="1" x14ac:dyDescent="0.25">
      <c r="A79" s="64"/>
      <c r="B79" s="65"/>
      <c r="C79" s="194"/>
      <c r="D79" s="201"/>
      <c r="E79" s="228"/>
      <c r="F79" s="187"/>
      <c r="G79" s="188"/>
      <c r="H79" s="928"/>
      <c r="I79" s="216"/>
      <c r="J79" s="212"/>
      <c r="K79" s="213"/>
      <c r="L79" s="213"/>
      <c r="M79" s="213"/>
      <c r="N79" s="214"/>
      <c r="O79" s="215"/>
      <c r="P79" s="214"/>
      <c r="Q79" s="214"/>
      <c r="R79" s="214"/>
      <c r="S79" s="380" t="str">
        <f t="shared" si="2"/>
        <v/>
      </c>
      <c r="T79" s="471"/>
      <c r="V79" s="363">
        <f t="shared" si="1"/>
        <v>0</v>
      </c>
      <c r="W79" s="363">
        <f t="shared" si="1"/>
        <v>0</v>
      </c>
    </row>
    <row r="80" spans="1:23" ht="15" customHeight="1" x14ac:dyDescent="0.25">
      <c r="A80" s="64"/>
      <c r="B80" s="65"/>
      <c r="C80" s="194"/>
      <c r="D80" s="201"/>
      <c r="E80" s="228"/>
      <c r="F80" s="187"/>
      <c r="G80" s="188"/>
      <c r="H80" s="928"/>
      <c r="I80" s="216"/>
      <c r="J80" s="212"/>
      <c r="K80" s="213"/>
      <c r="L80" s="213"/>
      <c r="M80" s="213"/>
      <c r="N80" s="214"/>
      <c r="O80" s="215"/>
      <c r="P80" s="214"/>
      <c r="Q80" s="214"/>
      <c r="R80" s="214"/>
      <c r="S80" s="380" t="str">
        <f t="shared" si="2"/>
        <v/>
      </c>
      <c r="T80" s="471"/>
      <c r="V80" s="363">
        <f t="shared" si="1"/>
        <v>0</v>
      </c>
      <c r="W80" s="363">
        <f t="shared" si="1"/>
        <v>0</v>
      </c>
    </row>
    <row r="81" spans="1:23" ht="15" customHeight="1" x14ac:dyDescent="0.25">
      <c r="A81" s="64"/>
      <c r="B81" s="65"/>
      <c r="C81" s="194"/>
      <c r="D81" s="201"/>
      <c r="E81" s="228"/>
      <c r="F81" s="187"/>
      <c r="G81" s="188"/>
      <c r="H81" s="928"/>
      <c r="I81" s="216"/>
      <c r="J81" s="212"/>
      <c r="K81" s="213"/>
      <c r="L81" s="213"/>
      <c r="M81" s="213"/>
      <c r="N81" s="214"/>
      <c r="O81" s="215"/>
      <c r="P81" s="214"/>
      <c r="Q81" s="214"/>
      <c r="R81" s="214"/>
      <c r="S81" s="380" t="str">
        <f t="shared" si="2"/>
        <v/>
      </c>
      <c r="T81" s="471"/>
      <c r="V81" s="363">
        <f t="shared" si="1"/>
        <v>0</v>
      </c>
      <c r="W81" s="363">
        <f t="shared" si="1"/>
        <v>0</v>
      </c>
    </row>
    <row r="82" spans="1:23" ht="15" customHeight="1" x14ac:dyDescent="0.25">
      <c r="A82" s="64"/>
      <c r="B82" s="65"/>
      <c r="C82" s="194"/>
      <c r="D82" s="201"/>
      <c r="E82" s="228"/>
      <c r="F82" s="187"/>
      <c r="G82" s="188"/>
      <c r="H82" s="928"/>
      <c r="I82" s="216"/>
      <c r="J82" s="212"/>
      <c r="K82" s="213"/>
      <c r="L82" s="213"/>
      <c r="M82" s="213"/>
      <c r="N82" s="214"/>
      <c r="O82" s="215"/>
      <c r="P82" s="214"/>
      <c r="Q82" s="214"/>
      <c r="R82" s="214"/>
      <c r="S82" s="380" t="str">
        <f t="shared" ref="S82:S145" si="3">IF(SUM(D82:E82)=0,"",SUM(D82:E82))</f>
        <v/>
      </c>
      <c r="T82" s="471"/>
      <c r="V82" s="363">
        <f t="shared" ref="V82:W145" si="4">D82*F82</f>
        <v>0</v>
      </c>
      <c r="W82" s="363">
        <f t="shared" si="4"/>
        <v>0</v>
      </c>
    </row>
    <row r="83" spans="1:23" ht="15" customHeight="1" x14ac:dyDescent="0.25">
      <c r="A83" s="64"/>
      <c r="B83" s="65"/>
      <c r="C83" s="194"/>
      <c r="D83" s="201"/>
      <c r="E83" s="228"/>
      <c r="F83" s="187"/>
      <c r="G83" s="188"/>
      <c r="H83" s="928"/>
      <c r="I83" s="216"/>
      <c r="J83" s="212"/>
      <c r="K83" s="213"/>
      <c r="L83" s="213"/>
      <c r="M83" s="213"/>
      <c r="N83" s="214"/>
      <c r="O83" s="215"/>
      <c r="P83" s="214"/>
      <c r="Q83" s="214"/>
      <c r="R83" s="214"/>
      <c r="S83" s="380" t="str">
        <f t="shared" si="3"/>
        <v/>
      </c>
      <c r="T83" s="471"/>
      <c r="V83" s="363">
        <f t="shared" si="4"/>
        <v>0</v>
      </c>
      <c r="W83" s="363">
        <f t="shared" si="4"/>
        <v>0</v>
      </c>
    </row>
    <row r="84" spans="1:23" ht="15" customHeight="1" x14ac:dyDescent="0.25">
      <c r="A84" s="64"/>
      <c r="B84" s="65"/>
      <c r="C84" s="194"/>
      <c r="D84" s="201"/>
      <c r="E84" s="228"/>
      <c r="F84" s="187"/>
      <c r="G84" s="188"/>
      <c r="H84" s="928"/>
      <c r="I84" s="216"/>
      <c r="J84" s="212"/>
      <c r="K84" s="213"/>
      <c r="L84" s="213"/>
      <c r="M84" s="213"/>
      <c r="N84" s="214"/>
      <c r="O84" s="215"/>
      <c r="P84" s="214"/>
      <c r="Q84" s="214"/>
      <c r="R84" s="214"/>
      <c r="S84" s="380" t="str">
        <f t="shared" si="3"/>
        <v/>
      </c>
      <c r="T84" s="471"/>
      <c r="V84" s="363">
        <f t="shared" si="4"/>
        <v>0</v>
      </c>
      <c r="W84" s="363">
        <f t="shared" si="4"/>
        <v>0</v>
      </c>
    </row>
    <row r="85" spans="1:23" ht="15" customHeight="1" x14ac:dyDescent="0.25">
      <c r="A85" s="64"/>
      <c r="B85" s="65"/>
      <c r="C85" s="194"/>
      <c r="D85" s="201"/>
      <c r="E85" s="228"/>
      <c r="F85" s="187"/>
      <c r="G85" s="188"/>
      <c r="H85" s="928"/>
      <c r="I85" s="216"/>
      <c r="J85" s="212"/>
      <c r="K85" s="213"/>
      <c r="L85" s="213"/>
      <c r="M85" s="213"/>
      <c r="N85" s="214"/>
      <c r="O85" s="215"/>
      <c r="P85" s="214"/>
      <c r="Q85" s="214"/>
      <c r="R85" s="214"/>
      <c r="S85" s="380" t="str">
        <f t="shared" si="3"/>
        <v/>
      </c>
      <c r="T85" s="471"/>
      <c r="V85" s="363">
        <f t="shared" si="4"/>
        <v>0</v>
      </c>
      <c r="W85" s="363">
        <f t="shared" si="4"/>
        <v>0</v>
      </c>
    </row>
    <row r="86" spans="1:23" ht="15" customHeight="1" x14ac:dyDescent="0.25">
      <c r="A86" s="64"/>
      <c r="B86" s="65"/>
      <c r="C86" s="194"/>
      <c r="D86" s="201"/>
      <c r="E86" s="228"/>
      <c r="F86" s="187"/>
      <c r="G86" s="188"/>
      <c r="H86" s="928"/>
      <c r="I86" s="216"/>
      <c r="J86" s="212"/>
      <c r="K86" s="213"/>
      <c r="L86" s="213"/>
      <c r="M86" s="213"/>
      <c r="N86" s="214"/>
      <c r="O86" s="215"/>
      <c r="P86" s="214"/>
      <c r="Q86" s="214"/>
      <c r="R86" s="214"/>
      <c r="S86" s="380" t="str">
        <f t="shared" si="3"/>
        <v/>
      </c>
      <c r="T86" s="471"/>
      <c r="V86" s="363">
        <f t="shared" si="4"/>
        <v>0</v>
      </c>
      <c r="W86" s="363">
        <f t="shared" si="4"/>
        <v>0</v>
      </c>
    </row>
    <row r="87" spans="1:23" ht="15" customHeight="1" x14ac:dyDescent="0.25">
      <c r="A87" s="64"/>
      <c r="B87" s="65"/>
      <c r="C87" s="194"/>
      <c r="D87" s="201"/>
      <c r="E87" s="228"/>
      <c r="F87" s="187"/>
      <c r="G87" s="188"/>
      <c r="H87" s="928"/>
      <c r="I87" s="216"/>
      <c r="J87" s="212"/>
      <c r="K87" s="213"/>
      <c r="L87" s="213"/>
      <c r="M87" s="213"/>
      <c r="N87" s="214"/>
      <c r="O87" s="215"/>
      <c r="P87" s="214"/>
      <c r="Q87" s="214"/>
      <c r="R87" s="214"/>
      <c r="S87" s="380" t="str">
        <f t="shared" si="3"/>
        <v/>
      </c>
      <c r="T87" s="471"/>
      <c r="V87" s="363">
        <f t="shared" si="4"/>
        <v>0</v>
      </c>
      <c r="W87" s="363">
        <f t="shared" si="4"/>
        <v>0</v>
      </c>
    </row>
    <row r="88" spans="1:23" ht="15" customHeight="1" x14ac:dyDescent="0.25">
      <c r="A88" s="64"/>
      <c r="B88" s="65"/>
      <c r="C88" s="194"/>
      <c r="D88" s="201"/>
      <c r="E88" s="228"/>
      <c r="F88" s="187"/>
      <c r="G88" s="188"/>
      <c r="H88" s="928"/>
      <c r="I88" s="216"/>
      <c r="J88" s="212"/>
      <c r="K88" s="213"/>
      <c r="L88" s="213"/>
      <c r="M88" s="213"/>
      <c r="N88" s="214"/>
      <c r="O88" s="215"/>
      <c r="P88" s="214"/>
      <c r="Q88" s="214"/>
      <c r="R88" s="214"/>
      <c r="S88" s="380" t="str">
        <f t="shared" si="3"/>
        <v/>
      </c>
      <c r="T88" s="471"/>
      <c r="V88" s="363">
        <f t="shared" si="4"/>
        <v>0</v>
      </c>
      <c r="W88" s="363">
        <f t="shared" si="4"/>
        <v>0</v>
      </c>
    </row>
    <row r="89" spans="1:23" ht="15" customHeight="1" x14ac:dyDescent="0.25">
      <c r="A89" s="64"/>
      <c r="B89" s="65"/>
      <c r="C89" s="194"/>
      <c r="D89" s="201"/>
      <c r="E89" s="228"/>
      <c r="F89" s="187"/>
      <c r="G89" s="188"/>
      <c r="H89" s="928"/>
      <c r="I89" s="216"/>
      <c r="J89" s="212"/>
      <c r="K89" s="213"/>
      <c r="L89" s="213"/>
      <c r="M89" s="213"/>
      <c r="N89" s="214"/>
      <c r="O89" s="215"/>
      <c r="P89" s="214"/>
      <c r="Q89" s="214"/>
      <c r="R89" s="214"/>
      <c r="S89" s="380" t="str">
        <f t="shared" si="3"/>
        <v/>
      </c>
      <c r="T89" s="471"/>
      <c r="V89" s="363">
        <f t="shared" si="4"/>
        <v>0</v>
      </c>
      <c r="W89" s="363">
        <f t="shared" si="4"/>
        <v>0</v>
      </c>
    </row>
    <row r="90" spans="1:23" ht="15" customHeight="1" x14ac:dyDescent="0.25">
      <c r="A90" s="64"/>
      <c r="B90" s="65"/>
      <c r="C90" s="194"/>
      <c r="D90" s="201"/>
      <c r="E90" s="228"/>
      <c r="F90" s="187"/>
      <c r="G90" s="188"/>
      <c r="H90" s="928"/>
      <c r="I90" s="216"/>
      <c r="J90" s="212"/>
      <c r="K90" s="213"/>
      <c r="L90" s="213"/>
      <c r="M90" s="213"/>
      <c r="N90" s="214"/>
      <c r="O90" s="215"/>
      <c r="P90" s="214"/>
      <c r="Q90" s="214"/>
      <c r="R90" s="214"/>
      <c r="S90" s="380" t="str">
        <f t="shared" si="3"/>
        <v/>
      </c>
      <c r="T90" s="471"/>
      <c r="V90" s="363">
        <f t="shared" si="4"/>
        <v>0</v>
      </c>
      <c r="W90" s="363">
        <f t="shared" si="4"/>
        <v>0</v>
      </c>
    </row>
    <row r="91" spans="1:23" ht="15" customHeight="1" x14ac:dyDescent="0.25">
      <c r="A91" s="64"/>
      <c r="B91" s="65"/>
      <c r="C91" s="194"/>
      <c r="D91" s="201"/>
      <c r="E91" s="228"/>
      <c r="F91" s="187"/>
      <c r="G91" s="188"/>
      <c r="H91" s="928"/>
      <c r="I91" s="216"/>
      <c r="J91" s="212"/>
      <c r="K91" s="213"/>
      <c r="L91" s="213"/>
      <c r="M91" s="213"/>
      <c r="N91" s="214"/>
      <c r="O91" s="215"/>
      <c r="P91" s="214"/>
      <c r="Q91" s="214"/>
      <c r="R91" s="214"/>
      <c r="S91" s="380" t="str">
        <f t="shared" si="3"/>
        <v/>
      </c>
      <c r="T91" s="471"/>
      <c r="V91" s="363">
        <f t="shared" si="4"/>
        <v>0</v>
      </c>
      <c r="W91" s="363">
        <f t="shared" si="4"/>
        <v>0</v>
      </c>
    </row>
    <row r="92" spans="1:23" ht="15" customHeight="1" x14ac:dyDescent="0.25">
      <c r="A92" s="64"/>
      <c r="B92" s="65"/>
      <c r="C92" s="194"/>
      <c r="D92" s="201"/>
      <c r="E92" s="228"/>
      <c r="F92" s="187"/>
      <c r="G92" s="188"/>
      <c r="H92" s="928"/>
      <c r="I92" s="216"/>
      <c r="J92" s="212"/>
      <c r="K92" s="213"/>
      <c r="L92" s="213"/>
      <c r="M92" s="213"/>
      <c r="N92" s="214"/>
      <c r="O92" s="215"/>
      <c r="P92" s="214"/>
      <c r="Q92" s="214"/>
      <c r="R92" s="214"/>
      <c r="S92" s="380" t="str">
        <f t="shared" si="3"/>
        <v/>
      </c>
      <c r="T92" s="471"/>
      <c r="V92" s="363">
        <f t="shared" si="4"/>
        <v>0</v>
      </c>
      <c r="W92" s="363">
        <f t="shared" si="4"/>
        <v>0</v>
      </c>
    </row>
    <row r="93" spans="1:23" ht="15" customHeight="1" x14ac:dyDescent="0.25">
      <c r="A93" s="64"/>
      <c r="B93" s="65"/>
      <c r="C93" s="194"/>
      <c r="D93" s="201"/>
      <c r="E93" s="228"/>
      <c r="F93" s="187"/>
      <c r="G93" s="188"/>
      <c r="H93" s="928"/>
      <c r="I93" s="216"/>
      <c r="J93" s="212"/>
      <c r="K93" s="213"/>
      <c r="L93" s="213"/>
      <c r="M93" s="213"/>
      <c r="N93" s="214"/>
      <c r="O93" s="215"/>
      <c r="P93" s="214"/>
      <c r="Q93" s="214"/>
      <c r="R93" s="214"/>
      <c r="S93" s="380" t="str">
        <f t="shared" si="3"/>
        <v/>
      </c>
      <c r="T93" s="471"/>
      <c r="V93" s="363">
        <f t="shared" si="4"/>
        <v>0</v>
      </c>
      <c r="W93" s="363">
        <f t="shared" si="4"/>
        <v>0</v>
      </c>
    </row>
    <row r="94" spans="1:23" ht="15" customHeight="1" x14ac:dyDescent="0.25">
      <c r="A94" s="64"/>
      <c r="B94" s="65"/>
      <c r="C94" s="194"/>
      <c r="D94" s="201"/>
      <c r="E94" s="228"/>
      <c r="F94" s="187"/>
      <c r="G94" s="188"/>
      <c r="H94" s="928"/>
      <c r="I94" s="216"/>
      <c r="J94" s="212"/>
      <c r="K94" s="213"/>
      <c r="L94" s="213"/>
      <c r="M94" s="213"/>
      <c r="N94" s="214"/>
      <c r="O94" s="215"/>
      <c r="P94" s="214"/>
      <c r="Q94" s="214"/>
      <c r="R94" s="214"/>
      <c r="S94" s="380" t="str">
        <f t="shared" si="3"/>
        <v/>
      </c>
      <c r="T94" s="471"/>
      <c r="V94" s="363">
        <f t="shared" si="4"/>
        <v>0</v>
      </c>
      <c r="W94" s="363">
        <f t="shared" si="4"/>
        <v>0</v>
      </c>
    </row>
    <row r="95" spans="1:23" ht="15" customHeight="1" x14ac:dyDescent="0.25">
      <c r="A95" s="64"/>
      <c r="B95" s="65"/>
      <c r="C95" s="194"/>
      <c r="D95" s="201"/>
      <c r="E95" s="228"/>
      <c r="F95" s="187"/>
      <c r="G95" s="188"/>
      <c r="H95" s="928"/>
      <c r="I95" s="216"/>
      <c r="J95" s="212"/>
      <c r="K95" s="213"/>
      <c r="L95" s="213"/>
      <c r="M95" s="213"/>
      <c r="N95" s="214"/>
      <c r="O95" s="215"/>
      <c r="P95" s="214"/>
      <c r="Q95" s="214"/>
      <c r="R95" s="214"/>
      <c r="S95" s="380" t="str">
        <f t="shared" si="3"/>
        <v/>
      </c>
      <c r="T95" s="471"/>
      <c r="V95" s="363">
        <f t="shared" si="4"/>
        <v>0</v>
      </c>
      <c r="W95" s="363">
        <f t="shared" si="4"/>
        <v>0</v>
      </c>
    </row>
    <row r="96" spans="1:23" ht="15" customHeight="1" x14ac:dyDescent="0.25">
      <c r="A96" s="64"/>
      <c r="B96" s="65"/>
      <c r="C96" s="194"/>
      <c r="D96" s="201"/>
      <c r="E96" s="228"/>
      <c r="F96" s="187"/>
      <c r="G96" s="188"/>
      <c r="H96" s="928"/>
      <c r="I96" s="216"/>
      <c r="J96" s="212"/>
      <c r="K96" s="213"/>
      <c r="L96" s="213"/>
      <c r="M96" s="213"/>
      <c r="N96" s="214"/>
      <c r="O96" s="215"/>
      <c r="P96" s="214"/>
      <c r="Q96" s="214"/>
      <c r="R96" s="214"/>
      <c r="S96" s="380" t="str">
        <f t="shared" si="3"/>
        <v/>
      </c>
      <c r="T96" s="471"/>
      <c r="V96" s="363">
        <f t="shared" si="4"/>
        <v>0</v>
      </c>
      <c r="W96" s="363">
        <f t="shared" si="4"/>
        <v>0</v>
      </c>
    </row>
    <row r="97" spans="1:23" ht="15" customHeight="1" x14ac:dyDescent="0.25">
      <c r="A97" s="64"/>
      <c r="B97" s="65"/>
      <c r="C97" s="194"/>
      <c r="D97" s="201"/>
      <c r="E97" s="228"/>
      <c r="F97" s="187"/>
      <c r="G97" s="188"/>
      <c r="H97" s="928"/>
      <c r="I97" s="216"/>
      <c r="J97" s="212"/>
      <c r="K97" s="213"/>
      <c r="L97" s="213"/>
      <c r="M97" s="213"/>
      <c r="N97" s="214"/>
      <c r="O97" s="215"/>
      <c r="P97" s="214"/>
      <c r="Q97" s="214"/>
      <c r="R97" s="214"/>
      <c r="S97" s="380" t="str">
        <f t="shared" si="3"/>
        <v/>
      </c>
      <c r="T97" s="471"/>
      <c r="V97" s="363">
        <f t="shared" si="4"/>
        <v>0</v>
      </c>
      <c r="W97" s="363">
        <f t="shared" si="4"/>
        <v>0</v>
      </c>
    </row>
    <row r="98" spans="1:23" ht="15" customHeight="1" x14ac:dyDescent="0.25">
      <c r="A98" s="64"/>
      <c r="B98" s="65"/>
      <c r="C98" s="194"/>
      <c r="D98" s="201"/>
      <c r="E98" s="228"/>
      <c r="F98" s="187"/>
      <c r="G98" s="188"/>
      <c r="H98" s="928"/>
      <c r="I98" s="216"/>
      <c r="J98" s="212"/>
      <c r="K98" s="213"/>
      <c r="L98" s="213"/>
      <c r="M98" s="213"/>
      <c r="N98" s="214"/>
      <c r="O98" s="215"/>
      <c r="P98" s="214"/>
      <c r="Q98" s="214"/>
      <c r="R98" s="214"/>
      <c r="S98" s="380" t="str">
        <f t="shared" si="3"/>
        <v/>
      </c>
      <c r="T98" s="471"/>
      <c r="V98" s="363">
        <f t="shared" si="4"/>
        <v>0</v>
      </c>
      <c r="W98" s="363">
        <f t="shared" si="4"/>
        <v>0</v>
      </c>
    </row>
    <row r="99" spans="1:23" ht="15" customHeight="1" x14ac:dyDescent="0.25">
      <c r="A99" s="64"/>
      <c r="B99" s="65"/>
      <c r="C99" s="194"/>
      <c r="D99" s="201"/>
      <c r="E99" s="228"/>
      <c r="F99" s="187"/>
      <c r="G99" s="188"/>
      <c r="H99" s="928"/>
      <c r="I99" s="216"/>
      <c r="J99" s="212"/>
      <c r="K99" s="213"/>
      <c r="L99" s="213"/>
      <c r="M99" s="213"/>
      <c r="N99" s="214"/>
      <c r="O99" s="215"/>
      <c r="P99" s="214"/>
      <c r="Q99" s="214"/>
      <c r="R99" s="214"/>
      <c r="S99" s="380" t="str">
        <f t="shared" si="3"/>
        <v/>
      </c>
      <c r="T99" s="471"/>
      <c r="V99" s="363">
        <f t="shared" si="4"/>
        <v>0</v>
      </c>
      <c r="W99" s="363">
        <f t="shared" si="4"/>
        <v>0</v>
      </c>
    </row>
    <row r="100" spans="1:23" ht="15" customHeight="1" x14ac:dyDescent="0.25">
      <c r="A100" s="64"/>
      <c r="B100" s="65"/>
      <c r="C100" s="194"/>
      <c r="D100" s="201"/>
      <c r="E100" s="228"/>
      <c r="F100" s="187"/>
      <c r="G100" s="188"/>
      <c r="H100" s="928"/>
      <c r="I100" s="216"/>
      <c r="J100" s="212"/>
      <c r="K100" s="213"/>
      <c r="L100" s="213"/>
      <c r="M100" s="213"/>
      <c r="N100" s="214"/>
      <c r="O100" s="215"/>
      <c r="P100" s="214"/>
      <c r="Q100" s="214"/>
      <c r="R100" s="214"/>
      <c r="S100" s="380" t="str">
        <f t="shared" si="3"/>
        <v/>
      </c>
      <c r="T100" s="471"/>
      <c r="V100" s="363">
        <f t="shared" si="4"/>
        <v>0</v>
      </c>
      <c r="W100" s="363">
        <f t="shared" si="4"/>
        <v>0</v>
      </c>
    </row>
    <row r="101" spans="1:23" ht="15" customHeight="1" x14ac:dyDescent="0.25">
      <c r="A101" s="64"/>
      <c r="B101" s="65"/>
      <c r="C101" s="194"/>
      <c r="D101" s="201"/>
      <c r="E101" s="228"/>
      <c r="F101" s="187"/>
      <c r="G101" s="188"/>
      <c r="H101" s="928"/>
      <c r="I101" s="216"/>
      <c r="J101" s="212"/>
      <c r="K101" s="213"/>
      <c r="L101" s="213"/>
      <c r="M101" s="213"/>
      <c r="N101" s="214"/>
      <c r="O101" s="215"/>
      <c r="P101" s="214"/>
      <c r="Q101" s="214"/>
      <c r="R101" s="214"/>
      <c r="S101" s="380" t="str">
        <f t="shared" si="3"/>
        <v/>
      </c>
      <c r="T101" s="471"/>
      <c r="V101" s="363">
        <f t="shared" si="4"/>
        <v>0</v>
      </c>
      <c r="W101" s="363">
        <f t="shared" si="4"/>
        <v>0</v>
      </c>
    </row>
    <row r="102" spans="1:23" ht="15" customHeight="1" x14ac:dyDescent="0.25">
      <c r="A102" s="64"/>
      <c r="B102" s="65"/>
      <c r="C102" s="194"/>
      <c r="D102" s="201"/>
      <c r="E102" s="228"/>
      <c r="F102" s="187"/>
      <c r="G102" s="188"/>
      <c r="H102" s="928"/>
      <c r="I102" s="216"/>
      <c r="J102" s="212"/>
      <c r="K102" s="213"/>
      <c r="L102" s="213"/>
      <c r="M102" s="213"/>
      <c r="N102" s="214"/>
      <c r="O102" s="215"/>
      <c r="P102" s="214"/>
      <c r="Q102" s="214"/>
      <c r="R102" s="214"/>
      <c r="S102" s="380" t="str">
        <f t="shared" si="3"/>
        <v/>
      </c>
      <c r="T102" s="471"/>
      <c r="V102" s="363">
        <f t="shared" si="4"/>
        <v>0</v>
      </c>
      <c r="W102" s="363">
        <f t="shared" si="4"/>
        <v>0</v>
      </c>
    </row>
    <row r="103" spans="1:23" ht="15" customHeight="1" x14ac:dyDescent="0.25">
      <c r="A103" s="64"/>
      <c r="B103" s="65"/>
      <c r="C103" s="194"/>
      <c r="D103" s="201"/>
      <c r="E103" s="228"/>
      <c r="F103" s="187"/>
      <c r="G103" s="188"/>
      <c r="H103" s="928"/>
      <c r="I103" s="216"/>
      <c r="J103" s="212"/>
      <c r="K103" s="213"/>
      <c r="L103" s="213"/>
      <c r="M103" s="213"/>
      <c r="N103" s="214"/>
      <c r="O103" s="215"/>
      <c r="P103" s="214"/>
      <c r="Q103" s="214"/>
      <c r="R103" s="214"/>
      <c r="S103" s="380" t="str">
        <f t="shared" si="3"/>
        <v/>
      </c>
      <c r="T103" s="471"/>
      <c r="V103" s="363">
        <f t="shared" si="4"/>
        <v>0</v>
      </c>
      <c r="W103" s="363">
        <f t="shared" si="4"/>
        <v>0</v>
      </c>
    </row>
    <row r="104" spans="1:23" ht="15" customHeight="1" x14ac:dyDescent="0.25">
      <c r="A104" s="64"/>
      <c r="B104" s="65"/>
      <c r="C104" s="194"/>
      <c r="D104" s="201"/>
      <c r="E104" s="228"/>
      <c r="F104" s="187"/>
      <c r="G104" s="188"/>
      <c r="H104" s="928"/>
      <c r="I104" s="216"/>
      <c r="J104" s="212"/>
      <c r="K104" s="213"/>
      <c r="L104" s="213"/>
      <c r="M104" s="213"/>
      <c r="N104" s="214"/>
      <c r="O104" s="215"/>
      <c r="P104" s="214"/>
      <c r="Q104" s="214"/>
      <c r="R104" s="214"/>
      <c r="S104" s="380" t="str">
        <f t="shared" si="3"/>
        <v/>
      </c>
      <c r="T104" s="471"/>
      <c r="V104" s="363">
        <f t="shared" si="4"/>
        <v>0</v>
      </c>
      <c r="W104" s="363">
        <f t="shared" si="4"/>
        <v>0</v>
      </c>
    </row>
    <row r="105" spans="1:23" ht="15" customHeight="1" x14ac:dyDescent="0.25">
      <c r="A105" s="64"/>
      <c r="B105" s="65"/>
      <c r="C105" s="194"/>
      <c r="D105" s="201"/>
      <c r="E105" s="228"/>
      <c r="F105" s="187"/>
      <c r="G105" s="188"/>
      <c r="H105" s="928"/>
      <c r="I105" s="216"/>
      <c r="J105" s="212"/>
      <c r="K105" s="213"/>
      <c r="L105" s="213"/>
      <c r="M105" s="213"/>
      <c r="N105" s="214"/>
      <c r="O105" s="215"/>
      <c r="P105" s="214"/>
      <c r="Q105" s="214"/>
      <c r="R105" s="214"/>
      <c r="S105" s="380" t="str">
        <f t="shared" si="3"/>
        <v/>
      </c>
      <c r="T105" s="471"/>
      <c r="V105" s="363">
        <f t="shared" si="4"/>
        <v>0</v>
      </c>
      <c r="W105" s="363">
        <f t="shared" si="4"/>
        <v>0</v>
      </c>
    </row>
    <row r="106" spans="1:23" ht="15" customHeight="1" x14ac:dyDescent="0.25">
      <c r="A106" s="64"/>
      <c r="B106" s="65"/>
      <c r="C106" s="194"/>
      <c r="D106" s="201"/>
      <c r="E106" s="228"/>
      <c r="F106" s="187"/>
      <c r="G106" s="188"/>
      <c r="H106" s="928"/>
      <c r="I106" s="216"/>
      <c r="J106" s="212"/>
      <c r="K106" s="213"/>
      <c r="L106" s="213"/>
      <c r="M106" s="213"/>
      <c r="N106" s="214"/>
      <c r="O106" s="215"/>
      <c r="P106" s="214"/>
      <c r="Q106" s="214"/>
      <c r="R106" s="214"/>
      <c r="S106" s="380" t="str">
        <f t="shared" si="3"/>
        <v/>
      </c>
      <c r="T106" s="471"/>
      <c r="V106" s="363">
        <f t="shared" si="4"/>
        <v>0</v>
      </c>
      <c r="W106" s="363">
        <f t="shared" si="4"/>
        <v>0</v>
      </c>
    </row>
    <row r="107" spans="1:23" ht="15" customHeight="1" x14ac:dyDescent="0.25">
      <c r="A107" s="64"/>
      <c r="B107" s="65"/>
      <c r="C107" s="194"/>
      <c r="D107" s="201"/>
      <c r="E107" s="228"/>
      <c r="F107" s="187"/>
      <c r="G107" s="188"/>
      <c r="H107" s="928"/>
      <c r="I107" s="216"/>
      <c r="J107" s="212"/>
      <c r="K107" s="213"/>
      <c r="L107" s="213"/>
      <c r="M107" s="213"/>
      <c r="N107" s="214"/>
      <c r="O107" s="215"/>
      <c r="P107" s="214"/>
      <c r="Q107" s="214"/>
      <c r="R107" s="214"/>
      <c r="S107" s="380" t="str">
        <f t="shared" si="3"/>
        <v/>
      </c>
      <c r="T107" s="471"/>
      <c r="V107" s="363">
        <f t="shared" si="4"/>
        <v>0</v>
      </c>
      <c r="W107" s="363">
        <f t="shared" si="4"/>
        <v>0</v>
      </c>
    </row>
    <row r="108" spans="1:23" ht="15" customHeight="1" x14ac:dyDescent="0.25">
      <c r="A108" s="64"/>
      <c r="B108" s="65"/>
      <c r="C108" s="194"/>
      <c r="D108" s="201"/>
      <c r="E108" s="228"/>
      <c r="F108" s="187"/>
      <c r="G108" s="188"/>
      <c r="H108" s="928"/>
      <c r="I108" s="216"/>
      <c r="J108" s="212"/>
      <c r="K108" s="213"/>
      <c r="L108" s="213"/>
      <c r="M108" s="213"/>
      <c r="N108" s="214"/>
      <c r="O108" s="215"/>
      <c r="P108" s="214"/>
      <c r="Q108" s="214"/>
      <c r="R108" s="214"/>
      <c r="S108" s="380" t="str">
        <f t="shared" si="3"/>
        <v/>
      </c>
      <c r="T108" s="471"/>
      <c r="V108" s="363">
        <f t="shared" si="4"/>
        <v>0</v>
      </c>
      <c r="W108" s="363">
        <f t="shared" si="4"/>
        <v>0</v>
      </c>
    </row>
    <row r="109" spans="1:23" ht="15" customHeight="1" x14ac:dyDescent="0.25">
      <c r="A109" s="64"/>
      <c r="B109" s="65"/>
      <c r="C109" s="194"/>
      <c r="D109" s="201"/>
      <c r="E109" s="228"/>
      <c r="F109" s="187"/>
      <c r="G109" s="188"/>
      <c r="H109" s="928"/>
      <c r="I109" s="216"/>
      <c r="J109" s="212"/>
      <c r="K109" s="213"/>
      <c r="L109" s="213"/>
      <c r="M109" s="213"/>
      <c r="N109" s="214"/>
      <c r="O109" s="215"/>
      <c r="P109" s="214"/>
      <c r="Q109" s="214"/>
      <c r="R109" s="214"/>
      <c r="S109" s="380" t="str">
        <f t="shared" si="3"/>
        <v/>
      </c>
      <c r="T109" s="471"/>
      <c r="V109" s="363">
        <f t="shared" si="4"/>
        <v>0</v>
      </c>
      <c r="W109" s="363">
        <f t="shared" si="4"/>
        <v>0</v>
      </c>
    </row>
    <row r="110" spans="1:23" ht="15" customHeight="1" x14ac:dyDescent="0.25">
      <c r="A110" s="64"/>
      <c r="B110" s="65"/>
      <c r="C110" s="194"/>
      <c r="D110" s="201"/>
      <c r="E110" s="228"/>
      <c r="F110" s="187"/>
      <c r="G110" s="188"/>
      <c r="H110" s="928"/>
      <c r="I110" s="216"/>
      <c r="J110" s="212"/>
      <c r="K110" s="213"/>
      <c r="L110" s="213"/>
      <c r="M110" s="213"/>
      <c r="N110" s="214"/>
      <c r="O110" s="215"/>
      <c r="P110" s="214"/>
      <c r="Q110" s="214"/>
      <c r="R110" s="214"/>
      <c r="S110" s="380" t="str">
        <f t="shared" si="3"/>
        <v/>
      </c>
      <c r="T110" s="471"/>
      <c r="V110" s="363">
        <f t="shared" si="4"/>
        <v>0</v>
      </c>
      <c r="W110" s="363">
        <f t="shared" si="4"/>
        <v>0</v>
      </c>
    </row>
    <row r="111" spans="1:23" ht="15" customHeight="1" x14ac:dyDescent="0.25">
      <c r="A111" s="64"/>
      <c r="B111" s="65"/>
      <c r="C111" s="194"/>
      <c r="D111" s="201"/>
      <c r="E111" s="228"/>
      <c r="F111" s="187"/>
      <c r="G111" s="188"/>
      <c r="H111" s="928"/>
      <c r="I111" s="216"/>
      <c r="J111" s="212"/>
      <c r="K111" s="213"/>
      <c r="L111" s="213"/>
      <c r="M111" s="213"/>
      <c r="N111" s="214"/>
      <c r="O111" s="215"/>
      <c r="P111" s="214"/>
      <c r="Q111" s="214"/>
      <c r="R111" s="214"/>
      <c r="S111" s="380" t="str">
        <f t="shared" si="3"/>
        <v/>
      </c>
      <c r="T111" s="471"/>
      <c r="V111" s="363">
        <f t="shared" si="4"/>
        <v>0</v>
      </c>
      <c r="W111" s="363">
        <f t="shared" si="4"/>
        <v>0</v>
      </c>
    </row>
    <row r="112" spans="1:23" ht="15" customHeight="1" x14ac:dyDescent="0.25">
      <c r="A112" s="64"/>
      <c r="B112" s="65"/>
      <c r="C112" s="194"/>
      <c r="D112" s="201"/>
      <c r="E112" s="228"/>
      <c r="F112" s="187"/>
      <c r="G112" s="188"/>
      <c r="H112" s="928"/>
      <c r="I112" s="216"/>
      <c r="J112" s="212"/>
      <c r="K112" s="213"/>
      <c r="L112" s="213"/>
      <c r="M112" s="213"/>
      <c r="N112" s="214"/>
      <c r="O112" s="215"/>
      <c r="P112" s="214"/>
      <c r="Q112" s="214"/>
      <c r="R112" s="214"/>
      <c r="S112" s="380" t="str">
        <f t="shared" si="3"/>
        <v/>
      </c>
      <c r="T112" s="471"/>
      <c r="V112" s="363">
        <f t="shared" si="4"/>
        <v>0</v>
      </c>
      <c r="W112" s="363">
        <f t="shared" si="4"/>
        <v>0</v>
      </c>
    </row>
    <row r="113" spans="1:23" ht="15" customHeight="1" x14ac:dyDescent="0.25">
      <c r="A113" s="64"/>
      <c r="B113" s="65"/>
      <c r="C113" s="194"/>
      <c r="D113" s="201"/>
      <c r="E113" s="228"/>
      <c r="F113" s="187"/>
      <c r="G113" s="188"/>
      <c r="H113" s="928"/>
      <c r="I113" s="216"/>
      <c r="J113" s="212"/>
      <c r="K113" s="213"/>
      <c r="L113" s="213"/>
      <c r="M113" s="213"/>
      <c r="N113" s="214"/>
      <c r="O113" s="215"/>
      <c r="P113" s="214"/>
      <c r="Q113" s="214"/>
      <c r="R113" s="214"/>
      <c r="S113" s="380" t="str">
        <f t="shared" si="3"/>
        <v/>
      </c>
      <c r="T113" s="471"/>
      <c r="V113" s="363">
        <f t="shared" si="4"/>
        <v>0</v>
      </c>
      <c r="W113" s="363">
        <f t="shared" si="4"/>
        <v>0</v>
      </c>
    </row>
    <row r="114" spans="1:23" ht="15" customHeight="1" x14ac:dyDescent="0.25">
      <c r="A114" s="64"/>
      <c r="B114" s="65"/>
      <c r="C114" s="194"/>
      <c r="D114" s="201"/>
      <c r="E114" s="228"/>
      <c r="F114" s="187"/>
      <c r="G114" s="188"/>
      <c r="H114" s="928"/>
      <c r="I114" s="216"/>
      <c r="J114" s="212"/>
      <c r="K114" s="213"/>
      <c r="L114" s="213"/>
      <c r="M114" s="213"/>
      <c r="N114" s="214"/>
      <c r="O114" s="215"/>
      <c r="P114" s="214"/>
      <c r="Q114" s="214"/>
      <c r="R114" s="214"/>
      <c r="S114" s="380" t="str">
        <f t="shared" si="3"/>
        <v/>
      </c>
      <c r="T114" s="471"/>
      <c r="V114" s="363">
        <f t="shared" si="4"/>
        <v>0</v>
      </c>
      <c r="W114" s="363">
        <f t="shared" si="4"/>
        <v>0</v>
      </c>
    </row>
    <row r="115" spans="1:23" ht="15" customHeight="1" x14ac:dyDescent="0.25">
      <c r="A115" s="64"/>
      <c r="B115" s="65"/>
      <c r="C115" s="194"/>
      <c r="D115" s="201"/>
      <c r="E115" s="228"/>
      <c r="F115" s="187"/>
      <c r="G115" s="188"/>
      <c r="H115" s="928"/>
      <c r="I115" s="216"/>
      <c r="J115" s="212"/>
      <c r="K115" s="213"/>
      <c r="L115" s="213"/>
      <c r="M115" s="213"/>
      <c r="N115" s="214"/>
      <c r="O115" s="215"/>
      <c r="P115" s="214"/>
      <c r="Q115" s="214"/>
      <c r="R115" s="214"/>
      <c r="S115" s="380" t="str">
        <f t="shared" si="3"/>
        <v/>
      </c>
      <c r="T115" s="471"/>
      <c r="V115" s="363">
        <f t="shared" si="4"/>
        <v>0</v>
      </c>
      <c r="W115" s="363">
        <f t="shared" si="4"/>
        <v>0</v>
      </c>
    </row>
    <row r="116" spans="1:23" ht="15" customHeight="1" x14ac:dyDescent="0.25">
      <c r="A116" s="64"/>
      <c r="B116" s="65"/>
      <c r="C116" s="194"/>
      <c r="D116" s="201"/>
      <c r="E116" s="228"/>
      <c r="F116" s="187"/>
      <c r="G116" s="188"/>
      <c r="H116" s="928"/>
      <c r="I116" s="216"/>
      <c r="J116" s="212"/>
      <c r="K116" s="213"/>
      <c r="L116" s="213"/>
      <c r="M116" s="213"/>
      <c r="N116" s="214"/>
      <c r="O116" s="215"/>
      <c r="P116" s="214"/>
      <c r="Q116" s="214"/>
      <c r="R116" s="214"/>
      <c r="S116" s="380" t="str">
        <f t="shared" si="3"/>
        <v/>
      </c>
      <c r="T116" s="471"/>
      <c r="V116" s="363">
        <f t="shared" si="4"/>
        <v>0</v>
      </c>
      <c r="W116" s="363">
        <f t="shared" si="4"/>
        <v>0</v>
      </c>
    </row>
    <row r="117" spans="1:23" ht="15" customHeight="1" x14ac:dyDescent="0.25">
      <c r="A117" s="64"/>
      <c r="B117" s="65"/>
      <c r="C117" s="194"/>
      <c r="D117" s="201"/>
      <c r="E117" s="228"/>
      <c r="F117" s="187"/>
      <c r="G117" s="188"/>
      <c r="H117" s="928"/>
      <c r="I117" s="216"/>
      <c r="J117" s="212"/>
      <c r="K117" s="213"/>
      <c r="L117" s="213"/>
      <c r="M117" s="213"/>
      <c r="N117" s="214"/>
      <c r="O117" s="215"/>
      <c r="P117" s="214"/>
      <c r="Q117" s="214"/>
      <c r="R117" s="214"/>
      <c r="S117" s="380" t="str">
        <f t="shared" si="3"/>
        <v/>
      </c>
      <c r="T117" s="471"/>
      <c r="V117" s="363">
        <f t="shared" si="4"/>
        <v>0</v>
      </c>
      <c r="W117" s="363">
        <f t="shared" si="4"/>
        <v>0</v>
      </c>
    </row>
    <row r="118" spans="1:23" ht="15" customHeight="1" x14ac:dyDescent="0.25">
      <c r="A118" s="64"/>
      <c r="B118" s="65"/>
      <c r="C118" s="194"/>
      <c r="D118" s="201"/>
      <c r="E118" s="228"/>
      <c r="F118" s="187"/>
      <c r="G118" s="188"/>
      <c r="H118" s="928"/>
      <c r="I118" s="216"/>
      <c r="J118" s="212"/>
      <c r="K118" s="213"/>
      <c r="L118" s="213"/>
      <c r="M118" s="213"/>
      <c r="N118" s="214"/>
      <c r="O118" s="215"/>
      <c r="P118" s="214"/>
      <c r="Q118" s="214"/>
      <c r="R118" s="214"/>
      <c r="S118" s="380" t="str">
        <f t="shared" si="3"/>
        <v/>
      </c>
      <c r="T118" s="471"/>
      <c r="V118" s="363">
        <f t="shared" si="4"/>
        <v>0</v>
      </c>
      <c r="W118" s="363">
        <f t="shared" si="4"/>
        <v>0</v>
      </c>
    </row>
    <row r="119" spans="1:23" ht="15" customHeight="1" x14ac:dyDescent="0.25">
      <c r="A119" s="64"/>
      <c r="B119" s="65"/>
      <c r="C119" s="194"/>
      <c r="D119" s="201"/>
      <c r="E119" s="228"/>
      <c r="F119" s="187"/>
      <c r="G119" s="188"/>
      <c r="H119" s="928"/>
      <c r="I119" s="216"/>
      <c r="J119" s="212"/>
      <c r="K119" s="213"/>
      <c r="L119" s="213"/>
      <c r="M119" s="213"/>
      <c r="N119" s="214"/>
      <c r="O119" s="215"/>
      <c r="P119" s="214"/>
      <c r="Q119" s="214"/>
      <c r="R119" s="214"/>
      <c r="S119" s="380" t="str">
        <f t="shared" si="3"/>
        <v/>
      </c>
      <c r="T119" s="471"/>
      <c r="V119" s="363">
        <f t="shared" si="4"/>
        <v>0</v>
      </c>
      <c r="W119" s="363">
        <f t="shared" si="4"/>
        <v>0</v>
      </c>
    </row>
    <row r="120" spans="1:23" ht="15" customHeight="1" x14ac:dyDescent="0.25">
      <c r="A120" s="64"/>
      <c r="B120" s="65"/>
      <c r="C120" s="194"/>
      <c r="D120" s="201"/>
      <c r="E120" s="228"/>
      <c r="F120" s="187"/>
      <c r="G120" s="188"/>
      <c r="H120" s="928"/>
      <c r="I120" s="216"/>
      <c r="J120" s="212"/>
      <c r="K120" s="213"/>
      <c r="L120" s="213"/>
      <c r="M120" s="213"/>
      <c r="N120" s="214"/>
      <c r="O120" s="215"/>
      <c r="P120" s="214"/>
      <c r="Q120" s="214"/>
      <c r="R120" s="214"/>
      <c r="S120" s="380" t="str">
        <f t="shared" si="3"/>
        <v/>
      </c>
      <c r="T120" s="471"/>
      <c r="V120" s="363">
        <f t="shared" si="4"/>
        <v>0</v>
      </c>
      <c r="W120" s="363">
        <f t="shared" si="4"/>
        <v>0</v>
      </c>
    </row>
    <row r="121" spans="1:23" ht="15" customHeight="1" x14ac:dyDescent="0.25">
      <c r="A121" s="64"/>
      <c r="B121" s="65"/>
      <c r="C121" s="194"/>
      <c r="D121" s="201"/>
      <c r="E121" s="228"/>
      <c r="F121" s="187"/>
      <c r="G121" s="188"/>
      <c r="H121" s="928"/>
      <c r="I121" s="216"/>
      <c r="J121" s="212"/>
      <c r="K121" s="213"/>
      <c r="L121" s="213"/>
      <c r="M121" s="213"/>
      <c r="N121" s="214"/>
      <c r="O121" s="215"/>
      <c r="P121" s="214"/>
      <c r="Q121" s="214"/>
      <c r="R121" s="214"/>
      <c r="S121" s="380" t="str">
        <f t="shared" si="3"/>
        <v/>
      </c>
      <c r="T121" s="471"/>
      <c r="V121" s="363">
        <f t="shared" si="4"/>
        <v>0</v>
      </c>
      <c r="W121" s="363">
        <f t="shared" si="4"/>
        <v>0</v>
      </c>
    </row>
    <row r="122" spans="1:23" ht="15" customHeight="1" x14ac:dyDescent="0.25">
      <c r="A122" s="64"/>
      <c r="B122" s="65"/>
      <c r="C122" s="194"/>
      <c r="D122" s="201"/>
      <c r="E122" s="228"/>
      <c r="F122" s="187"/>
      <c r="G122" s="188"/>
      <c r="H122" s="928"/>
      <c r="I122" s="216"/>
      <c r="J122" s="212"/>
      <c r="K122" s="213"/>
      <c r="L122" s="213"/>
      <c r="M122" s="213"/>
      <c r="N122" s="214"/>
      <c r="O122" s="215"/>
      <c r="P122" s="214"/>
      <c r="Q122" s="214"/>
      <c r="R122" s="214"/>
      <c r="S122" s="380" t="str">
        <f t="shared" si="3"/>
        <v/>
      </c>
      <c r="T122" s="471"/>
      <c r="V122" s="363">
        <f t="shared" si="4"/>
        <v>0</v>
      </c>
      <c r="W122" s="363">
        <f t="shared" si="4"/>
        <v>0</v>
      </c>
    </row>
    <row r="123" spans="1:23" ht="15" customHeight="1" x14ac:dyDescent="0.25">
      <c r="A123" s="64"/>
      <c r="B123" s="65"/>
      <c r="C123" s="194"/>
      <c r="D123" s="201"/>
      <c r="E123" s="228"/>
      <c r="F123" s="187"/>
      <c r="G123" s="188"/>
      <c r="H123" s="928"/>
      <c r="I123" s="216"/>
      <c r="J123" s="212"/>
      <c r="K123" s="213"/>
      <c r="L123" s="213"/>
      <c r="M123" s="213"/>
      <c r="N123" s="214"/>
      <c r="O123" s="215"/>
      <c r="P123" s="214"/>
      <c r="Q123" s="214"/>
      <c r="R123" s="214"/>
      <c r="S123" s="380" t="str">
        <f t="shared" si="3"/>
        <v/>
      </c>
      <c r="T123" s="471"/>
      <c r="V123" s="363">
        <f t="shared" si="4"/>
        <v>0</v>
      </c>
      <c r="W123" s="363">
        <f t="shared" si="4"/>
        <v>0</v>
      </c>
    </row>
    <row r="124" spans="1:23" ht="15" customHeight="1" x14ac:dyDescent="0.25">
      <c r="A124" s="64"/>
      <c r="B124" s="65"/>
      <c r="C124" s="194"/>
      <c r="D124" s="201"/>
      <c r="E124" s="228"/>
      <c r="F124" s="187"/>
      <c r="G124" s="188"/>
      <c r="H124" s="928"/>
      <c r="I124" s="216"/>
      <c r="J124" s="212"/>
      <c r="K124" s="213"/>
      <c r="L124" s="213"/>
      <c r="M124" s="213"/>
      <c r="N124" s="214"/>
      <c r="O124" s="215"/>
      <c r="P124" s="214"/>
      <c r="Q124" s="214"/>
      <c r="R124" s="214"/>
      <c r="S124" s="380" t="str">
        <f t="shared" si="3"/>
        <v/>
      </c>
      <c r="T124" s="471"/>
      <c r="V124" s="363">
        <f t="shared" si="4"/>
        <v>0</v>
      </c>
      <c r="W124" s="363">
        <f t="shared" si="4"/>
        <v>0</v>
      </c>
    </row>
    <row r="125" spans="1:23" ht="15" customHeight="1" x14ac:dyDescent="0.25">
      <c r="A125" s="64"/>
      <c r="B125" s="65"/>
      <c r="C125" s="194"/>
      <c r="D125" s="201"/>
      <c r="E125" s="228"/>
      <c r="F125" s="187"/>
      <c r="G125" s="188"/>
      <c r="H125" s="928"/>
      <c r="I125" s="216"/>
      <c r="J125" s="212"/>
      <c r="K125" s="213"/>
      <c r="L125" s="213"/>
      <c r="M125" s="213"/>
      <c r="N125" s="214"/>
      <c r="O125" s="215"/>
      <c r="P125" s="214"/>
      <c r="Q125" s="214"/>
      <c r="R125" s="214"/>
      <c r="S125" s="380" t="str">
        <f t="shared" si="3"/>
        <v/>
      </c>
      <c r="T125" s="471"/>
      <c r="V125" s="363">
        <f t="shared" si="4"/>
        <v>0</v>
      </c>
      <c r="W125" s="363">
        <f t="shared" si="4"/>
        <v>0</v>
      </c>
    </row>
    <row r="126" spans="1:23" ht="15" customHeight="1" x14ac:dyDescent="0.25">
      <c r="A126" s="64"/>
      <c r="B126" s="65"/>
      <c r="C126" s="194"/>
      <c r="D126" s="201"/>
      <c r="E126" s="228"/>
      <c r="F126" s="187"/>
      <c r="G126" s="188"/>
      <c r="H126" s="928"/>
      <c r="I126" s="216"/>
      <c r="J126" s="212"/>
      <c r="K126" s="213"/>
      <c r="L126" s="213"/>
      <c r="M126" s="213"/>
      <c r="N126" s="214"/>
      <c r="O126" s="215"/>
      <c r="P126" s="214"/>
      <c r="Q126" s="214"/>
      <c r="R126" s="214"/>
      <c r="S126" s="380" t="str">
        <f t="shared" si="3"/>
        <v/>
      </c>
      <c r="T126" s="471"/>
      <c r="V126" s="363">
        <f t="shared" si="4"/>
        <v>0</v>
      </c>
      <c r="W126" s="363">
        <f t="shared" si="4"/>
        <v>0</v>
      </c>
    </row>
    <row r="127" spans="1:23" ht="15" customHeight="1" x14ac:dyDescent="0.25">
      <c r="A127" s="64"/>
      <c r="B127" s="65"/>
      <c r="C127" s="194"/>
      <c r="D127" s="201"/>
      <c r="E127" s="228"/>
      <c r="F127" s="187"/>
      <c r="G127" s="188"/>
      <c r="H127" s="928"/>
      <c r="I127" s="216"/>
      <c r="J127" s="212"/>
      <c r="K127" s="213"/>
      <c r="L127" s="213"/>
      <c r="M127" s="213"/>
      <c r="N127" s="214"/>
      <c r="O127" s="215"/>
      <c r="P127" s="214"/>
      <c r="Q127" s="214"/>
      <c r="R127" s="214"/>
      <c r="S127" s="380" t="str">
        <f t="shared" si="3"/>
        <v/>
      </c>
      <c r="T127" s="471"/>
      <c r="V127" s="363">
        <f t="shared" si="4"/>
        <v>0</v>
      </c>
      <c r="W127" s="363">
        <f t="shared" si="4"/>
        <v>0</v>
      </c>
    </row>
    <row r="128" spans="1:23" ht="15" customHeight="1" x14ac:dyDescent="0.25">
      <c r="A128" s="64"/>
      <c r="B128" s="65"/>
      <c r="C128" s="194"/>
      <c r="D128" s="201"/>
      <c r="E128" s="228"/>
      <c r="F128" s="187"/>
      <c r="G128" s="188"/>
      <c r="H128" s="928"/>
      <c r="I128" s="216"/>
      <c r="J128" s="212"/>
      <c r="K128" s="213"/>
      <c r="L128" s="213"/>
      <c r="M128" s="213"/>
      <c r="N128" s="214"/>
      <c r="O128" s="215"/>
      <c r="P128" s="214"/>
      <c r="Q128" s="214"/>
      <c r="R128" s="214"/>
      <c r="S128" s="380" t="str">
        <f t="shared" si="3"/>
        <v/>
      </c>
      <c r="T128" s="471"/>
      <c r="V128" s="363">
        <f t="shared" si="4"/>
        <v>0</v>
      </c>
      <c r="W128" s="363">
        <f t="shared" si="4"/>
        <v>0</v>
      </c>
    </row>
    <row r="129" spans="1:23" ht="15" customHeight="1" x14ac:dyDescent="0.25">
      <c r="A129" s="64"/>
      <c r="B129" s="65"/>
      <c r="C129" s="194"/>
      <c r="D129" s="201"/>
      <c r="E129" s="228"/>
      <c r="F129" s="187"/>
      <c r="G129" s="188"/>
      <c r="H129" s="928"/>
      <c r="I129" s="216"/>
      <c r="J129" s="212"/>
      <c r="K129" s="213"/>
      <c r="L129" s="213"/>
      <c r="M129" s="213"/>
      <c r="N129" s="214"/>
      <c r="O129" s="215"/>
      <c r="P129" s="214"/>
      <c r="Q129" s="214"/>
      <c r="R129" s="214"/>
      <c r="S129" s="380" t="str">
        <f t="shared" si="3"/>
        <v/>
      </c>
      <c r="T129" s="471"/>
      <c r="V129" s="363">
        <f t="shared" si="4"/>
        <v>0</v>
      </c>
      <c r="W129" s="363">
        <f t="shared" si="4"/>
        <v>0</v>
      </c>
    </row>
    <row r="130" spans="1:23" ht="15" customHeight="1" x14ac:dyDescent="0.25">
      <c r="A130" s="64"/>
      <c r="B130" s="65"/>
      <c r="C130" s="194"/>
      <c r="D130" s="201"/>
      <c r="E130" s="228"/>
      <c r="F130" s="187"/>
      <c r="G130" s="188"/>
      <c r="H130" s="928"/>
      <c r="I130" s="216"/>
      <c r="J130" s="212"/>
      <c r="K130" s="213"/>
      <c r="L130" s="213"/>
      <c r="M130" s="213"/>
      <c r="N130" s="214"/>
      <c r="O130" s="215"/>
      <c r="P130" s="214"/>
      <c r="Q130" s="214"/>
      <c r="R130" s="214"/>
      <c r="S130" s="380" t="str">
        <f t="shared" si="3"/>
        <v/>
      </c>
      <c r="T130" s="471"/>
      <c r="V130" s="363">
        <f t="shared" si="4"/>
        <v>0</v>
      </c>
      <c r="W130" s="363">
        <f t="shared" si="4"/>
        <v>0</v>
      </c>
    </row>
    <row r="131" spans="1:23" ht="15" customHeight="1" x14ac:dyDescent="0.25">
      <c r="A131" s="64"/>
      <c r="B131" s="65"/>
      <c r="C131" s="194"/>
      <c r="D131" s="201"/>
      <c r="E131" s="228"/>
      <c r="F131" s="187"/>
      <c r="G131" s="188"/>
      <c r="H131" s="928"/>
      <c r="I131" s="216"/>
      <c r="J131" s="212"/>
      <c r="K131" s="213"/>
      <c r="L131" s="213"/>
      <c r="M131" s="213"/>
      <c r="N131" s="214"/>
      <c r="O131" s="215"/>
      <c r="P131" s="214"/>
      <c r="Q131" s="214"/>
      <c r="R131" s="214"/>
      <c r="S131" s="380" t="str">
        <f t="shared" si="3"/>
        <v/>
      </c>
      <c r="T131" s="471"/>
      <c r="V131" s="363">
        <f t="shared" si="4"/>
        <v>0</v>
      </c>
      <c r="W131" s="363">
        <f t="shared" si="4"/>
        <v>0</v>
      </c>
    </row>
    <row r="132" spans="1:23" ht="15" customHeight="1" x14ac:dyDescent="0.25">
      <c r="A132" s="64"/>
      <c r="B132" s="65"/>
      <c r="C132" s="194"/>
      <c r="D132" s="201"/>
      <c r="E132" s="228"/>
      <c r="F132" s="187"/>
      <c r="G132" s="188"/>
      <c r="H132" s="928"/>
      <c r="I132" s="216"/>
      <c r="J132" s="212"/>
      <c r="K132" s="213"/>
      <c r="L132" s="213"/>
      <c r="M132" s="213"/>
      <c r="N132" s="214"/>
      <c r="O132" s="215"/>
      <c r="P132" s="214"/>
      <c r="Q132" s="214"/>
      <c r="R132" s="214"/>
      <c r="S132" s="380" t="str">
        <f t="shared" si="3"/>
        <v/>
      </c>
      <c r="T132" s="471"/>
      <c r="V132" s="363">
        <f t="shared" si="4"/>
        <v>0</v>
      </c>
      <c r="W132" s="363">
        <f t="shared" si="4"/>
        <v>0</v>
      </c>
    </row>
    <row r="133" spans="1:23" ht="15" customHeight="1" x14ac:dyDescent="0.25">
      <c r="A133" s="64"/>
      <c r="B133" s="65"/>
      <c r="C133" s="194"/>
      <c r="D133" s="201"/>
      <c r="E133" s="228"/>
      <c r="F133" s="187"/>
      <c r="G133" s="188"/>
      <c r="H133" s="928"/>
      <c r="I133" s="216"/>
      <c r="J133" s="212"/>
      <c r="K133" s="213"/>
      <c r="L133" s="213"/>
      <c r="M133" s="213"/>
      <c r="N133" s="214"/>
      <c r="O133" s="215"/>
      <c r="P133" s="214"/>
      <c r="Q133" s="214"/>
      <c r="R133" s="214"/>
      <c r="S133" s="380" t="str">
        <f t="shared" si="3"/>
        <v/>
      </c>
      <c r="T133" s="471"/>
      <c r="V133" s="363">
        <f t="shared" si="4"/>
        <v>0</v>
      </c>
      <c r="W133" s="363">
        <f t="shared" si="4"/>
        <v>0</v>
      </c>
    </row>
    <row r="134" spans="1:23" ht="15" customHeight="1" x14ac:dyDescent="0.25">
      <c r="A134" s="64"/>
      <c r="B134" s="65"/>
      <c r="C134" s="194"/>
      <c r="D134" s="201"/>
      <c r="E134" s="228"/>
      <c r="F134" s="187"/>
      <c r="G134" s="188"/>
      <c r="H134" s="928"/>
      <c r="I134" s="216"/>
      <c r="J134" s="212"/>
      <c r="K134" s="213"/>
      <c r="L134" s="213"/>
      <c r="M134" s="213"/>
      <c r="N134" s="214"/>
      <c r="O134" s="215"/>
      <c r="P134" s="214"/>
      <c r="Q134" s="214"/>
      <c r="R134" s="214"/>
      <c r="S134" s="380" t="str">
        <f t="shared" si="3"/>
        <v/>
      </c>
      <c r="T134" s="471"/>
      <c r="V134" s="363">
        <f t="shared" si="4"/>
        <v>0</v>
      </c>
      <c r="W134" s="363">
        <f t="shared" si="4"/>
        <v>0</v>
      </c>
    </row>
    <row r="135" spans="1:23" ht="15" customHeight="1" x14ac:dyDescent="0.25">
      <c r="A135" s="64"/>
      <c r="B135" s="65"/>
      <c r="C135" s="194"/>
      <c r="D135" s="201"/>
      <c r="E135" s="228"/>
      <c r="F135" s="187"/>
      <c r="G135" s="188"/>
      <c r="H135" s="928"/>
      <c r="I135" s="216"/>
      <c r="J135" s="212"/>
      <c r="K135" s="213"/>
      <c r="L135" s="213"/>
      <c r="M135" s="213"/>
      <c r="N135" s="214"/>
      <c r="O135" s="215"/>
      <c r="P135" s="214"/>
      <c r="Q135" s="214"/>
      <c r="R135" s="214"/>
      <c r="S135" s="380" t="str">
        <f t="shared" si="3"/>
        <v/>
      </c>
      <c r="T135" s="471"/>
      <c r="V135" s="363">
        <f t="shared" si="4"/>
        <v>0</v>
      </c>
      <c r="W135" s="363">
        <f t="shared" si="4"/>
        <v>0</v>
      </c>
    </row>
    <row r="136" spans="1:23" ht="15" customHeight="1" x14ac:dyDescent="0.25">
      <c r="A136" s="64"/>
      <c r="B136" s="65"/>
      <c r="C136" s="194"/>
      <c r="D136" s="201"/>
      <c r="E136" s="228"/>
      <c r="F136" s="187"/>
      <c r="G136" s="188"/>
      <c r="H136" s="928"/>
      <c r="I136" s="216"/>
      <c r="J136" s="212"/>
      <c r="K136" s="213"/>
      <c r="L136" s="213"/>
      <c r="M136" s="213"/>
      <c r="N136" s="214"/>
      <c r="O136" s="215"/>
      <c r="P136" s="214"/>
      <c r="Q136" s="214"/>
      <c r="R136" s="214"/>
      <c r="S136" s="380" t="str">
        <f t="shared" si="3"/>
        <v/>
      </c>
      <c r="T136" s="471"/>
      <c r="V136" s="363">
        <f t="shared" si="4"/>
        <v>0</v>
      </c>
      <c r="W136" s="363">
        <f t="shared" si="4"/>
        <v>0</v>
      </c>
    </row>
    <row r="137" spans="1:23" ht="15" customHeight="1" x14ac:dyDescent="0.25">
      <c r="A137" s="64"/>
      <c r="B137" s="65"/>
      <c r="C137" s="194"/>
      <c r="D137" s="201"/>
      <c r="E137" s="228"/>
      <c r="F137" s="187"/>
      <c r="G137" s="188"/>
      <c r="H137" s="928"/>
      <c r="I137" s="216"/>
      <c r="J137" s="212"/>
      <c r="K137" s="213"/>
      <c r="L137" s="213"/>
      <c r="M137" s="213"/>
      <c r="N137" s="214"/>
      <c r="O137" s="215"/>
      <c r="P137" s="214"/>
      <c r="Q137" s="214"/>
      <c r="R137" s="214"/>
      <c r="S137" s="380" t="str">
        <f t="shared" si="3"/>
        <v/>
      </c>
      <c r="T137" s="471"/>
      <c r="V137" s="363">
        <f t="shared" si="4"/>
        <v>0</v>
      </c>
      <c r="W137" s="363">
        <f t="shared" si="4"/>
        <v>0</v>
      </c>
    </row>
    <row r="138" spans="1:23" ht="15" customHeight="1" x14ac:dyDescent="0.25">
      <c r="A138" s="64"/>
      <c r="B138" s="65"/>
      <c r="C138" s="194"/>
      <c r="D138" s="201"/>
      <c r="E138" s="228"/>
      <c r="F138" s="187"/>
      <c r="G138" s="188"/>
      <c r="H138" s="928"/>
      <c r="I138" s="216"/>
      <c r="J138" s="212"/>
      <c r="K138" s="213"/>
      <c r="L138" s="213"/>
      <c r="M138" s="213"/>
      <c r="N138" s="214"/>
      <c r="O138" s="215"/>
      <c r="P138" s="214"/>
      <c r="Q138" s="214"/>
      <c r="R138" s="214"/>
      <c r="S138" s="380" t="str">
        <f t="shared" si="3"/>
        <v/>
      </c>
      <c r="T138" s="471"/>
      <c r="V138" s="363">
        <f t="shared" si="4"/>
        <v>0</v>
      </c>
      <c r="W138" s="363">
        <f t="shared" si="4"/>
        <v>0</v>
      </c>
    </row>
    <row r="139" spans="1:23" ht="15" customHeight="1" x14ac:dyDescent="0.25">
      <c r="A139" s="64"/>
      <c r="B139" s="65"/>
      <c r="C139" s="194"/>
      <c r="D139" s="201"/>
      <c r="E139" s="228"/>
      <c r="F139" s="187"/>
      <c r="G139" s="188"/>
      <c r="H139" s="928"/>
      <c r="I139" s="216"/>
      <c r="J139" s="212"/>
      <c r="K139" s="213"/>
      <c r="L139" s="213"/>
      <c r="M139" s="213"/>
      <c r="N139" s="214"/>
      <c r="O139" s="215"/>
      <c r="P139" s="214"/>
      <c r="Q139" s="214"/>
      <c r="R139" s="214"/>
      <c r="S139" s="380" t="str">
        <f t="shared" si="3"/>
        <v/>
      </c>
      <c r="T139" s="471"/>
      <c r="V139" s="363">
        <f t="shared" si="4"/>
        <v>0</v>
      </c>
      <c r="W139" s="363">
        <f t="shared" si="4"/>
        <v>0</v>
      </c>
    </row>
    <row r="140" spans="1:23" ht="15" customHeight="1" x14ac:dyDescent="0.25">
      <c r="A140" s="64"/>
      <c r="B140" s="65"/>
      <c r="C140" s="194"/>
      <c r="D140" s="201"/>
      <c r="E140" s="228"/>
      <c r="F140" s="187"/>
      <c r="G140" s="188"/>
      <c r="H140" s="928"/>
      <c r="I140" s="216"/>
      <c r="J140" s="212"/>
      <c r="K140" s="213"/>
      <c r="L140" s="213"/>
      <c r="M140" s="213"/>
      <c r="N140" s="214"/>
      <c r="O140" s="215"/>
      <c r="P140" s="214"/>
      <c r="Q140" s="214"/>
      <c r="R140" s="214"/>
      <c r="S140" s="380" t="str">
        <f t="shared" si="3"/>
        <v/>
      </c>
      <c r="T140" s="471"/>
      <c r="V140" s="363">
        <f t="shared" si="4"/>
        <v>0</v>
      </c>
      <c r="W140" s="363">
        <f t="shared" si="4"/>
        <v>0</v>
      </c>
    </row>
    <row r="141" spans="1:23" ht="15" customHeight="1" x14ac:dyDescent="0.25">
      <c r="A141" s="64"/>
      <c r="B141" s="65"/>
      <c r="C141" s="194"/>
      <c r="D141" s="201"/>
      <c r="E141" s="228"/>
      <c r="F141" s="187"/>
      <c r="G141" s="188"/>
      <c r="H141" s="928"/>
      <c r="I141" s="216"/>
      <c r="J141" s="212"/>
      <c r="K141" s="213"/>
      <c r="L141" s="213"/>
      <c r="M141" s="213"/>
      <c r="N141" s="214"/>
      <c r="O141" s="215"/>
      <c r="P141" s="214"/>
      <c r="Q141" s="214"/>
      <c r="R141" s="214"/>
      <c r="S141" s="380" t="str">
        <f t="shared" si="3"/>
        <v/>
      </c>
      <c r="T141" s="471"/>
      <c r="V141" s="363">
        <f t="shared" si="4"/>
        <v>0</v>
      </c>
      <c r="W141" s="363">
        <f t="shared" si="4"/>
        <v>0</v>
      </c>
    </row>
    <row r="142" spans="1:23" ht="15" customHeight="1" x14ac:dyDescent="0.25">
      <c r="A142" s="64"/>
      <c r="B142" s="65"/>
      <c r="C142" s="194"/>
      <c r="D142" s="201"/>
      <c r="E142" s="228"/>
      <c r="F142" s="187"/>
      <c r="G142" s="188"/>
      <c r="H142" s="928"/>
      <c r="I142" s="216"/>
      <c r="J142" s="212"/>
      <c r="K142" s="213"/>
      <c r="L142" s="213"/>
      <c r="M142" s="213"/>
      <c r="N142" s="214"/>
      <c r="O142" s="215"/>
      <c r="P142" s="214"/>
      <c r="Q142" s="214"/>
      <c r="R142" s="214"/>
      <c r="S142" s="380" t="str">
        <f t="shared" si="3"/>
        <v/>
      </c>
      <c r="T142" s="471"/>
      <c r="V142" s="363">
        <f t="shared" si="4"/>
        <v>0</v>
      </c>
      <c r="W142" s="363">
        <f t="shared" si="4"/>
        <v>0</v>
      </c>
    </row>
    <row r="143" spans="1:23" ht="15" customHeight="1" x14ac:dyDescent="0.25">
      <c r="A143" s="64"/>
      <c r="B143" s="65"/>
      <c r="C143" s="194"/>
      <c r="D143" s="201"/>
      <c r="E143" s="228"/>
      <c r="F143" s="187"/>
      <c r="G143" s="188"/>
      <c r="H143" s="928"/>
      <c r="I143" s="216"/>
      <c r="J143" s="212"/>
      <c r="K143" s="213"/>
      <c r="L143" s="213"/>
      <c r="M143" s="213"/>
      <c r="N143" s="214"/>
      <c r="O143" s="215"/>
      <c r="P143" s="214"/>
      <c r="Q143" s="214"/>
      <c r="R143" s="214"/>
      <c r="S143" s="380" t="str">
        <f t="shared" si="3"/>
        <v/>
      </c>
      <c r="T143" s="471"/>
      <c r="V143" s="363">
        <f t="shared" si="4"/>
        <v>0</v>
      </c>
      <c r="W143" s="363">
        <f t="shared" si="4"/>
        <v>0</v>
      </c>
    </row>
    <row r="144" spans="1:23" ht="15" customHeight="1" x14ac:dyDescent="0.25">
      <c r="A144" s="64"/>
      <c r="B144" s="65"/>
      <c r="C144" s="194"/>
      <c r="D144" s="201"/>
      <c r="E144" s="228"/>
      <c r="F144" s="187"/>
      <c r="G144" s="188"/>
      <c r="H144" s="928"/>
      <c r="I144" s="216"/>
      <c r="J144" s="212"/>
      <c r="K144" s="213"/>
      <c r="L144" s="213"/>
      <c r="M144" s="213"/>
      <c r="N144" s="214"/>
      <c r="O144" s="215"/>
      <c r="P144" s="214"/>
      <c r="Q144" s="214"/>
      <c r="R144" s="214"/>
      <c r="S144" s="380" t="str">
        <f t="shared" si="3"/>
        <v/>
      </c>
      <c r="T144" s="471"/>
      <c r="V144" s="363">
        <f t="shared" si="4"/>
        <v>0</v>
      </c>
      <c r="W144" s="363">
        <f t="shared" si="4"/>
        <v>0</v>
      </c>
    </row>
    <row r="145" spans="1:23" ht="15" customHeight="1" x14ac:dyDescent="0.25">
      <c r="A145" s="64"/>
      <c r="B145" s="65"/>
      <c r="C145" s="194"/>
      <c r="D145" s="201"/>
      <c r="E145" s="228"/>
      <c r="F145" s="187"/>
      <c r="G145" s="188"/>
      <c r="H145" s="928"/>
      <c r="I145" s="216"/>
      <c r="J145" s="212"/>
      <c r="K145" s="213"/>
      <c r="L145" s="213"/>
      <c r="M145" s="213"/>
      <c r="N145" s="214"/>
      <c r="O145" s="215"/>
      <c r="P145" s="214"/>
      <c r="Q145" s="214"/>
      <c r="R145" s="214"/>
      <c r="S145" s="380" t="str">
        <f t="shared" si="3"/>
        <v/>
      </c>
      <c r="T145" s="471"/>
      <c r="V145" s="363">
        <f t="shared" si="4"/>
        <v>0</v>
      </c>
      <c r="W145" s="363">
        <f t="shared" si="4"/>
        <v>0</v>
      </c>
    </row>
    <row r="146" spans="1:23" ht="15" customHeight="1" x14ac:dyDescent="0.25">
      <c r="A146" s="64"/>
      <c r="B146" s="65"/>
      <c r="C146" s="194"/>
      <c r="D146" s="201"/>
      <c r="E146" s="228"/>
      <c r="F146" s="187"/>
      <c r="G146" s="188"/>
      <c r="H146" s="928"/>
      <c r="I146" s="216"/>
      <c r="J146" s="212"/>
      <c r="K146" s="213"/>
      <c r="L146" s="213"/>
      <c r="M146" s="213"/>
      <c r="N146" s="214"/>
      <c r="O146" s="215"/>
      <c r="P146" s="214"/>
      <c r="Q146" s="214"/>
      <c r="R146" s="214"/>
      <c r="S146" s="380" t="str">
        <f t="shared" ref="S146:S196" si="5">IF(SUM(D146:E146)=0,"",SUM(D146:E146))</f>
        <v/>
      </c>
      <c r="T146" s="471"/>
      <c r="V146" s="363">
        <f t="shared" ref="V146:W196" si="6">D146*F146</f>
        <v>0</v>
      </c>
      <c r="W146" s="363">
        <f t="shared" si="6"/>
        <v>0</v>
      </c>
    </row>
    <row r="147" spans="1:23" ht="15" customHeight="1" x14ac:dyDescent="0.25">
      <c r="A147" s="64"/>
      <c r="B147" s="65"/>
      <c r="C147" s="194"/>
      <c r="D147" s="201"/>
      <c r="E147" s="228"/>
      <c r="F147" s="187"/>
      <c r="G147" s="188"/>
      <c r="H147" s="928"/>
      <c r="I147" s="216"/>
      <c r="J147" s="212"/>
      <c r="K147" s="213"/>
      <c r="L147" s="213"/>
      <c r="M147" s="213"/>
      <c r="N147" s="214"/>
      <c r="O147" s="215"/>
      <c r="P147" s="214"/>
      <c r="Q147" s="214"/>
      <c r="R147" s="214"/>
      <c r="S147" s="380" t="str">
        <f t="shared" si="5"/>
        <v/>
      </c>
      <c r="T147" s="471"/>
      <c r="V147" s="363">
        <f t="shared" si="6"/>
        <v>0</v>
      </c>
      <c r="W147" s="363">
        <f t="shared" si="6"/>
        <v>0</v>
      </c>
    </row>
    <row r="148" spans="1:23" ht="15" customHeight="1" x14ac:dyDescent="0.25">
      <c r="A148" s="64"/>
      <c r="B148" s="65"/>
      <c r="C148" s="194"/>
      <c r="D148" s="201"/>
      <c r="E148" s="228"/>
      <c r="F148" s="187"/>
      <c r="G148" s="188"/>
      <c r="H148" s="928"/>
      <c r="I148" s="216"/>
      <c r="J148" s="212"/>
      <c r="K148" s="213"/>
      <c r="L148" s="213"/>
      <c r="M148" s="213"/>
      <c r="N148" s="214"/>
      <c r="O148" s="215"/>
      <c r="P148" s="214"/>
      <c r="Q148" s="214"/>
      <c r="R148" s="214"/>
      <c r="S148" s="380" t="str">
        <f t="shared" si="5"/>
        <v/>
      </c>
      <c r="T148" s="471"/>
      <c r="V148" s="363">
        <f t="shared" si="6"/>
        <v>0</v>
      </c>
      <c r="W148" s="363">
        <f t="shared" si="6"/>
        <v>0</v>
      </c>
    </row>
    <row r="149" spans="1:23" ht="15" customHeight="1" x14ac:dyDescent="0.25">
      <c r="A149" s="64"/>
      <c r="B149" s="65"/>
      <c r="C149" s="194"/>
      <c r="D149" s="201"/>
      <c r="E149" s="228"/>
      <c r="F149" s="187"/>
      <c r="G149" s="188"/>
      <c r="H149" s="928"/>
      <c r="I149" s="216"/>
      <c r="J149" s="212"/>
      <c r="K149" s="213"/>
      <c r="L149" s="213"/>
      <c r="M149" s="213"/>
      <c r="N149" s="214"/>
      <c r="O149" s="215"/>
      <c r="P149" s="214"/>
      <c r="Q149" s="214"/>
      <c r="R149" s="214"/>
      <c r="S149" s="380" t="str">
        <f t="shared" si="5"/>
        <v/>
      </c>
      <c r="T149" s="471"/>
      <c r="V149" s="363">
        <f t="shared" si="6"/>
        <v>0</v>
      </c>
      <c r="W149" s="363">
        <f t="shared" si="6"/>
        <v>0</v>
      </c>
    </row>
    <row r="150" spans="1:23" ht="15" customHeight="1" x14ac:dyDescent="0.25">
      <c r="A150" s="64"/>
      <c r="B150" s="65"/>
      <c r="C150" s="194"/>
      <c r="D150" s="201"/>
      <c r="E150" s="228"/>
      <c r="F150" s="187"/>
      <c r="G150" s="188"/>
      <c r="H150" s="928"/>
      <c r="I150" s="216"/>
      <c r="J150" s="212"/>
      <c r="K150" s="213"/>
      <c r="L150" s="213"/>
      <c r="M150" s="213"/>
      <c r="N150" s="214"/>
      <c r="O150" s="215"/>
      <c r="P150" s="214"/>
      <c r="Q150" s="214"/>
      <c r="R150" s="214"/>
      <c r="S150" s="380" t="str">
        <f t="shared" si="5"/>
        <v/>
      </c>
      <c r="T150" s="471"/>
      <c r="V150" s="363">
        <f t="shared" si="6"/>
        <v>0</v>
      </c>
      <c r="W150" s="363">
        <f t="shared" si="6"/>
        <v>0</v>
      </c>
    </row>
    <row r="151" spans="1:23" ht="15" customHeight="1" x14ac:dyDescent="0.25">
      <c r="A151" s="64"/>
      <c r="B151" s="65"/>
      <c r="C151" s="194"/>
      <c r="D151" s="201"/>
      <c r="E151" s="228"/>
      <c r="F151" s="187"/>
      <c r="G151" s="188"/>
      <c r="H151" s="928"/>
      <c r="I151" s="216"/>
      <c r="J151" s="212"/>
      <c r="K151" s="213"/>
      <c r="L151" s="213"/>
      <c r="M151" s="213"/>
      <c r="N151" s="214"/>
      <c r="O151" s="215"/>
      <c r="P151" s="214"/>
      <c r="Q151" s="214"/>
      <c r="R151" s="214"/>
      <c r="S151" s="380" t="str">
        <f t="shared" si="5"/>
        <v/>
      </c>
      <c r="T151" s="471"/>
      <c r="V151" s="363">
        <f t="shared" si="6"/>
        <v>0</v>
      </c>
      <c r="W151" s="363">
        <f t="shared" si="6"/>
        <v>0</v>
      </c>
    </row>
    <row r="152" spans="1:23" ht="15" customHeight="1" x14ac:dyDescent="0.25">
      <c r="A152" s="64"/>
      <c r="B152" s="65"/>
      <c r="C152" s="194"/>
      <c r="D152" s="201"/>
      <c r="E152" s="228"/>
      <c r="F152" s="187"/>
      <c r="G152" s="188"/>
      <c r="H152" s="928"/>
      <c r="I152" s="216"/>
      <c r="J152" s="212"/>
      <c r="K152" s="213"/>
      <c r="L152" s="213"/>
      <c r="M152" s="213"/>
      <c r="N152" s="214"/>
      <c r="O152" s="215"/>
      <c r="P152" s="214"/>
      <c r="Q152" s="214"/>
      <c r="R152" s="214"/>
      <c r="S152" s="380" t="str">
        <f t="shared" si="5"/>
        <v/>
      </c>
      <c r="T152" s="471"/>
      <c r="V152" s="363">
        <f t="shared" si="6"/>
        <v>0</v>
      </c>
      <c r="W152" s="363">
        <f t="shared" si="6"/>
        <v>0</v>
      </c>
    </row>
    <row r="153" spans="1:23" ht="15" customHeight="1" x14ac:dyDescent="0.25">
      <c r="A153" s="64"/>
      <c r="B153" s="65"/>
      <c r="C153" s="194"/>
      <c r="D153" s="201"/>
      <c r="E153" s="228"/>
      <c r="F153" s="187"/>
      <c r="G153" s="188"/>
      <c r="H153" s="928"/>
      <c r="I153" s="216"/>
      <c r="J153" s="212"/>
      <c r="K153" s="213"/>
      <c r="L153" s="213"/>
      <c r="M153" s="213"/>
      <c r="N153" s="214"/>
      <c r="O153" s="215"/>
      <c r="P153" s="214"/>
      <c r="Q153" s="214"/>
      <c r="R153" s="214"/>
      <c r="S153" s="380" t="str">
        <f t="shared" si="5"/>
        <v/>
      </c>
      <c r="T153" s="471"/>
      <c r="V153" s="363">
        <f t="shared" si="6"/>
        <v>0</v>
      </c>
      <c r="W153" s="363">
        <f t="shared" si="6"/>
        <v>0</v>
      </c>
    </row>
    <row r="154" spans="1:23" ht="15" customHeight="1" x14ac:dyDescent="0.25">
      <c r="A154" s="64"/>
      <c r="B154" s="65"/>
      <c r="C154" s="194"/>
      <c r="D154" s="201"/>
      <c r="E154" s="228"/>
      <c r="F154" s="187"/>
      <c r="G154" s="188"/>
      <c r="H154" s="928"/>
      <c r="I154" s="216"/>
      <c r="J154" s="212"/>
      <c r="K154" s="213"/>
      <c r="L154" s="213"/>
      <c r="M154" s="213"/>
      <c r="N154" s="214"/>
      <c r="O154" s="215"/>
      <c r="P154" s="214"/>
      <c r="Q154" s="214"/>
      <c r="R154" s="214"/>
      <c r="S154" s="380" t="str">
        <f t="shared" si="5"/>
        <v/>
      </c>
      <c r="T154" s="471"/>
      <c r="V154" s="363">
        <f t="shared" si="6"/>
        <v>0</v>
      </c>
      <c r="W154" s="363">
        <f t="shared" si="6"/>
        <v>0</v>
      </c>
    </row>
    <row r="155" spans="1:23" ht="15" customHeight="1" x14ac:dyDescent="0.25">
      <c r="A155" s="64"/>
      <c r="B155" s="65"/>
      <c r="C155" s="194"/>
      <c r="D155" s="201"/>
      <c r="E155" s="228"/>
      <c r="F155" s="187"/>
      <c r="G155" s="188"/>
      <c r="H155" s="928"/>
      <c r="I155" s="216"/>
      <c r="J155" s="212"/>
      <c r="K155" s="213"/>
      <c r="L155" s="213"/>
      <c r="M155" s="213"/>
      <c r="N155" s="214"/>
      <c r="O155" s="215"/>
      <c r="P155" s="214"/>
      <c r="Q155" s="214"/>
      <c r="R155" s="214"/>
      <c r="S155" s="380" t="str">
        <f t="shared" si="5"/>
        <v/>
      </c>
      <c r="T155" s="471"/>
      <c r="V155" s="363">
        <f t="shared" si="6"/>
        <v>0</v>
      </c>
      <c r="W155" s="363">
        <f t="shared" si="6"/>
        <v>0</v>
      </c>
    </row>
    <row r="156" spans="1:23" ht="15" customHeight="1" x14ac:dyDescent="0.25">
      <c r="A156" s="64"/>
      <c r="B156" s="65"/>
      <c r="C156" s="194"/>
      <c r="D156" s="201"/>
      <c r="E156" s="228"/>
      <c r="F156" s="187"/>
      <c r="G156" s="188"/>
      <c r="H156" s="928"/>
      <c r="I156" s="216"/>
      <c r="J156" s="212"/>
      <c r="K156" s="213"/>
      <c r="L156" s="213"/>
      <c r="M156" s="213"/>
      <c r="N156" s="214"/>
      <c r="O156" s="215"/>
      <c r="P156" s="214"/>
      <c r="Q156" s="214"/>
      <c r="R156" s="214"/>
      <c r="S156" s="380" t="str">
        <f t="shared" si="5"/>
        <v/>
      </c>
      <c r="T156" s="471"/>
      <c r="V156" s="363">
        <f t="shared" si="6"/>
        <v>0</v>
      </c>
      <c r="W156" s="363">
        <f t="shared" si="6"/>
        <v>0</v>
      </c>
    </row>
    <row r="157" spans="1:23" ht="15" customHeight="1" x14ac:dyDescent="0.25">
      <c r="A157" s="64"/>
      <c r="B157" s="65"/>
      <c r="C157" s="194"/>
      <c r="D157" s="201"/>
      <c r="E157" s="228"/>
      <c r="F157" s="187"/>
      <c r="G157" s="188"/>
      <c r="H157" s="928"/>
      <c r="I157" s="216"/>
      <c r="J157" s="212"/>
      <c r="K157" s="213"/>
      <c r="L157" s="213"/>
      <c r="M157" s="213"/>
      <c r="N157" s="214"/>
      <c r="O157" s="215"/>
      <c r="P157" s="214"/>
      <c r="Q157" s="214"/>
      <c r="R157" s="214"/>
      <c r="S157" s="380" t="str">
        <f t="shared" si="5"/>
        <v/>
      </c>
      <c r="T157" s="471"/>
      <c r="V157" s="363">
        <f t="shared" si="6"/>
        <v>0</v>
      </c>
      <c r="W157" s="363">
        <f t="shared" si="6"/>
        <v>0</v>
      </c>
    </row>
    <row r="158" spans="1:23" ht="15" customHeight="1" x14ac:dyDescent="0.25">
      <c r="A158" s="64"/>
      <c r="B158" s="65"/>
      <c r="C158" s="194"/>
      <c r="D158" s="201"/>
      <c r="E158" s="228"/>
      <c r="F158" s="187"/>
      <c r="G158" s="188"/>
      <c r="H158" s="928"/>
      <c r="I158" s="216"/>
      <c r="J158" s="212"/>
      <c r="K158" s="213"/>
      <c r="L158" s="213"/>
      <c r="M158" s="213"/>
      <c r="N158" s="214"/>
      <c r="O158" s="215"/>
      <c r="P158" s="214"/>
      <c r="Q158" s="214"/>
      <c r="R158" s="214"/>
      <c r="S158" s="380" t="str">
        <f t="shared" si="5"/>
        <v/>
      </c>
      <c r="T158" s="471"/>
      <c r="V158" s="363">
        <f t="shared" si="6"/>
        <v>0</v>
      </c>
      <c r="W158" s="363">
        <f t="shared" si="6"/>
        <v>0</v>
      </c>
    </row>
    <row r="159" spans="1:23" ht="15" customHeight="1" x14ac:dyDescent="0.25">
      <c r="A159" s="64"/>
      <c r="B159" s="65"/>
      <c r="C159" s="194"/>
      <c r="D159" s="201"/>
      <c r="E159" s="228"/>
      <c r="F159" s="187"/>
      <c r="G159" s="188"/>
      <c r="H159" s="928"/>
      <c r="I159" s="216"/>
      <c r="J159" s="212"/>
      <c r="K159" s="213"/>
      <c r="L159" s="213"/>
      <c r="M159" s="213"/>
      <c r="N159" s="214"/>
      <c r="O159" s="215"/>
      <c r="P159" s="214"/>
      <c r="Q159" s="214"/>
      <c r="R159" s="214"/>
      <c r="S159" s="380" t="str">
        <f t="shared" si="5"/>
        <v/>
      </c>
      <c r="T159" s="471"/>
      <c r="V159" s="363">
        <f t="shared" si="6"/>
        <v>0</v>
      </c>
      <c r="W159" s="363">
        <f t="shared" si="6"/>
        <v>0</v>
      </c>
    </row>
    <row r="160" spans="1:23" ht="15" customHeight="1" x14ac:dyDescent="0.25">
      <c r="A160" s="64"/>
      <c r="B160" s="65"/>
      <c r="C160" s="194"/>
      <c r="D160" s="201"/>
      <c r="E160" s="228"/>
      <c r="F160" s="187"/>
      <c r="G160" s="188"/>
      <c r="H160" s="928"/>
      <c r="I160" s="216"/>
      <c r="J160" s="212"/>
      <c r="K160" s="213"/>
      <c r="L160" s="213"/>
      <c r="M160" s="213"/>
      <c r="N160" s="214"/>
      <c r="O160" s="215"/>
      <c r="P160" s="214"/>
      <c r="Q160" s="214"/>
      <c r="R160" s="214"/>
      <c r="S160" s="380" t="str">
        <f t="shared" si="5"/>
        <v/>
      </c>
      <c r="T160" s="471"/>
      <c r="V160" s="363">
        <f t="shared" si="6"/>
        <v>0</v>
      </c>
      <c r="W160" s="363">
        <f t="shared" si="6"/>
        <v>0</v>
      </c>
    </row>
    <row r="161" spans="1:23" ht="15" customHeight="1" x14ac:dyDescent="0.25">
      <c r="A161" s="64"/>
      <c r="B161" s="65"/>
      <c r="C161" s="194"/>
      <c r="D161" s="201"/>
      <c r="E161" s="228"/>
      <c r="F161" s="187"/>
      <c r="G161" s="188"/>
      <c r="H161" s="928"/>
      <c r="I161" s="216"/>
      <c r="J161" s="212"/>
      <c r="K161" s="213"/>
      <c r="L161" s="213"/>
      <c r="M161" s="213"/>
      <c r="N161" s="214"/>
      <c r="O161" s="215"/>
      <c r="P161" s="214"/>
      <c r="Q161" s="214"/>
      <c r="R161" s="214"/>
      <c r="S161" s="380" t="str">
        <f t="shared" si="5"/>
        <v/>
      </c>
      <c r="T161" s="471"/>
      <c r="V161" s="363">
        <f t="shared" si="6"/>
        <v>0</v>
      </c>
      <c r="W161" s="363">
        <f t="shared" si="6"/>
        <v>0</v>
      </c>
    </row>
    <row r="162" spans="1:23" ht="15" customHeight="1" x14ac:dyDescent="0.25">
      <c r="A162" s="64"/>
      <c r="B162" s="65"/>
      <c r="C162" s="194"/>
      <c r="D162" s="201"/>
      <c r="E162" s="228"/>
      <c r="F162" s="187"/>
      <c r="G162" s="188"/>
      <c r="H162" s="928"/>
      <c r="I162" s="216"/>
      <c r="J162" s="212"/>
      <c r="K162" s="213"/>
      <c r="L162" s="213"/>
      <c r="M162" s="213"/>
      <c r="N162" s="214"/>
      <c r="O162" s="215"/>
      <c r="P162" s="214"/>
      <c r="Q162" s="214"/>
      <c r="R162" s="214"/>
      <c r="S162" s="380" t="str">
        <f t="shared" si="5"/>
        <v/>
      </c>
      <c r="T162" s="471"/>
      <c r="V162" s="363">
        <f t="shared" si="6"/>
        <v>0</v>
      </c>
      <c r="W162" s="363">
        <f t="shared" si="6"/>
        <v>0</v>
      </c>
    </row>
    <row r="163" spans="1:23" ht="15" customHeight="1" x14ac:dyDescent="0.25">
      <c r="A163" s="64"/>
      <c r="B163" s="65"/>
      <c r="C163" s="194"/>
      <c r="D163" s="201"/>
      <c r="E163" s="228"/>
      <c r="F163" s="187"/>
      <c r="G163" s="188"/>
      <c r="H163" s="928"/>
      <c r="I163" s="216"/>
      <c r="J163" s="212"/>
      <c r="K163" s="213"/>
      <c r="L163" s="213"/>
      <c r="M163" s="213"/>
      <c r="N163" s="214"/>
      <c r="O163" s="215"/>
      <c r="P163" s="214"/>
      <c r="Q163" s="214"/>
      <c r="R163" s="214"/>
      <c r="S163" s="380" t="str">
        <f t="shared" si="5"/>
        <v/>
      </c>
      <c r="T163" s="471"/>
      <c r="V163" s="363">
        <f t="shared" si="6"/>
        <v>0</v>
      </c>
      <c r="W163" s="363">
        <f t="shared" si="6"/>
        <v>0</v>
      </c>
    </row>
    <row r="164" spans="1:23" ht="15" customHeight="1" x14ac:dyDescent="0.25">
      <c r="A164" s="64"/>
      <c r="B164" s="65"/>
      <c r="C164" s="194"/>
      <c r="D164" s="201"/>
      <c r="E164" s="228"/>
      <c r="F164" s="187"/>
      <c r="G164" s="188"/>
      <c r="H164" s="928"/>
      <c r="I164" s="216"/>
      <c r="J164" s="212"/>
      <c r="K164" s="213"/>
      <c r="L164" s="213"/>
      <c r="M164" s="213"/>
      <c r="N164" s="214"/>
      <c r="O164" s="215"/>
      <c r="P164" s="214"/>
      <c r="Q164" s="214"/>
      <c r="R164" s="214"/>
      <c r="S164" s="380" t="str">
        <f t="shared" si="5"/>
        <v/>
      </c>
      <c r="T164" s="471"/>
      <c r="V164" s="363">
        <f t="shared" si="6"/>
        <v>0</v>
      </c>
      <c r="W164" s="363">
        <f t="shared" si="6"/>
        <v>0</v>
      </c>
    </row>
    <row r="165" spans="1:23" ht="15" customHeight="1" x14ac:dyDescent="0.25">
      <c r="A165" s="64"/>
      <c r="B165" s="65"/>
      <c r="C165" s="194"/>
      <c r="D165" s="201"/>
      <c r="E165" s="228"/>
      <c r="F165" s="187"/>
      <c r="G165" s="188"/>
      <c r="H165" s="928"/>
      <c r="I165" s="216"/>
      <c r="J165" s="212"/>
      <c r="K165" s="213"/>
      <c r="L165" s="213"/>
      <c r="M165" s="213"/>
      <c r="N165" s="214"/>
      <c r="O165" s="215"/>
      <c r="P165" s="214"/>
      <c r="Q165" s="214"/>
      <c r="R165" s="214"/>
      <c r="S165" s="380" t="str">
        <f t="shared" si="5"/>
        <v/>
      </c>
      <c r="T165" s="471"/>
      <c r="V165" s="363">
        <f t="shared" si="6"/>
        <v>0</v>
      </c>
      <c r="W165" s="363">
        <f t="shared" si="6"/>
        <v>0</v>
      </c>
    </row>
    <row r="166" spans="1:23" ht="15" customHeight="1" x14ac:dyDescent="0.25">
      <c r="A166" s="64"/>
      <c r="B166" s="65"/>
      <c r="C166" s="194"/>
      <c r="D166" s="201"/>
      <c r="E166" s="228"/>
      <c r="F166" s="187"/>
      <c r="G166" s="188"/>
      <c r="H166" s="928"/>
      <c r="I166" s="216"/>
      <c r="J166" s="212"/>
      <c r="K166" s="213"/>
      <c r="L166" s="213"/>
      <c r="M166" s="213"/>
      <c r="N166" s="214"/>
      <c r="O166" s="215"/>
      <c r="P166" s="214"/>
      <c r="Q166" s="214"/>
      <c r="R166" s="214"/>
      <c r="S166" s="380" t="str">
        <f t="shared" si="5"/>
        <v/>
      </c>
      <c r="T166" s="471"/>
      <c r="V166" s="363">
        <f t="shared" si="6"/>
        <v>0</v>
      </c>
      <c r="W166" s="363">
        <f t="shared" si="6"/>
        <v>0</v>
      </c>
    </row>
    <row r="167" spans="1:23" ht="15" customHeight="1" x14ac:dyDescent="0.25">
      <c r="A167" s="64"/>
      <c r="B167" s="65"/>
      <c r="C167" s="194"/>
      <c r="D167" s="201"/>
      <c r="E167" s="228"/>
      <c r="F167" s="187"/>
      <c r="G167" s="188"/>
      <c r="H167" s="928"/>
      <c r="I167" s="216"/>
      <c r="J167" s="212"/>
      <c r="K167" s="213"/>
      <c r="L167" s="213"/>
      <c r="M167" s="213"/>
      <c r="N167" s="214"/>
      <c r="O167" s="215"/>
      <c r="P167" s="214"/>
      <c r="Q167" s="214"/>
      <c r="R167" s="214"/>
      <c r="S167" s="380" t="str">
        <f t="shared" si="5"/>
        <v/>
      </c>
      <c r="T167" s="471"/>
      <c r="V167" s="363">
        <f t="shared" si="6"/>
        <v>0</v>
      </c>
      <c r="W167" s="363">
        <f t="shared" si="6"/>
        <v>0</v>
      </c>
    </row>
    <row r="168" spans="1:23" ht="15" customHeight="1" x14ac:dyDescent="0.25">
      <c r="A168" s="64"/>
      <c r="B168" s="65"/>
      <c r="C168" s="194"/>
      <c r="D168" s="201"/>
      <c r="E168" s="228"/>
      <c r="F168" s="187"/>
      <c r="G168" s="188"/>
      <c r="H168" s="928"/>
      <c r="I168" s="216"/>
      <c r="J168" s="212"/>
      <c r="K168" s="213"/>
      <c r="L168" s="213"/>
      <c r="M168" s="213"/>
      <c r="N168" s="214"/>
      <c r="O168" s="215"/>
      <c r="P168" s="214"/>
      <c r="Q168" s="214"/>
      <c r="R168" s="214"/>
      <c r="S168" s="380" t="str">
        <f t="shared" si="5"/>
        <v/>
      </c>
      <c r="T168" s="471"/>
      <c r="V168" s="363">
        <f t="shared" si="6"/>
        <v>0</v>
      </c>
      <c r="W168" s="363">
        <f t="shared" si="6"/>
        <v>0</v>
      </c>
    </row>
    <row r="169" spans="1:23" ht="15" customHeight="1" x14ac:dyDescent="0.25">
      <c r="A169" s="64"/>
      <c r="B169" s="65"/>
      <c r="C169" s="194"/>
      <c r="D169" s="201"/>
      <c r="E169" s="228"/>
      <c r="F169" s="187"/>
      <c r="G169" s="188"/>
      <c r="H169" s="928"/>
      <c r="I169" s="216"/>
      <c r="J169" s="212"/>
      <c r="K169" s="213"/>
      <c r="L169" s="213"/>
      <c r="M169" s="213"/>
      <c r="N169" s="214"/>
      <c r="O169" s="215"/>
      <c r="P169" s="214"/>
      <c r="Q169" s="214"/>
      <c r="R169" s="214"/>
      <c r="S169" s="380" t="str">
        <f t="shared" si="5"/>
        <v/>
      </c>
      <c r="T169" s="471"/>
      <c r="V169" s="363">
        <f t="shared" si="6"/>
        <v>0</v>
      </c>
      <c r="W169" s="363">
        <f t="shared" si="6"/>
        <v>0</v>
      </c>
    </row>
    <row r="170" spans="1:23" ht="15" customHeight="1" x14ac:dyDescent="0.25">
      <c r="A170" s="64"/>
      <c r="B170" s="65"/>
      <c r="C170" s="194"/>
      <c r="D170" s="201"/>
      <c r="E170" s="228"/>
      <c r="F170" s="187"/>
      <c r="G170" s="188"/>
      <c r="H170" s="928"/>
      <c r="I170" s="216"/>
      <c r="J170" s="212"/>
      <c r="K170" s="213"/>
      <c r="L170" s="213"/>
      <c r="M170" s="213"/>
      <c r="N170" s="214"/>
      <c r="O170" s="215"/>
      <c r="P170" s="214"/>
      <c r="Q170" s="214"/>
      <c r="R170" s="214"/>
      <c r="S170" s="380" t="str">
        <f t="shared" si="5"/>
        <v/>
      </c>
      <c r="T170" s="471"/>
      <c r="V170" s="363">
        <f t="shared" si="6"/>
        <v>0</v>
      </c>
      <c r="W170" s="363">
        <f t="shared" si="6"/>
        <v>0</v>
      </c>
    </row>
    <row r="171" spans="1:23" ht="15" customHeight="1" x14ac:dyDescent="0.25">
      <c r="A171" s="64"/>
      <c r="B171" s="65"/>
      <c r="C171" s="194"/>
      <c r="D171" s="201"/>
      <c r="E171" s="228"/>
      <c r="F171" s="187"/>
      <c r="G171" s="188"/>
      <c r="H171" s="928"/>
      <c r="I171" s="216"/>
      <c r="J171" s="212"/>
      <c r="K171" s="213"/>
      <c r="L171" s="213"/>
      <c r="M171" s="213"/>
      <c r="N171" s="214"/>
      <c r="O171" s="215"/>
      <c r="P171" s="214"/>
      <c r="Q171" s="214"/>
      <c r="R171" s="214"/>
      <c r="S171" s="380" t="str">
        <f t="shared" si="5"/>
        <v/>
      </c>
      <c r="T171" s="471"/>
      <c r="V171" s="363">
        <f t="shared" si="6"/>
        <v>0</v>
      </c>
      <c r="W171" s="363">
        <f t="shared" si="6"/>
        <v>0</v>
      </c>
    </row>
    <row r="172" spans="1:23" ht="15" customHeight="1" x14ac:dyDescent="0.25">
      <c r="A172" s="64"/>
      <c r="B172" s="65"/>
      <c r="C172" s="194"/>
      <c r="D172" s="201"/>
      <c r="E172" s="228"/>
      <c r="F172" s="187"/>
      <c r="G172" s="188"/>
      <c r="H172" s="928"/>
      <c r="I172" s="216"/>
      <c r="J172" s="212"/>
      <c r="K172" s="213"/>
      <c r="L172" s="213"/>
      <c r="M172" s="213"/>
      <c r="N172" s="214"/>
      <c r="O172" s="215"/>
      <c r="P172" s="214"/>
      <c r="Q172" s="214"/>
      <c r="R172" s="214"/>
      <c r="S172" s="380" t="str">
        <f t="shared" si="5"/>
        <v/>
      </c>
      <c r="T172" s="471"/>
      <c r="V172" s="363">
        <f t="shared" si="6"/>
        <v>0</v>
      </c>
      <c r="W172" s="363">
        <f t="shared" si="6"/>
        <v>0</v>
      </c>
    </row>
    <row r="173" spans="1:23" ht="15" customHeight="1" x14ac:dyDescent="0.25">
      <c r="A173" s="64"/>
      <c r="B173" s="65"/>
      <c r="C173" s="194"/>
      <c r="D173" s="201"/>
      <c r="E173" s="228"/>
      <c r="F173" s="187"/>
      <c r="G173" s="188"/>
      <c r="H173" s="928"/>
      <c r="I173" s="216"/>
      <c r="J173" s="212"/>
      <c r="K173" s="213"/>
      <c r="L173" s="213"/>
      <c r="M173" s="213"/>
      <c r="N173" s="214"/>
      <c r="O173" s="215"/>
      <c r="P173" s="214"/>
      <c r="Q173" s="214"/>
      <c r="R173" s="214"/>
      <c r="S173" s="380" t="str">
        <f t="shared" si="5"/>
        <v/>
      </c>
      <c r="T173" s="471"/>
      <c r="V173" s="363">
        <f t="shared" si="6"/>
        <v>0</v>
      </c>
      <c r="W173" s="363">
        <f t="shared" si="6"/>
        <v>0</v>
      </c>
    </row>
    <row r="174" spans="1:23" ht="15" customHeight="1" x14ac:dyDescent="0.25">
      <c r="A174" s="64"/>
      <c r="B174" s="65"/>
      <c r="C174" s="194"/>
      <c r="D174" s="201"/>
      <c r="E174" s="228"/>
      <c r="F174" s="187"/>
      <c r="G174" s="188"/>
      <c r="H174" s="928"/>
      <c r="I174" s="216"/>
      <c r="J174" s="212"/>
      <c r="K174" s="213"/>
      <c r="L174" s="213"/>
      <c r="M174" s="213"/>
      <c r="N174" s="214"/>
      <c r="O174" s="215"/>
      <c r="P174" s="214"/>
      <c r="Q174" s="214"/>
      <c r="R174" s="214"/>
      <c r="S174" s="380" t="str">
        <f t="shared" si="5"/>
        <v/>
      </c>
      <c r="T174" s="471"/>
      <c r="V174" s="363">
        <f t="shared" si="6"/>
        <v>0</v>
      </c>
      <c r="W174" s="363">
        <f t="shared" si="6"/>
        <v>0</v>
      </c>
    </row>
    <row r="175" spans="1:23" ht="15" customHeight="1" x14ac:dyDescent="0.25">
      <c r="A175" s="64"/>
      <c r="B175" s="65"/>
      <c r="C175" s="194"/>
      <c r="D175" s="201"/>
      <c r="E175" s="228"/>
      <c r="F175" s="187"/>
      <c r="G175" s="188"/>
      <c r="H175" s="928"/>
      <c r="I175" s="216"/>
      <c r="J175" s="212"/>
      <c r="K175" s="213"/>
      <c r="L175" s="213"/>
      <c r="M175" s="213"/>
      <c r="N175" s="214"/>
      <c r="O175" s="215"/>
      <c r="P175" s="214"/>
      <c r="Q175" s="214"/>
      <c r="R175" s="214"/>
      <c r="S175" s="380" t="str">
        <f t="shared" si="5"/>
        <v/>
      </c>
      <c r="T175" s="471"/>
      <c r="V175" s="363">
        <f t="shared" si="6"/>
        <v>0</v>
      </c>
      <c r="W175" s="363">
        <f t="shared" si="6"/>
        <v>0</v>
      </c>
    </row>
    <row r="176" spans="1:23" ht="15" customHeight="1" x14ac:dyDescent="0.25">
      <c r="A176" s="64"/>
      <c r="B176" s="65"/>
      <c r="C176" s="194"/>
      <c r="D176" s="201"/>
      <c r="E176" s="228"/>
      <c r="F176" s="187"/>
      <c r="G176" s="188"/>
      <c r="H176" s="928"/>
      <c r="I176" s="216"/>
      <c r="J176" s="212"/>
      <c r="K176" s="213"/>
      <c r="L176" s="213"/>
      <c r="M176" s="213"/>
      <c r="N176" s="214"/>
      <c r="O176" s="215"/>
      <c r="P176" s="214"/>
      <c r="Q176" s="214"/>
      <c r="R176" s="214"/>
      <c r="S176" s="380" t="str">
        <f t="shared" si="5"/>
        <v/>
      </c>
      <c r="T176" s="471"/>
      <c r="V176" s="363">
        <f t="shared" si="6"/>
        <v>0</v>
      </c>
      <c r="W176" s="363">
        <f t="shared" si="6"/>
        <v>0</v>
      </c>
    </row>
    <row r="177" spans="1:23" ht="15" customHeight="1" x14ac:dyDescent="0.25">
      <c r="A177" s="64"/>
      <c r="B177" s="65"/>
      <c r="C177" s="194"/>
      <c r="D177" s="201"/>
      <c r="E177" s="228"/>
      <c r="F177" s="187"/>
      <c r="G177" s="188"/>
      <c r="H177" s="928"/>
      <c r="I177" s="216"/>
      <c r="J177" s="212"/>
      <c r="K177" s="213"/>
      <c r="L177" s="213"/>
      <c r="M177" s="213"/>
      <c r="N177" s="214"/>
      <c r="O177" s="215"/>
      <c r="P177" s="214"/>
      <c r="Q177" s="214"/>
      <c r="R177" s="214"/>
      <c r="S177" s="380" t="str">
        <f t="shared" si="5"/>
        <v/>
      </c>
      <c r="T177" s="471"/>
      <c r="V177" s="363">
        <f t="shared" si="6"/>
        <v>0</v>
      </c>
      <c r="W177" s="363">
        <f t="shared" si="6"/>
        <v>0</v>
      </c>
    </row>
    <row r="178" spans="1:23" ht="15" customHeight="1" x14ac:dyDescent="0.25">
      <c r="A178" s="64"/>
      <c r="B178" s="65"/>
      <c r="C178" s="194"/>
      <c r="D178" s="201"/>
      <c r="E178" s="228"/>
      <c r="F178" s="187"/>
      <c r="G178" s="188"/>
      <c r="H178" s="928"/>
      <c r="I178" s="216"/>
      <c r="J178" s="212"/>
      <c r="K178" s="213"/>
      <c r="L178" s="213"/>
      <c r="M178" s="213"/>
      <c r="N178" s="214"/>
      <c r="O178" s="215"/>
      <c r="P178" s="214"/>
      <c r="Q178" s="214"/>
      <c r="R178" s="214"/>
      <c r="S178" s="380" t="str">
        <f t="shared" si="5"/>
        <v/>
      </c>
      <c r="T178" s="471"/>
      <c r="V178" s="363">
        <f t="shared" si="6"/>
        <v>0</v>
      </c>
      <c r="W178" s="363">
        <f t="shared" si="6"/>
        <v>0</v>
      </c>
    </row>
    <row r="179" spans="1:23" ht="15" customHeight="1" x14ac:dyDescent="0.25">
      <c r="A179" s="64"/>
      <c r="B179" s="65"/>
      <c r="C179" s="194"/>
      <c r="D179" s="201"/>
      <c r="E179" s="228"/>
      <c r="F179" s="187"/>
      <c r="G179" s="188"/>
      <c r="H179" s="928"/>
      <c r="I179" s="216"/>
      <c r="J179" s="212"/>
      <c r="K179" s="213"/>
      <c r="L179" s="213"/>
      <c r="M179" s="213"/>
      <c r="N179" s="214"/>
      <c r="O179" s="215"/>
      <c r="P179" s="214"/>
      <c r="Q179" s="214"/>
      <c r="R179" s="214"/>
      <c r="S179" s="380" t="str">
        <f t="shared" si="5"/>
        <v/>
      </c>
      <c r="T179" s="471"/>
      <c r="V179" s="363">
        <f t="shared" si="6"/>
        <v>0</v>
      </c>
      <c r="W179" s="363">
        <f t="shared" si="6"/>
        <v>0</v>
      </c>
    </row>
    <row r="180" spans="1:23" ht="15" customHeight="1" x14ac:dyDescent="0.25">
      <c r="A180" s="64"/>
      <c r="B180" s="65"/>
      <c r="C180" s="194"/>
      <c r="D180" s="201"/>
      <c r="E180" s="228"/>
      <c r="F180" s="187"/>
      <c r="G180" s="188"/>
      <c r="H180" s="928"/>
      <c r="I180" s="216"/>
      <c r="J180" s="212"/>
      <c r="K180" s="213"/>
      <c r="L180" s="213"/>
      <c r="M180" s="213"/>
      <c r="N180" s="214"/>
      <c r="O180" s="215"/>
      <c r="P180" s="214"/>
      <c r="Q180" s="214"/>
      <c r="R180" s="214"/>
      <c r="S180" s="380" t="str">
        <f t="shared" si="5"/>
        <v/>
      </c>
      <c r="T180" s="471"/>
      <c r="V180" s="363">
        <f t="shared" si="6"/>
        <v>0</v>
      </c>
      <c r="W180" s="363">
        <f t="shared" si="6"/>
        <v>0</v>
      </c>
    </row>
    <row r="181" spans="1:23" ht="15" customHeight="1" x14ac:dyDescent="0.25">
      <c r="A181" s="64"/>
      <c r="B181" s="65"/>
      <c r="C181" s="194"/>
      <c r="D181" s="201"/>
      <c r="E181" s="228"/>
      <c r="F181" s="187"/>
      <c r="G181" s="188"/>
      <c r="H181" s="928"/>
      <c r="I181" s="216"/>
      <c r="J181" s="212"/>
      <c r="K181" s="213"/>
      <c r="L181" s="213"/>
      <c r="M181" s="213"/>
      <c r="N181" s="214"/>
      <c r="O181" s="215"/>
      <c r="P181" s="214"/>
      <c r="Q181" s="214"/>
      <c r="R181" s="214"/>
      <c r="S181" s="380" t="str">
        <f t="shared" si="5"/>
        <v/>
      </c>
      <c r="T181" s="471"/>
      <c r="V181" s="363">
        <f t="shared" si="6"/>
        <v>0</v>
      </c>
      <c r="W181" s="363">
        <f t="shared" si="6"/>
        <v>0</v>
      </c>
    </row>
    <row r="182" spans="1:23" ht="15" customHeight="1" x14ac:dyDescent="0.25">
      <c r="A182" s="64"/>
      <c r="B182" s="65"/>
      <c r="C182" s="194"/>
      <c r="D182" s="201"/>
      <c r="E182" s="228"/>
      <c r="F182" s="187"/>
      <c r="G182" s="188"/>
      <c r="H182" s="928"/>
      <c r="I182" s="216"/>
      <c r="J182" s="212"/>
      <c r="K182" s="213"/>
      <c r="L182" s="213"/>
      <c r="M182" s="213"/>
      <c r="N182" s="214"/>
      <c r="O182" s="215"/>
      <c r="P182" s="214"/>
      <c r="Q182" s="214"/>
      <c r="R182" s="214"/>
      <c r="S182" s="380" t="str">
        <f t="shared" si="5"/>
        <v/>
      </c>
      <c r="T182" s="471"/>
      <c r="V182" s="363">
        <f t="shared" si="6"/>
        <v>0</v>
      </c>
      <c r="W182" s="363">
        <f t="shared" si="6"/>
        <v>0</v>
      </c>
    </row>
    <row r="183" spans="1:23" ht="15" customHeight="1" x14ac:dyDescent="0.25">
      <c r="A183" s="64"/>
      <c r="B183" s="65"/>
      <c r="C183" s="194"/>
      <c r="D183" s="201"/>
      <c r="E183" s="228"/>
      <c r="F183" s="187"/>
      <c r="G183" s="188"/>
      <c r="H183" s="928"/>
      <c r="I183" s="216"/>
      <c r="J183" s="212"/>
      <c r="K183" s="213"/>
      <c r="L183" s="213"/>
      <c r="M183" s="213"/>
      <c r="N183" s="214"/>
      <c r="O183" s="215"/>
      <c r="P183" s="214"/>
      <c r="Q183" s="214"/>
      <c r="R183" s="214"/>
      <c r="S183" s="380" t="str">
        <f t="shared" si="5"/>
        <v/>
      </c>
      <c r="T183" s="471"/>
      <c r="V183" s="363">
        <f t="shared" si="6"/>
        <v>0</v>
      </c>
      <c r="W183" s="363">
        <f t="shared" si="6"/>
        <v>0</v>
      </c>
    </row>
    <row r="184" spans="1:23" ht="15" customHeight="1" x14ac:dyDescent="0.25">
      <c r="A184" s="64"/>
      <c r="B184" s="65"/>
      <c r="C184" s="194"/>
      <c r="D184" s="201"/>
      <c r="E184" s="228"/>
      <c r="F184" s="187"/>
      <c r="G184" s="188"/>
      <c r="H184" s="928"/>
      <c r="I184" s="216"/>
      <c r="J184" s="212"/>
      <c r="K184" s="213"/>
      <c r="L184" s="213"/>
      <c r="M184" s="213"/>
      <c r="N184" s="214"/>
      <c r="O184" s="215"/>
      <c r="P184" s="214"/>
      <c r="Q184" s="214"/>
      <c r="R184" s="214"/>
      <c r="S184" s="380" t="str">
        <f t="shared" si="5"/>
        <v/>
      </c>
      <c r="T184" s="471"/>
      <c r="V184" s="363">
        <f t="shared" si="6"/>
        <v>0</v>
      </c>
      <c r="W184" s="363">
        <f t="shared" si="6"/>
        <v>0</v>
      </c>
    </row>
    <row r="185" spans="1:23" ht="15" customHeight="1" x14ac:dyDescent="0.25">
      <c r="A185" s="64"/>
      <c r="B185" s="65"/>
      <c r="C185" s="194"/>
      <c r="D185" s="201"/>
      <c r="E185" s="228"/>
      <c r="F185" s="187"/>
      <c r="G185" s="188"/>
      <c r="H185" s="928"/>
      <c r="I185" s="216"/>
      <c r="J185" s="212"/>
      <c r="K185" s="213"/>
      <c r="L185" s="213"/>
      <c r="M185" s="213"/>
      <c r="N185" s="214"/>
      <c r="O185" s="215"/>
      <c r="P185" s="214"/>
      <c r="Q185" s="214"/>
      <c r="R185" s="214"/>
      <c r="S185" s="380" t="str">
        <f t="shared" si="5"/>
        <v/>
      </c>
      <c r="T185" s="471"/>
      <c r="V185" s="363">
        <f t="shared" si="6"/>
        <v>0</v>
      </c>
      <c r="W185" s="363">
        <f t="shared" si="6"/>
        <v>0</v>
      </c>
    </row>
    <row r="186" spans="1:23" ht="15" customHeight="1" x14ac:dyDescent="0.25">
      <c r="A186" s="64"/>
      <c r="B186" s="65"/>
      <c r="C186" s="194"/>
      <c r="D186" s="201"/>
      <c r="E186" s="228"/>
      <c r="F186" s="187"/>
      <c r="G186" s="188"/>
      <c r="H186" s="928"/>
      <c r="I186" s="216"/>
      <c r="J186" s="212"/>
      <c r="K186" s="213"/>
      <c r="L186" s="213"/>
      <c r="M186" s="213"/>
      <c r="N186" s="214"/>
      <c r="O186" s="215"/>
      <c r="P186" s="214"/>
      <c r="Q186" s="214"/>
      <c r="R186" s="214"/>
      <c r="S186" s="380" t="str">
        <f t="shared" si="5"/>
        <v/>
      </c>
      <c r="T186" s="471"/>
      <c r="V186" s="363">
        <f t="shared" si="6"/>
        <v>0</v>
      </c>
      <c r="W186" s="363">
        <f t="shared" si="6"/>
        <v>0</v>
      </c>
    </row>
    <row r="187" spans="1:23" ht="15" customHeight="1" x14ac:dyDescent="0.25">
      <c r="A187" s="64"/>
      <c r="B187" s="65"/>
      <c r="C187" s="194"/>
      <c r="D187" s="201"/>
      <c r="E187" s="228"/>
      <c r="F187" s="187"/>
      <c r="G187" s="188"/>
      <c r="H187" s="928"/>
      <c r="I187" s="216"/>
      <c r="J187" s="212"/>
      <c r="K187" s="213"/>
      <c r="L187" s="213"/>
      <c r="M187" s="213"/>
      <c r="N187" s="214"/>
      <c r="O187" s="215"/>
      <c r="P187" s="214"/>
      <c r="Q187" s="214"/>
      <c r="R187" s="214"/>
      <c r="S187" s="380" t="str">
        <f t="shared" si="5"/>
        <v/>
      </c>
      <c r="T187" s="471"/>
      <c r="V187" s="363">
        <f t="shared" si="6"/>
        <v>0</v>
      </c>
      <c r="W187" s="363">
        <f t="shared" si="6"/>
        <v>0</v>
      </c>
    </row>
    <row r="188" spans="1:23" ht="15" customHeight="1" x14ac:dyDescent="0.25">
      <c r="A188" s="64"/>
      <c r="B188" s="65"/>
      <c r="C188" s="194"/>
      <c r="D188" s="201"/>
      <c r="E188" s="228"/>
      <c r="F188" s="187"/>
      <c r="G188" s="188"/>
      <c r="H188" s="928"/>
      <c r="I188" s="216"/>
      <c r="J188" s="212"/>
      <c r="K188" s="213"/>
      <c r="L188" s="213"/>
      <c r="M188" s="213"/>
      <c r="N188" s="214"/>
      <c r="O188" s="215"/>
      <c r="P188" s="214"/>
      <c r="Q188" s="214"/>
      <c r="R188" s="214"/>
      <c r="S188" s="380" t="str">
        <f t="shared" si="5"/>
        <v/>
      </c>
      <c r="T188" s="471"/>
      <c r="V188" s="363">
        <f t="shared" si="6"/>
        <v>0</v>
      </c>
      <c r="W188" s="363">
        <f t="shared" si="6"/>
        <v>0</v>
      </c>
    </row>
    <row r="189" spans="1:23" ht="15" customHeight="1" x14ac:dyDescent="0.25">
      <c r="A189" s="64"/>
      <c r="B189" s="65"/>
      <c r="C189" s="194"/>
      <c r="D189" s="201"/>
      <c r="E189" s="228"/>
      <c r="F189" s="187"/>
      <c r="G189" s="188"/>
      <c r="H189" s="928"/>
      <c r="I189" s="216"/>
      <c r="J189" s="212"/>
      <c r="K189" s="213"/>
      <c r="L189" s="213"/>
      <c r="M189" s="213"/>
      <c r="N189" s="214"/>
      <c r="O189" s="215"/>
      <c r="P189" s="214"/>
      <c r="Q189" s="214"/>
      <c r="R189" s="214"/>
      <c r="S189" s="380" t="str">
        <f t="shared" si="5"/>
        <v/>
      </c>
      <c r="T189" s="471"/>
      <c r="V189" s="363">
        <f t="shared" si="6"/>
        <v>0</v>
      </c>
      <c r="W189" s="363">
        <f t="shared" si="6"/>
        <v>0</v>
      </c>
    </row>
    <row r="190" spans="1:23" ht="15" customHeight="1" x14ac:dyDescent="0.25">
      <c r="A190" s="64"/>
      <c r="B190" s="65"/>
      <c r="C190" s="194"/>
      <c r="D190" s="201"/>
      <c r="E190" s="228"/>
      <c r="F190" s="187"/>
      <c r="G190" s="188"/>
      <c r="H190" s="928"/>
      <c r="I190" s="216"/>
      <c r="J190" s="212"/>
      <c r="K190" s="213"/>
      <c r="L190" s="213"/>
      <c r="M190" s="213"/>
      <c r="N190" s="214"/>
      <c r="O190" s="215"/>
      <c r="P190" s="214"/>
      <c r="Q190" s="214"/>
      <c r="R190" s="214"/>
      <c r="S190" s="380" t="str">
        <f t="shared" si="5"/>
        <v/>
      </c>
      <c r="T190" s="471"/>
      <c r="V190" s="363">
        <f t="shared" si="6"/>
        <v>0</v>
      </c>
      <c r="W190" s="363">
        <f t="shared" si="6"/>
        <v>0</v>
      </c>
    </row>
    <row r="191" spans="1:23" ht="15" customHeight="1" x14ac:dyDescent="0.25">
      <c r="A191" s="64"/>
      <c r="B191" s="65"/>
      <c r="C191" s="194"/>
      <c r="D191" s="201"/>
      <c r="E191" s="228"/>
      <c r="F191" s="187"/>
      <c r="G191" s="188"/>
      <c r="H191" s="928"/>
      <c r="I191" s="216"/>
      <c r="J191" s="212"/>
      <c r="K191" s="213"/>
      <c r="L191" s="213"/>
      <c r="M191" s="213"/>
      <c r="N191" s="214"/>
      <c r="O191" s="215"/>
      <c r="P191" s="214"/>
      <c r="Q191" s="214"/>
      <c r="R191" s="214"/>
      <c r="S191" s="380" t="str">
        <f t="shared" si="5"/>
        <v/>
      </c>
      <c r="T191" s="471"/>
      <c r="V191" s="363">
        <f t="shared" si="6"/>
        <v>0</v>
      </c>
      <c r="W191" s="363">
        <f t="shared" si="6"/>
        <v>0</v>
      </c>
    </row>
    <row r="192" spans="1:23" ht="15" customHeight="1" x14ac:dyDescent="0.25">
      <c r="A192" s="64"/>
      <c r="B192" s="65"/>
      <c r="C192" s="194"/>
      <c r="D192" s="201"/>
      <c r="E192" s="228"/>
      <c r="F192" s="187"/>
      <c r="G192" s="188"/>
      <c r="H192" s="928"/>
      <c r="I192" s="216"/>
      <c r="J192" s="212"/>
      <c r="K192" s="213"/>
      <c r="L192" s="213"/>
      <c r="M192" s="213"/>
      <c r="N192" s="214"/>
      <c r="O192" s="215"/>
      <c r="P192" s="214"/>
      <c r="Q192" s="214"/>
      <c r="R192" s="214"/>
      <c r="S192" s="380" t="str">
        <f t="shared" si="5"/>
        <v/>
      </c>
      <c r="T192" s="471"/>
      <c r="V192" s="363">
        <f t="shared" si="6"/>
        <v>0</v>
      </c>
      <c r="W192" s="363">
        <f t="shared" si="6"/>
        <v>0</v>
      </c>
    </row>
    <row r="193" spans="1:23" ht="15" customHeight="1" x14ac:dyDescent="0.25">
      <c r="A193" s="64"/>
      <c r="B193" s="65"/>
      <c r="C193" s="194"/>
      <c r="D193" s="201"/>
      <c r="E193" s="228"/>
      <c r="F193" s="187"/>
      <c r="G193" s="188"/>
      <c r="H193" s="928"/>
      <c r="I193" s="216"/>
      <c r="J193" s="212"/>
      <c r="K193" s="213"/>
      <c r="L193" s="213"/>
      <c r="M193" s="213"/>
      <c r="N193" s="214"/>
      <c r="O193" s="215"/>
      <c r="P193" s="214"/>
      <c r="Q193" s="214"/>
      <c r="R193" s="214"/>
      <c r="S193" s="380" t="str">
        <f t="shared" si="5"/>
        <v/>
      </c>
      <c r="T193" s="471"/>
      <c r="V193" s="363">
        <f t="shared" si="6"/>
        <v>0</v>
      </c>
      <c r="W193" s="363">
        <f t="shared" si="6"/>
        <v>0</v>
      </c>
    </row>
    <row r="194" spans="1:23" ht="15" customHeight="1" x14ac:dyDescent="0.25">
      <c r="A194" s="64"/>
      <c r="B194" s="65"/>
      <c r="C194" s="194"/>
      <c r="D194" s="201"/>
      <c r="E194" s="228"/>
      <c r="F194" s="187"/>
      <c r="G194" s="188"/>
      <c r="H194" s="928"/>
      <c r="I194" s="216"/>
      <c r="J194" s="212"/>
      <c r="K194" s="213"/>
      <c r="L194" s="213"/>
      <c r="M194" s="213"/>
      <c r="N194" s="214"/>
      <c r="O194" s="215"/>
      <c r="P194" s="214"/>
      <c r="Q194" s="214"/>
      <c r="R194" s="214"/>
      <c r="S194" s="380" t="str">
        <f t="shared" si="5"/>
        <v/>
      </c>
      <c r="T194" s="471"/>
      <c r="V194" s="363">
        <f t="shared" si="6"/>
        <v>0</v>
      </c>
      <c r="W194" s="363">
        <f t="shared" si="6"/>
        <v>0</v>
      </c>
    </row>
    <row r="195" spans="1:23" ht="15" customHeight="1" x14ac:dyDescent="0.25">
      <c r="A195" s="64"/>
      <c r="B195" s="65"/>
      <c r="C195" s="194"/>
      <c r="D195" s="201"/>
      <c r="E195" s="228"/>
      <c r="F195" s="187"/>
      <c r="G195" s="188"/>
      <c r="H195" s="928"/>
      <c r="I195" s="216"/>
      <c r="J195" s="212"/>
      <c r="K195" s="213"/>
      <c r="L195" s="213"/>
      <c r="M195" s="213"/>
      <c r="N195" s="214"/>
      <c r="O195" s="215"/>
      <c r="P195" s="214"/>
      <c r="Q195" s="214"/>
      <c r="R195" s="214"/>
      <c r="S195" s="380" t="str">
        <f t="shared" si="5"/>
        <v/>
      </c>
      <c r="T195" s="471"/>
      <c r="V195" s="363">
        <f t="shared" si="6"/>
        <v>0</v>
      </c>
      <c r="W195" s="363">
        <f t="shared" si="6"/>
        <v>0</v>
      </c>
    </row>
    <row r="196" spans="1:23" ht="15" customHeight="1" thickBot="1" x14ac:dyDescent="0.3">
      <c r="A196" s="66"/>
      <c r="B196" s="67"/>
      <c r="C196" s="195"/>
      <c r="D196" s="203"/>
      <c r="E196" s="231"/>
      <c r="F196" s="189"/>
      <c r="G196" s="190"/>
      <c r="H196" s="929"/>
      <c r="I196" s="222"/>
      <c r="J196" s="218"/>
      <c r="K196" s="219"/>
      <c r="L196" s="219"/>
      <c r="M196" s="219"/>
      <c r="N196" s="220"/>
      <c r="O196" s="221"/>
      <c r="P196" s="220"/>
      <c r="Q196" s="220"/>
      <c r="R196" s="220"/>
      <c r="S196" s="381" t="str">
        <f t="shared" si="5"/>
        <v/>
      </c>
      <c r="T196" s="472"/>
      <c r="V196" s="363">
        <f t="shared" si="6"/>
        <v>0</v>
      </c>
      <c r="W196" s="363">
        <f t="shared" si="6"/>
        <v>0</v>
      </c>
    </row>
  </sheetData>
  <sheetProtection algorithmName="SHA-512" hashValue="78YCDmBkJfoEzgXa+pKk5lsXuN7QUFayZ5xMPvefgOCL8eWVkG86INUUu+UA6fixSKwNEOqoNKBZP19GWeiZtA==" saltValue="F92OOk+RbdcRAguXu0L2wQ==" spinCount="100000" sheet="1" objects="1" scenarios="1"/>
  <mergeCells count="23">
    <mergeCell ref="A9:G9"/>
    <mergeCell ref="H9:L9"/>
    <mergeCell ref="N9:Q9"/>
    <mergeCell ref="A10:G10"/>
    <mergeCell ref="H10:L10"/>
    <mergeCell ref="N10:Q10"/>
    <mergeCell ref="A12:A15"/>
    <mergeCell ref="B12:B15"/>
    <mergeCell ref="C12:C15"/>
    <mergeCell ref="D12:G12"/>
    <mergeCell ref="H12:N12"/>
    <mergeCell ref="H13:I13"/>
    <mergeCell ref="T13:T14"/>
    <mergeCell ref="S12:T12"/>
    <mergeCell ref="D13:E13"/>
    <mergeCell ref="F13:G13"/>
    <mergeCell ref="J13:N13"/>
    <mergeCell ref="O13:O14"/>
    <mergeCell ref="P13:P14"/>
    <mergeCell ref="Q13:Q14"/>
    <mergeCell ref="R13:R14"/>
    <mergeCell ref="S13:S14"/>
    <mergeCell ref="O12:R12"/>
  </mergeCells>
  <conditionalFormatting sqref="F17:G196">
    <cfRule type="expression" dxfId="111" priority="6">
      <formula>AND(D17&gt;0,ISBLANK(F17))</formula>
    </cfRule>
  </conditionalFormatting>
  <conditionalFormatting sqref="B17:B196">
    <cfRule type="expression" dxfId="110" priority="5">
      <formula>IF(AND(NOT(ISBLANK(A17)),ISBLANK(B17)),TRUE,FALSE)</formula>
    </cfRule>
  </conditionalFormatting>
  <conditionalFormatting sqref="C17:C196">
    <cfRule type="expression" dxfId="109" priority="4">
      <formula>IF(AND(NOT(ISBLANK(A17)),ISBLANK(C17)),TRUE,FALSE)</formula>
    </cfRule>
  </conditionalFormatting>
  <conditionalFormatting sqref="D17:D196">
    <cfRule type="expression" dxfId="108" priority="3">
      <formula>AND(F17&gt;0,ISBLANK(D17))</formula>
    </cfRule>
  </conditionalFormatting>
  <conditionalFormatting sqref="E17:E196">
    <cfRule type="expression" dxfId="107" priority="1">
      <formula>AND(G17&gt;0,ISBLANK(E17))</formula>
    </cfRule>
  </conditionalFormatting>
  <dataValidations count="7">
    <dataValidation type="decimal" operator="greaterThanOrEqual" allowBlank="1" showInputMessage="1" showErrorMessage="1" error="Please enter a percentage between 0.0% and 100.0%." sqref="T17:T196" xr:uid="{00000000-0002-0000-0C00-000000000000}">
      <formula1>0</formula1>
    </dataValidation>
    <dataValidation type="list" allowBlank="1" showInputMessage="1" showErrorMessage="1" error="Please choose an option from the drop-down list." sqref="B17:B196" xr:uid="{00000000-0002-0000-0C00-000001000000}">
      <formula1>ListEmploymentType</formula1>
    </dataValidation>
    <dataValidation type="list" allowBlank="1" showInputMessage="1" showErrorMessage="1" error="Please choose an option from the drop-down list." sqref="C17:C196" xr:uid="{00000000-0002-0000-0C00-000002000000}">
      <formula1>ListStandardHours</formula1>
    </dataValidation>
    <dataValidation type="list" errorStyle="information" allowBlank="1" sqref="A17:A196" xr:uid="{00000000-0002-0000-0C00-000003000000}">
      <formula1>ListNonUnion</formula1>
    </dataValidation>
    <dataValidation type="whole" operator="greaterThanOrEqual" allowBlank="1" showInputMessage="1" showErrorMessage="1" error="Please enter a whole number greater than or equal to 0." sqref="H17:R196" xr:uid="{00000000-0002-0000-0C00-000004000000}">
      <formula1>0</formula1>
    </dataValidation>
    <dataValidation type="decimal" operator="greaterThanOrEqual" allowBlank="1" showInputMessage="1" showErrorMessage="1" error="Please enter a number greater than or equal to 0.0." sqref="D17:E196" xr:uid="{00000000-0002-0000-0C00-000005000000}">
      <formula1>0</formula1>
    </dataValidation>
    <dataValidation type="decimal" operator="greaterThanOrEqual" allowBlank="1" showInputMessage="1" showErrorMessage="1" error="Please enter a dollar amount greater than or equal to $0.00." sqref="F17:G196" xr:uid="{00000000-0002-0000-0C00-000006000000}">
      <formula1>0</formula1>
    </dataValidation>
  </dataValidations>
  <pageMargins left="0.7" right="0.7" top="0.75" bottom="0.75" header="0.3" footer="0.3"/>
  <pageSetup paperSize="5" scale="44" fitToHeight="0" orientation="landscape"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249977111117893"/>
    <pageSetUpPr fitToPage="1"/>
  </sheetPr>
  <dimension ref="A1:U73"/>
  <sheetViews>
    <sheetView topLeftCell="A45" workbookViewId="0">
      <selection activeCell="F66" sqref="F66"/>
    </sheetView>
  </sheetViews>
  <sheetFormatPr defaultColWidth="9.140625" defaultRowHeight="15" x14ac:dyDescent="0.25"/>
  <cols>
    <col min="1" max="1" width="13.7109375" style="92" customWidth="1"/>
    <col min="2" max="2" width="10.7109375" style="92" customWidth="1"/>
    <col min="3" max="3" width="2.85546875" style="181" customWidth="1"/>
    <col min="4" max="4" width="10.7109375" style="92" customWidth="1"/>
    <col min="5" max="5" width="9.140625" style="92" customWidth="1"/>
    <col min="6" max="9" width="10.7109375" style="92" customWidth="1"/>
    <col min="10" max="10" width="2.85546875" style="92" customWidth="1"/>
    <col min="11" max="13" width="10.7109375" style="92" customWidth="1"/>
    <col min="14" max="14" width="9.140625" style="92"/>
    <col min="15" max="15" width="40.7109375" style="92" customWidth="1"/>
    <col min="16" max="21" width="10.7109375" style="92" customWidth="1"/>
    <col min="22" max="16384" width="9.140625" style="92"/>
  </cols>
  <sheetData>
    <row r="1" spans="1:21" s="90" customFormat="1" ht="15" customHeight="1" x14ac:dyDescent="0.25">
      <c r="C1" s="178"/>
    </row>
    <row r="2" spans="1:21" s="90" customFormat="1" ht="15" customHeight="1" x14ac:dyDescent="0.25">
      <c r="C2" s="178"/>
    </row>
    <row r="3" spans="1:21" s="90" customFormat="1" ht="15" customHeight="1" x14ac:dyDescent="0.25">
      <c r="C3" s="178"/>
    </row>
    <row r="4" spans="1:21" s="90" customFormat="1" ht="15" customHeight="1" x14ac:dyDescent="0.25">
      <c r="C4" s="178"/>
    </row>
    <row r="5" spans="1:21" s="90" customFormat="1" ht="15" customHeight="1" x14ac:dyDescent="0.25">
      <c r="C5" s="178"/>
    </row>
    <row r="6" spans="1:21" s="90" customFormat="1" ht="15" customHeight="1" x14ac:dyDescent="0.25">
      <c r="C6" s="178"/>
    </row>
    <row r="7" spans="1:21" s="90" customFormat="1" ht="15" hidden="1" customHeight="1" x14ac:dyDescent="0.25">
      <c r="C7" s="178"/>
    </row>
    <row r="8" spans="1:21" s="90" customFormat="1" ht="15" hidden="1" customHeight="1" x14ac:dyDescent="0.25">
      <c r="C8" s="178"/>
    </row>
    <row r="9" spans="1:21" ht="18.75" x14ac:dyDescent="0.25">
      <c r="A9" s="1071" t="s">
        <v>716</v>
      </c>
      <c r="B9" s="1071"/>
      <c r="C9" s="1071"/>
      <c r="D9" s="1071"/>
      <c r="E9" s="1071"/>
      <c r="F9" s="1071"/>
      <c r="G9" s="1071"/>
      <c r="H9" s="1071"/>
      <c r="I9" s="1071"/>
      <c r="J9" s="1071"/>
      <c r="K9" s="1071"/>
      <c r="L9" s="1071"/>
      <c r="M9" s="1071"/>
      <c r="N9" s="591"/>
      <c r="O9" s="591"/>
      <c r="P9" s="591"/>
      <c r="Q9" s="591"/>
      <c r="R9" s="591"/>
      <c r="S9" s="591"/>
      <c r="T9" s="591"/>
      <c r="U9" s="591"/>
    </row>
    <row r="10" spans="1:21" ht="18.75" x14ac:dyDescent="0.25">
      <c r="A10" s="1071" t="s">
        <v>626</v>
      </c>
      <c r="B10" s="1071"/>
      <c r="C10" s="1071"/>
      <c r="D10" s="1071"/>
      <c r="E10" s="1071"/>
      <c r="F10" s="1071"/>
      <c r="G10" s="1071"/>
      <c r="H10" s="1071"/>
      <c r="I10" s="1071"/>
      <c r="J10" s="1071"/>
      <c r="K10" s="1071"/>
      <c r="L10" s="1071"/>
      <c r="M10" s="1071"/>
      <c r="N10" s="591"/>
      <c r="O10" s="591"/>
      <c r="P10" s="591"/>
      <c r="Q10" s="591"/>
      <c r="R10" s="591"/>
      <c r="S10" s="591"/>
      <c r="T10" s="591"/>
      <c r="U10" s="591"/>
    </row>
    <row r="11" spans="1:21" ht="18.75" x14ac:dyDescent="0.25">
      <c r="A11" s="890"/>
      <c r="B11" s="591"/>
      <c r="C11" s="179"/>
      <c r="D11" s="591"/>
      <c r="E11" s="591"/>
      <c r="F11" s="591"/>
      <c r="G11" s="591"/>
      <c r="H11" s="591"/>
      <c r="I11" s="591"/>
      <c r="J11" s="591"/>
      <c r="K11" s="591"/>
      <c r="L11" s="591"/>
      <c r="M11" s="591"/>
      <c r="N11" s="591"/>
      <c r="O11" s="591"/>
      <c r="P11" s="591"/>
      <c r="Q11" s="591"/>
      <c r="R11" s="591"/>
      <c r="S11" s="591"/>
      <c r="T11" s="591"/>
      <c r="U11" s="591"/>
    </row>
    <row r="12" spans="1:21" ht="45" customHeight="1" thickBot="1" x14ac:dyDescent="0.3">
      <c r="A12" s="1072" t="s">
        <v>929</v>
      </c>
      <c r="B12" s="1072"/>
      <c r="C12" s="1072"/>
      <c r="D12" s="1072"/>
      <c r="E12" s="591"/>
      <c r="F12" s="1072" t="s">
        <v>930</v>
      </c>
      <c r="G12" s="1072"/>
      <c r="H12" s="1072"/>
      <c r="I12" s="1072"/>
      <c r="J12" s="1072"/>
      <c r="K12" s="1072"/>
      <c r="L12" s="1072"/>
      <c r="M12" s="1072"/>
      <c r="N12" s="591"/>
      <c r="O12" s="1072" t="s">
        <v>928</v>
      </c>
      <c r="P12" s="1073"/>
      <c r="Q12" s="1073"/>
      <c r="R12" s="1073"/>
      <c r="S12" s="1073"/>
      <c r="T12" s="1073"/>
      <c r="U12" s="1073"/>
    </row>
    <row r="13" spans="1:21" x14ac:dyDescent="0.25">
      <c r="A13" s="1064"/>
      <c r="B13" s="1064" t="s">
        <v>167</v>
      </c>
      <c r="C13" s="180"/>
      <c r="D13" s="1064" t="s">
        <v>328</v>
      </c>
      <c r="E13" s="591"/>
      <c r="F13" s="1064"/>
      <c r="G13" s="1068" t="s">
        <v>167</v>
      </c>
      <c r="H13" s="1069"/>
      <c r="I13" s="1070"/>
      <c r="J13" s="591"/>
      <c r="K13" s="1068" t="s">
        <v>328</v>
      </c>
      <c r="L13" s="1069"/>
      <c r="M13" s="1070"/>
      <c r="N13" s="591"/>
      <c r="O13" s="852" t="s">
        <v>436</v>
      </c>
      <c r="P13" s="1068" t="s">
        <v>326</v>
      </c>
      <c r="Q13" s="1069"/>
      <c r="R13" s="1070"/>
      <c r="S13" s="1068" t="s">
        <v>327</v>
      </c>
      <c r="T13" s="1070"/>
      <c r="U13" s="1064" t="s">
        <v>318</v>
      </c>
    </row>
    <row r="14" spans="1:21" ht="26.25" thickBot="1" x14ac:dyDescent="0.3">
      <c r="A14" s="1065"/>
      <c r="B14" s="1065"/>
      <c r="C14" s="180"/>
      <c r="D14" s="1065"/>
      <c r="E14" s="591"/>
      <c r="F14" s="1065"/>
      <c r="G14" s="175" t="s">
        <v>171</v>
      </c>
      <c r="H14" s="489" t="s">
        <v>170</v>
      </c>
      <c r="I14" s="859" t="s">
        <v>473</v>
      </c>
      <c r="J14" s="591"/>
      <c r="K14" s="175" t="s">
        <v>171</v>
      </c>
      <c r="L14" s="489" t="s">
        <v>170</v>
      </c>
      <c r="M14" s="859" t="s">
        <v>473</v>
      </c>
      <c r="N14" s="591"/>
      <c r="O14" s="437" t="s">
        <v>437</v>
      </c>
      <c r="P14" s="172" t="s">
        <v>321</v>
      </c>
      <c r="Q14" s="176" t="s">
        <v>322</v>
      </c>
      <c r="R14" s="177" t="s">
        <v>323</v>
      </c>
      <c r="S14" s="30" t="s">
        <v>358</v>
      </c>
      <c r="T14" s="177" t="s">
        <v>325</v>
      </c>
      <c r="U14" s="1065"/>
    </row>
    <row r="15" spans="1:21" x14ac:dyDescent="0.25">
      <c r="A15" s="856" t="s">
        <v>292</v>
      </c>
      <c r="B15" s="322"/>
      <c r="C15" s="323"/>
      <c r="D15" s="322"/>
      <c r="E15" s="591"/>
      <c r="F15" s="856" t="s">
        <v>319</v>
      </c>
      <c r="G15" s="326"/>
      <c r="H15" s="490"/>
      <c r="I15" s="327"/>
      <c r="J15" s="328"/>
      <c r="K15" s="326"/>
      <c r="L15" s="490"/>
      <c r="M15" s="327"/>
      <c r="N15" s="591"/>
      <c r="O15" s="457" t="s">
        <v>238</v>
      </c>
      <c r="P15" s="329"/>
      <c r="Q15" s="338"/>
      <c r="R15" s="339"/>
      <c r="S15" s="329"/>
      <c r="T15" s="339"/>
      <c r="U15" s="340">
        <f t="shared" ref="U15:U16" si="0">SUM(P15:T15)</f>
        <v>0</v>
      </c>
    </row>
    <row r="16" spans="1:21" x14ac:dyDescent="0.25">
      <c r="A16" s="457" t="s">
        <v>293</v>
      </c>
      <c r="B16" s="324"/>
      <c r="C16" s="323"/>
      <c r="D16" s="324"/>
      <c r="E16" s="591"/>
      <c r="F16" s="457">
        <v>20</v>
      </c>
      <c r="G16" s="329"/>
      <c r="H16" s="338"/>
      <c r="I16" s="330"/>
      <c r="J16" s="328"/>
      <c r="K16" s="329"/>
      <c r="L16" s="338"/>
      <c r="M16" s="330"/>
      <c r="N16" s="591"/>
      <c r="O16" s="174" t="s">
        <v>324</v>
      </c>
      <c r="P16" s="331"/>
      <c r="Q16" s="442"/>
      <c r="R16" s="443"/>
      <c r="S16" s="331"/>
      <c r="T16" s="443"/>
      <c r="U16" s="445">
        <f t="shared" si="0"/>
        <v>0</v>
      </c>
    </row>
    <row r="17" spans="1:21" x14ac:dyDescent="0.25">
      <c r="A17" s="457" t="s">
        <v>294</v>
      </c>
      <c r="B17" s="324"/>
      <c r="C17" s="323"/>
      <c r="D17" s="324"/>
      <c r="E17" s="591"/>
      <c r="F17" s="457">
        <v>21</v>
      </c>
      <c r="G17" s="329"/>
      <c r="H17" s="338"/>
      <c r="I17" s="330"/>
      <c r="J17" s="328"/>
      <c r="K17" s="329"/>
      <c r="L17" s="338"/>
      <c r="M17" s="330"/>
      <c r="N17" s="591"/>
      <c r="O17" s="457" t="s">
        <v>438</v>
      </c>
      <c r="P17" s="1061"/>
      <c r="Q17" s="1062"/>
      <c r="R17" s="1063"/>
      <c r="S17" s="438"/>
      <c r="T17" s="439"/>
      <c r="U17" s="340">
        <f>SUM(P17:T17)</f>
        <v>0</v>
      </c>
    </row>
    <row r="18" spans="1:21" x14ac:dyDescent="0.25">
      <c r="A18" s="457" t="s">
        <v>295</v>
      </c>
      <c r="B18" s="324"/>
      <c r="C18" s="323"/>
      <c r="D18" s="324"/>
      <c r="E18" s="591"/>
      <c r="F18" s="457">
        <v>22</v>
      </c>
      <c r="G18" s="329"/>
      <c r="H18" s="338"/>
      <c r="I18" s="330"/>
      <c r="J18" s="328"/>
      <c r="K18" s="329"/>
      <c r="L18" s="338"/>
      <c r="M18" s="330"/>
      <c r="N18" s="591"/>
      <c r="O18" s="457" t="s">
        <v>439</v>
      </c>
      <c r="P18" s="1061"/>
      <c r="Q18" s="1062"/>
      <c r="R18" s="1063"/>
      <c r="S18" s="438"/>
      <c r="T18" s="439"/>
      <c r="U18" s="340">
        <f>SUM(P18:T18)</f>
        <v>0</v>
      </c>
    </row>
    <row r="19" spans="1:21" ht="15.75" thickBot="1" x14ac:dyDescent="0.3">
      <c r="A19" s="457" t="s">
        <v>296</v>
      </c>
      <c r="B19" s="324"/>
      <c r="C19" s="323"/>
      <c r="D19" s="324"/>
      <c r="E19" s="591"/>
      <c r="F19" s="457">
        <v>23</v>
      </c>
      <c r="G19" s="329"/>
      <c r="H19" s="338"/>
      <c r="I19" s="330"/>
      <c r="J19" s="328"/>
      <c r="K19" s="329"/>
      <c r="L19" s="338"/>
      <c r="M19" s="330"/>
      <c r="N19" s="591"/>
      <c r="O19" s="467" t="s">
        <v>462</v>
      </c>
      <c r="P19" s="1058"/>
      <c r="Q19" s="1059"/>
      <c r="R19" s="1060"/>
      <c r="S19" s="440"/>
      <c r="T19" s="441"/>
      <c r="U19" s="341">
        <f>SUM(P19:T19)</f>
        <v>0</v>
      </c>
    </row>
    <row r="20" spans="1:21" x14ac:dyDescent="0.25">
      <c r="A20" s="457" t="s">
        <v>297</v>
      </c>
      <c r="B20" s="324"/>
      <c r="C20" s="323"/>
      <c r="D20" s="324"/>
      <c r="E20" s="591"/>
      <c r="F20" s="457">
        <v>24</v>
      </c>
      <c r="G20" s="329"/>
      <c r="H20" s="338"/>
      <c r="I20" s="330"/>
      <c r="J20" s="328"/>
      <c r="K20" s="329"/>
      <c r="L20" s="338"/>
      <c r="M20" s="330"/>
      <c r="N20" s="591"/>
      <c r="O20" s="591"/>
      <c r="P20" s="591"/>
      <c r="Q20" s="591"/>
      <c r="R20" s="591"/>
      <c r="S20" s="591"/>
      <c r="T20" s="591"/>
      <c r="U20" s="591"/>
    </row>
    <row r="21" spans="1:21" x14ac:dyDescent="0.25">
      <c r="A21" s="457" t="s">
        <v>298</v>
      </c>
      <c r="B21" s="324"/>
      <c r="C21" s="323"/>
      <c r="D21" s="324"/>
      <c r="E21" s="591"/>
      <c r="F21" s="457">
        <v>25</v>
      </c>
      <c r="G21" s="329"/>
      <c r="H21" s="338"/>
      <c r="I21" s="330"/>
      <c r="J21" s="328"/>
      <c r="K21" s="329"/>
      <c r="L21" s="338"/>
      <c r="M21" s="330"/>
      <c r="N21" s="591"/>
      <c r="O21" s="591"/>
      <c r="P21" s="591"/>
      <c r="Q21" s="591"/>
      <c r="R21" s="591"/>
      <c r="S21" s="591"/>
      <c r="T21" s="591"/>
      <c r="U21" s="591"/>
    </row>
    <row r="22" spans="1:21" ht="15" customHeight="1" x14ac:dyDescent="0.25">
      <c r="A22" s="457" t="s">
        <v>299</v>
      </c>
      <c r="B22" s="324"/>
      <c r="C22" s="323"/>
      <c r="D22" s="324"/>
      <c r="E22" s="591"/>
      <c r="F22" s="457">
        <v>26</v>
      </c>
      <c r="G22" s="329"/>
      <c r="H22" s="338"/>
      <c r="I22" s="330"/>
      <c r="J22" s="328"/>
      <c r="K22" s="329"/>
      <c r="L22" s="338"/>
      <c r="M22" s="330"/>
      <c r="N22" s="591"/>
      <c r="O22" s="591"/>
      <c r="P22" s="591"/>
      <c r="Q22" s="591"/>
      <c r="R22" s="591"/>
      <c r="S22" s="591"/>
      <c r="T22" s="591"/>
      <c r="U22" s="591"/>
    </row>
    <row r="23" spans="1:21" x14ac:dyDescent="0.25">
      <c r="A23" s="457" t="s">
        <v>300</v>
      </c>
      <c r="B23" s="324"/>
      <c r="C23" s="323"/>
      <c r="D23" s="324"/>
      <c r="E23" s="591"/>
      <c r="F23" s="457">
        <v>27</v>
      </c>
      <c r="G23" s="329"/>
      <c r="H23" s="338"/>
      <c r="I23" s="330"/>
      <c r="J23" s="328"/>
      <c r="K23" s="329"/>
      <c r="L23" s="338"/>
      <c r="M23" s="330"/>
      <c r="N23" s="591"/>
      <c r="O23" s="591"/>
      <c r="P23" s="591"/>
      <c r="Q23" s="591"/>
      <c r="R23" s="591"/>
      <c r="S23" s="591"/>
      <c r="T23" s="591"/>
      <c r="U23" s="591"/>
    </row>
    <row r="24" spans="1:21" x14ac:dyDescent="0.25">
      <c r="A24" s="457" t="s">
        <v>301</v>
      </c>
      <c r="B24" s="324"/>
      <c r="C24" s="323"/>
      <c r="D24" s="324"/>
      <c r="E24" s="591"/>
      <c r="F24" s="457">
        <v>28</v>
      </c>
      <c r="G24" s="329"/>
      <c r="H24" s="338"/>
      <c r="I24" s="330"/>
      <c r="J24" s="328"/>
      <c r="K24" s="329"/>
      <c r="L24" s="338"/>
      <c r="M24" s="330"/>
      <c r="N24" s="591"/>
      <c r="O24" s="591"/>
      <c r="P24" s="591"/>
      <c r="Q24" s="591"/>
      <c r="R24" s="591"/>
      <c r="S24" s="591"/>
      <c r="T24" s="591"/>
      <c r="U24" s="591"/>
    </row>
    <row r="25" spans="1:21" x14ac:dyDescent="0.25">
      <c r="A25" s="457" t="s">
        <v>302</v>
      </c>
      <c r="B25" s="324"/>
      <c r="C25" s="323"/>
      <c r="D25" s="324"/>
      <c r="E25" s="591"/>
      <c r="F25" s="457">
        <v>29</v>
      </c>
      <c r="G25" s="329"/>
      <c r="H25" s="338"/>
      <c r="I25" s="330"/>
      <c r="J25" s="328"/>
      <c r="K25" s="329"/>
      <c r="L25" s="338"/>
      <c r="M25" s="330"/>
      <c r="N25" s="591"/>
      <c r="O25" s="591"/>
      <c r="P25" s="591"/>
      <c r="Q25" s="591"/>
      <c r="R25" s="591"/>
      <c r="S25" s="591"/>
      <c r="T25" s="591"/>
      <c r="U25" s="591"/>
    </row>
    <row r="26" spans="1:21" x14ac:dyDescent="0.25">
      <c r="A26" s="457" t="s">
        <v>303</v>
      </c>
      <c r="B26" s="324"/>
      <c r="C26" s="323"/>
      <c r="D26" s="324"/>
      <c r="E26" s="591"/>
      <c r="F26" s="457">
        <v>30</v>
      </c>
      <c r="G26" s="329"/>
      <c r="H26" s="338"/>
      <c r="I26" s="330"/>
      <c r="J26" s="328"/>
      <c r="K26" s="329"/>
      <c r="L26" s="338"/>
      <c r="M26" s="330"/>
      <c r="N26" s="591"/>
      <c r="O26" s="591"/>
      <c r="P26" s="591"/>
      <c r="Q26" s="591"/>
      <c r="R26" s="591"/>
      <c r="S26" s="591"/>
      <c r="T26" s="591"/>
      <c r="U26" s="591"/>
    </row>
    <row r="27" spans="1:21" x14ac:dyDescent="0.25">
      <c r="A27" s="457" t="s">
        <v>304</v>
      </c>
      <c r="B27" s="324"/>
      <c r="C27" s="323"/>
      <c r="D27" s="324"/>
      <c r="E27" s="591"/>
      <c r="F27" s="457">
        <v>31</v>
      </c>
      <c r="G27" s="329"/>
      <c r="H27" s="338"/>
      <c r="I27" s="330"/>
      <c r="J27" s="328"/>
      <c r="K27" s="329"/>
      <c r="L27" s="338"/>
      <c r="M27" s="330"/>
      <c r="N27" s="591"/>
      <c r="O27" s="591"/>
      <c r="P27" s="591"/>
      <c r="Q27" s="591"/>
      <c r="R27" s="591"/>
      <c r="S27" s="591"/>
      <c r="T27" s="591"/>
      <c r="U27" s="591"/>
    </row>
    <row r="28" spans="1:21" x14ac:dyDescent="0.25">
      <c r="A28" s="457" t="s">
        <v>305</v>
      </c>
      <c r="B28" s="324"/>
      <c r="C28" s="323"/>
      <c r="D28" s="324"/>
      <c r="E28" s="591"/>
      <c r="F28" s="457">
        <v>32</v>
      </c>
      <c r="G28" s="329"/>
      <c r="H28" s="338"/>
      <c r="I28" s="330"/>
      <c r="J28" s="328"/>
      <c r="K28" s="329"/>
      <c r="L28" s="338"/>
      <c r="M28" s="330"/>
      <c r="N28" s="591"/>
      <c r="O28" s="591"/>
      <c r="P28" s="591"/>
      <c r="Q28" s="591"/>
      <c r="R28" s="591"/>
      <c r="S28" s="591"/>
      <c r="T28" s="591"/>
      <c r="U28" s="591"/>
    </row>
    <row r="29" spans="1:21" x14ac:dyDescent="0.25">
      <c r="A29" s="457" t="s">
        <v>306</v>
      </c>
      <c r="B29" s="324"/>
      <c r="C29" s="323"/>
      <c r="D29" s="324"/>
      <c r="E29" s="591"/>
      <c r="F29" s="457">
        <v>33</v>
      </c>
      <c r="G29" s="329"/>
      <c r="H29" s="338"/>
      <c r="I29" s="330"/>
      <c r="J29" s="328"/>
      <c r="K29" s="329"/>
      <c r="L29" s="338"/>
      <c r="M29" s="330"/>
      <c r="N29" s="591"/>
      <c r="O29" s="591"/>
      <c r="P29" s="591"/>
      <c r="Q29" s="591"/>
      <c r="R29" s="591"/>
      <c r="S29" s="591"/>
      <c r="T29" s="591"/>
      <c r="U29" s="591"/>
    </row>
    <row r="30" spans="1:21" x14ac:dyDescent="0.25">
      <c r="A30" s="457" t="s">
        <v>307</v>
      </c>
      <c r="B30" s="324"/>
      <c r="C30" s="323"/>
      <c r="D30" s="324"/>
      <c r="E30" s="591"/>
      <c r="F30" s="457">
        <v>34</v>
      </c>
      <c r="G30" s="329"/>
      <c r="H30" s="338"/>
      <c r="I30" s="330"/>
      <c r="J30" s="328"/>
      <c r="K30" s="329"/>
      <c r="L30" s="338"/>
      <c r="M30" s="330"/>
      <c r="N30" s="591"/>
      <c r="O30" s="591"/>
      <c r="P30" s="591"/>
      <c r="Q30" s="591"/>
      <c r="R30" s="591"/>
      <c r="S30" s="591"/>
      <c r="T30" s="591"/>
      <c r="U30" s="591"/>
    </row>
    <row r="31" spans="1:21" x14ac:dyDescent="0.25">
      <c r="A31" s="457" t="s">
        <v>308</v>
      </c>
      <c r="B31" s="324"/>
      <c r="C31" s="323"/>
      <c r="D31" s="324"/>
      <c r="E31" s="591"/>
      <c r="F31" s="457">
        <v>35</v>
      </c>
      <c r="G31" s="329"/>
      <c r="H31" s="338"/>
      <c r="I31" s="330"/>
      <c r="J31" s="328"/>
      <c r="K31" s="329"/>
      <c r="L31" s="338"/>
      <c r="M31" s="330"/>
      <c r="N31" s="591"/>
      <c r="O31" s="591"/>
      <c r="P31" s="591"/>
      <c r="Q31" s="591"/>
      <c r="R31" s="591"/>
      <c r="S31" s="591"/>
      <c r="T31" s="591"/>
      <c r="U31" s="591"/>
    </row>
    <row r="32" spans="1:21" x14ac:dyDescent="0.25">
      <c r="A32" s="457" t="s">
        <v>309</v>
      </c>
      <c r="B32" s="324"/>
      <c r="C32" s="323"/>
      <c r="D32" s="324"/>
      <c r="E32" s="591"/>
      <c r="F32" s="457">
        <v>36</v>
      </c>
      <c r="G32" s="329"/>
      <c r="H32" s="338"/>
      <c r="I32" s="330"/>
      <c r="J32" s="328"/>
      <c r="K32" s="329"/>
      <c r="L32" s="338"/>
      <c r="M32" s="330"/>
      <c r="N32" s="591"/>
      <c r="O32" s="591"/>
      <c r="P32" s="591"/>
      <c r="Q32" s="591"/>
      <c r="R32" s="591"/>
      <c r="S32" s="591"/>
      <c r="T32" s="591"/>
      <c r="U32" s="591"/>
    </row>
    <row r="33" spans="1:21" x14ac:dyDescent="0.25">
      <c r="A33" s="457" t="s">
        <v>310</v>
      </c>
      <c r="B33" s="324"/>
      <c r="C33" s="323"/>
      <c r="D33" s="324"/>
      <c r="E33" s="591"/>
      <c r="F33" s="457">
        <v>37</v>
      </c>
      <c r="G33" s="329"/>
      <c r="H33" s="338"/>
      <c r="I33" s="330"/>
      <c r="J33" s="328"/>
      <c r="K33" s="329"/>
      <c r="L33" s="338"/>
      <c r="M33" s="330"/>
      <c r="N33" s="591"/>
      <c r="O33" s="591"/>
      <c r="P33" s="591"/>
      <c r="Q33" s="591"/>
      <c r="R33" s="591"/>
      <c r="S33" s="591"/>
      <c r="T33" s="591"/>
      <c r="U33" s="591"/>
    </row>
    <row r="34" spans="1:21" x14ac:dyDescent="0.25">
      <c r="A34" s="457" t="s">
        <v>311</v>
      </c>
      <c r="B34" s="324"/>
      <c r="C34" s="323"/>
      <c r="D34" s="324"/>
      <c r="E34" s="591"/>
      <c r="F34" s="457">
        <v>38</v>
      </c>
      <c r="G34" s="329"/>
      <c r="H34" s="338"/>
      <c r="I34" s="330"/>
      <c r="J34" s="328"/>
      <c r="K34" s="329"/>
      <c r="L34" s="338"/>
      <c r="M34" s="330"/>
      <c r="N34" s="591"/>
      <c r="O34" s="591"/>
      <c r="P34" s="591"/>
      <c r="Q34" s="591"/>
      <c r="R34" s="591"/>
      <c r="S34" s="591"/>
      <c r="T34" s="591"/>
      <c r="U34" s="591"/>
    </row>
    <row r="35" spans="1:21" x14ac:dyDescent="0.25">
      <c r="A35" s="457" t="s">
        <v>312</v>
      </c>
      <c r="B35" s="324"/>
      <c r="C35" s="323"/>
      <c r="D35" s="324"/>
      <c r="E35" s="591"/>
      <c r="F35" s="457">
        <v>39</v>
      </c>
      <c r="G35" s="329"/>
      <c r="H35" s="338"/>
      <c r="I35" s="330"/>
      <c r="J35" s="328"/>
      <c r="K35" s="329"/>
      <c r="L35" s="338"/>
      <c r="M35" s="330"/>
      <c r="N35" s="591"/>
      <c r="O35" s="591"/>
      <c r="P35" s="591"/>
      <c r="Q35" s="591"/>
      <c r="R35" s="591"/>
      <c r="S35" s="591"/>
      <c r="T35" s="591"/>
      <c r="U35" s="591"/>
    </row>
    <row r="36" spans="1:21" x14ac:dyDescent="0.25">
      <c r="A36" s="457" t="s">
        <v>313</v>
      </c>
      <c r="B36" s="324"/>
      <c r="C36" s="323"/>
      <c r="D36" s="324"/>
      <c r="E36" s="591"/>
      <c r="F36" s="457">
        <v>40</v>
      </c>
      <c r="G36" s="329"/>
      <c r="H36" s="338"/>
      <c r="I36" s="330"/>
      <c r="J36" s="328"/>
      <c r="K36" s="329"/>
      <c r="L36" s="338"/>
      <c r="M36" s="330"/>
      <c r="N36" s="591"/>
      <c r="O36" s="591"/>
      <c r="P36" s="591"/>
      <c r="Q36" s="591"/>
      <c r="R36" s="591"/>
      <c r="S36" s="591"/>
      <c r="T36" s="591"/>
      <c r="U36" s="591"/>
    </row>
    <row r="37" spans="1:21" x14ac:dyDescent="0.25">
      <c r="A37" s="457" t="s">
        <v>314</v>
      </c>
      <c r="B37" s="324"/>
      <c r="C37" s="323"/>
      <c r="D37" s="324"/>
      <c r="E37" s="591"/>
      <c r="F37" s="457">
        <v>41</v>
      </c>
      <c r="G37" s="329"/>
      <c r="H37" s="338"/>
      <c r="I37" s="330"/>
      <c r="J37" s="328"/>
      <c r="K37" s="329"/>
      <c r="L37" s="338"/>
      <c r="M37" s="330"/>
      <c r="N37" s="591"/>
      <c r="O37" s="591"/>
      <c r="P37" s="591"/>
      <c r="Q37" s="591"/>
      <c r="R37" s="591"/>
      <c r="S37" s="591"/>
      <c r="T37" s="591"/>
      <c r="U37" s="591"/>
    </row>
    <row r="38" spans="1:21" ht="14.45" customHeight="1" x14ac:dyDescent="0.25">
      <c r="A38" s="457" t="s">
        <v>315</v>
      </c>
      <c r="B38" s="324"/>
      <c r="C38" s="323"/>
      <c r="D38" s="324"/>
      <c r="E38" s="591"/>
      <c r="F38" s="457">
        <v>42</v>
      </c>
      <c r="G38" s="329"/>
      <c r="H38" s="338"/>
      <c r="I38" s="330"/>
      <c r="J38" s="328"/>
      <c r="K38" s="329"/>
      <c r="L38" s="338"/>
      <c r="M38" s="330"/>
      <c r="N38" s="591"/>
      <c r="O38" s="591"/>
      <c r="P38" s="591"/>
      <c r="Q38" s="591"/>
      <c r="R38" s="591"/>
      <c r="S38" s="591"/>
      <c r="T38" s="591"/>
      <c r="U38" s="591"/>
    </row>
    <row r="39" spans="1:21" x14ac:dyDescent="0.25">
      <c r="A39" s="457" t="s">
        <v>316</v>
      </c>
      <c r="B39" s="324"/>
      <c r="C39" s="323"/>
      <c r="D39" s="324"/>
      <c r="E39" s="591"/>
      <c r="F39" s="457">
        <v>43</v>
      </c>
      <c r="G39" s="329"/>
      <c r="H39" s="338"/>
      <c r="I39" s="330"/>
      <c r="J39" s="328"/>
      <c r="K39" s="329"/>
      <c r="L39" s="338"/>
      <c r="M39" s="330"/>
      <c r="N39" s="591"/>
      <c r="O39" s="591"/>
      <c r="P39" s="591"/>
      <c r="Q39" s="591"/>
      <c r="R39" s="591"/>
      <c r="S39" s="591"/>
      <c r="T39" s="591"/>
      <c r="U39" s="591"/>
    </row>
    <row r="40" spans="1:21" x14ac:dyDescent="0.25">
      <c r="A40" s="457" t="s">
        <v>317</v>
      </c>
      <c r="B40" s="324"/>
      <c r="C40" s="323"/>
      <c r="D40" s="324"/>
      <c r="E40" s="591"/>
      <c r="F40" s="457">
        <v>44</v>
      </c>
      <c r="G40" s="329"/>
      <c r="H40" s="338"/>
      <c r="I40" s="330"/>
      <c r="J40" s="328"/>
      <c r="K40" s="329"/>
      <c r="L40" s="338"/>
      <c r="M40" s="330"/>
      <c r="N40" s="591"/>
      <c r="O40" s="591"/>
      <c r="P40" s="591"/>
      <c r="Q40" s="591"/>
      <c r="R40" s="591"/>
      <c r="S40" s="591"/>
      <c r="T40" s="591"/>
      <c r="U40" s="591"/>
    </row>
    <row r="41" spans="1:21" x14ac:dyDescent="0.25">
      <c r="A41" s="457" t="s">
        <v>366</v>
      </c>
      <c r="B41" s="324"/>
      <c r="C41" s="323"/>
      <c r="D41" s="325"/>
      <c r="E41" s="591"/>
      <c r="F41" s="457">
        <v>45</v>
      </c>
      <c r="G41" s="329"/>
      <c r="H41" s="338"/>
      <c r="I41" s="330"/>
      <c r="J41" s="328"/>
      <c r="K41" s="329"/>
      <c r="L41" s="338"/>
      <c r="M41" s="330"/>
      <c r="N41" s="591"/>
      <c r="O41" s="591"/>
      <c r="P41" s="591"/>
      <c r="Q41" s="591"/>
      <c r="R41" s="591"/>
      <c r="S41" s="591"/>
      <c r="T41" s="591"/>
      <c r="U41" s="591"/>
    </row>
    <row r="42" spans="1:21" x14ac:dyDescent="0.25">
      <c r="A42" s="457" t="s">
        <v>367</v>
      </c>
      <c r="B42" s="324"/>
      <c r="C42" s="323"/>
      <c r="D42" s="324"/>
      <c r="E42" s="591"/>
      <c r="F42" s="457">
        <v>46</v>
      </c>
      <c r="G42" s="329"/>
      <c r="H42" s="338"/>
      <c r="I42" s="330"/>
      <c r="J42" s="328"/>
      <c r="K42" s="329"/>
      <c r="L42" s="338"/>
      <c r="M42" s="330"/>
      <c r="N42" s="591"/>
      <c r="O42" s="591"/>
      <c r="P42" s="591"/>
      <c r="Q42" s="591"/>
      <c r="R42" s="591"/>
      <c r="S42" s="591"/>
      <c r="T42" s="591"/>
      <c r="U42" s="591"/>
    </row>
    <row r="43" spans="1:21" x14ac:dyDescent="0.25">
      <c r="A43" s="457" t="s">
        <v>368</v>
      </c>
      <c r="B43" s="361"/>
      <c r="C43" s="180"/>
      <c r="D43" s="361"/>
      <c r="E43" s="591"/>
      <c r="F43" s="457">
        <v>47</v>
      </c>
      <c r="G43" s="329"/>
      <c r="H43" s="338"/>
      <c r="I43" s="330"/>
      <c r="J43" s="328"/>
      <c r="K43" s="329"/>
      <c r="L43" s="338"/>
      <c r="M43" s="330"/>
      <c r="N43" s="591"/>
      <c r="O43" s="591"/>
      <c r="P43" s="591"/>
      <c r="Q43" s="591"/>
      <c r="R43" s="591"/>
      <c r="S43" s="591"/>
      <c r="T43" s="591"/>
      <c r="U43" s="591"/>
    </row>
    <row r="44" spans="1:21" x14ac:dyDescent="0.25">
      <c r="A44" s="457" t="s">
        <v>369</v>
      </c>
      <c r="B44" s="361"/>
      <c r="C44" s="180"/>
      <c r="D44" s="361"/>
      <c r="E44" s="591"/>
      <c r="F44" s="457">
        <v>48</v>
      </c>
      <c r="G44" s="329"/>
      <c r="H44" s="338"/>
      <c r="I44" s="330"/>
      <c r="J44" s="328"/>
      <c r="K44" s="329"/>
      <c r="L44" s="338"/>
      <c r="M44" s="330"/>
      <c r="N44" s="591"/>
      <c r="O44" s="591"/>
      <c r="P44" s="591"/>
      <c r="Q44" s="591"/>
      <c r="R44" s="591"/>
      <c r="S44" s="591"/>
      <c r="T44" s="591"/>
      <c r="U44" s="591"/>
    </row>
    <row r="45" spans="1:21" x14ac:dyDescent="0.25">
      <c r="A45" s="457" t="s">
        <v>370</v>
      </c>
      <c r="B45" s="361"/>
      <c r="C45" s="180"/>
      <c r="D45" s="361"/>
      <c r="E45" s="591"/>
      <c r="F45" s="457">
        <v>49</v>
      </c>
      <c r="G45" s="329"/>
      <c r="H45" s="338"/>
      <c r="I45" s="330"/>
      <c r="J45" s="328"/>
      <c r="K45" s="329"/>
      <c r="L45" s="338"/>
      <c r="M45" s="330"/>
      <c r="N45" s="591"/>
      <c r="O45" s="591"/>
      <c r="P45" s="591"/>
      <c r="Q45" s="591"/>
      <c r="R45" s="591"/>
      <c r="S45" s="591"/>
      <c r="T45" s="591"/>
      <c r="U45" s="591"/>
    </row>
    <row r="46" spans="1:21" x14ac:dyDescent="0.25">
      <c r="A46" s="457" t="s">
        <v>371</v>
      </c>
      <c r="B46" s="361"/>
      <c r="C46" s="180"/>
      <c r="D46" s="361"/>
      <c r="E46" s="591"/>
      <c r="F46" s="457">
        <v>50</v>
      </c>
      <c r="G46" s="329"/>
      <c r="H46" s="338"/>
      <c r="I46" s="330"/>
      <c r="J46" s="328"/>
      <c r="K46" s="329"/>
      <c r="L46" s="338"/>
      <c r="M46" s="330"/>
      <c r="N46" s="591"/>
      <c r="O46" s="591"/>
      <c r="P46" s="591"/>
      <c r="Q46" s="591"/>
      <c r="R46" s="591"/>
      <c r="S46" s="591"/>
      <c r="T46" s="591"/>
      <c r="U46" s="591"/>
    </row>
    <row r="47" spans="1:21" x14ac:dyDescent="0.25">
      <c r="A47" s="457" t="s">
        <v>372</v>
      </c>
      <c r="B47" s="361"/>
      <c r="C47" s="180"/>
      <c r="D47" s="361"/>
      <c r="E47" s="591"/>
      <c r="F47" s="457">
        <v>51</v>
      </c>
      <c r="G47" s="329"/>
      <c r="H47" s="338"/>
      <c r="I47" s="330"/>
      <c r="J47" s="328"/>
      <c r="K47" s="329"/>
      <c r="L47" s="338"/>
      <c r="M47" s="330"/>
      <c r="N47" s="591"/>
      <c r="O47" s="591"/>
      <c r="P47" s="591"/>
      <c r="Q47" s="591"/>
      <c r="R47" s="591"/>
      <c r="S47" s="591"/>
      <c r="T47" s="591"/>
      <c r="U47" s="591"/>
    </row>
    <row r="48" spans="1:21" x14ac:dyDescent="0.25">
      <c r="A48" s="457" t="s">
        <v>373</v>
      </c>
      <c r="B48" s="361"/>
      <c r="C48" s="180"/>
      <c r="D48" s="361"/>
      <c r="E48" s="591"/>
      <c r="F48" s="457">
        <v>52</v>
      </c>
      <c r="G48" s="329"/>
      <c r="H48" s="338"/>
      <c r="I48" s="330"/>
      <c r="J48" s="328"/>
      <c r="K48" s="329"/>
      <c r="L48" s="338"/>
      <c r="M48" s="330"/>
      <c r="N48" s="591"/>
      <c r="O48" s="591"/>
      <c r="P48" s="591"/>
      <c r="Q48" s="591"/>
      <c r="R48" s="591"/>
      <c r="S48" s="591"/>
      <c r="T48" s="591"/>
      <c r="U48" s="591"/>
    </row>
    <row r="49" spans="1:21" x14ac:dyDescent="0.25">
      <c r="A49" s="457" t="s">
        <v>374</v>
      </c>
      <c r="B49" s="361"/>
      <c r="C49" s="180"/>
      <c r="D49" s="361"/>
      <c r="E49" s="591"/>
      <c r="F49" s="457">
        <v>53</v>
      </c>
      <c r="G49" s="329"/>
      <c r="H49" s="338"/>
      <c r="I49" s="330"/>
      <c r="J49" s="328"/>
      <c r="K49" s="329"/>
      <c r="L49" s="338"/>
      <c r="M49" s="330"/>
      <c r="N49" s="591"/>
      <c r="O49" s="591"/>
      <c r="P49" s="591"/>
      <c r="Q49" s="591"/>
      <c r="R49" s="591"/>
      <c r="S49" s="591"/>
      <c r="T49" s="591"/>
      <c r="U49" s="591"/>
    </row>
    <row r="50" spans="1:21" x14ac:dyDescent="0.25">
      <c r="A50" s="457" t="s">
        <v>375</v>
      </c>
      <c r="B50" s="361"/>
      <c r="C50" s="180"/>
      <c r="D50" s="361"/>
      <c r="E50" s="591"/>
      <c r="F50" s="457">
        <v>54</v>
      </c>
      <c r="G50" s="329"/>
      <c r="H50" s="338"/>
      <c r="I50" s="330"/>
      <c r="J50" s="328"/>
      <c r="K50" s="329"/>
      <c r="L50" s="338"/>
      <c r="M50" s="330"/>
      <c r="N50" s="591"/>
      <c r="O50" s="591"/>
      <c r="P50" s="591"/>
      <c r="Q50" s="591"/>
      <c r="R50" s="591"/>
      <c r="S50" s="591"/>
      <c r="T50" s="591"/>
      <c r="U50" s="591"/>
    </row>
    <row r="51" spans="1:21" x14ac:dyDescent="0.25">
      <c r="A51" s="457" t="s">
        <v>376</v>
      </c>
      <c r="B51" s="361"/>
      <c r="C51" s="180"/>
      <c r="D51" s="361"/>
      <c r="E51" s="591"/>
      <c r="F51" s="457">
        <v>55</v>
      </c>
      <c r="G51" s="329"/>
      <c r="H51" s="338"/>
      <c r="I51" s="330"/>
      <c r="J51" s="328"/>
      <c r="K51" s="329"/>
      <c r="L51" s="338"/>
      <c r="M51" s="330"/>
      <c r="N51" s="591"/>
      <c r="O51" s="591"/>
      <c r="P51" s="591"/>
      <c r="Q51" s="591"/>
      <c r="R51" s="591"/>
      <c r="S51" s="591"/>
      <c r="T51" s="591"/>
      <c r="U51" s="591"/>
    </row>
    <row r="52" spans="1:21" x14ac:dyDescent="0.25">
      <c r="A52" s="457" t="s">
        <v>377</v>
      </c>
      <c r="B52" s="361"/>
      <c r="C52" s="180"/>
      <c r="D52" s="361"/>
      <c r="E52" s="591"/>
      <c r="F52" s="457">
        <v>56</v>
      </c>
      <c r="G52" s="329"/>
      <c r="H52" s="338"/>
      <c r="I52" s="330"/>
      <c r="J52" s="328"/>
      <c r="K52" s="329"/>
      <c r="L52" s="338"/>
      <c r="M52" s="330"/>
      <c r="N52" s="591"/>
      <c r="O52" s="591"/>
      <c r="P52" s="591"/>
      <c r="Q52" s="591"/>
      <c r="R52" s="591"/>
      <c r="S52" s="591"/>
      <c r="T52" s="591"/>
      <c r="U52" s="591"/>
    </row>
    <row r="53" spans="1:21" x14ac:dyDescent="0.25">
      <c r="A53" s="457" t="s">
        <v>378</v>
      </c>
      <c r="B53" s="361"/>
      <c r="C53" s="180"/>
      <c r="D53" s="361"/>
      <c r="E53" s="591"/>
      <c r="F53" s="457">
        <v>57</v>
      </c>
      <c r="G53" s="329"/>
      <c r="H53" s="338"/>
      <c r="I53" s="330"/>
      <c r="J53" s="328"/>
      <c r="K53" s="329"/>
      <c r="L53" s="338"/>
      <c r="M53" s="330"/>
      <c r="N53" s="591"/>
      <c r="O53" s="591"/>
      <c r="P53" s="591"/>
      <c r="Q53" s="591"/>
      <c r="R53" s="591"/>
      <c r="S53" s="591"/>
      <c r="T53" s="591"/>
      <c r="U53" s="591"/>
    </row>
    <row r="54" spans="1:21" x14ac:dyDescent="0.25">
      <c r="A54" s="457" t="s">
        <v>379</v>
      </c>
      <c r="B54" s="361"/>
      <c r="C54" s="180"/>
      <c r="D54" s="361"/>
      <c r="E54" s="591"/>
      <c r="F54" s="457">
        <v>58</v>
      </c>
      <c r="G54" s="329"/>
      <c r="H54" s="338"/>
      <c r="I54" s="330"/>
      <c r="J54" s="328"/>
      <c r="K54" s="329"/>
      <c r="L54" s="338"/>
      <c r="M54" s="330"/>
      <c r="N54" s="591"/>
      <c r="O54" s="591"/>
      <c r="P54" s="591"/>
      <c r="Q54" s="591"/>
      <c r="R54" s="591"/>
      <c r="S54" s="591"/>
      <c r="T54" s="591"/>
      <c r="U54" s="591"/>
    </row>
    <row r="55" spans="1:21" x14ac:dyDescent="0.25">
      <c r="A55" s="457" t="s">
        <v>380</v>
      </c>
      <c r="B55" s="361"/>
      <c r="C55" s="180"/>
      <c r="D55" s="361"/>
      <c r="E55" s="591"/>
      <c r="F55" s="457">
        <v>59</v>
      </c>
      <c r="G55" s="329"/>
      <c r="H55" s="338"/>
      <c r="I55" s="330"/>
      <c r="J55" s="328"/>
      <c r="K55" s="329"/>
      <c r="L55" s="338"/>
      <c r="M55" s="330"/>
      <c r="N55" s="591"/>
      <c r="O55" s="591"/>
      <c r="P55" s="591"/>
      <c r="Q55" s="591"/>
      <c r="R55" s="591"/>
      <c r="S55" s="591"/>
      <c r="T55" s="591"/>
      <c r="U55" s="591"/>
    </row>
    <row r="56" spans="1:21" x14ac:dyDescent="0.25">
      <c r="A56" s="457" t="s">
        <v>381</v>
      </c>
      <c r="B56" s="361"/>
      <c r="C56" s="180"/>
      <c r="D56" s="361"/>
      <c r="E56" s="591"/>
      <c r="F56" s="457">
        <v>60</v>
      </c>
      <c r="G56" s="329"/>
      <c r="H56" s="338"/>
      <c r="I56" s="330"/>
      <c r="J56" s="328"/>
      <c r="K56" s="329"/>
      <c r="L56" s="338"/>
      <c r="M56" s="330"/>
      <c r="N56" s="591"/>
      <c r="O56" s="591"/>
      <c r="P56" s="591"/>
      <c r="Q56" s="591"/>
      <c r="R56" s="591"/>
      <c r="S56" s="591"/>
      <c r="T56" s="591"/>
      <c r="U56" s="591"/>
    </row>
    <row r="57" spans="1:21" x14ac:dyDescent="0.25">
      <c r="A57" s="457" t="s">
        <v>382</v>
      </c>
      <c r="B57" s="361"/>
      <c r="C57" s="180"/>
      <c r="D57" s="361"/>
      <c r="E57" s="591"/>
      <c r="F57" s="457">
        <v>61</v>
      </c>
      <c r="G57" s="329"/>
      <c r="H57" s="338"/>
      <c r="I57" s="330"/>
      <c r="J57" s="328"/>
      <c r="K57" s="329"/>
      <c r="L57" s="338"/>
      <c r="M57" s="330"/>
      <c r="N57" s="591"/>
      <c r="O57" s="591"/>
      <c r="P57" s="591"/>
      <c r="Q57" s="591"/>
      <c r="R57" s="591"/>
      <c r="S57" s="591"/>
      <c r="T57" s="591"/>
      <c r="U57" s="591"/>
    </row>
    <row r="58" spans="1:21" x14ac:dyDescent="0.25">
      <c r="A58" s="457" t="s">
        <v>383</v>
      </c>
      <c r="B58" s="361"/>
      <c r="C58" s="180"/>
      <c r="D58" s="361"/>
      <c r="E58" s="591"/>
      <c r="F58" s="457">
        <v>62</v>
      </c>
      <c r="G58" s="329"/>
      <c r="H58" s="338"/>
      <c r="I58" s="330"/>
      <c r="J58" s="328"/>
      <c r="K58" s="329"/>
      <c r="L58" s="338"/>
      <c r="M58" s="330"/>
      <c r="N58" s="591"/>
      <c r="O58" s="591"/>
      <c r="P58" s="591"/>
      <c r="Q58" s="591"/>
      <c r="R58" s="591"/>
      <c r="S58" s="591"/>
      <c r="T58" s="591"/>
      <c r="U58" s="591"/>
    </row>
    <row r="59" spans="1:21" x14ac:dyDescent="0.25">
      <c r="A59" s="457" t="s">
        <v>384</v>
      </c>
      <c r="B59" s="361"/>
      <c r="C59" s="180"/>
      <c r="D59" s="361"/>
      <c r="E59" s="591"/>
      <c r="F59" s="457">
        <v>63</v>
      </c>
      <c r="G59" s="329"/>
      <c r="H59" s="338"/>
      <c r="I59" s="330"/>
      <c r="J59" s="328"/>
      <c r="K59" s="329"/>
      <c r="L59" s="338"/>
      <c r="M59" s="330"/>
      <c r="N59" s="591"/>
      <c r="O59" s="591"/>
      <c r="P59" s="591"/>
      <c r="Q59" s="591"/>
      <c r="R59" s="591"/>
      <c r="S59" s="591"/>
      <c r="T59" s="591"/>
      <c r="U59" s="591"/>
    </row>
    <row r="60" spans="1:21" x14ac:dyDescent="0.25">
      <c r="A60" s="457" t="s">
        <v>385</v>
      </c>
      <c r="B60" s="361"/>
      <c r="C60" s="180"/>
      <c r="D60" s="361"/>
      <c r="E60" s="591"/>
      <c r="F60" s="457">
        <v>64</v>
      </c>
      <c r="G60" s="329"/>
      <c r="H60" s="338"/>
      <c r="I60" s="330"/>
      <c r="J60" s="328"/>
      <c r="K60" s="329"/>
      <c r="L60" s="338"/>
      <c r="M60" s="330"/>
      <c r="N60" s="591"/>
      <c r="O60" s="591"/>
      <c r="P60" s="591"/>
      <c r="Q60" s="591"/>
      <c r="R60" s="591"/>
      <c r="S60" s="591"/>
      <c r="T60" s="591"/>
      <c r="U60" s="591"/>
    </row>
    <row r="61" spans="1:21" x14ac:dyDescent="0.25">
      <c r="A61" s="457" t="s">
        <v>386</v>
      </c>
      <c r="B61" s="361"/>
      <c r="C61" s="180"/>
      <c r="D61" s="361"/>
      <c r="E61" s="591"/>
      <c r="F61" s="457">
        <v>65</v>
      </c>
      <c r="G61" s="329"/>
      <c r="H61" s="338"/>
      <c r="I61" s="330"/>
      <c r="J61" s="328"/>
      <c r="K61" s="329"/>
      <c r="L61" s="338"/>
      <c r="M61" s="330"/>
      <c r="N61" s="591"/>
      <c r="O61" s="591"/>
      <c r="P61" s="591"/>
      <c r="Q61" s="591"/>
      <c r="R61" s="591"/>
      <c r="S61" s="591"/>
      <c r="T61" s="591"/>
      <c r="U61" s="591"/>
    </row>
    <row r="62" spans="1:21" x14ac:dyDescent="0.25">
      <c r="A62" s="457" t="s">
        <v>387</v>
      </c>
      <c r="B62" s="361"/>
      <c r="C62" s="180"/>
      <c r="D62" s="361"/>
      <c r="E62" s="591"/>
      <c r="F62" s="457">
        <v>66</v>
      </c>
      <c r="G62" s="329"/>
      <c r="H62" s="338"/>
      <c r="I62" s="330"/>
      <c r="J62" s="328"/>
      <c r="K62" s="329"/>
      <c r="L62" s="338"/>
      <c r="M62" s="330"/>
      <c r="N62" s="591"/>
      <c r="O62" s="591"/>
      <c r="P62" s="591"/>
      <c r="Q62" s="591"/>
      <c r="R62" s="591"/>
      <c r="S62" s="591"/>
      <c r="T62" s="591"/>
      <c r="U62" s="591"/>
    </row>
    <row r="63" spans="1:21" x14ac:dyDescent="0.25">
      <c r="A63" s="457" t="s">
        <v>388</v>
      </c>
      <c r="B63" s="361"/>
      <c r="C63" s="180"/>
      <c r="D63" s="361"/>
      <c r="E63" s="591"/>
      <c r="F63" s="457">
        <v>67</v>
      </c>
      <c r="G63" s="329"/>
      <c r="H63" s="338"/>
      <c r="I63" s="330"/>
      <c r="J63" s="328"/>
      <c r="K63" s="329"/>
      <c r="L63" s="338"/>
      <c r="M63" s="330"/>
      <c r="N63" s="591"/>
      <c r="O63" s="591"/>
      <c r="P63" s="591"/>
      <c r="Q63" s="591"/>
      <c r="R63" s="591"/>
      <c r="S63" s="591"/>
      <c r="T63" s="591"/>
      <c r="U63" s="591"/>
    </row>
    <row r="64" spans="1:21" x14ac:dyDescent="0.25">
      <c r="A64" s="457" t="s">
        <v>389</v>
      </c>
      <c r="B64" s="361"/>
      <c r="C64" s="180"/>
      <c r="D64" s="361"/>
      <c r="E64" s="591"/>
      <c r="F64" s="457">
        <v>68</v>
      </c>
      <c r="G64" s="329"/>
      <c r="H64" s="338"/>
      <c r="I64" s="330"/>
      <c r="J64" s="328"/>
      <c r="K64" s="329"/>
      <c r="L64" s="338"/>
      <c r="M64" s="330"/>
      <c r="N64" s="591"/>
      <c r="O64" s="591"/>
      <c r="P64" s="591"/>
      <c r="Q64" s="591"/>
      <c r="R64" s="591"/>
      <c r="S64" s="591"/>
      <c r="T64" s="591"/>
      <c r="U64" s="591"/>
    </row>
    <row r="65" spans="1:21" x14ac:dyDescent="0.25">
      <c r="A65" s="457" t="s">
        <v>390</v>
      </c>
      <c r="B65" s="361"/>
      <c r="C65" s="180"/>
      <c r="D65" s="361"/>
      <c r="E65" s="591"/>
      <c r="F65" s="457">
        <v>69</v>
      </c>
      <c r="G65" s="329"/>
      <c r="H65" s="338"/>
      <c r="I65" s="330"/>
      <c r="J65" s="328"/>
      <c r="K65" s="329"/>
      <c r="L65" s="338"/>
      <c r="M65" s="330"/>
      <c r="N65" s="591"/>
      <c r="O65" s="591"/>
      <c r="P65" s="591"/>
      <c r="Q65" s="591"/>
      <c r="R65" s="591"/>
      <c r="S65" s="591"/>
      <c r="T65" s="591"/>
      <c r="U65" s="591"/>
    </row>
    <row r="66" spans="1:21" ht="15.75" thickBot="1" x14ac:dyDescent="0.3">
      <c r="A66" s="357" t="s">
        <v>391</v>
      </c>
      <c r="B66" s="362"/>
      <c r="C66" s="180"/>
      <c r="D66" s="362"/>
      <c r="E66" s="591"/>
      <c r="F66" s="174" t="s">
        <v>320</v>
      </c>
      <c r="G66" s="331"/>
      <c r="H66" s="475"/>
      <c r="I66" s="332"/>
      <c r="J66" s="328"/>
      <c r="K66" s="331"/>
      <c r="L66" s="475"/>
      <c r="M66" s="332"/>
      <c r="N66" s="591"/>
      <c r="O66" s="591"/>
      <c r="P66" s="591"/>
      <c r="Q66" s="591"/>
      <c r="R66" s="591"/>
      <c r="S66" s="591"/>
      <c r="T66" s="591"/>
      <c r="U66" s="591"/>
    </row>
    <row r="67" spans="1:21" ht="15.75" thickBot="1" x14ac:dyDescent="0.3">
      <c r="A67" s="853" t="s">
        <v>318</v>
      </c>
      <c r="B67" s="360">
        <f>SUM(B15:B66)</f>
        <v>0</v>
      </c>
      <c r="C67" s="180"/>
      <c r="D67" s="360">
        <f>SUM(D15:D66)</f>
        <v>0</v>
      </c>
      <c r="E67" s="591"/>
      <c r="F67" s="858" t="s">
        <v>318</v>
      </c>
      <c r="G67" s="333">
        <f>SUM(G15:G66)</f>
        <v>0</v>
      </c>
      <c r="H67" s="491">
        <f>SUM(H15:H66)</f>
        <v>0</v>
      </c>
      <c r="I67" s="334">
        <f t="shared" ref="I67:M67" si="1">SUM(I15:I66)</f>
        <v>0</v>
      </c>
      <c r="J67" s="328"/>
      <c r="K67" s="333">
        <f t="shared" si="1"/>
        <v>0</v>
      </c>
      <c r="L67" s="491">
        <f t="shared" si="1"/>
        <v>0</v>
      </c>
      <c r="M67" s="334">
        <f t="shared" si="1"/>
        <v>0</v>
      </c>
      <c r="N67" s="591"/>
      <c r="O67" s="591"/>
      <c r="P67" s="591"/>
      <c r="Q67" s="591"/>
      <c r="R67" s="591"/>
      <c r="S67" s="591"/>
      <c r="T67" s="591"/>
      <c r="U67" s="591"/>
    </row>
    <row r="68" spans="1:21" ht="21" x14ac:dyDescent="0.25">
      <c r="A68" s="893"/>
    </row>
    <row r="69" spans="1:21" ht="21" x14ac:dyDescent="0.25">
      <c r="A69" s="893"/>
    </row>
    <row r="70" spans="1:21" ht="21" x14ac:dyDescent="0.25">
      <c r="A70" s="894"/>
      <c r="G70" s="882"/>
    </row>
    <row r="72" spans="1:21" x14ac:dyDescent="0.25">
      <c r="G72" s="882"/>
    </row>
    <row r="73" spans="1:21" x14ac:dyDescent="0.25">
      <c r="G73" s="882"/>
    </row>
  </sheetData>
  <sheetProtection algorithmName="SHA-512" hashValue="iG8FAvCLTGvNtwt1HSoUYSbPVYk4pRFiNdqI3keO61fBnXQWHUAfEAIhCtUiNQ/G3K0DeAMJN90FjvqJhQnNXA==" saltValue="I7VhrDQF9A14RkniFUznVA==" spinCount="100000" sheet="1" objects="1" scenarios="1"/>
  <mergeCells count="17">
    <mergeCell ref="A13:A14"/>
    <mergeCell ref="B13:B14"/>
    <mergeCell ref="D13:D14"/>
    <mergeCell ref="F13:F14"/>
    <mergeCell ref="G13:I13"/>
    <mergeCell ref="A9:M9"/>
    <mergeCell ref="A10:M10"/>
    <mergeCell ref="A12:D12"/>
    <mergeCell ref="F12:M12"/>
    <mergeCell ref="O12:U12"/>
    <mergeCell ref="P19:R19"/>
    <mergeCell ref="K13:M13"/>
    <mergeCell ref="P13:R13"/>
    <mergeCell ref="S13:T13"/>
    <mergeCell ref="U13:U14"/>
    <mergeCell ref="P17:R17"/>
    <mergeCell ref="P18:R18"/>
  </mergeCells>
  <dataValidations count="1">
    <dataValidation type="whole" operator="greaterThanOrEqual" allowBlank="1" showInputMessage="1" showErrorMessage="1" error="Please enter a whole number greater than or equal to 0." sqref="B15:B66 D15:D66 G15:I66 K15:M66 P15:T19" xr:uid="{00000000-0002-0000-0D00-000000000000}">
      <formula1>0</formula1>
    </dataValidation>
  </dataValidations>
  <pageMargins left="0.7" right="0.7" top="0.75" bottom="0.75" header="0.3" footer="0.3"/>
  <pageSetup paperSize="5" scale="51" fitToHeight="0" orientation="landscape"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499984740745262"/>
    <pageSetUpPr fitToPage="1"/>
  </sheetPr>
  <dimension ref="A1:V196"/>
  <sheetViews>
    <sheetView topLeftCell="B1" workbookViewId="0">
      <selection activeCell="E14" sqref="E14"/>
    </sheetView>
  </sheetViews>
  <sheetFormatPr defaultColWidth="9.140625" defaultRowHeight="15" x14ac:dyDescent="0.25"/>
  <cols>
    <col min="1" max="1" width="39.85546875" style="92" customWidth="1"/>
    <col min="2" max="2" width="10.7109375" style="92" customWidth="1"/>
    <col min="3" max="9" width="13.7109375" style="92" customWidth="1"/>
    <col min="10" max="10" width="12" style="92" customWidth="1"/>
    <col min="11" max="11" width="11.85546875" style="92" customWidth="1"/>
    <col min="12" max="16" width="10.7109375" style="92" customWidth="1"/>
    <col min="17" max="22" width="13.7109375" style="92" customWidth="1"/>
    <col min="23" max="16384" width="9.140625" style="92"/>
  </cols>
  <sheetData>
    <row r="1" spans="1:22" s="90" customFormat="1" ht="15" customHeight="1" x14ac:dyDescent="0.25"/>
    <row r="2" spans="1:22" s="90" customFormat="1" ht="15" customHeight="1" x14ac:dyDescent="0.25"/>
    <row r="3" spans="1:22" s="90" customFormat="1" ht="15" customHeight="1" x14ac:dyDescent="0.25"/>
    <row r="4" spans="1:22" s="90" customFormat="1" ht="15" customHeight="1" x14ac:dyDescent="0.25"/>
    <row r="5" spans="1:22" s="90" customFormat="1" ht="15" customHeight="1" x14ac:dyDescent="0.25"/>
    <row r="6" spans="1:22" s="90" customFormat="1" ht="15" customHeight="1" thickBot="1" x14ac:dyDescent="0.3"/>
    <row r="7" spans="1:22" s="90" customFormat="1" ht="15" hidden="1" customHeight="1" x14ac:dyDescent="0.25"/>
    <row r="8" spans="1:22" s="90" customFormat="1" ht="15" hidden="1" customHeight="1" thickBot="1" x14ac:dyDescent="0.3"/>
    <row r="9" spans="1:22" ht="18.75" x14ac:dyDescent="0.25">
      <c r="A9" s="1034" t="s">
        <v>717</v>
      </c>
      <c r="B9" s="1034"/>
      <c r="C9" s="1034"/>
      <c r="D9" s="1034"/>
      <c r="E9" s="1034"/>
      <c r="F9" s="1034"/>
      <c r="G9" s="1034"/>
      <c r="H9" s="1034"/>
      <c r="I9" s="1034"/>
      <c r="J9" s="1026" t="s">
        <v>519</v>
      </c>
      <c r="K9" s="1027"/>
      <c r="L9" s="1027"/>
      <c r="M9" s="1027"/>
      <c r="N9" s="1028"/>
      <c r="O9" s="660" t="str">
        <f>Home!J23</f>
        <v/>
      </c>
      <c r="P9" s="1032" t="s">
        <v>531</v>
      </c>
      <c r="Q9" s="1101"/>
      <c r="R9" s="1101"/>
      <c r="S9" s="1101"/>
      <c r="T9" s="673"/>
      <c r="U9" s="91"/>
      <c r="V9" s="91"/>
    </row>
    <row r="10" spans="1:22" ht="19.5" thickBot="1" x14ac:dyDescent="0.3">
      <c r="A10" s="1034" t="s">
        <v>863</v>
      </c>
      <c r="B10" s="1034"/>
      <c r="C10" s="1034"/>
      <c r="D10" s="1034"/>
      <c r="E10" s="1034"/>
      <c r="F10" s="1034"/>
      <c r="G10" s="1034"/>
      <c r="H10" s="1034"/>
      <c r="I10" s="1034"/>
      <c r="J10" s="1029" t="s">
        <v>520</v>
      </c>
      <c r="K10" s="1030"/>
      <c r="L10" s="1030"/>
      <c r="M10" s="1030"/>
      <c r="N10" s="1031"/>
      <c r="O10" s="661" t="str">
        <f>Home!J24</f>
        <v/>
      </c>
      <c r="P10" s="1032" t="s">
        <v>531</v>
      </c>
      <c r="Q10" s="1101"/>
      <c r="R10" s="1101"/>
      <c r="S10" s="1101"/>
      <c r="T10" s="673"/>
      <c r="U10" s="91"/>
      <c r="V10" s="91"/>
    </row>
    <row r="11" spans="1:22" ht="15.75" customHeight="1" thickBot="1" x14ac:dyDescent="0.3">
      <c r="A11" s="884"/>
      <c r="B11" s="91"/>
      <c r="C11" s="91"/>
      <c r="D11" s="91"/>
      <c r="E11" s="91"/>
      <c r="F11" s="91"/>
      <c r="G11" s="91"/>
      <c r="H11" s="91"/>
      <c r="I11" s="91"/>
      <c r="J11" s="91"/>
      <c r="K11" s="591"/>
      <c r="L11" s="91"/>
      <c r="M11" s="91"/>
      <c r="N11" s="91"/>
      <c r="O11" s="91"/>
      <c r="P11" s="91"/>
      <c r="Q11" s="91"/>
      <c r="R11" s="91"/>
      <c r="S11" s="91"/>
      <c r="T11" s="591"/>
      <c r="U11" s="91"/>
      <c r="V11" s="91"/>
    </row>
    <row r="12" spans="1:22" ht="58.5" customHeight="1" thickBot="1" x14ac:dyDescent="0.3">
      <c r="A12" s="1156" t="s">
        <v>898</v>
      </c>
      <c r="B12" s="1044" t="s">
        <v>395</v>
      </c>
      <c r="C12" s="1049" t="s">
        <v>920</v>
      </c>
      <c r="D12" s="1050"/>
      <c r="E12" s="1050"/>
      <c r="F12" s="1050"/>
      <c r="G12" s="1050"/>
      <c r="H12" s="1050"/>
      <c r="I12" s="1051"/>
      <c r="J12" s="1159" t="s">
        <v>932</v>
      </c>
      <c r="K12" s="1160"/>
      <c r="L12" s="1160"/>
      <c r="M12" s="1160"/>
      <c r="N12" s="1160"/>
      <c r="O12" s="1160"/>
      <c r="P12" s="1160"/>
      <c r="Q12" s="1049" t="s">
        <v>501</v>
      </c>
      <c r="R12" s="1050"/>
      <c r="S12" s="1050"/>
      <c r="T12" s="1051"/>
      <c r="U12" s="1049" t="s">
        <v>837</v>
      </c>
      <c r="V12" s="1052"/>
    </row>
    <row r="13" spans="1:22" ht="15.75" customHeight="1" x14ac:dyDescent="0.25">
      <c r="A13" s="1157"/>
      <c r="B13" s="1045"/>
      <c r="C13" s="1009" t="s">
        <v>192</v>
      </c>
      <c r="D13" s="1162" t="s">
        <v>27</v>
      </c>
      <c r="E13" s="1165"/>
      <c r="F13" s="1170" t="s">
        <v>28</v>
      </c>
      <c r="G13" s="1171"/>
      <c r="H13" s="1166" t="s">
        <v>189</v>
      </c>
      <c r="I13" s="1168" t="s">
        <v>190</v>
      </c>
      <c r="J13" s="1164" t="s">
        <v>27</v>
      </c>
      <c r="K13" s="1165"/>
      <c r="L13" s="1017" t="s">
        <v>28</v>
      </c>
      <c r="M13" s="1018"/>
      <c r="N13" s="1018"/>
      <c r="O13" s="1018"/>
      <c r="P13" s="1037"/>
      <c r="Q13" s="1040" t="s">
        <v>289</v>
      </c>
      <c r="R13" s="1152" t="s">
        <v>834</v>
      </c>
      <c r="S13" s="1152" t="s">
        <v>835</v>
      </c>
      <c r="T13" s="1154" t="s">
        <v>836</v>
      </c>
      <c r="U13" s="1040" t="s">
        <v>402</v>
      </c>
      <c r="V13" s="1054" t="s">
        <v>466</v>
      </c>
    </row>
    <row r="14" spans="1:22" ht="51.75" customHeight="1" x14ac:dyDescent="0.25">
      <c r="A14" s="1157"/>
      <c r="B14" s="1045"/>
      <c r="C14" s="1010"/>
      <c r="D14" s="718" t="s">
        <v>334</v>
      </c>
      <c r="E14" s="646" t="s">
        <v>921</v>
      </c>
      <c r="F14" s="634" t="s">
        <v>334</v>
      </c>
      <c r="G14" s="632" t="s">
        <v>921</v>
      </c>
      <c r="H14" s="1167"/>
      <c r="I14" s="1169"/>
      <c r="J14" s="939" t="s">
        <v>180</v>
      </c>
      <c r="K14" s="941" t="s">
        <v>918</v>
      </c>
      <c r="L14" s="612" t="s">
        <v>180</v>
      </c>
      <c r="M14" s="881" t="s">
        <v>831</v>
      </c>
      <c r="N14" s="614" t="s">
        <v>832</v>
      </c>
      <c r="O14" s="614" t="s">
        <v>183</v>
      </c>
      <c r="P14" s="615" t="s">
        <v>185</v>
      </c>
      <c r="Q14" s="1041"/>
      <c r="R14" s="1153"/>
      <c r="S14" s="1153"/>
      <c r="T14" s="1155"/>
      <c r="U14" s="1053"/>
      <c r="V14" s="1055"/>
    </row>
    <row r="15" spans="1:22" ht="15.75" customHeight="1" thickBot="1" x14ac:dyDescent="0.3">
      <c r="A15" s="1158"/>
      <c r="B15" s="1046"/>
      <c r="C15" s="950" t="s">
        <v>191</v>
      </c>
      <c r="D15" s="943" t="s">
        <v>30</v>
      </c>
      <c r="E15" s="946" t="s">
        <v>30</v>
      </c>
      <c r="F15" s="947" t="s">
        <v>30</v>
      </c>
      <c r="G15" s="945" t="s">
        <v>30</v>
      </c>
      <c r="H15" s="948" t="s">
        <v>29</v>
      </c>
      <c r="I15" s="949" t="s">
        <v>29</v>
      </c>
      <c r="J15" s="940" t="s">
        <v>179</v>
      </c>
      <c r="K15" s="942" t="s">
        <v>179</v>
      </c>
      <c r="L15" s="610" t="s">
        <v>179</v>
      </c>
      <c r="M15" s="616" t="s">
        <v>179</v>
      </c>
      <c r="N15" s="611" t="s">
        <v>179</v>
      </c>
      <c r="O15" s="611" t="s">
        <v>179</v>
      </c>
      <c r="P15" s="617" t="s">
        <v>179</v>
      </c>
      <c r="Q15" s="719" t="s">
        <v>179</v>
      </c>
      <c r="R15" s="51" t="s">
        <v>179</v>
      </c>
      <c r="S15" s="693" t="s">
        <v>179</v>
      </c>
      <c r="T15" s="377" t="s">
        <v>179</v>
      </c>
      <c r="U15" s="719" t="s">
        <v>29</v>
      </c>
      <c r="V15" s="377" t="s">
        <v>465</v>
      </c>
    </row>
    <row r="16" spans="1:22" ht="15.75" customHeight="1" thickBot="1" x14ac:dyDescent="0.3">
      <c r="A16" s="837"/>
      <c r="B16" s="364"/>
      <c r="C16" s="829" t="s">
        <v>174</v>
      </c>
      <c r="D16" s="829">
        <f t="shared" ref="D16:U16" si="0">SUM(D17:D196)</f>
        <v>0</v>
      </c>
      <c r="E16" s="829">
        <f t="shared" si="0"/>
        <v>0</v>
      </c>
      <c r="F16" s="829">
        <f t="shared" si="0"/>
        <v>0</v>
      </c>
      <c r="G16" s="829">
        <f t="shared" si="0"/>
        <v>0</v>
      </c>
      <c r="H16" s="822">
        <f t="shared" ref="H16" si="1">SUM(H17:H196)</f>
        <v>0</v>
      </c>
      <c r="I16" s="822">
        <f t="shared" ref="I16" si="2">SUM(I17:I196)</f>
        <v>0</v>
      </c>
      <c r="J16" s="835">
        <f>SUM(J17:J196)</f>
        <v>0</v>
      </c>
      <c r="K16" s="835">
        <f>SUM(K17:K196)</f>
        <v>0</v>
      </c>
      <c r="L16" s="835">
        <f t="shared" si="0"/>
        <v>0</v>
      </c>
      <c r="M16" s="835">
        <f t="shared" si="0"/>
        <v>0</v>
      </c>
      <c r="N16" s="835">
        <f t="shared" si="0"/>
        <v>0</v>
      </c>
      <c r="O16" s="835">
        <f t="shared" si="0"/>
        <v>0</v>
      </c>
      <c r="P16" s="835">
        <f t="shared" si="0"/>
        <v>0</v>
      </c>
      <c r="Q16" s="835">
        <f t="shared" si="0"/>
        <v>0</v>
      </c>
      <c r="R16" s="835">
        <f t="shared" si="0"/>
        <v>0</v>
      </c>
      <c r="S16" s="835">
        <f t="shared" si="0"/>
        <v>0</v>
      </c>
      <c r="T16" s="835">
        <f t="shared" si="0"/>
        <v>0</v>
      </c>
      <c r="U16" s="836">
        <f t="shared" si="0"/>
        <v>0</v>
      </c>
      <c r="V16" s="836"/>
    </row>
    <row r="17" spans="1:22" x14ac:dyDescent="0.25">
      <c r="A17" s="53"/>
      <c r="B17" s="196"/>
      <c r="C17" s="145"/>
      <c r="D17" s="54"/>
      <c r="E17" s="55"/>
      <c r="F17" s="185"/>
      <c r="G17" s="186"/>
      <c r="H17" s="199"/>
      <c r="I17" s="200"/>
      <c r="J17" s="927"/>
      <c r="K17" s="210"/>
      <c r="L17" s="206"/>
      <c r="M17" s="207"/>
      <c r="N17" s="207"/>
      <c r="O17" s="207"/>
      <c r="P17" s="208"/>
      <c r="Q17" s="209"/>
      <c r="R17" s="208"/>
      <c r="S17" s="208"/>
      <c r="T17" s="208"/>
      <c r="U17" s="379" t="str">
        <f>IF(SUM(H17:I17)=0,"",SUM(H17:I17))</f>
        <v/>
      </c>
      <c r="V17" s="470"/>
    </row>
    <row r="18" spans="1:22" x14ac:dyDescent="0.25">
      <c r="A18" s="56"/>
      <c r="B18" s="197"/>
      <c r="C18" s="145"/>
      <c r="D18" s="57"/>
      <c r="E18" s="58"/>
      <c r="F18" s="187"/>
      <c r="G18" s="188"/>
      <c r="H18" s="201"/>
      <c r="I18" s="202"/>
      <c r="J18" s="928"/>
      <c r="K18" s="216"/>
      <c r="L18" s="212"/>
      <c r="M18" s="213"/>
      <c r="N18" s="213"/>
      <c r="O18" s="213"/>
      <c r="P18" s="214"/>
      <c r="Q18" s="215"/>
      <c r="R18" s="214"/>
      <c r="S18" s="214"/>
      <c r="T18" s="214"/>
      <c r="U18" s="380" t="str">
        <f t="shared" ref="U18:U81" si="3">IF(SUM(H18:I18)=0,"",SUM(H18:I18))</f>
        <v/>
      </c>
      <c r="V18" s="471"/>
    </row>
    <row r="19" spans="1:22" x14ac:dyDescent="0.25">
      <c r="A19" s="56"/>
      <c r="B19" s="197"/>
      <c r="C19" s="145"/>
      <c r="D19" s="57"/>
      <c r="E19" s="58"/>
      <c r="F19" s="187"/>
      <c r="G19" s="188"/>
      <c r="H19" s="201"/>
      <c r="I19" s="202"/>
      <c r="J19" s="928"/>
      <c r="K19" s="216"/>
      <c r="L19" s="212"/>
      <c r="M19" s="213"/>
      <c r="N19" s="213"/>
      <c r="O19" s="213"/>
      <c r="P19" s="214"/>
      <c r="Q19" s="215"/>
      <c r="R19" s="214"/>
      <c r="S19" s="214"/>
      <c r="T19" s="214"/>
      <c r="U19" s="380" t="str">
        <f t="shared" si="3"/>
        <v/>
      </c>
      <c r="V19" s="471"/>
    </row>
    <row r="20" spans="1:22" x14ac:dyDescent="0.25">
      <c r="A20" s="56"/>
      <c r="B20" s="197"/>
      <c r="C20" s="145"/>
      <c r="D20" s="57"/>
      <c r="E20" s="58"/>
      <c r="F20" s="187"/>
      <c r="G20" s="188"/>
      <c r="H20" s="201"/>
      <c r="I20" s="202"/>
      <c r="J20" s="928"/>
      <c r="K20" s="216"/>
      <c r="L20" s="212"/>
      <c r="M20" s="213"/>
      <c r="N20" s="213"/>
      <c r="O20" s="213"/>
      <c r="P20" s="214"/>
      <c r="Q20" s="215"/>
      <c r="R20" s="214"/>
      <c r="S20" s="214"/>
      <c r="T20" s="214"/>
      <c r="U20" s="380" t="str">
        <f t="shared" si="3"/>
        <v/>
      </c>
      <c r="V20" s="471"/>
    </row>
    <row r="21" spans="1:22" x14ac:dyDescent="0.25">
      <c r="A21" s="56"/>
      <c r="B21" s="197"/>
      <c r="C21" s="145"/>
      <c r="D21" s="57"/>
      <c r="E21" s="58"/>
      <c r="F21" s="187"/>
      <c r="G21" s="188"/>
      <c r="H21" s="201"/>
      <c r="I21" s="202"/>
      <c r="J21" s="928"/>
      <c r="K21" s="216"/>
      <c r="L21" s="212"/>
      <c r="M21" s="213"/>
      <c r="N21" s="213"/>
      <c r="O21" s="213"/>
      <c r="P21" s="214"/>
      <c r="Q21" s="215"/>
      <c r="R21" s="214"/>
      <c r="S21" s="214"/>
      <c r="T21" s="214"/>
      <c r="U21" s="380" t="str">
        <f t="shared" si="3"/>
        <v/>
      </c>
      <c r="V21" s="471"/>
    </row>
    <row r="22" spans="1:22" x14ac:dyDescent="0.25">
      <c r="A22" s="56"/>
      <c r="B22" s="197"/>
      <c r="C22" s="145"/>
      <c r="D22" s="57"/>
      <c r="E22" s="58"/>
      <c r="F22" s="187"/>
      <c r="G22" s="188"/>
      <c r="H22" s="201"/>
      <c r="I22" s="202"/>
      <c r="J22" s="928"/>
      <c r="K22" s="216"/>
      <c r="L22" s="212"/>
      <c r="M22" s="213"/>
      <c r="N22" s="213"/>
      <c r="O22" s="213"/>
      <c r="P22" s="214"/>
      <c r="Q22" s="215"/>
      <c r="R22" s="214"/>
      <c r="S22" s="214"/>
      <c r="T22" s="214"/>
      <c r="U22" s="380" t="str">
        <f t="shared" si="3"/>
        <v/>
      </c>
      <c r="V22" s="471"/>
    </row>
    <row r="23" spans="1:22" x14ac:dyDescent="0.25">
      <c r="A23" s="56"/>
      <c r="B23" s="197"/>
      <c r="C23" s="145"/>
      <c r="D23" s="57"/>
      <c r="E23" s="58"/>
      <c r="F23" s="187"/>
      <c r="G23" s="188"/>
      <c r="H23" s="201"/>
      <c r="I23" s="202"/>
      <c r="J23" s="928"/>
      <c r="K23" s="216"/>
      <c r="L23" s="212"/>
      <c r="M23" s="213"/>
      <c r="N23" s="213"/>
      <c r="O23" s="213"/>
      <c r="P23" s="214"/>
      <c r="Q23" s="215"/>
      <c r="R23" s="214"/>
      <c r="S23" s="214"/>
      <c r="T23" s="214"/>
      <c r="U23" s="380" t="str">
        <f t="shared" si="3"/>
        <v/>
      </c>
      <c r="V23" s="471"/>
    </row>
    <row r="24" spans="1:22" x14ac:dyDescent="0.25">
      <c r="A24" s="56"/>
      <c r="B24" s="197"/>
      <c r="C24" s="145"/>
      <c r="D24" s="57"/>
      <c r="E24" s="58"/>
      <c r="F24" s="187"/>
      <c r="G24" s="188"/>
      <c r="H24" s="201"/>
      <c r="I24" s="202"/>
      <c r="J24" s="928"/>
      <c r="K24" s="216"/>
      <c r="L24" s="212"/>
      <c r="M24" s="213"/>
      <c r="N24" s="213"/>
      <c r="O24" s="213"/>
      <c r="P24" s="214"/>
      <c r="Q24" s="215"/>
      <c r="R24" s="214"/>
      <c r="S24" s="214"/>
      <c r="T24" s="214"/>
      <c r="U24" s="380" t="str">
        <f t="shared" si="3"/>
        <v/>
      </c>
      <c r="V24" s="471"/>
    </row>
    <row r="25" spans="1:22" x14ac:dyDescent="0.25">
      <c r="A25" s="56"/>
      <c r="B25" s="197"/>
      <c r="C25" s="145"/>
      <c r="D25" s="57"/>
      <c r="E25" s="58"/>
      <c r="F25" s="187"/>
      <c r="G25" s="188"/>
      <c r="H25" s="201"/>
      <c r="I25" s="202"/>
      <c r="J25" s="928"/>
      <c r="K25" s="216"/>
      <c r="L25" s="212"/>
      <c r="M25" s="213"/>
      <c r="N25" s="213"/>
      <c r="O25" s="213"/>
      <c r="P25" s="214"/>
      <c r="Q25" s="215"/>
      <c r="R25" s="214"/>
      <c r="S25" s="214"/>
      <c r="T25" s="214"/>
      <c r="U25" s="380" t="str">
        <f t="shared" si="3"/>
        <v/>
      </c>
      <c r="V25" s="471"/>
    </row>
    <row r="26" spans="1:22" x14ac:dyDescent="0.25">
      <c r="A26" s="56"/>
      <c r="B26" s="197"/>
      <c r="C26" s="145"/>
      <c r="D26" s="57"/>
      <c r="E26" s="58"/>
      <c r="F26" s="187"/>
      <c r="G26" s="188"/>
      <c r="H26" s="201"/>
      <c r="I26" s="202"/>
      <c r="J26" s="928"/>
      <c r="K26" s="216"/>
      <c r="L26" s="212"/>
      <c r="M26" s="213"/>
      <c r="N26" s="213"/>
      <c r="O26" s="213"/>
      <c r="P26" s="214"/>
      <c r="Q26" s="215"/>
      <c r="R26" s="214"/>
      <c r="S26" s="214"/>
      <c r="T26" s="214"/>
      <c r="U26" s="380" t="str">
        <f t="shared" si="3"/>
        <v/>
      </c>
      <c r="V26" s="471"/>
    </row>
    <row r="27" spans="1:22" x14ac:dyDescent="0.25">
      <c r="A27" s="56"/>
      <c r="B27" s="197"/>
      <c r="C27" s="145"/>
      <c r="D27" s="57"/>
      <c r="E27" s="58"/>
      <c r="F27" s="187"/>
      <c r="G27" s="188"/>
      <c r="H27" s="201"/>
      <c r="I27" s="202"/>
      <c r="J27" s="928"/>
      <c r="K27" s="216"/>
      <c r="L27" s="212"/>
      <c r="M27" s="213"/>
      <c r="N27" s="213"/>
      <c r="O27" s="213"/>
      <c r="P27" s="214"/>
      <c r="Q27" s="215"/>
      <c r="R27" s="214"/>
      <c r="S27" s="214"/>
      <c r="T27" s="214"/>
      <c r="U27" s="380" t="str">
        <f t="shared" si="3"/>
        <v/>
      </c>
      <c r="V27" s="471"/>
    </row>
    <row r="28" spans="1:22" x14ac:dyDescent="0.25">
      <c r="A28" s="56"/>
      <c r="B28" s="197"/>
      <c r="C28" s="145"/>
      <c r="D28" s="57"/>
      <c r="E28" s="58"/>
      <c r="F28" s="187"/>
      <c r="G28" s="188"/>
      <c r="H28" s="201"/>
      <c r="I28" s="202"/>
      <c r="J28" s="928"/>
      <c r="K28" s="216"/>
      <c r="L28" s="212"/>
      <c r="M28" s="213"/>
      <c r="N28" s="213"/>
      <c r="O28" s="213"/>
      <c r="P28" s="214"/>
      <c r="Q28" s="215"/>
      <c r="R28" s="214"/>
      <c r="S28" s="214"/>
      <c r="T28" s="214"/>
      <c r="U28" s="380" t="str">
        <f t="shared" si="3"/>
        <v/>
      </c>
      <c r="V28" s="471"/>
    </row>
    <row r="29" spans="1:22" x14ac:dyDescent="0.25">
      <c r="A29" s="56"/>
      <c r="B29" s="197"/>
      <c r="C29" s="145"/>
      <c r="D29" s="57"/>
      <c r="E29" s="58"/>
      <c r="F29" s="187"/>
      <c r="G29" s="188"/>
      <c r="H29" s="201"/>
      <c r="I29" s="202"/>
      <c r="J29" s="928"/>
      <c r="K29" s="216"/>
      <c r="L29" s="212"/>
      <c r="M29" s="213"/>
      <c r="N29" s="213"/>
      <c r="O29" s="213"/>
      <c r="P29" s="214"/>
      <c r="Q29" s="215"/>
      <c r="R29" s="214"/>
      <c r="S29" s="214"/>
      <c r="T29" s="214"/>
      <c r="U29" s="380" t="str">
        <f t="shared" si="3"/>
        <v/>
      </c>
      <c r="V29" s="471"/>
    </row>
    <row r="30" spans="1:22" x14ac:dyDescent="0.25">
      <c r="A30" s="56"/>
      <c r="B30" s="197"/>
      <c r="C30" s="145"/>
      <c r="D30" s="57"/>
      <c r="E30" s="58"/>
      <c r="F30" s="187"/>
      <c r="G30" s="188"/>
      <c r="H30" s="201"/>
      <c r="I30" s="202"/>
      <c r="J30" s="928"/>
      <c r="K30" s="216"/>
      <c r="L30" s="212"/>
      <c r="M30" s="213"/>
      <c r="N30" s="213"/>
      <c r="O30" s="213"/>
      <c r="P30" s="214"/>
      <c r="Q30" s="215"/>
      <c r="R30" s="214"/>
      <c r="S30" s="214"/>
      <c r="T30" s="214"/>
      <c r="U30" s="380" t="str">
        <f t="shared" si="3"/>
        <v/>
      </c>
      <c r="V30" s="471"/>
    </row>
    <row r="31" spans="1:22" x14ac:dyDescent="0.25">
      <c r="A31" s="56"/>
      <c r="B31" s="197"/>
      <c r="C31" s="145"/>
      <c r="D31" s="57"/>
      <c r="E31" s="58"/>
      <c r="F31" s="187"/>
      <c r="G31" s="188"/>
      <c r="H31" s="201"/>
      <c r="I31" s="202"/>
      <c r="J31" s="928"/>
      <c r="K31" s="216"/>
      <c r="L31" s="212"/>
      <c r="M31" s="213"/>
      <c r="N31" s="213"/>
      <c r="O31" s="213"/>
      <c r="P31" s="214"/>
      <c r="Q31" s="215"/>
      <c r="R31" s="214"/>
      <c r="S31" s="214"/>
      <c r="T31" s="214"/>
      <c r="U31" s="380" t="str">
        <f t="shared" si="3"/>
        <v/>
      </c>
      <c r="V31" s="471"/>
    </row>
    <row r="32" spans="1:22" x14ac:dyDescent="0.25">
      <c r="A32" s="56"/>
      <c r="B32" s="197"/>
      <c r="C32" s="145"/>
      <c r="D32" s="57"/>
      <c r="E32" s="58"/>
      <c r="F32" s="187"/>
      <c r="G32" s="188"/>
      <c r="H32" s="201"/>
      <c r="I32" s="202"/>
      <c r="J32" s="928"/>
      <c r="K32" s="216"/>
      <c r="L32" s="212"/>
      <c r="M32" s="213"/>
      <c r="N32" s="213"/>
      <c r="O32" s="213"/>
      <c r="P32" s="214"/>
      <c r="Q32" s="215"/>
      <c r="R32" s="214"/>
      <c r="S32" s="214"/>
      <c r="T32" s="214"/>
      <c r="U32" s="380" t="str">
        <f t="shared" si="3"/>
        <v/>
      </c>
      <c r="V32" s="471"/>
    </row>
    <row r="33" spans="1:22" x14ac:dyDescent="0.25">
      <c r="A33" s="56"/>
      <c r="B33" s="197"/>
      <c r="C33" s="145"/>
      <c r="D33" s="57"/>
      <c r="E33" s="58"/>
      <c r="F33" s="187"/>
      <c r="G33" s="188"/>
      <c r="H33" s="201"/>
      <c r="I33" s="202"/>
      <c r="J33" s="928"/>
      <c r="K33" s="216"/>
      <c r="L33" s="212"/>
      <c r="M33" s="213"/>
      <c r="N33" s="213"/>
      <c r="O33" s="213"/>
      <c r="P33" s="214"/>
      <c r="Q33" s="215"/>
      <c r="R33" s="214"/>
      <c r="S33" s="214"/>
      <c r="T33" s="214"/>
      <c r="U33" s="380" t="str">
        <f t="shared" si="3"/>
        <v/>
      </c>
      <c r="V33" s="471"/>
    </row>
    <row r="34" spans="1:22" x14ac:dyDescent="0.25">
      <c r="A34" s="56"/>
      <c r="B34" s="197"/>
      <c r="C34" s="145"/>
      <c r="D34" s="57"/>
      <c r="E34" s="58"/>
      <c r="F34" s="187"/>
      <c r="G34" s="188"/>
      <c r="H34" s="201"/>
      <c r="I34" s="202"/>
      <c r="J34" s="928"/>
      <c r="K34" s="216"/>
      <c r="L34" s="212"/>
      <c r="M34" s="213"/>
      <c r="N34" s="213"/>
      <c r="O34" s="213"/>
      <c r="P34" s="214"/>
      <c r="Q34" s="215"/>
      <c r="R34" s="214"/>
      <c r="S34" s="214"/>
      <c r="T34" s="214"/>
      <c r="U34" s="380" t="str">
        <f t="shared" si="3"/>
        <v/>
      </c>
      <c r="V34" s="471"/>
    </row>
    <row r="35" spans="1:22" x14ac:dyDescent="0.25">
      <c r="A35" s="56"/>
      <c r="B35" s="197"/>
      <c r="C35" s="145"/>
      <c r="D35" s="57"/>
      <c r="E35" s="58"/>
      <c r="F35" s="187"/>
      <c r="G35" s="188"/>
      <c r="H35" s="201"/>
      <c r="I35" s="202"/>
      <c r="J35" s="928"/>
      <c r="K35" s="216"/>
      <c r="L35" s="212"/>
      <c r="M35" s="213"/>
      <c r="N35" s="213"/>
      <c r="O35" s="213"/>
      <c r="P35" s="214"/>
      <c r="Q35" s="215"/>
      <c r="R35" s="214"/>
      <c r="S35" s="214"/>
      <c r="T35" s="214"/>
      <c r="U35" s="380" t="str">
        <f t="shared" si="3"/>
        <v/>
      </c>
      <c r="V35" s="471"/>
    </row>
    <row r="36" spans="1:22" x14ac:dyDescent="0.25">
      <c r="A36" s="56"/>
      <c r="B36" s="197"/>
      <c r="C36" s="145"/>
      <c r="D36" s="57"/>
      <c r="E36" s="58"/>
      <c r="F36" s="187"/>
      <c r="G36" s="188"/>
      <c r="H36" s="201"/>
      <c r="I36" s="202"/>
      <c r="J36" s="928"/>
      <c r="K36" s="216"/>
      <c r="L36" s="212"/>
      <c r="M36" s="213"/>
      <c r="N36" s="213"/>
      <c r="O36" s="213"/>
      <c r="P36" s="214"/>
      <c r="Q36" s="215"/>
      <c r="R36" s="214"/>
      <c r="S36" s="214"/>
      <c r="T36" s="214"/>
      <c r="U36" s="380" t="str">
        <f t="shared" si="3"/>
        <v/>
      </c>
      <c r="V36" s="471"/>
    </row>
    <row r="37" spans="1:22" x14ac:dyDescent="0.25">
      <c r="A37" s="56"/>
      <c r="B37" s="197"/>
      <c r="C37" s="145"/>
      <c r="D37" s="57"/>
      <c r="E37" s="58"/>
      <c r="F37" s="187"/>
      <c r="G37" s="188"/>
      <c r="H37" s="201"/>
      <c r="I37" s="202"/>
      <c r="J37" s="928"/>
      <c r="K37" s="216"/>
      <c r="L37" s="212"/>
      <c r="M37" s="213"/>
      <c r="N37" s="213"/>
      <c r="O37" s="213"/>
      <c r="P37" s="214"/>
      <c r="Q37" s="215"/>
      <c r="R37" s="214"/>
      <c r="S37" s="214"/>
      <c r="T37" s="214"/>
      <c r="U37" s="380" t="str">
        <f t="shared" si="3"/>
        <v/>
      </c>
      <c r="V37" s="471"/>
    </row>
    <row r="38" spans="1:22" x14ac:dyDescent="0.25">
      <c r="A38" s="56"/>
      <c r="B38" s="197"/>
      <c r="C38" s="145"/>
      <c r="D38" s="57"/>
      <c r="E38" s="58"/>
      <c r="F38" s="187"/>
      <c r="G38" s="188"/>
      <c r="H38" s="201"/>
      <c r="I38" s="202"/>
      <c r="J38" s="928"/>
      <c r="K38" s="216"/>
      <c r="L38" s="212"/>
      <c r="M38" s="213"/>
      <c r="N38" s="213"/>
      <c r="O38" s="213"/>
      <c r="P38" s="214"/>
      <c r="Q38" s="215"/>
      <c r="R38" s="214"/>
      <c r="S38" s="214"/>
      <c r="T38" s="214"/>
      <c r="U38" s="380" t="str">
        <f t="shared" si="3"/>
        <v/>
      </c>
      <c r="V38" s="471"/>
    </row>
    <row r="39" spans="1:22" x14ac:dyDescent="0.25">
      <c r="A39" s="56"/>
      <c r="B39" s="197"/>
      <c r="C39" s="145"/>
      <c r="D39" s="57"/>
      <c r="E39" s="58"/>
      <c r="F39" s="187"/>
      <c r="G39" s="188"/>
      <c r="H39" s="201"/>
      <c r="I39" s="202"/>
      <c r="J39" s="928"/>
      <c r="K39" s="216"/>
      <c r="L39" s="212"/>
      <c r="M39" s="213"/>
      <c r="N39" s="213"/>
      <c r="O39" s="213"/>
      <c r="P39" s="214"/>
      <c r="Q39" s="215"/>
      <c r="R39" s="214"/>
      <c r="S39" s="214"/>
      <c r="T39" s="214"/>
      <c r="U39" s="380" t="str">
        <f t="shared" si="3"/>
        <v/>
      </c>
      <c r="V39" s="471"/>
    </row>
    <row r="40" spans="1:22" x14ac:dyDescent="0.25">
      <c r="A40" s="56"/>
      <c r="B40" s="197"/>
      <c r="C40" s="145"/>
      <c r="D40" s="57"/>
      <c r="E40" s="58"/>
      <c r="F40" s="187"/>
      <c r="G40" s="188"/>
      <c r="H40" s="201"/>
      <c r="I40" s="202"/>
      <c r="J40" s="928"/>
      <c r="K40" s="216"/>
      <c r="L40" s="212"/>
      <c r="M40" s="213"/>
      <c r="N40" s="213"/>
      <c r="O40" s="213"/>
      <c r="P40" s="214"/>
      <c r="Q40" s="215"/>
      <c r="R40" s="214"/>
      <c r="S40" s="214"/>
      <c r="T40" s="214"/>
      <c r="U40" s="380" t="str">
        <f t="shared" si="3"/>
        <v/>
      </c>
      <c r="V40" s="471"/>
    </row>
    <row r="41" spans="1:22" x14ac:dyDescent="0.25">
      <c r="A41" s="56"/>
      <c r="B41" s="197"/>
      <c r="C41" s="145"/>
      <c r="D41" s="57"/>
      <c r="E41" s="58"/>
      <c r="F41" s="187"/>
      <c r="G41" s="188"/>
      <c r="H41" s="201"/>
      <c r="I41" s="202"/>
      <c r="J41" s="928"/>
      <c r="K41" s="216"/>
      <c r="L41" s="212"/>
      <c r="M41" s="213"/>
      <c r="N41" s="213"/>
      <c r="O41" s="213"/>
      <c r="P41" s="214"/>
      <c r="Q41" s="215"/>
      <c r="R41" s="214"/>
      <c r="S41" s="214"/>
      <c r="T41" s="214"/>
      <c r="U41" s="380" t="str">
        <f t="shared" si="3"/>
        <v/>
      </c>
      <c r="V41" s="471"/>
    </row>
    <row r="42" spans="1:22" x14ac:dyDescent="0.25">
      <c r="A42" s="56"/>
      <c r="B42" s="197"/>
      <c r="C42" s="145"/>
      <c r="D42" s="57"/>
      <c r="E42" s="58"/>
      <c r="F42" s="187"/>
      <c r="G42" s="188"/>
      <c r="H42" s="201"/>
      <c r="I42" s="202"/>
      <c r="J42" s="928"/>
      <c r="K42" s="216"/>
      <c r="L42" s="212"/>
      <c r="M42" s="213"/>
      <c r="N42" s="213"/>
      <c r="O42" s="213"/>
      <c r="P42" s="214"/>
      <c r="Q42" s="215"/>
      <c r="R42" s="214"/>
      <c r="S42" s="214"/>
      <c r="T42" s="214"/>
      <c r="U42" s="380" t="str">
        <f t="shared" si="3"/>
        <v/>
      </c>
      <c r="V42" s="471"/>
    </row>
    <row r="43" spans="1:22" x14ac:dyDescent="0.25">
      <c r="A43" s="56"/>
      <c r="B43" s="197"/>
      <c r="C43" s="145"/>
      <c r="D43" s="57"/>
      <c r="E43" s="58"/>
      <c r="F43" s="187"/>
      <c r="G43" s="188"/>
      <c r="H43" s="201"/>
      <c r="I43" s="202"/>
      <c r="J43" s="928"/>
      <c r="K43" s="216"/>
      <c r="L43" s="212"/>
      <c r="M43" s="213"/>
      <c r="N43" s="213"/>
      <c r="O43" s="213"/>
      <c r="P43" s="214"/>
      <c r="Q43" s="215"/>
      <c r="R43" s="214"/>
      <c r="S43" s="214"/>
      <c r="T43" s="214"/>
      <c r="U43" s="380" t="str">
        <f t="shared" si="3"/>
        <v/>
      </c>
      <c r="V43" s="471"/>
    </row>
    <row r="44" spans="1:22" x14ac:dyDescent="0.25">
      <c r="A44" s="56"/>
      <c r="B44" s="197"/>
      <c r="C44" s="145"/>
      <c r="D44" s="57"/>
      <c r="E44" s="58"/>
      <c r="F44" s="187"/>
      <c r="G44" s="188"/>
      <c r="H44" s="201"/>
      <c r="I44" s="202"/>
      <c r="J44" s="928"/>
      <c r="K44" s="216"/>
      <c r="L44" s="212"/>
      <c r="M44" s="213"/>
      <c r="N44" s="213"/>
      <c r="O44" s="213"/>
      <c r="P44" s="214"/>
      <c r="Q44" s="215"/>
      <c r="R44" s="214"/>
      <c r="S44" s="214"/>
      <c r="T44" s="214"/>
      <c r="U44" s="380" t="str">
        <f t="shared" si="3"/>
        <v/>
      </c>
      <c r="V44" s="471"/>
    </row>
    <row r="45" spans="1:22" x14ac:dyDescent="0.25">
      <c r="A45" s="56"/>
      <c r="B45" s="197"/>
      <c r="C45" s="145"/>
      <c r="D45" s="57"/>
      <c r="E45" s="58"/>
      <c r="F45" s="187"/>
      <c r="G45" s="188"/>
      <c r="H45" s="201"/>
      <c r="I45" s="202"/>
      <c r="J45" s="928"/>
      <c r="K45" s="216"/>
      <c r="L45" s="212"/>
      <c r="M45" s="213"/>
      <c r="N45" s="213"/>
      <c r="O45" s="213"/>
      <c r="P45" s="214"/>
      <c r="Q45" s="215"/>
      <c r="R45" s="214"/>
      <c r="S45" s="214"/>
      <c r="T45" s="214"/>
      <c r="U45" s="380" t="str">
        <f t="shared" si="3"/>
        <v/>
      </c>
      <c r="V45" s="471"/>
    </row>
    <row r="46" spans="1:22" x14ac:dyDescent="0.25">
      <c r="A46" s="56"/>
      <c r="B46" s="197"/>
      <c r="C46" s="145"/>
      <c r="D46" s="57"/>
      <c r="E46" s="58"/>
      <c r="F46" s="187"/>
      <c r="G46" s="188"/>
      <c r="H46" s="201"/>
      <c r="I46" s="202"/>
      <c r="J46" s="928"/>
      <c r="K46" s="216"/>
      <c r="L46" s="212"/>
      <c r="M46" s="213"/>
      <c r="N46" s="213"/>
      <c r="O46" s="213"/>
      <c r="P46" s="214"/>
      <c r="Q46" s="215"/>
      <c r="R46" s="214"/>
      <c r="S46" s="214"/>
      <c r="T46" s="214"/>
      <c r="U46" s="380" t="str">
        <f t="shared" si="3"/>
        <v/>
      </c>
      <c r="V46" s="471"/>
    </row>
    <row r="47" spans="1:22" x14ac:dyDescent="0.25">
      <c r="A47" s="56"/>
      <c r="B47" s="197"/>
      <c r="C47" s="145"/>
      <c r="D47" s="57"/>
      <c r="E47" s="58"/>
      <c r="F47" s="187"/>
      <c r="G47" s="188"/>
      <c r="H47" s="201"/>
      <c r="I47" s="202"/>
      <c r="J47" s="928"/>
      <c r="K47" s="216"/>
      <c r="L47" s="212"/>
      <c r="M47" s="213"/>
      <c r="N47" s="213"/>
      <c r="O47" s="213"/>
      <c r="P47" s="214"/>
      <c r="Q47" s="215"/>
      <c r="R47" s="214"/>
      <c r="S47" s="214"/>
      <c r="T47" s="214"/>
      <c r="U47" s="380" t="str">
        <f t="shared" si="3"/>
        <v/>
      </c>
      <c r="V47" s="471"/>
    </row>
    <row r="48" spans="1:22" x14ac:dyDescent="0.25">
      <c r="A48" s="56"/>
      <c r="B48" s="197"/>
      <c r="C48" s="145"/>
      <c r="D48" s="57"/>
      <c r="E48" s="58"/>
      <c r="F48" s="187"/>
      <c r="G48" s="188"/>
      <c r="H48" s="201"/>
      <c r="I48" s="202"/>
      <c r="J48" s="928"/>
      <c r="K48" s="216"/>
      <c r="L48" s="212"/>
      <c r="M48" s="213"/>
      <c r="N48" s="213"/>
      <c r="O48" s="213"/>
      <c r="P48" s="214"/>
      <c r="Q48" s="215"/>
      <c r="R48" s="214"/>
      <c r="S48" s="214"/>
      <c r="T48" s="214"/>
      <c r="U48" s="380" t="str">
        <f t="shared" si="3"/>
        <v/>
      </c>
      <c r="V48" s="471"/>
    </row>
    <row r="49" spans="1:22" x14ac:dyDescent="0.25">
      <c r="A49" s="56"/>
      <c r="B49" s="197"/>
      <c r="C49" s="145"/>
      <c r="D49" s="57"/>
      <c r="E49" s="58"/>
      <c r="F49" s="187"/>
      <c r="G49" s="188"/>
      <c r="H49" s="201"/>
      <c r="I49" s="202"/>
      <c r="J49" s="928"/>
      <c r="K49" s="216"/>
      <c r="L49" s="212"/>
      <c r="M49" s="213"/>
      <c r="N49" s="213"/>
      <c r="O49" s="213"/>
      <c r="P49" s="214"/>
      <c r="Q49" s="215"/>
      <c r="R49" s="214"/>
      <c r="S49" s="214"/>
      <c r="T49" s="214"/>
      <c r="U49" s="380" t="str">
        <f t="shared" si="3"/>
        <v/>
      </c>
      <c r="V49" s="471"/>
    </row>
    <row r="50" spans="1:22" x14ac:dyDescent="0.25">
      <c r="A50" s="56"/>
      <c r="B50" s="197"/>
      <c r="C50" s="145"/>
      <c r="D50" s="57"/>
      <c r="E50" s="58"/>
      <c r="F50" s="187"/>
      <c r="G50" s="188"/>
      <c r="H50" s="201"/>
      <c r="I50" s="202"/>
      <c r="J50" s="928"/>
      <c r="K50" s="216"/>
      <c r="L50" s="212"/>
      <c r="M50" s="213"/>
      <c r="N50" s="213"/>
      <c r="O50" s="213"/>
      <c r="P50" s="214"/>
      <c r="Q50" s="215"/>
      <c r="R50" s="214"/>
      <c r="S50" s="214"/>
      <c r="T50" s="214"/>
      <c r="U50" s="380" t="str">
        <f t="shared" si="3"/>
        <v/>
      </c>
      <c r="V50" s="471"/>
    </row>
    <row r="51" spans="1:22" x14ac:dyDescent="0.25">
      <c r="A51" s="56"/>
      <c r="B51" s="197"/>
      <c r="C51" s="145"/>
      <c r="D51" s="57"/>
      <c r="E51" s="58"/>
      <c r="F51" s="187"/>
      <c r="G51" s="188"/>
      <c r="H51" s="201"/>
      <c r="I51" s="202"/>
      <c r="J51" s="928"/>
      <c r="K51" s="216"/>
      <c r="L51" s="212"/>
      <c r="M51" s="213"/>
      <c r="N51" s="213"/>
      <c r="O51" s="213"/>
      <c r="P51" s="214"/>
      <c r="Q51" s="215"/>
      <c r="R51" s="214"/>
      <c r="S51" s="214"/>
      <c r="T51" s="214"/>
      <c r="U51" s="380" t="str">
        <f t="shared" si="3"/>
        <v/>
      </c>
      <c r="V51" s="471"/>
    </row>
    <row r="52" spans="1:22" x14ac:dyDescent="0.25">
      <c r="A52" s="56"/>
      <c r="B52" s="197"/>
      <c r="C52" s="145"/>
      <c r="D52" s="57"/>
      <c r="E52" s="58"/>
      <c r="F52" s="187"/>
      <c r="G52" s="188"/>
      <c r="H52" s="201"/>
      <c r="I52" s="202"/>
      <c r="J52" s="928"/>
      <c r="K52" s="216"/>
      <c r="L52" s="212"/>
      <c r="M52" s="213"/>
      <c r="N52" s="213"/>
      <c r="O52" s="213"/>
      <c r="P52" s="214"/>
      <c r="Q52" s="215"/>
      <c r="R52" s="214"/>
      <c r="S52" s="214"/>
      <c r="T52" s="214"/>
      <c r="U52" s="380" t="str">
        <f t="shared" si="3"/>
        <v/>
      </c>
      <c r="V52" s="471"/>
    </row>
    <row r="53" spans="1:22" x14ac:dyDescent="0.25">
      <c r="A53" s="56"/>
      <c r="B53" s="197"/>
      <c r="C53" s="145"/>
      <c r="D53" s="57"/>
      <c r="E53" s="58"/>
      <c r="F53" s="187"/>
      <c r="G53" s="188"/>
      <c r="H53" s="201"/>
      <c r="I53" s="202"/>
      <c r="J53" s="928"/>
      <c r="K53" s="216"/>
      <c r="L53" s="212"/>
      <c r="M53" s="213"/>
      <c r="N53" s="213"/>
      <c r="O53" s="213"/>
      <c r="P53" s="214"/>
      <c r="Q53" s="215"/>
      <c r="R53" s="214"/>
      <c r="S53" s="214"/>
      <c r="T53" s="214"/>
      <c r="U53" s="380" t="str">
        <f t="shared" si="3"/>
        <v/>
      </c>
      <c r="V53" s="471"/>
    </row>
    <row r="54" spans="1:22" x14ac:dyDescent="0.25">
      <c r="A54" s="56"/>
      <c r="B54" s="197"/>
      <c r="C54" s="145"/>
      <c r="D54" s="57"/>
      <c r="E54" s="58"/>
      <c r="F54" s="187"/>
      <c r="G54" s="188"/>
      <c r="H54" s="201"/>
      <c r="I54" s="202"/>
      <c r="J54" s="928"/>
      <c r="K54" s="216"/>
      <c r="L54" s="212"/>
      <c r="M54" s="213"/>
      <c r="N54" s="213"/>
      <c r="O54" s="213"/>
      <c r="P54" s="214"/>
      <c r="Q54" s="215"/>
      <c r="R54" s="214"/>
      <c r="S54" s="214"/>
      <c r="T54" s="214"/>
      <c r="U54" s="380" t="str">
        <f t="shared" si="3"/>
        <v/>
      </c>
      <c r="V54" s="471"/>
    </row>
    <row r="55" spans="1:22" x14ac:dyDescent="0.25">
      <c r="A55" s="56"/>
      <c r="B55" s="197"/>
      <c r="C55" s="145"/>
      <c r="D55" s="57"/>
      <c r="E55" s="58"/>
      <c r="F55" s="187"/>
      <c r="G55" s="188"/>
      <c r="H55" s="201"/>
      <c r="I55" s="202"/>
      <c r="J55" s="928"/>
      <c r="K55" s="216"/>
      <c r="L55" s="212"/>
      <c r="M55" s="213"/>
      <c r="N55" s="213"/>
      <c r="O55" s="213"/>
      <c r="P55" s="214"/>
      <c r="Q55" s="215"/>
      <c r="R55" s="214"/>
      <c r="S55" s="214"/>
      <c r="T55" s="214"/>
      <c r="U55" s="380" t="str">
        <f t="shared" si="3"/>
        <v/>
      </c>
      <c r="V55" s="471"/>
    </row>
    <row r="56" spans="1:22" x14ac:dyDescent="0.25">
      <c r="A56" s="56"/>
      <c r="B56" s="197"/>
      <c r="C56" s="145"/>
      <c r="D56" s="57"/>
      <c r="E56" s="58"/>
      <c r="F56" s="187"/>
      <c r="G56" s="188"/>
      <c r="H56" s="201"/>
      <c r="I56" s="202"/>
      <c r="J56" s="928"/>
      <c r="K56" s="216"/>
      <c r="L56" s="212"/>
      <c r="M56" s="213"/>
      <c r="N56" s="213"/>
      <c r="O56" s="213"/>
      <c r="P56" s="214"/>
      <c r="Q56" s="215"/>
      <c r="R56" s="214"/>
      <c r="S56" s="214"/>
      <c r="T56" s="214"/>
      <c r="U56" s="380" t="str">
        <f t="shared" si="3"/>
        <v/>
      </c>
      <c r="V56" s="471"/>
    </row>
    <row r="57" spans="1:22" x14ac:dyDescent="0.25">
      <c r="A57" s="56"/>
      <c r="B57" s="197"/>
      <c r="C57" s="145"/>
      <c r="D57" s="57"/>
      <c r="E57" s="58"/>
      <c r="F57" s="187"/>
      <c r="G57" s="188"/>
      <c r="H57" s="201"/>
      <c r="I57" s="202"/>
      <c r="J57" s="928"/>
      <c r="K57" s="216"/>
      <c r="L57" s="212"/>
      <c r="M57" s="213"/>
      <c r="N57" s="213"/>
      <c r="O57" s="213"/>
      <c r="P57" s="214"/>
      <c r="Q57" s="215"/>
      <c r="R57" s="214"/>
      <c r="S57" s="214"/>
      <c r="T57" s="214"/>
      <c r="U57" s="380" t="str">
        <f t="shared" si="3"/>
        <v/>
      </c>
      <c r="V57" s="471"/>
    </row>
    <row r="58" spans="1:22" x14ac:dyDescent="0.25">
      <c r="A58" s="56"/>
      <c r="B58" s="197"/>
      <c r="C58" s="145"/>
      <c r="D58" s="57"/>
      <c r="E58" s="58"/>
      <c r="F58" s="187"/>
      <c r="G58" s="188"/>
      <c r="H58" s="201"/>
      <c r="I58" s="202"/>
      <c r="J58" s="928"/>
      <c r="K58" s="216"/>
      <c r="L58" s="212"/>
      <c r="M58" s="213"/>
      <c r="N58" s="213"/>
      <c r="O58" s="213"/>
      <c r="P58" s="214"/>
      <c r="Q58" s="215"/>
      <c r="R58" s="214"/>
      <c r="S58" s="214"/>
      <c r="T58" s="214"/>
      <c r="U58" s="380" t="str">
        <f t="shared" si="3"/>
        <v/>
      </c>
      <c r="V58" s="471"/>
    </row>
    <row r="59" spans="1:22" x14ac:dyDescent="0.25">
      <c r="A59" s="56"/>
      <c r="B59" s="197"/>
      <c r="C59" s="145"/>
      <c r="D59" s="57"/>
      <c r="E59" s="58"/>
      <c r="F59" s="187"/>
      <c r="G59" s="188"/>
      <c r="H59" s="201"/>
      <c r="I59" s="202"/>
      <c r="J59" s="928"/>
      <c r="K59" s="216"/>
      <c r="L59" s="212"/>
      <c r="M59" s="213"/>
      <c r="N59" s="213"/>
      <c r="O59" s="213"/>
      <c r="P59" s="214"/>
      <c r="Q59" s="215"/>
      <c r="R59" s="214"/>
      <c r="S59" s="214"/>
      <c r="T59" s="214"/>
      <c r="U59" s="380" t="str">
        <f t="shared" si="3"/>
        <v/>
      </c>
      <c r="V59" s="471"/>
    </row>
    <row r="60" spans="1:22" x14ac:dyDescent="0.25">
      <c r="A60" s="56"/>
      <c r="B60" s="197"/>
      <c r="C60" s="145"/>
      <c r="D60" s="57"/>
      <c r="E60" s="58"/>
      <c r="F60" s="187"/>
      <c r="G60" s="188"/>
      <c r="H60" s="201"/>
      <c r="I60" s="202"/>
      <c r="J60" s="928"/>
      <c r="K60" s="216"/>
      <c r="L60" s="212"/>
      <c r="M60" s="213"/>
      <c r="N60" s="213"/>
      <c r="O60" s="213"/>
      <c r="P60" s="214"/>
      <c r="Q60" s="215"/>
      <c r="R60" s="214"/>
      <c r="S60" s="214"/>
      <c r="T60" s="214"/>
      <c r="U60" s="380" t="str">
        <f t="shared" si="3"/>
        <v/>
      </c>
      <c r="V60" s="471"/>
    </row>
    <row r="61" spans="1:22" x14ac:dyDescent="0.25">
      <c r="A61" s="56"/>
      <c r="B61" s="197"/>
      <c r="C61" s="145"/>
      <c r="D61" s="57"/>
      <c r="E61" s="58"/>
      <c r="F61" s="187"/>
      <c r="G61" s="188"/>
      <c r="H61" s="201"/>
      <c r="I61" s="202"/>
      <c r="J61" s="928"/>
      <c r="K61" s="216"/>
      <c r="L61" s="212"/>
      <c r="M61" s="213"/>
      <c r="N61" s="213"/>
      <c r="O61" s="213"/>
      <c r="P61" s="214"/>
      <c r="Q61" s="215"/>
      <c r="R61" s="214"/>
      <c r="S61" s="214"/>
      <c r="T61" s="214"/>
      <c r="U61" s="380" t="str">
        <f t="shared" si="3"/>
        <v/>
      </c>
      <c r="V61" s="471"/>
    </row>
    <row r="62" spans="1:22" x14ac:dyDescent="0.25">
      <c r="A62" s="56"/>
      <c r="B62" s="197"/>
      <c r="C62" s="145"/>
      <c r="D62" s="57"/>
      <c r="E62" s="58"/>
      <c r="F62" s="187"/>
      <c r="G62" s="188"/>
      <c r="H62" s="201"/>
      <c r="I62" s="202"/>
      <c r="J62" s="928"/>
      <c r="K62" s="216"/>
      <c r="L62" s="212"/>
      <c r="M62" s="213"/>
      <c r="N62" s="213"/>
      <c r="O62" s="213"/>
      <c r="P62" s="214"/>
      <c r="Q62" s="215"/>
      <c r="R62" s="214"/>
      <c r="S62" s="214"/>
      <c r="T62" s="214"/>
      <c r="U62" s="380" t="str">
        <f t="shared" si="3"/>
        <v/>
      </c>
      <c r="V62" s="471"/>
    </row>
    <row r="63" spans="1:22" x14ac:dyDescent="0.25">
      <c r="A63" s="56"/>
      <c r="B63" s="197"/>
      <c r="C63" s="145"/>
      <c r="D63" s="57"/>
      <c r="E63" s="58"/>
      <c r="F63" s="187"/>
      <c r="G63" s="188"/>
      <c r="H63" s="201"/>
      <c r="I63" s="202"/>
      <c r="J63" s="928"/>
      <c r="K63" s="216"/>
      <c r="L63" s="212"/>
      <c r="M63" s="213"/>
      <c r="N63" s="213"/>
      <c r="O63" s="213"/>
      <c r="P63" s="214"/>
      <c r="Q63" s="215"/>
      <c r="R63" s="214"/>
      <c r="S63" s="214"/>
      <c r="T63" s="214"/>
      <c r="U63" s="380" t="str">
        <f t="shared" si="3"/>
        <v/>
      </c>
      <c r="V63" s="471"/>
    </row>
    <row r="64" spans="1:22" x14ac:dyDescent="0.25">
      <c r="A64" s="56"/>
      <c r="B64" s="197"/>
      <c r="C64" s="145"/>
      <c r="D64" s="57"/>
      <c r="E64" s="58"/>
      <c r="F64" s="187"/>
      <c r="G64" s="188"/>
      <c r="H64" s="201"/>
      <c r="I64" s="202"/>
      <c r="J64" s="928"/>
      <c r="K64" s="216"/>
      <c r="L64" s="212"/>
      <c r="M64" s="213"/>
      <c r="N64" s="213"/>
      <c r="O64" s="213"/>
      <c r="P64" s="214"/>
      <c r="Q64" s="215"/>
      <c r="R64" s="214"/>
      <c r="S64" s="214"/>
      <c r="T64" s="214"/>
      <c r="U64" s="380" t="str">
        <f t="shared" si="3"/>
        <v/>
      </c>
      <c r="V64" s="471"/>
    </row>
    <row r="65" spans="1:22" x14ac:dyDescent="0.25">
      <c r="A65" s="56"/>
      <c r="B65" s="197"/>
      <c r="C65" s="145"/>
      <c r="D65" s="57"/>
      <c r="E65" s="58"/>
      <c r="F65" s="187"/>
      <c r="G65" s="188"/>
      <c r="H65" s="201"/>
      <c r="I65" s="202"/>
      <c r="J65" s="928"/>
      <c r="K65" s="216"/>
      <c r="L65" s="212"/>
      <c r="M65" s="213"/>
      <c r="N65" s="213"/>
      <c r="O65" s="213"/>
      <c r="P65" s="214"/>
      <c r="Q65" s="215"/>
      <c r="R65" s="214"/>
      <c r="S65" s="214"/>
      <c r="T65" s="214"/>
      <c r="U65" s="380" t="str">
        <f t="shared" si="3"/>
        <v/>
      </c>
      <c r="V65" s="471"/>
    </row>
    <row r="66" spans="1:22" x14ac:dyDescent="0.25">
      <c r="A66" s="56"/>
      <c r="B66" s="197"/>
      <c r="C66" s="145"/>
      <c r="D66" s="57"/>
      <c r="E66" s="58"/>
      <c r="F66" s="187"/>
      <c r="G66" s="188"/>
      <c r="H66" s="201"/>
      <c r="I66" s="202"/>
      <c r="J66" s="928"/>
      <c r="K66" s="216"/>
      <c r="L66" s="212"/>
      <c r="M66" s="213"/>
      <c r="N66" s="213"/>
      <c r="O66" s="213"/>
      <c r="P66" s="214"/>
      <c r="Q66" s="215"/>
      <c r="R66" s="214"/>
      <c r="S66" s="214"/>
      <c r="T66" s="214"/>
      <c r="U66" s="380" t="str">
        <f t="shared" si="3"/>
        <v/>
      </c>
      <c r="V66" s="471"/>
    </row>
    <row r="67" spans="1:22" x14ac:dyDescent="0.25">
      <c r="A67" s="56"/>
      <c r="B67" s="197"/>
      <c r="C67" s="145"/>
      <c r="D67" s="57"/>
      <c r="E67" s="58"/>
      <c r="F67" s="187"/>
      <c r="G67" s="188"/>
      <c r="H67" s="201"/>
      <c r="I67" s="202"/>
      <c r="J67" s="928"/>
      <c r="K67" s="216"/>
      <c r="L67" s="212"/>
      <c r="M67" s="213"/>
      <c r="N67" s="213"/>
      <c r="O67" s="213"/>
      <c r="P67" s="214"/>
      <c r="Q67" s="215"/>
      <c r="R67" s="214"/>
      <c r="S67" s="214"/>
      <c r="T67" s="214"/>
      <c r="U67" s="380" t="str">
        <f t="shared" si="3"/>
        <v/>
      </c>
      <c r="V67" s="471"/>
    </row>
    <row r="68" spans="1:22" x14ac:dyDescent="0.25">
      <c r="A68" s="56"/>
      <c r="B68" s="197"/>
      <c r="C68" s="145"/>
      <c r="D68" s="57"/>
      <c r="E68" s="58"/>
      <c r="F68" s="187"/>
      <c r="G68" s="188"/>
      <c r="H68" s="201"/>
      <c r="I68" s="202"/>
      <c r="J68" s="928"/>
      <c r="K68" s="216"/>
      <c r="L68" s="212"/>
      <c r="M68" s="213"/>
      <c r="N68" s="213"/>
      <c r="O68" s="213"/>
      <c r="P68" s="214"/>
      <c r="Q68" s="215"/>
      <c r="R68" s="214"/>
      <c r="S68" s="214"/>
      <c r="T68" s="214"/>
      <c r="U68" s="380" t="str">
        <f t="shared" si="3"/>
        <v/>
      </c>
      <c r="V68" s="471"/>
    </row>
    <row r="69" spans="1:22" x14ac:dyDescent="0.25">
      <c r="A69" s="56"/>
      <c r="B69" s="197"/>
      <c r="C69" s="145"/>
      <c r="D69" s="57"/>
      <c r="E69" s="58"/>
      <c r="F69" s="187"/>
      <c r="G69" s="188"/>
      <c r="H69" s="201"/>
      <c r="I69" s="202"/>
      <c r="J69" s="928"/>
      <c r="K69" s="216"/>
      <c r="L69" s="212"/>
      <c r="M69" s="213"/>
      <c r="N69" s="213"/>
      <c r="O69" s="213"/>
      <c r="P69" s="214"/>
      <c r="Q69" s="215"/>
      <c r="R69" s="214"/>
      <c r="S69" s="214"/>
      <c r="T69" s="214"/>
      <c r="U69" s="380" t="str">
        <f t="shared" si="3"/>
        <v/>
      </c>
      <c r="V69" s="471"/>
    </row>
    <row r="70" spans="1:22" x14ac:dyDescent="0.25">
      <c r="A70" s="56"/>
      <c r="B70" s="197"/>
      <c r="C70" s="145"/>
      <c r="D70" s="57"/>
      <c r="E70" s="58"/>
      <c r="F70" s="187"/>
      <c r="G70" s="188"/>
      <c r="H70" s="201"/>
      <c r="I70" s="202"/>
      <c r="J70" s="928"/>
      <c r="K70" s="216"/>
      <c r="L70" s="212"/>
      <c r="M70" s="213"/>
      <c r="N70" s="213"/>
      <c r="O70" s="213"/>
      <c r="P70" s="214"/>
      <c r="Q70" s="215"/>
      <c r="R70" s="214"/>
      <c r="S70" s="214"/>
      <c r="T70" s="214"/>
      <c r="U70" s="380" t="str">
        <f t="shared" si="3"/>
        <v/>
      </c>
      <c r="V70" s="471"/>
    </row>
    <row r="71" spans="1:22" x14ac:dyDescent="0.25">
      <c r="A71" s="56"/>
      <c r="B71" s="197"/>
      <c r="C71" s="145"/>
      <c r="D71" s="57"/>
      <c r="E71" s="58"/>
      <c r="F71" s="187"/>
      <c r="G71" s="188"/>
      <c r="H71" s="201"/>
      <c r="I71" s="202"/>
      <c r="J71" s="928"/>
      <c r="K71" s="216"/>
      <c r="L71" s="212"/>
      <c r="M71" s="213"/>
      <c r="N71" s="213"/>
      <c r="O71" s="213"/>
      <c r="P71" s="214"/>
      <c r="Q71" s="215"/>
      <c r="R71" s="214"/>
      <c r="S71" s="214"/>
      <c r="T71" s="214"/>
      <c r="U71" s="380" t="str">
        <f t="shared" si="3"/>
        <v/>
      </c>
      <c r="V71" s="471"/>
    </row>
    <row r="72" spans="1:22" x14ac:dyDescent="0.25">
      <c r="A72" s="56"/>
      <c r="B72" s="197"/>
      <c r="C72" s="145"/>
      <c r="D72" s="57"/>
      <c r="E72" s="58"/>
      <c r="F72" s="187"/>
      <c r="G72" s="188"/>
      <c r="H72" s="201"/>
      <c r="I72" s="202"/>
      <c r="J72" s="928"/>
      <c r="K72" s="216"/>
      <c r="L72" s="212"/>
      <c r="M72" s="213"/>
      <c r="N72" s="213"/>
      <c r="O72" s="213"/>
      <c r="P72" s="214"/>
      <c r="Q72" s="215"/>
      <c r="R72" s="214"/>
      <c r="S72" s="214"/>
      <c r="T72" s="214"/>
      <c r="U72" s="380" t="str">
        <f t="shared" si="3"/>
        <v/>
      </c>
      <c r="V72" s="471"/>
    </row>
    <row r="73" spans="1:22" x14ac:dyDescent="0.25">
      <c r="A73" s="56"/>
      <c r="B73" s="197"/>
      <c r="C73" s="145"/>
      <c r="D73" s="57"/>
      <c r="E73" s="58"/>
      <c r="F73" s="187"/>
      <c r="G73" s="188"/>
      <c r="H73" s="201"/>
      <c r="I73" s="202"/>
      <c r="J73" s="928"/>
      <c r="K73" s="216"/>
      <c r="L73" s="212"/>
      <c r="M73" s="213"/>
      <c r="N73" s="213"/>
      <c r="O73" s="213"/>
      <c r="P73" s="214"/>
      <c r="Q73" s="215"/>
      <c r="R73" s="214"/>
      <c r="S73" s="214"/>
      <c r="T73" s="214"/>
      <c r="U73" s="380" t="str">
        <f t="shared" si="3"/>
        <v/>
      </c>
      <c r="V73" s="471"/>
    </row>
    <row r="74" spans="1:22" x14ac:dyDescent="0.25">
      <c r="A74" s="56"/>
      <c r="B74" s="197"/>
      <c r="C74" s="145"/>
      <c r="D74" s="57"/>
      <c r="E74" s="58"/>
      <c r="F74" s="187"/>
      <c r="G74" s="188"/>
      <c r="H74" s="201"/>
      <c r="I74" s="202"/>
      <c r="J74" s="928"/>
      <c r="K74" s="216"/>
      <c r="L74" s="212"/>
      <c r="M74" s="213"/>
      <c r="N74" s="213"/>
      <c r="O74" s="213"/>
      <c r="P74" s="214"/>
      <c r="Q74" s="215"/>
      <c r="R74" s="214"/>
      <c r="S74" s="214"/>
      <c r="T74" s="214"/>
      <c r="U74" s="380" t="str">
        <f t="shared" si="3"/>
        <v/>
      </c>
      <c r="V74" s="471"/>
    </row>
    <row r="75" spans="1:22" x14ac:dyDescent="0.25">
      <c r="A75" s="56"/>
      <c r="B75" s="197"/>
      <c r="C75" s="145"/>
      <c r="D75" s="57"/>
      <c r="E75" s="58"/>
      <c r="F75" s="187"/>
      <c r="G75" s="188"/>
      <c r="H75" s="201"/>
      <c r="I75" s="202"/>
      <c r="J75" s="928"/>
      <c r="K75" s="216"/>
      <c r="L75" s="212"/>
      <c r="M75" s="213"/>
      <c r="N75" s="213"/>
      <c r="O75" s="213"/>
      <c r="P75" s="214"/>
      <c r="Q75" s="215"/>
      <c r="R75" s="214"/>
      <c r="S75" s="214"/>
      <c r="T75" s="214"/>
      <c r="U75" s="380" t="str">
        <f t="shared" si="3"/>
        <v/>
      </c>
      <c r="V75" s="471"/>
    </row>
    <row r="76" spans="1:22" x14ac:dyDescent="0.25">
      <c r="A76" s="56"/>
      <c r="B76" s="197"/>
      <c r="C76" s="145"/>
      <c r="D76" s="57"/>
      <c r="E76" s="58"/>
      <c r="F76" s="187"/>
      <c r="G76" s="188"/>
      <c r="H76" s="201"/>
      <c r="I76" s="202"/>
      <c r="J76" s="928"/>
      <c r="K76" s="216"/>
      <c r="L76" s="212"/>
      <c r="M76" s="213"/>
      <c r="N76" s="213"/>
      <c r="O76" s="213"/>
      <c r="P76" s="214"/>
      <c r="Q76" s="215"/>
      <c r="R76" s="214"/>
      <c r="S76" s="214"/>
      <c r="T76" s="214"/>
      <c r="U76" s="380" t="str">
        <f t="shared" si="3"/>
        <v/>
      </c>
      <c r="V76" s="471"/>
    </row>
    <row r="77" spans="1:22" x14ac:dyDescent="0.25">
      <c r="A77" s="56"/>
      <c r="B77" s="197"/>
      <c r="C77" s="145"/>
      <c r="D77" s="57"/>
      <c r="E77" s="58"/>
      <c r="F77" s="187"/>
      <c r="G77" s="188"/>
      <c r="H77" s="201"/>
      <c r="I77" s="202"/>
      <c r="J77" s="928"/>
      <c r="K77" s="216"/>
      <c r="L77" s="212"/>
      <c r="M77" s="213"/>
      <c r="N77" s="213"/>
      <c r="O77" s="213"/>
      <c r="P77" s="214"/>
      <c r="Q77" s="215"/>
      <c r="R77" s="214"/>
      <c r="S77" s="214"/>
      <c r="T77" s="214"/>
      <c r="U77" s="380" t="str">
        <f t="shared" si="3"/>
        <v/>
      </c>
      <c r="V77" s="471"/>
    </row>
    <row r="78" spans="1:22" x14ac:dyDescent="0.25">
      <c r="A78" s="56"/>
      <c r="B78" s="197"/>
      <c r="C78" s="145"/>
      <c r="D78" s="57"/>
      <c r="E78" s="58"/>
      <c r="F78" s="187"/>
      <c r="G78" s="188"/>
      <c r="H78" s="201"/>
      <c r="I78" s="202"/>
      <c r="J78" s="928"/>
      <c r="K78" s="216"/>
      <c r="L78" s="212"/>
      <c r="M78" s="213"/>
      <c r="N78" s="213"/>
      <c r="O78" s="213"/>
      <c r="P78" s="214"/>
      <c r="Q78" s="215"/>
      <c r="R78" s="214"/>
      <c r="S78" s="214"/>
      <c r="T78" s="214"/>
      <c r="U78" s="380" t="str">
        <f t="shared" si="3"/>
        <v/>
      </c>
      <c r="V78" s="471"/>
    </row>
    <row r="79" spans="1:22" x14ac:dyDescent="0.25">
      <c r="A79" s="56"/>
      <c r="B79" s="197"/>
      <c r="C79" s="145"/>
      <c r="D79" s="57"/>
      <c r="E79" s="58"/>
      <c r="F79" s="187"/>
      <c r="G79" s="188"/>
      <c r="H79" s="201"/>
      <c r="I79" s="202"/>
      <c r="J79" s="928"/>
      <c r="K79" s="216"/>
      <c r="L79" s="212"/>
      <c r="M79" s="213"/>
      <c r="N79" s="213"/>
      <c r="O79" s="213"/>
      <c r="P79" s="214"/>
      <c r="Q79" s="215"/>
      <c r="R79" s="214"/>
      <c r="S79" s="214"/>
      <c r="T79" s="214"/>
      <c r="U79" s="380" t="str">
        <f t="shared" si="3"/>
        <v/>
      </c>
      <c r="V79" s="471"/>
    </row>
    <row r="80" spans="1:22" x14ac:dyDescent="0.25">
      <c r="A80" s="56"/>
      <c r="B80" s="197"/>
      <c r="C80" s="145"/>
      <c r="D80" s="57"/>
      <c r="E80" s="58"/>
      <c r="F80" s="187"/>
      <c r="G80" s="188"/>
      <c r="H80" s="201"/>
      <c r="I80" s="202"/>
      <c r="J80" s="928"/>
      <c r="K80" s="216"/>
      <c r="L80" s="212"/>
      <c r="M80" s="213"/>
      <c r="N80" s="213"/>
      <c r="O80" s="213"/>
      <c r="P80" s="214"/>
      <c r="Q80" s="215"/>
      <c r="R80" s="214"/>
      <c r="S80" s="214"/>
      <c r="T80" s="214"/>
      <c r="U80" s="380" t="str">
        <f t="shared" si="3"/>
        <v/>
      </c>
      <c r="V80" s="471"/>
    </row>
    <row r="81" spans="1:22" x14ac:dyDescent="0.25">
      <c r="A81" s="56"/>
      <c r="B81" s="197"/>
      <c r="C81" s="145"/>
      <c r="D81" s="57"/>
      <c r="E81" s="58"/>
      <c r="F81" s="187"/>
      <c r="G81" s="188"/>
      <c r="H81" s="201"/>
      <c r="I81" s="202"/>
      <c r="J81" s="928"/>
      <c r="K81" s="216"/>
      <c r="L81" s="212"/>
      <c r="M81" s="213"/>
      <c r="N81" s="213"/>
      <c r="O81" s="213"/>
      <c r="P81" s="214"/>
      <c r="Q81" s="215"/>
      <c r="R81" s="214"/>
      <c r="S81" s="214"/>
      <c r="T81" s="214"/>
      <c r="U81" s="380" t="str">
        <f t="shared" si="3"/>
        <v/>
      </c>
      <c r="V81" s="471"/>
    </row>
    <row r="82" spans="1:22" x14ac:dyDescent="0.25">
      <c r="A82" s="56"/>
      <c r="B82" s="197"/>
      <c r="C82" s="145"/>
      <c r="D82" s="57"/>
      <c r="E82" s="58"/>
      <c r="F82" s="187"/>
      <c r="G82" s="188"/>
      <c r="H82" s="201"/>
      <c r="I82" s="202"/>
      <c r="J82" s="928"/>
      <c r="K82" s="216"/>
      <c r="L82" s="212"/>
      <c r="M82" s="213"/>
      <c r="N82" s="213"/>
      <c r="O82" s="213"/>
      <c r="P82" s="214"/>
      <c r="Q82" s="215"/>
      <c r="R82" s="214"/>
      <c r="S82" s="214"/>
      <c r="T82" s="214"/>
      <c r="U82" s="380" t="str">
        <f t="shared" ref="U82:U145" si="4">IF(SUM(H82:I82)=0,"",SUM(H82:I82))</f>
        <v/>
      </c>
      <c r="V82" s="471"/>
    </row>
    <row r="83" spans="1:22" x14ac:dyDescent="0.25">
      <c r="A83" s="56"/>
      <c r="B83" s="197"/>
      <c r="C83" s="145"/>
      <c r="D83" s="57"/>
      <c r="E83" s="58"/>
      <c r="F83" s="187"/>
      <c r="G83" s="188"/>
      <c r="H83" s="201"/>
      <c r="I83" s="202"/>
      <c r="J83" s="928"/>
      <c r="K83" s="216"/>
      <c r="L83" s="212"/>
      <c r="M83" s="213"/>
      <c r="N83" s="213"/>
      <c r="O83" s="213"/>
      <c r="P83" s="214"/>
      <c r="Q83" s="215"/>
      <c r="R83" s="214"/>
      <c r="S83" s="214"/>
      <c r="T83" s="214"/>
      <c r="U83" s="380" t="str">
        <f t="shared" si="4"/>
        <v/>
      </c>
      <c r="V83" s="471"/>
    </row>
    <row r="84" spans="1:22" x14ac:dyDescent="0.25">
      <c r="A84" s="56"/>
      <c r="B84" s="197"/>
      <c r="C84" s="145"/>
      <c r="D84" s="57"/>
      <c r="E84" s="58"/>
      <c r="F84" s="187"/>
      <c r="G84" s="188"/>
      <c r="H84" s="201"/>
      <c r="I84" s="202"/>
      <c r="J84" s="928"/>
      <c r="K84" s="216"/>
      <c r="L84" s="212"/>
      <c r="M84" s="213"/>
      <c r="N84" s="213"/>
      <c r="O84" s="213"/>
      <c r="P84" s="214"/>
      <c r="Q84" s="215"/>
      <c r="R84" s="214"/>
      <c r="S84" s="214"/>
      <c r="T84" s="214"/>
      <c r="U84" s="380" t="str">
        <f t="shared" si="4"/>
        <v/>
      </c>
      <c r="V84" s="471"/>
    </row>
    <row r="85" spans="1:22" x14ac:dyDescent="0.25">
      <c r="A85" s="56"/>
      <c r="B85" s="197"/>
      <c r="C85" s="145"/>
      <c r="D85" s="57"/>
      <c r="E85" s="58"/>
      <c r="F85" s="187"/>
      <c r="G85" s="188"/>
      <c r="H85" s="201"/>
      <c r="I85" s="202"/>
      <c r="J85" s="928"/>
      <c r="K85" s="216"/>
      <c r="L85" s="212"/>
      <c r="M85" s="213"/>
      <c r="N85" s="213"/>
      <c r="O85" s="213"/>
      <c r="P85" s="214"/>
      <c r="Q85" s="215"/>
      <c r="R85" s="214"/>
      <c r="S85" s="214"/>
      <c r="T85" s="214"/>
      <c r="U85" s="380" t="str">
        <f t="shared" si="4"/>
        <v/>
      </c>
      <c r="V85" s="471"/>
    </row>
    <row r="86" spans="1:22" x14ac:dyDescent="0.25">
      <c r="A86" s="56"/>
      <c r="B86" s="197"/>
      <c r="C86" s="145"/>
      <c r="D86" s="57"/>
      <c r="E86" s="58"/>
      <c r="F86" s="187"/>
      <c r="G86" s="188"/>
      <c r="H86" s="201"/>
      <c r="I86" s="202"/>
      <c r="J86" s="928"/>
      <c r="K86" s="216"/>
      <c r="L86" s="212"/>
      <c r="M86" s="213"/>
      <c r="N86" s="213"/>
      <c r="O86" s="213"/>
      <c r="P86" s="214"/>
      <c r="Q86" s="215"/>
      <c r="R86" s="214"/>
      <c r="S86" s="214"/>
      <c r="T86" s="214"/>
      <c r="U86" s="380" t="str">
        <f t="shared" si="4"/>
        <v/>
      </c>
      <c r="V86" s="471"/>
    </row>
    <row r="87" spans="1:22" x14ac:dyDescent="0.25">
      <c r="A87" s="56"/>
      <c r="B87" s="197"/>
      <c r="C87" s="145"/>
      <c r="D87" s="57"/>
      <c r="E87" s="58"/>
      <c r="F87" s="187"/>
      <c r="G87" s="188"/>
      <c r="H87" s="201"/>
      <c r="I87" s="202"/>
      <c r="J87" s="928"/>
      <c r="K87" s="216"/>
      <c r="L87" s="212"/>
      <c r="M87" s="213"/>
      <c r="N87" s="213"/>
      <c r="O87" s="213"/>
      <c r="P87" s="214"/>
      <c r="Q87" s="215"/>
      <c r="R87" s="214"/>
      <c r="S87" s="214"/>
      <c r="T87" s="214"/>
      <c r="U87" s="380" t="str">
        <f t="shared" si="4"/>
        <v/>
      </c>
      <c r="V87" s="471"/>
    </row>
    <row r="88" spans="1:22" x14ac:dyDescent="0.25">
      <c r="A88" s="56"/>
      <c r="B88" s="197"/>
      <c r="C88" s="145"/>
      <c r="D88" s="57"/>
      <c r="E88" s="58"/>
      <c r="F88" s="187"/>
      <c r="G88" s="188"/>
      <c r="H88" s="201"/>
      <c r="I88" s="202"/>
      <c r="J88" s="928"/>
      <c r="K88" s="216"/>
      <c r="L88" s="212"/>
      <c r="M88" s="213"/>
      <c r="N88" s="213"/>
      <c r="O88" s="213"/>
      <c r="P88" s="214"/>
      <c r="Q88" s="215"/>
      <c r="R88" s="214"/>
      <c r="S88" s="214"/>
      <c r="T88" s="214"/>
      <c r="U88" s="380" t="str">
        <f t="shared" si="4"/>
        <v/>
      </c>
      <c r="V88" s="471"/>
    </row>
    <row r="89" spans="1:22" x14ac:dyDescent="0.25">
      <c r="A89" s="56"/>
      <c r="B89" s="197"/>
      <c r="C89" s="145"/>
      <c r="D89" s="57"/>
      <c r="E89" s="58"/>
      <c r="F89" s="187"/>
      <c r="G89" s="188"/>
      <c r="H89" s="201"/>
      <c r="I89" s="202"/>
      <c r="J89" s="928"/>
      <c r="K89" s="216"/>
      <c r="L89" s="212"/>
      <c r="M89" s="213"/>
      <c r="N89" s="213"/>
      <c r="O89" s="213"/>
      <c r="P89" s="214"/>
      <c r="Q89" s="215"/>
      <c r="R89" s="214"/>
      <c r="S89" s="214"/>
      <c r="T89" s="214"/>
      <c r="U89" s="380" t="str">
        <f t="shared" si="4"/>
        <v/>
      </c>
      <c r="V89" s="471"/>
    </row>
    <row r="90" spans="1:22" x14ac:dyDescent="0.25">
      <c r="A90" s="56"/>
      <c r="B90" s="197"/>
      <c r="C90" s="145"/>
      <c r="D90" s="57"/>
      <c r="E90" s="58"/>
      <c r="F90" s="187"/>
      <c r="G90" s="188"/>
      <c r="H90" s="201"/>
      <c r="I90" s="202"/>
      <c r="J90" s="928"/>
      <c r="K90" s="216"/>
      <c r="L90" s="212"/>
      <c r="M90" s="213"/>
      <c r="N90" s="213"/>
      <c r="O90" s="213"/>
      <c r="P90" s="214"/>
      <c r="Q90" s="215"/>
      <c r="R90" s="214"/>
      <c r="S90" s="214"/>
      <c r="T90" s="214"/>
      <c r="U90" s="380" t="str">
        <f t="shared" si="4"/>
        <v/>
      </c>
      <c r="V90" s="471"/>
    </row>
    <row r="91" spans="1:22" x14ac:dyDescent="0.25">
      <c r="A91" s="56"/>
      <c r="B91" s="197"/>
      <c r="C91" s="145"/>
      <c r="D91" s="57"/>
      <c r="E91" s="58"/>
      <c r="F91" s="187"/>
      <c r="G91" s="188"/>
      <c r="H91" s="201"/>
      <c r="I91" s="202"/>
      <c r="J91" s="928"/>
      <c r="K91" s="216"/>
      <c r="L91" s="212"/>
      <c r="M91" s="213"/>
      <c r="N91" s="213"/>
      <c r="O91" s="213"/>
      <c r="P91" s="214"/>
      <c r="Q91" s="215"/>
      <c r="R91" s="214"/>
      <c r="S91" s="214"/>
      <c r="T91" s="214"/>
      <c r="U91" s="380" t="str">
        <f t="shared" si="4"/>
        <v/>
      </c>
      <c r="V91" s="471"/>
    </row>
    <row r="92" spans="1:22" x14ac:dyDescent="0.25">
      <c r="A92" s="56"/>
      <c r="B92" s="197"/>
      <c r="C92" s="145"/>
      <c r="D92" s="57"/>
      <c r="E92" s="58"/>
      <c r="F92" s="187"/>
      <c r="G92" s="188"/>
      <c r="H92" s="201"/>
      <c r="I92" s="202"/>
      <c r="J92" s="928"/>
      <c r="K92" s="216"/>
      <c r="L92" s="212"/>
      <c r="M92" s="213"/>
      <c r="N92" s="213"/>
      <c r="O92" s="213"/>
      <c r="P92" s="214"/>
      <c r="Q92" s="215"/>
      <c r="R92" s="214"/>
      <c r="S92" s="214"/>
      <c r="T92" s="214"/>
      <c r="U92" s="380" t="str">
        <f t="shared" si="4"/>
        <v/>
      </c>
      <c r="V92" s="471"/>
    </row>
    <row r="93" spans="1:22" x14ac:dyDescent="0.25">
      <c r="A93" s="56"/>
      <c r="B93" s="197"/>
      <c r="C93" s="145"/>
      <c r="D93" s="57"/>
      <c r="E93" s="58"/>
      <c r="F93" s="187"/>
      <c r="G93" s="188"/>
      <c r="H93" s="201"/>
      <c r="I93" s="202"/>
      <c r="J93" s="928"/>
      <c r="K93" s="216"/>
      <c r="L93" s="212"/>
      <c r="M93" s="213"/>
      <c r="N93" s="213"/>
      <c r="O93" s="213"/>
      <c r="P93" s="214"/>
      <c r="Q93" s="215"/>
      <c r="R93" s="214"/>
      <c r="S93" s="214"/>
      <c r="T93" s="214"/>
      <c r="U93" s="380" t="str">
        <f t="shared" si="4"/>
        <v/>
      </c>
      <c r="V93" s="471"/>
    </row>
    <row r="94" spans="1:22" x14ac:dyDescent="0.25">
      <c r="A94" s="56"/>
      <c r="B94" s="197"/>
      <c r="C94" s="145"/>
      <c r="D94" s="57"/>
      <c r="E94" s="58"/>
      <c r="F94" s="187"/>
      <c r="G94" s="188"/>
      <c r="H94" s="201"/>
      <c r="I94" s="202"/>
      <c r="J94" s="928"/>
      <c r="K94" s="216"/>
      <c r="L94" s="212"/>
      <c r="M94" s="213"/>
      <c r="N94" s="213"/>
      <c r="O94" s="213"/>
      <c r="P94" s="214"/>
      <c r="Q94" s="215"/>
      <c r="R94" s="214"/>
      <c r="S94" s="214"/>
      <c r="T94" s="214"/>
      <c r="U94" s="380" t="str">
        <f t="shared" si="4"/>
        <v/>
      </c>
      <c r="V94" s="471"/>
    </row>
    <row r="95" spans="1:22" x14ac:dyDescent="0.25">
      <c r="A95" s="56"/>
      <c r="B95" s="197"/>
      <c r="C95" s="145"/>
      <c r="D95" s="57"/>
      <c r="E95" s="58"/>
      <c r="F95" s="187"/>
      <c r="G95" s="188"/>
      <c r="H95" s="201"/>
      <c r="I95" s="202"/>
      <c r="J95" s="928"/>
      <c r="K95" s="216"/>
      <c r="L95" s="212"/>
      <c r="M95" s="213"/>
      <c r="N95" s="213"/>
      <c r="O95" s="213"/>
      <c r="P95" s="214"/>
      <c r="Q95" s="215"/>
      <c r="R95" s="214"/>
      <c r="S95" s="214"/>
      <c r="T95" s="214"/>
      <c r="U95" s="380" t="str">
        <f t="shared" si="4"/>
        <v/>
      </c>
      <c r="V95" s="471"/>
    </row>
    <row r="96" spans="1:22" x14ac:dyDescent="0.25">
      <c r="A96" s="56"/>
      <c r="B96" s="197"/>
      <c r="C96" s="145"/>
      <c r="D96" s="57"/>
      <c r="E96" s="58"/>
      <c r="F96" s="187"/>
      <c r="G96" s="188"/>
      <c r="H96" s="201"/>
      <c r="I96" s="202"/>
      <c r="J96" s="928"/>
      <c r="K96" s="216"/>
      <c r="L96" s="212"/>
      <c r="M96" s="213"/>
      <c r="N96" s="213"/>
      <c r="O96" s="213"/>
      <c r="P96" s="214"/>
      <c r="Q96" s="215"/>
      <c r="R96" s="214"/>
      <c r="S96" s="214"/>
      <c r="T96" s="214"/>
      <c r="U96" s="380" t="str">
        <f t="shared" si="4"/>
        <v/>
      </c>
      <c r="V96" s="471"/>
    </row>
    <row r="97" spans="1:22" x14ac:dyDescent="0.25">
      <c r="A97" s="56"/>
      <c r="B97" s="197"/>
      <c r="C97" s="145"/>
      <c r="D97" s="57"/>
      <c r="E97" s="58"/>
      <c r="F97" s="187"/>
      <c r="G97" s="188"/>
      <c r="H97" s="201"/>
      <c r="I97" s="202"/>
      <c r="J97" s="928"/>
      <c r="K97" s="216"/>
      <c r="L97" s="212"/>
      <c r="M97" s="213"/>
      <c r="N97" s="213"/>
      <c r="O97" s="213"/>
      <c r="P97" s="214"/>
      <c r="Q97" s="215"/>
      <c r="R97" s="214"/>
      <c r="S97" s="214"/>
      <c r="T97" s="214"/>
      <c r="U97" s="380" t="str">
        <f t="shared" si="4"/>
        <v/>
      </c>
      <c r="V97" s="471"/>
    </row>
    <row r="98" spans="1:22" x14ac:dyDescent="0.25">
      <c r="A98" s="56"/>
      <c r="B98" s="197"/>
      <c r="C98" s="145"/>
      <c r="D98" s="57"/>
      <c r="E98" s="58"/>
      <c r="F98" s="187"/>
      <c r="G98" s="188"/>
      <c r="H98" s="201"/>
      <c r="I98" s="202"/>
      <c r="J98" s="928"/>
      <c r="K98" s="216"/>
      <c r="L98" s="212"/>
      <c r="M98" s="213"/>
      <c r="N98" s="213"/>
      <c r="O98" s="213"/>
      <c r="P98" s="214"/>
      <c r="Q98" s="215"/>
      <c r="R98" s="214"/>
      <c r="S98" s="214"/>
      <c r="T98" s="214"/>
      <c r="U98" s="380" t="str">
        <f t="shared" si="4"/>
        <v/>
      </c>
      <c r="V98" s="471"/>
    </row>
    <row r="99" spans="1:22" x14ac:dyDescent="0.25">
      <c r="A99" s="56"/>
      <c r="B99" s="197"/>
      <c r="C99" s="145"/>
      <c r="D99" s="57"/>
      <c r="E99" s="58"/>
      <c r="F99" s="187"/>
      <c r="G99" s="188"/>
      <c r="H99" s="201"/>
      <c r="I99" s="202"/>
      <c r="J99" s="928"/>
      <c r="K99" s="216"/>
      <c r="L99" s="212"/>
      <c r="M99" s="213"/>
      <c r="N99" s="213"/>
      <c r="O99" s="213"/>
      <c r="P99" s="214"/>
      <c r="Q99" s="215"/>
      <c r="R99" s="214"/>
      <c r="S99" s="214"/>
      <c r="T99" s="214"/>
      <c r="U99" s="380" t="str">
        <f t="shared" si="4"/>
        <v/>
      </c>
      <c r="V99" s="471"/>
    </row>
    <row r="100" spans="1:22" x14ac:dyDescent="0.25">
      <c r="A100" s="56"/>
      <c r="B100" s="197"/>
      <c r="C100" s="145"/>
      <c r="D100" s="57"/>
      <c r="E100" s="58"/>
      <c r="F100" s="187"/>
      <c r="G100" s="188"/>
      <c r="H100" s="201"/>
      <c r="I100" s="202"/>
      <c r="J100" s="928"/>
      <c r="K100" s="216"/>
      <c r="L100" s="212"/>
      <c r="M100" s="213"/>
      <c r="N100" s="213"/>
      <c r="O100" s="213"/>
      <c r="P100" s="214"/>
      <c r="Q100" s="215"/>
      <c r="R100" s="214"/>
      <c r="S100" s="214"/>
      <c r="T100" s="214"/>
      <c r="U100" s="380" t="str">
        <f t="shared" si="4"/>
        <v/>
      </c>
      <c r="V100" s="471"/>
    </row>
    <row r="101" spans="1:22" x14ac:dyDescent="0.25">
      <c r="A101" s="56"/>
      <c r="B101" s="197"/>
      <c r="C101" s="145"/>
      <c r="D101" s="57"/>
      <c r="E101" s="58"/>
      <c r="F101" s="187"/>
      <c r="G101" s="188"/>
      <c r="H101" s="201"/>
      <c r="I101" s="202"/>
      <c r="J101" s="928"/>
      <c r="K101" s="216"/>
      <c r="L101" s="212"/>
      <c r="M101" s="213"/>
      <c r="N101" s="213"/>
      <c r="O101" s="213"/>
      <c r="P101" s="214"/>
      <c r="Q101" s="215"/>
      <c r="R101" s="214"/>
      <c r="S101" s="214"/>
      <c r="T101" s="214"/>
      <c r="U101" s="380" t="str">
        <f t="shared" si="4"/>
        <v/>
      </c>
      <c r="V101" s="471"/>
    </row>
    <row r="102" spans="1:22" x14ac:dyDescent="0.25">
      <c r="A102" s="56"/>
      <c r="B102" s="197"/>
      <c r="C102" s="145"/>
      <c r="D102" s="57"/>
      <c r="E102" s="58"/>
      <c r="F102" s="187"/>
      <c r="G102" s="188"/>
      <c r="H102" s="201"/>
      <c r="I102" s="202"/>
      <c r="J102" s="928"/>
      <c r="K102" s="216"/>
      <c r="L102" s="212"/>
      <c r="M102" s="213"/>
      <c r="N102" s="213"/>
      <c r="O102" s="213"/>
      <c r="P102" s="214"/>
      <c r="Q102" s="215"/>
      <c r="R102" s="214"/>
      <c r="S102" s="214"/>
      <c r="T102" s="214"/>
      <c r="U102" s="380" t="str">
        <f t="shared" si="4"/>
        <v/>
      </c>
      <c r="V102" s="471"/>
    </row>
    <row r="103" spans="1:22" x14ac:dyDescent="0.25">
      <c r="A103" s="56"/>
      <c r="B103" s="197"/>
      <c r="C103" s="145"/>
      <c r="D103" s="57"/>
      <c r="E103" s="58"/>
      <c r="F103" s="187"/>
      <c r="G103" s="188"/>
      <c r="H103" s="201"/>
      <c r="I103" s="202"/>
      <c r="J103" s="928"/>
      <c r="K103" s="216"/>
      <c r="L103" s="212"/>
      <c r="M103" s="213"/>
      <c r="N103" s="213"/>
      <c r="O103" s="213"/>
      <c r="P103" s="214"/>
      <c r="Q103" s="215"/>
      <c r="R103" s="214"/>
      <c r="S103" s="214"/>
      <c r="T103" s="214"/>
      <c r="U103" s="380" t="str">
        <f t="shared" si="4"/>
        <v/>
      </c>
      <c r="V103" s="471"/>
    </row>
    <row r="104" spans="1:22" x14ac:dyDescent="0.25">
      <c r="A104" s="56"/>
      <c r="B104" s="197"/>
      <c r="C104" s="145"/>
      <c r="D104" s="57"/>
      <c r="E104" s="58"/>
      <c r="F104" s="187"/>
      <c r="G104" s="188"/>
      <c r="H104" s="201"/>
      <c r="I104" s="202"/>
      <c r="J104" s="928"/>
      <c r="K104" s="216"/>
      <c r="L104" s="212"/>
      <c r="M104" s="213"/>
      <c r="N104" s="213"/>
      <c r="O104" s="213"/>
      <c r="P104" s="214"/>
      <c r="Q104" s="215"/>
      <c r="R104" s="214"/>
      <c r="S104" s="214"/>
      <c r="T104" s="214"/>
      <c r="U104" s="380" t="str">
        <f t="shared" si="4"/>
        <v/>
      </c>
      <c r="V104" s="471"/>
    </row>
    <row r="105" spans="1:22" x14ac:dyDescent="0.25">
      <c r="A105" s="56"/>
      <c r="B105" s="197"/>
      <c r="C105" s="145"/>
      <c r="D105" s="57"/>
      <c r="E105" s="58"/>
      <c r="F105" s="187"/>
      <c r="G105" s="188"/>
      <c r="H105" s="201"/>
      <c r="I105" s="202"/>
      <c r="J105" s="928"/>
      <c r="K105" s="216"/>
      <c r="L105" s="212"/>
      <c r="M105" s="213"/>
      <c r="N105" s="213"/>
      <c r="O105" s="213"/>
      <c r="P105" s="214"/>
      <c r="Q105" s="215"/>
      <c r="R105" s="214"/>
      <c r="S105" s="214"/>
      <c r="T105" s="214"/>
      <c r="U105" s="380" t="str">
        <f t="shared" si="4"/>
        <v/>
      </c>
      <c r="V105" s="471"/>
    </row>
    <row r="106" spans="1:22" x14ac:dyDescent="0.25">
      <c r="A106" s="56"/>
      <c r="B106" s="197"/>
      <c r="C106" s="145"/>
      <c r="D106" s="57"/>
      <c r="E106" s="58"/>
      <c r="F106" s="187"/>
      <c r="G106" s="188"/>
      <c r="H106" s="201"/>
      <c r="I106" s="202"/>
      <c r="J106" s="928"/>
      <c r="K106" s="216"/>
      <c r="L106" s="212"/>
      <c r="M106" s="213"/>
      <c r="N106" s="213"/>
      <c r="O106" s="213"/>
      <c r="P106" s="214"/>
      <c r="Q106" s="215"/>
      <c r="R106" s="214"/>
      <c r="S106" s="214"/>
      <c r="T106" s="214"/>
      <c r="U106" s="380" t="str">
        <f t="shared" si="4"/>
        <v/>
      </c>
      <c r="V106" s="471"/>
    </row>
    <row r="107" spans="1:22" x14ac:dyDescent="0.25">
      <c r="A107" s="56"/>
      <c r="B107" s="197"/>
      <c r="C107" s="145"/>
      <c r="D107" s="57"/>
      <c r="E107" s="58"/>
      <c r="F107" s="187"/>
      <c r="G107" s="188"/>
      <c r="H107" s="201"/>
      <c r="I107" s="202"/>
      <c r="J107" s="928"/>
      <c r="K107" s="216"/>
      <c r="L107" s="212"/>
      <c r="M107" s="213"/>
      <c r="N107" s="213"/>
      <c r="O107" s="213"/>
      <c r="P107" s="214"/>
      <c r="Q107" s="215"/>
      <c r="R107" s="214"/>
      <c r="S107" s="214"/>
      <c r="T107" s="214"/>
      <c r="U107" s="380" t="str">
        <f t="shared" si="4"/>
        <v/>
      </c>
      <c r="V107" s="471"/>
    </row>
    <row r="108" spans="1:22" x14ac:dyDescent="0.25">
      <c r="A108" s="56"/>
      <c r="B108" s="197"/>
      <c r="C108" s="145"/>
      <c r="D108" s="57"/>
      <c r="E108" s="58"/>
      <c r="F108" s="187"/>
      <c r="G108" s="188"/>
      <c r="H108" s="201"/>
      <c r="I108" s="202"/>
      <c r="J108" s="928"/>
      <c r="K108" s="216"/>
      <c r="L108" s="212"/>
      <c r="M108" s="213"/>
      <c r="N108" s="213"/>
      <c r="O108" s="213"/>
      <c r="P108" s="214"/>
      <c r="Q108" s="215"/>
      <c r="R108" s="214"/>
      <c r="S108" s="214"/>
      <c r="T108" s="214"/>
      <c r="U108" s="380" t="str">
        <f t="shared" si="4"/>
        <v/>
      </c>
      <c r="V108" s="471"/>
    </row>
    <row r="109" spans="1:22" x14ac:dyDescent="0.25">
      <c r="A109" s="56"/>
      <c r="B109" s="197"/>
      <c r="C109" s="145"/>
      <c r="D109" s="57"/>
      <c r="E109" s="58"/>
      <c r="F109" s="187"/>
      <c r="G109" s="188"/>
      <c r="H109" s="201"/>
      <c r="I109" s="202"/>
      <c r="J109" s="928"/>
      <c r="K109" s="216"/>
      <c r="L109" s="212"/>
      <c r="M109" s="213"/>
      <c r="N109" s="213"/>
      <c r="O109" s="213"/>
      <c r="P109" s="214"/>
      <c r="Q109" s="215"/>
      <c r="R109" s="214"/>
      <c r="S109" s="214"/>
      <c r="T109" s="214"/>
      <c r="U109" s="380" t="str">
        <f t="shared" si="4"/>
        <v/>
      </c>
      <c r="V109" s="471"/>
    </row>
    <row r="110" spans="1:22" x14ac:dyDescent="0.25">
      <c r="A110" s="56"/>
      <c r="B110" s="197"/>
      <c r="C110" s="145"/>
      <c r="D110" s="57"/>
      <c r="E110" s="58"/>
      <c r="F110" s="187"/>
      <c r="G110" s="188"/>
      <c r="H110" s="201"/>
      <c r="I110" s="202"/>
      <c r="J110" s="928"/>
      <c r="K110" s="216"/>
      <c r="L110" s="212"/>
      <c r="M110" s="213"/>
      <c r="N110" s="213"/>
      <c r="O110" s="213"/>
      <c r="P110" s="214"/>
      <c r="Q110" s="215"/>
      <c r="R110" s="214"/>
      <c r="S110" s="214"/>
      <c r="T110" s="214"/>
      <c r="U110" s="380" t="str">
        <f t="shared" si="4"/>
        <v/>
      </c>
      <c r="V110" s="471"/>
    </row>
    <row r="111" spans="1:22" x14ac:dyDescent="0.25">
      <c r="A111" s="56"/>
      <c r="B111" s="197"/>
      <c r="C111" s="145"/>
      <c r="D111" s="57"/>
      <c r="E111" s="58"/>
      <c r="F111" s="187"/>
      <c r="G111" s="188"/>
      <c r="H111" s="201"/>
      <c r="I111" s="202"/>
      <c r="J111" s="928"/>
      <c r="K111" s="216"/>
      <c r="L111" s="212"/>
      <c r="M111" s="213"/>
      <c r="N111" s="213"/>
      <c r="O111" s="213"/>
      <c r="P111" s="214"/>
      <c r="Q111" s="215"/>
      <c r="R111" s="214"/>
      <c r="S111" s="214"/>
      <c r="T111" s="214"/>
      <c r="U111" s="380" t="str">
        <f t="shared" si="4"/>
        <v/>
      </c>
      <c r="V111" s="471"/>
    </row>
    <row r="112" spans="1:22" x14ac:dyDescent="0.25">
      <c r="A112" s="56"/>
      <c r="B112" s="197"/>
      <c r="C112" s="145"/>
      <c r="D112" s="57"/>
      <c r="E112" s="58"/>
      <c r="F112" s="187"/>
      <c r="G112" s="188"/>
      <c r="H112" s="201"/>
      <c r="I112" s="202"/>
      <c r="J112" s="928"/>
      <c r="K112" s="216"/>
      <c r="L112" s="212"/>
      <c r="M112" s="213"/>
      <c r="N112" s="213"/>
      <c r="O112" s="213"/>
      <c r="P112" s="214"/>
      <c r="Q112" s="215"/>
      <c r="R112" s="214"/>
      <c r="S112" s="214"/>
      <c r="T112" s="214"/>
      <c r="U112" s="380" t="str">
        <f t="shared" si="4"/>
        <v/>
      </c>
      <c r="V112" s="471"/>
    </row>
    <row r="113" spans="1:22" x14ac:dyDescent="0.25">
      <c r="A113" s="56"/>
      <c r="B113" s="197"/>
      <c r="C113" s="145"/>
      <c r="D113" s="57"/>
      <c r="E113" s="58"/>
      <c r="F113" s="187"/>
      <c r="G113" s="188"/>
      <c r="H113" s="201"/>
      <c r="I113" s="202"/>
      <c r="J113" s="928"/>
      <c r="K113" s="216"/>
      <c r="L113" s="212"/>
      <c r="M113" s="213"/>
      <c r="N113" s="213"/>
      <c r="O113" s="213"/>
      <c r="P113" s="214"/>
      <c r="Q113" s="215"/>
      <c r="R113" s="214"/>
      <c r="S113" s="214"/>
      <c r="T113" s="214"/>
      <c r="U113" s="380" t="str">
        <f t="shared" si="4"/>
        <v/>
      </c>
      <c r="V113" s="471"/>
    </row>
    <row r="114" spans="1:22" x14ac:dyDescent="0.25">
      <c r="A114" s="56"/>
      <c r="B114" s="197"/>
      <c r="C114" s="145"/>
      <c r="D114" s="57"/>
      <c r="E114" s="58"/>
      <c r="F114" s="187"/>
      <c r="G114" s="188"/>
      <c r="H114" s="201"/>
      <c r="I114" s="202"/>
      <c r="J114" s="928"/>
      <c r="K114" s="216"/>
      <c r="L114" s="212"/>
      <c r="M114" s="213"/>
      <c r="N114" s="213"/>
      <c r="O114" s="213"/>
      <c r="P114" s="214"/>
      <c r="Q114" s="215"/>
      <c r="R114" s="214"/>
      <c r="S114" s="214"/>
      <c r="T114" s="214"/>
      <c r="U114" s="380" t="str">
        <f t="shared" si="4"/>
        <v/>
      </c>
      <c r="V114" s="471"/>
    </row>
    <row r="115" spans="1:22" x14ac:dyDescent="0.25">
      <c r="A115" s="56"/>
      <c r="B115" s="197"/>
      <c r="C115" s="145"/>
      <c r="D115" s="57"/>
      <c r="E115" s="58"/>
      <c r="F115" s="187"/>
      <c r="G115" s="188"/>
      <c r="H115" s="201"/>
      <c r="I115" s="202"/>
      <c r="J115" s="928"/>
      <c r="K115" s="216"/>
      <c r="L115" s="212"/>
      <c r="M115" s="213"/>
      <c r="N115" s="213"/>
      <c r="O115" s="213"/>
      <c r="P115" s="214"/>
      <c r="Q115" s="215"/>
      <c r="R115" s="214"/>
      <c r="S115" s="214"/>
      <c r="T115" s="214"/>
      <c r="U115" s="380" t="str">
        <f t="shared" si="4"/>
        <v/>
      </c>
      <c r="V115" s="471"/>
    </row>
    <row r="116" spans="1:22" x14ac:dyDescent="0.25">
      <c r="A116" s="56"/>
      <c r="B116" s="197"/>
      <c r="C116" s="145"/>
      <c r="D116" s="57"/>
      <c r="E116" s="58"/>
      <c r="F116" s="187"/>
      <c r="G116" s="188"/>
      <c r="H116" s="201"/>
      <c r="I116" s="202"/>
      <c r="J116" s="928"/>
      <c r="K116" s="216"/>
      <c r="L116" s="212"/>
      <c r="M116" s="213"/>
      <c r="N116" s="213"/>
      <c r="O116" s="213"/>
      <c r="P116" s="214"/>
      <c r="Q116" s="215"/>
      <c r="R116" s="214"/>
      <c r="S116" s="214"/>
      <c r="T116" s="214"/>
      <c r="U116" s="380" t="str">
        <f t="shared" si="4"/>
        <v/>
      </c>
      <c r="V116" s="471"/>
    </row>
    <row r="117" spans="1:22" x14ac:dyDescent="0.25">
      <c r="A117" s="56"/>
      <c r="B117" s="197"/>
      <c r="C117" s="145"/>
      <c r="D117" s="57"/>
      <c r="E117" s="58"/>
      <c r="F117" s="187"/>
      <c r="G117" s="188"/>
      <c r="H117" s="201"/>
      <c r="I117" s="202"/>
      <c r="J117" s="928"/>
      <c r="K117" s="216"/>
      <c r="L117" s="212"/>
      <c r="M117" s="213"/>
      <c r="N117" s="213"/>
      <c r="O117" s="213"/>
      <c r="P117" s="214"/>
      <c r="Q117" s="215"/>
      <c r="R117" s="214"/>
      <c r="S117" s="214"/>
      <c r="T117" s="214"/>
      <c r="U117" s="380" t="str">
        <f t="shared" si="4"/>
        <v/>
      </c>
      <c r="V117" s="471"/>
    </row>
    <row r="118" spans="1:22" x14ac:dyDescent="0.25">
      <c r="A118" s="56"/>
      <c r="B118" s="197"/>
      <c r="C118" s="145"/>
      <c r="D118" s="57"/>
      <c r="E118" s="58"/>
      <c r="F118" s="187"/>
      <c r="G118" s="188"/>
      <c r="H118" s="201"/>
      <c r="I118" s="202"/>
      <c r="J118" s="928"/>
      <c r="K118" s="216"/>
      <c r="L118" s="212"/>
      <c r="M118" s="213"/>
      <c r="N118" s="213"/>
      <c r="O118" s="213"/>
      <c r="P118" s="214"/>
      <c r="Q118" s="215"/>
      <c r="R118" s="214"/>
      <c r="S118" s="214"/>
      <c r="T118" s="214"/>
      <c r="U118" s="380" t="str">
        <f t="shared" si="4"/>
        <v/>
      </c>
      <c r="V118" s="471"/>
    </row>
    <row r="119" spans="1:22" x14ac:dyDescent="0.25">
      <c r="A119" s="56"/>
      <c r="B119" s="197"/>
      <c r="C119" s="145"/>
      <c r="D119" s="57"/>
      <c r="E119" s="58"/>
      <c r="F119" s="187"/>
      <c r="G119" s="188"/>
      <c r="H119" s="201"/>
      <c r="I119" s="202"/>
      <c r="J119" s="928"/>
      <c r="K119" s="216"/>
      <c r="L119" s="212"/>
      <c r="M119" s="213"/>
      <c r="N119" s="213"/>
      <c r="O119" s="213"/>
      <c r="P119" s="214"/>
      <c r="Q119" s="215"/>
      <c r="R119" s="214"/>
      <c r="S119" s="214"/>
      <c r="T119" s="214"/>
      <c r="U119" s="380" t="str">
        <f t="shared" si="4"/>
        <v/>
      </c>
      <c r="V119" s="471"/>
    </row>
    <row r="120" spans="1:22" x14ac:dyDescent="0.25">
      <c r="A120" s="56"/>
      <c r="B120" s="197"/>
      <c r="C120" s="145"/>
      <c r="D120" s="57"/>
      <c r="E120" s="58"/>
      <c r="F120" s="187"/>
      <c r="G120" s="188"/>
      <c r="H120" s="201"/>
      <c r="I120" s="202"/>
      <c r="J120" s="928"/>
      <c r="K120" s="216"/>
      <c r="L120" s="212"/>
      <c r="M120" s="213"/>
      <c r="N120" s="213"/>
      <c r="O120" s="213"/>
      <c r="P120" s="214"/>
      <c r="Q120" s="215"/>
      <c r="R120" s="214"/>
      <c r="S120" s="214"/>
      <c r="T120" s="214"/>
      <c r="U120" s="380" t="str">
        <f t="shared" si="4"/>
        <v/>
      </c>
      <c r="V120" s="471"/>
    </row>
    <row r="121" spans="1:22" x14ac:dyDescent="0.25">
      <c r="A121" s="56"/>
      <c r="B121" s="197"/>
      <c r="C121" s="145"/>
      <c r="D121" s="57"/>
      <c r="E121" s="58"/>
      <c r="F121" s="187"/>
      <c r="G121" s="188"/>
      <c r="H121" s="201"/>
      <c r="I121" s="202"/>
      <c r="J121" s="928"/>
      <c r="K121" s="216"/>
      <c r="L121" s="212"/>
      <c r="M121" s="213"/>
      <c r="N121" s="213"/>
      <c r="O121" s="213"/>
      <c r="P121" s="214"/>
      <c r="Q121" s="215"/>
      <c r="R121" s="214"/>
      <c r="S121" s="214"/>
      <c r="T121" s="214"/>
      <c r="U121" s="380" t="str">
        <f t="shared" si="4"/>
        <v/>
      </c>
      <c r="V121" s="471"/>
    </row>
    <row r="122" spans="1:22" x14ac:dyDescent="0.25">
      <c r="A122" s="56"/>
      <c r="B122" s="197"/>
      <c r="C122" s="145"/>
      <c r="D122" s="57"/>
      <c r="E122" s="58"/>
      <c r="F122" s="187"/>
      <c r="G122" s="188"/>
      <c r="H122" s="201"/>
      <c r="I122" s="202"/>
      <c r="J122" s="928"/>
      <c r="K122" s="216"/>
      <c r="L122" s="212"/>
      <c r="M122" s="213"/>
      <c r="N122" s="213"/>
      <c r="O122" s="213"/>
      <c r="P122" s="214"/>
      <c r="Q122" s="215"/>
      <c r="R122" s="214"/>
      <c r="S122" s="214"/>
      <c r="T122" s="214"/>
      <c r="U122" s="380" t="str">
        <f t="shared" si="4"/>
        <v/>
      </c>
      <c r="V122" s="471"/>
    </row>
    <row r="123" spans="1:22" x14ac:dyDescent="0.25">
      <c r="A123" s="56"/>
      <c r="B123" s="197"/>
      <c r="C123" s="145"/>
      <c r="D123" s="57"/>
      <c r="E123" s="58"/>
      <c r="F123" s="187"/>
      <c r="G123" s="188"/>
      <c r="H123" s="201"/>
      <c r="I123" s="202"/>
      <c r="J123" s="928"/>
      <c r="K123" s="216"/>
      <c r="L123" s="212"/>
      <c r="M123" s="213"/>
      <c r="N123" s="213"/>
      <c r="O123" s="213"/>
      <c r="P123" s="214"/>
      <c r="Q123" s="215"/>
      <c r="R123" s="214"/>
      <c r="S123" s="214"/>
      <c r="T123" s="214"/>
      <c r="U123" s="380" t="str">
        <f t="shared" si="4"/>
        <v/>
      </c>
      <c r="V123" s="471"/>
    </row>
    <row r="124" spans="1:22" x14ac:dyDescent="0.25">
      <c r="A124" s="56"/>
      <c r="B124" s="197"/>
      <c r="C124" s="145"/>
      <c r="D124" s="57"/>
      <c r="E124" s="58"/>
      <c r="F124" s="187"/>
      <c r="G124" s="188"/>
      <c r="H124" s="201"/>
      <c r="I124" s="202"/>
      <c r="J124" s="928"/>
      <c r="K124" s="216"/>
      <c r="L124" s="212"/>
      <c r="M124" s="213"/>
      <c r="N124" s="213"/>
      <c r="O124" s="213"/>
      <c r="P124" s="214"/>
      <c r="Q124" s="215"/>
      <c r="R124" s="214"/>
      <c r="S124" s="214"/>
      <c r="T124" s="214"/>
      <c r="U124" s="380" t="str">
        <f t="shared" si="4"/>
        <v/>
      </c>
      <c r="V124" s="471"/>
    </row>
    <row r="125" spans="1:22" x14ac:dyDescent="0.25">
      <c r="A125" s="56"/>
      <c r="B125" s="197"/>
      <c r="C125" s="145"/>
      <c r="D125" s="57"/>
      <c r="E125" s="58"/>
      <c r="F125" s="187"/>
      <c r="G125" s="188"/>
      <c r="H125" s="201"/>
      <c r="I125" s="202"/>
      <c r="J125" s="928"/>
      <c r="K125" s="216"/>
      <c r="L125" s="212"/>
      <c r="M125" s="213"/>
      <c r="N125" s="213"/>
      <c r="O125" s="213"/>
      <c r="P125" s="214"/>
      <c r="Q125" s="215"/>
      <c r="R125" s="214"/>
      <c r="S125" s="214"/>
      <c r="T125" s="214"/>
      <c r="U125" s="380" t="str">
        <f t="shared" si="4"/>
        <v/>
      </c>
      <c r="V125" s="471"/>
    </row>
    <row r="126" spans="1:22" x14ac:dyDescent="0.25">
      <c r="A126" s="56"/>
      <c r="B126" s="197"/>
      <c r="C126" s="145"/>
      <c r="D126" s="57"/>
      <c r="E126" s="58"/>
      <c r="F126" s="187"/>
      <c r="G126" s="188"/>
      <c r="H126" s="201"/>
      <c r="I126" s="202"/>
      <c r="J126" s="928"/>
      <c r="K126" s="216"/>
      <c r="L126" s="212"/>
      <c r="M126" s="213"/>
      <c r="N126" s="213"/>
      <c r="O126" s="213"/>
      <c r="P126" s="214"/>
      <c r="Q126" s="215"/>
      <c r="R126" s="214"/>
      <c r="S126" s="214"/>
      <c r="T126" s="214"/>
      <c r="U126" s="380" t="str">
        <f t="shared" si="4"/>
        <v/>
      </c>
      <c r="V126" s="471"/>
    </row>
    <row r="127" spans="1:22" x14ac:dyDescent="0.25">
      <c r="A127" s="56"/>
      <c r="B127" s="197"/>
      <c r="C127" s="145"/>
      <c r="D127" s="57"/>
      <c r="E127" s="58"/>
      <c r="F127" s="187"/>
      <c r="G127" s="188"/>
      <c r="H127" s="201"/>
      <c r="I127" s="202"/>
      <c r="J127" s="928"/>
      <c r="K127" s="216"/>
      <c r="L127" s="212"/>
      <c r="M127" s="213"/>
      <c r="N127" s="213"/>
      <c r="O127" s="213"/>
      <c r="P127" s="214"/>
      <c r="Q127" s="215"/>
      <c r="R127" s="214"/>
      <c r="S127" s="214"/>
      <c r="T127" s="214"/>
      <c r="U127" s="380" t="str">
        <f t="shared" si="4"/>
        <v/>
      </c>
      <c r="V127" s="471"/>
    </row>
    <row r="128" spans="1:22" x14ac:dyDescent="0.25">
      <c r="A128" s="56"/>
      <c r="B128" s="197"/>
      <c r="C128" s="145"/>
      <c r="D128" s="57"/>
      <c r="E128" s="58"/>
      <c r="F128" s="187"/>
      <c r="G128" s="188"/>
      <c r="H128" s="201"/>
      <c r="I128" s="202"/>
      <c r="J128" s="928"/>
      <c r="K128" s="216"/>
      <c r="L128" s="212"/>
      <c r="M128" s="213"/>
      <c r="N128" s="213"/>
      <c r="O128" s="213"/>
      <c r="P128" s="214"/>
      <c r="Q128" s="215"/>
      <c r="R128" s="214"/>
      <c r="S128" s="214"/>
      <c r="T128" s="214"/>
      <c r="U128" s="380" t="str">
        <f t="shared" si="4"/>
        <v/>
      </c>
      <c r="V128" s="471"/>
    </row>
    <row r="129" spans="1:22" x14ac:dyDescent="0.25">
      <c r="A129" s="56"/>
      <c r="B129" s="197"/>
      <c r="C129" s="145"/>
      <c r="D129" s="57"/>
      <c r="E129" s="58"/>
      <c r="F129" s="187"/>
      <c r="G129" s="188"/>
      <c r="H129" s="201"/>
      <c r="I129" s="202"/>
      <c r="J129" s="928"/>
      <c r="K129" s="216"/>
      <c r="L129" s="212"/>
      <c r="M129" s="213"/>
      <c r="N129" s="213"/>
      <c r="O129" s="213"/>
      <c r="P129" s="214"/>
      <c r="Q129" s="215"/>
      <c r="R129" s="214"/>
      <c r="S129" s="214"/>
      <c r="T129" s="214"/>
      <c r="U129" s="380" t="str">
        <f t="shared" si="4"/>
        <v/>
      </c>
      <c r="V129" s="471"/>
    </row>
    <row r="130" spans="1:22" x14ac:dyDescent="0.25">
      <c r="A130" s="56"/>
      <c r="B130" s="197"/>
      <c r="C130" s="145"/>
      <c r="D130" s="57"/>
      <c r="E130" s="58"/>
      <c r="F130" s="187"/>
      <c r="G130" s="188"/>
      <c r="H130" s="201"/>
      <c r="I130" s="202"/>
      <c r="J130" s="928"/>
      <c r="K130" s="216"/>
      <c r="L130" s="212"/>
      <c r="M130" s="213"/>
      <c r="N130" s="213"/>
      <c r="O130" s="213"/>
      <c r="P130" s="214"/>
      <c r="Q130" s="215"/>
      <c r="R130" s="214"/>
      <c r="S130" s="214"/>
      <c r="T130" s="214"/>
      <c r="U130" s="380" t="str">
        <f t="shared" si="4"/>
        <v/>
      </c>
      <c r="V130" s="471"/>
    </row>
    <row r="131" spans="1:22" x14ac:dyDescent="0.25">
      <c r="A131" s="56"/>
      <c r="B131" s="197"/>
      <c r="C131" s="145"/>
      <c r="D131" s="57"/>
      <c r="E131" s="58"/>
      <c r="F131" s="187"/>
      <c r="G131" s="188"/>
      <c r="H131" s="201"/>
      <c r="I131" s="202"/>
      <c r="J131" s="928"/>
      <c r="K131" s="216"/>
      <c r="L131" s="212"/>
      <c r="M131" s="213"/>
      <c r="N131" s="213"/>
      <c r="O131" s="213"/>
      <c r="P131" s="214"/>
      <c r="Q131" s="215"/>
      <c r="R131" s="214"/>
      <c r="S131" s="214"/>
      <c r="T131" s="214"/>
      <c r="U131" s="380" t="str">
        <f t="shared" si="4"/>
        <v/>
      </c>
      <c r="V131" s="471"/>
    </row>
    <row r="132" spans="1:22" x14ac:dyDescent="0.25">
      <c r="A132" s="56"/>
      <c r="B132" s="197"/>
      <c r="C132" s="145"/>
      <c r="D132" s="57"/>
      <c r="E132" s="58"/>
      <c r="F132" s="187"/>
      <c r="G132" s="188"/>
      <c r="H132" s="201"/>
      <c r="I132" s="202"/>
      <c r="J132" s="928"/>
      <c r="K132" s="216"/>
      <c r="L132" s="212"/>
      <c r="M132" s="213"/>
      <c r="N132" s="213"/>
      <c r="O132" s="213"/>
      <c r="P132" s="214"/>
      <c r="Q132" s="215"/>
      <c r="R132" s="214"/>
      <c r="S132" s="214"/>
      <c r="T132" s="214"/>
      <c r="U132" s="380" t="str">
        <f t="shared" si="4"/>
        <v/>
      </c>
      <c r="V132" s="471"/>
    </row>
    <row r="133" spans="1:22" x14ac:dyDescent="0.25">
      <c r="A133" s="56"/>
      <c r="B133" s="197"/>
      <c r="C133" s="145"/>
      <c r="D133" s="57"/>
      <c r="E133" s="58"/>
      <c r="F133" s="187"/>
      <c r="G133" s="188"/>
      <c r="H133" s="201"/>
      <c r="I133" s="202"/>
      <c r="J133" s="928"/>
      <c r="K133" s="216"/>
      <c r="L133" s="212"/>
      <c r="M133" s="213"/>
      <c r="N133" s="213"/>
      <c r="O133" s="213"/>
      <c r="P133" s="214"/>
      <c r="Q133" s="215"/>
      <c r="R133" s="214"/>
      <c r="S133" s="214"/>
      <c r="T133" s="214"/>
      <c r="U133" s="380" t="str">
        <f t="shared" si="4"/>
        <v/>
      </c>
      <c r="V133" s="471"/>
    </row>
    <row r="134" spans="1:22" x14ac:dyDescent="0.25">
      <c r="A134" s="56"/>
      <c r="B134" s="197"/>
      <c r="C134" s="145"/>
      <c r="D134" s="57"/>
      <c r="E134" s="58"/>
      <c r="F134" s="187"/>
      <c r="G134" s="188"/>
      <c r="H134" s="201"/>
      <c r="I134" s="202"/>
      <c r="J134" s="928"/>
      <c r="K134" s="216"/>
      <c r="L134" s="212"/>
      <c r="M134" s="213"/>
      <c r="N134" s="213"/>
      <c r="O134" s="213"/>
      <c r="P134" s="214"/>
      <c r="Q134" s="215"/>
      <c r="R134" s="214"/>
      <c r="S134" s="214"/>
      <c r="T134" s="214"/>
      <c r="U134" s="380" t="str">
        <f t="shared" si="4"/>
        <v/>
      </c>
      <c r="V134" s="471"/>
    </row>
    <row r="135" spans="1:22" x14ac:dyDescent="0.25">
      <c r="A135" s="56"/>
      <c r="B135" s="197"/>
      <c r="C135" s="145"/>
      <c r="D135" s="57"/>
      <c r="E135" s="58"/>
      <c r="F135" s="187"/>
      <c r="G135" s="188"/>
      <c r="H135" s="201"/>
      <c r="I135" s="202"/>
      <c r="J135" s="928"/>
      <c r="K135" s="216"/>
      <c r="L135" s="212"/>
      <c r="M135" s="213"/>
      <c r="N135" s="213"/>
      <c r="O135" s="213"/>
      <c r="P135" s="214"/>
      <c r="Q135" s="215"/>
      <c r="R135" s="214"/>
      <c r="S135" s="214"/>
      <c r="T135" s="214"/>
      <c r="U135" s="380" t="str">
        <f t="shared" si="4"/>
        <v/>
      </c>
      <c r="V135" s="471"/>
    </row>
    <row r="136" spans="1:22" x14ac:dyDescent="0.25">
      <c r="A136" s="56"/>
      <c r="B136" s="197"/>
      <c r="C136" s="145"/>
      <c r="D136" s="57"/>
      <c r="E136" s="58"/>
      <c r="F136" s="187"/>
      <c r="G136" s="188"/>
      <c r="H136" s="201"/>
      <c r="I136" s="202"/>
      <c r="J136" s="928"/>
      <c r="K136" s="216"/>
      <c r="L136" s="212"/>
      <c r="M136" s="213"/>
      <c r="N136" s="213"/>
      <c r="O136" s="213"/>
      <c r="P136" s="214"/>
      <c r="Q136" s="215"/>
      <c r="R136" s="214"/>
      <c r="S136" s="214"/>
      <c r="T136" s="214"/>
      <c r="U136" s="380" t="str">
        <f t="shared" si="4"/>
        <v/>
      </c>
      <c r="V136" s="471"/>
    </row>
    <row r="137" spans="1:22" x14ac:dyDescent="0.25">
      <c r="A137" s="56"/>
      <c r="B137" s="197"/>
      <c r="C137" s="145"/>
      <c r="D137" s="57"/>
      <c r="E137" s="58"/>
      <c r="F137" s="187"/>
      <c r="G137" s="188"/>
      <c r="H137" s="201"/>
      <c r="I137" s="202"/>
      <c r="J137" s="928"/>
      <c r="K137" s="216"/>
      <c r="L137" s="212"/>
      <c r="M137" s="213"/>
      <c r="N137" s="213"/>
      <c r="O137" s="213"/>
      <c r="P137" s="214"/>
      <c r="Q137" s="215"/>
      <c r="R137" s="214"/>
      <c r="S137" s="214"/>
      <c r="T137" s="214"/>
      <c r="U137" s="380" t="str">
        <f t="shared" si="4"/>
        <v/>
      </c>
      <c r="V137" s="471"/>
    </row>
    <row r="138" spans="1:22" x14ac:dyDescent="0.25">
      <c r="A138" s="56"/>
      <c r="B138" s="197"/>
      <c r="C138" s="145"/>
      <c r="D138" s="57"/>
      <c r="E138" s="58"/>
      <c r="F138" s="187"/>
      <c r="G138" s="188"/>
      <c r="H138" s="201"/>
      <c r="I138" s="202"/>
      <c r="J138" s="928"/>
      <c r="K138" s="216"/>
      <c r="L138" s="212"/>
      <c r="M138" s="213"/>
      <c r="N138" s="213"/>
      <c r="O138" s="213"/>
      <c r="P138" s="214"/>
      <c r="Q138" s="215"/>
      <c r="R138" s="214"/>
      <c r="S138" s="214"/>
      <c r="T138" s="214"/>
      <c r="U138" s="380" t="str">
        <f t="shared" si="4"/>
        <v/>
      </c>
      <c r="V138" s="471"/>
    </row>
    <row r="139" spans="1:22" x14ac:dyDescent="0.25">
      <c r="A139" s="56"/>
      <c r="B139" s="197"/>
      <c r="C139" s="145"/>
      <c r="D139" s="57"/>
      <c r="E139" s="58"/>
      <c r="F139" s="187"/>
      <c r="G139" s="188"/>
      <c r="H139" s="201"/>
      <c r="I139" s="202"/>
      <c r="J139" s="928"/>
      <c r="K139" s="216"/>
      <c r="L139" s="212"/>
      <c r="M139" s="213"/>
      <c r="N139" s="213"/>
      <c r="O139" s="213"/>
      <c r="P139" s="214"/>
      <c r="Q139" s="215"/>
      <c r="R139" s="214"/>
      <c r="S139" s="214"/>
      <c r="T139" s="214"/>
      <c r="U139" s="380" t="str">
        <f t="shared" si="4"/>
        <v/>
      </c>
      <c r="V139" s="471"/>
    </row>
    <row r="140" spans="1:22" x14ac:dyDescent="0.25">
      <c r="A140" s="56"/>
      <c r="B140" s="197"/>
      <c r="C140" s="145"/>
      <c r="D140" s="57"/>
      <c r="E140" s="58"/>
      <c r="F140" s="187"/>
      <c r="G140" s="188"/>
      <c r="H140" s="201"/>
      <c r="I140" s="202"/>
      <c r="J140" s="928"/>
      <c r="K140" s="216"/>
      <c r="L140" s="212"/>
      <c r="M140" s="213"/>
      <c r="N140" s="213"/>
      <c r="O140" s="213"/>
      <c r="P140" s="214"/>
      <c r="Q140" s="215"/>
      <c r="R140" s="214"/>
      <c r="S140" s="214"/>
      <c r="T140" s="214"/>
      <c r="U140" s="380" t="str">
        <f t="shared" si="4"/>
        <v/>
      </c>
      <c r="V140" s="471"/>
    </row>
    <row r="141" spans="1:22" x14ac:dyDescent="0.25">
      <c r="A141" s="56"/>
      <c r="B141" s="197"/>
      <c r="C141" s="145"/>
      <c r="D141" s="57"/>
      <c r="E141" s="58"/>
      <c r="F141" s="187"/>
      <c r="G141" s="188"/>
      <c r="H141" s="201"/>
      <c r="I141" s="202"/>
      <c r="J141" s="928"/>
      <c r="K141" s="216"/>
      <c r="L141" s="212"/>
      <c r="M141" s="213"/>
      <c r="N141" s="213"/>
      <c r="O141" s="213"/>
      <c r="P141" s="214"/>
      <c r="Q141" s="215"/>
      <c r="R141" s="214"/>
      <c r="S141" s="214"/>
      <c r="T141" s="214"/>
      <c r="U141" s="380" t="str">
        <f t="shared" si="4"/>
        <v/>
      </c>
      <c r="V141" s="471"/>
    </row>
    <row r="142" spans="1:22" x14ac:dyDescent="0.25">
      <c r="A142" s="56"/>
      <c r="B142" s="197"/>
      <c r="C142" s="145"/>
      <c r="D142" s="57"/>
      <c r="E142" s="58"/>
      <c r="F142" s="187"/>
      <c r="G142" s="188"/>
      <c r="H142" s="201"/>
      <c r="I142" s="202"/>
      <c r="J142" s="928"/>
      <c r="K142" s="216"/>
      <c r="L142" s="212"/>
      <c r="M142" s="213"/>
      <c r="N142" s="213"/>
      <c r="O142" s="213"/>
      <c r="P142" s="214"/>
      <c r="Q142" s="215"/>
      <c r="R142" s="214"/>
      <c r="S142" s="214"/>
      <c r="T142" s="214"/>
      <c r="U142" s="380" t="str">
        <f t="shared" si="4"/>
        <v/>
      </c>
      <c r="V142" s="471"/>
    </row>
    <row r="143" spans="1:22" x14ac:dyDescent="0.25">
      <c r="A143" s="56"/>
      <c r="B143" s="197"/>
      <c r="C143" s="145"/>
      <c r="D143" s="57"/>
      <c r="E143" s="58"/>
      <c r="F143" s="187"/>
      <c r="G143" s="188"/>
      <c r="H143" s="201"/>
      <c r="I143" s="202"/>
      <c r="J143" s="928"/>
      <c r="K143" s="216"/>
      <c r="L143" s="212"/>
      <c r="M143" s="213"/>
      <c r="N143" s="213"/>
      <c r="O143" s="213"/>
      <c r="P143" s="214"/>
      <c r="Q143" s="215"/>
      <c r="R143" s="214"/>
      <c r="S143" s="214"/>
      <c r="T143" s="214"/>
      <c r="U143" s="380" t="str">
        <f t="shared" si="4"/>
        <v/>
      </c>
      <c r="V143" s="471"/>
    </row>
    <row r="144" spans="1:22" x14ac:dyDescent="0.25">
      <c r="A144" s="56"/>
      <c r="B144" s="197"/>
      <c r="C144" s="145"/>
      <c r="D144" s="57"/>
      <c r="E144" s="58"/>
      <c r="F144" s="187"/>
      <c r="G144" s="188"/>
      <c r="H144" s="201"/>
      <c r="I144" s="202"/>
      <c r="J144" s="928"/>
      <c r="K144" s="216"/>
      <c r="L144" s="212"/>
      <c r="M144" s="213"/>
      <c r="N144" s="213"/>
      <c r="O144" s="213"/>
      <c r="P144" s="214"/>
      <c r="Q144" s="215"/>
      <c r="R144" s="214"/>
      <c r="S144" s="214"/>
      <c r="T144" s="214"/>
      <c r="U144" s="380" t="str">
        <f t="shared" si="4"/>
        <v/>
      </c>
      <c r="V144" s="471"/>
    </row>
    <row r="145" spans="1:22" x14ac:dyDescent="0.25">
      <c r="A145" s="56"/>
      <c r="B145" s="197"/>
      <c r="C145" s="145"/>
      <c r="D145" s="57"/>
      <c r="E145" s="58"/>
      <c r="F145" s="187"/>
      <c r="G145" s="188"/>
      <c r="H145" s="201"/>
      <c r="I145" s="202"/>
      <c r="J145" s="928"/>
      <c r="K145" s="216"/>
      <c r="L145" s="212"/>
      <c r="M145" s="213"/>
      <c r="N145" s="213"/>
      <c r="O145" s="213"/>
      <c r="P145" s="214"/>
      <c r="Q145" s="215"/>
      <c r="R145" s="214"/>
      <c r="S145" s="214"/>
      <c r="T145" s="214"/>
      <c r="U145" s="380" t="str">
        <f t="shared" si="4"/>
        <v/>
      </c>
      <c r="V145" s="471"/>
    </row>
    <row r="146" spans="1:22" x14ac:dyDescent="0.25">
      <c r="A146" s="56"/>
      <c r="B146" s="197"/>
      <c r="C146" s="145"/>
      <c r="D146" s="57"/>
      <c r="E146" s="58"/>
      <c r="F146" s="187"/>
      <c r="G146" s="188"/>
      <c r="H146" s="201"/>
      <c r="I146" s="202"/>
      <c r="J146" s="928"/>
      <c r="K146" s="216"/>
      <c r="L146" s="212"/>
      <c r="M146" s="213"/>
      <c r="N146" s="213"/>
      <c r="O146" s="213"/>
      <c r="P146" s="214"/>
      <c r="Q146" s="215"/>
      <c r="R146" s="214"/>
      <c r="S146" s="214"/>
      <c r="T146" s="214"/>
      <c r="U146" s="380" t="str">
        <f t="shared" ref="U146:U196" si="5">IF(SUM(H146:I146)=0,"",SUM(H146:I146))</f>
        <v/>
      </c>
      <c r="V146" s="471"/>
    </row>
    <row r="147" spans="1:22" x14ac:dyDescent="0.25">
      <c r="A147" s="56"/>
      <c r="B147" s="197"/>
      <c r="C147" s="145"/>
      <c r="D147" s="57"/>
      <c r="E147" s="58"/>
      <c r="F147" s="187"/>
      <c r="G147" s="188"/>
      <c r="H147" s="201"/>
      <c r="I147" s="202"/>
      <c r="J147" s="928"/>
      <c r="K147" s="216"/>
      <c r="L147" s="212"/>
      <c r="M147" s="213"/>
      <c r="N147" s="213"/>
      <c r="O147" s="213"/>
      <c r="P147" s="214"/>
      <c r="Q147" s="215"/>
      <c r="R147" s="214"/>
      <c r="S147" s="214"/>
      <c r="T147" s="214"/>
      <c r="U147" s="380" t="str">
        <f t="shared" si="5"/>
        <v/>
      </c>
      <c r="V147" s="471"/>
    </row>
    <row r="148" spans="1:22" x14ac:dyDescent="0.25">
      <c r="A148" s="56"/>
      <c r="B148" s="197"/>
      <c r="C148" s="145"/>
      <c r="D148" s="57"/>
      <c r="E148" s="58"/>
      <c r="F148" s="187"/>
      <c r="G148" s="188"/>
      <c r="H148" s="201"/>
      <c r="I148" s="202"/>
      <c r="J148" s="928"/>
      <c r="K148" s="216"/>
      <c r="L148" s="212"/>
      <c r="M148" s="213"/>
      <c r="N148" s="213"/>
      <c r="O148" s="213"/>
      <c r="P148" s="214"/>
      <c r="Q148" s="215"/>
      <c r="R148" s="214"/>
      <c r="S148" s="214"/>
      <c r="T148" s="214"/>
      <c r="U148" s="380" t="str">
        <f t="shared" si="5"/>
        <v/>
      </c>
      <c r="V148" s="471"/>
    </row>
    <row r="149" spans="1:22" x14ac:dyDescent="0.25">
      <c r="A149" s="56"/>
      <c r="B149" s="197"/>
      <c r="C149" s="145"/>
      <c r="D149" s="57"/>
      <c r="E149" s="58"/>
      <c r="F149" s="187"/>
      <c r="G149" s="188"/>
      <c r="H149" s="201"/>
      <c r="I149" s="202"/>
      <c r="J149" s="928"/>
      <c r="K149" s="216"/>
      <c r="L149" s="212"/>
      <c r="M149" s="213"/>
      <c r="N149" s="213"/>
      <c r="O149" s="213"/>
      <c r="P149" s="214"/>
      <c r="Q149" s="215"/>
      <c r="R149" s="214"/>
      <c r="S149" s="214"/>
      <c r="T149" s="214"/>
      <c r="U149" s="380" t="str">
        <f t="shared" si="5"/>
        <v/>
      </c>
      <c r="V149" s="471"/>
    </row>
    <row r="150" spans="1:22" x14ac:dyDescent="0.25">
      <c r="A150" s="56"/>
      <c r="B150" s="197"/>
      <c r="C150" s="145"/>
      <c r="D150" s="57"/>
      <c r="E150" s="58"/>
      <c r="F150" s="187"/>
      <c r="G150" s="188"/>
      <c r="H150" s="201"/>
      <c r="I150" s="202"/>
      <c r="J150" s="928"/>
      <c r="K150" s="216"/>
      <c r="L150" s="212"/>
      <c r="M150" s="213"/>
      <c r="N150" s="213"/>
      <c r="O150" s="213"/>
      <c r="P150" s="214"/>
      <c r="Q150" s="215"/>
      <c r="R150" s="214"/>
      <c r="S150" s="214"/>
      <c r="T150" s="214"/>
      <c r="U150" s="380" t="str">
        <f t="shared" si="5"/>
        <v/>
      </c>
      <c r="V150" s="471"/>
    </row>
    <row r="151" spans="1:22" x14ac:dyDescent="0.25">
      <c r="A151" s="56"/>
      <c r="B151" s="197"/>
      <c r="C151" s="145"/>
      <c r="D151" s="57"/>
      <c r="E151" s="58"/>
      <c r="F151" s="187"/>
      <c r="G151" s="188"/>
      <c r="H151" s="201"/>
      <c r="I151" s="202"/>
      <c r="J151" s="928"/>
      <c r="K151" s="216"/>
      <c r="L151" s="212"/>
      <c r="M151" s="213"/>
      <c r="N151" s="213"/>
      <c r="O151" s="213"/>
      <c r="P151" s="214"/>
      <c r="Q151" s="215"/>
      <c r="R151" s="214"/>
      <c r="S151" s="214"/>
      <c r="T151" s="214"/>
      <c r="U151" s="380" t="str">
        <f t="shared" si="5"/>
        <v/>
      </c>
      <c r="V151" s="471"/>
    </row>
    <row r="152" spans="1:22" x14ac:dyDescent="0.25">
      <c r="A152" s="56"/>
      <c r="B152" s="197"/>
      <c r="C152" s="145"/>
      <c r="D152" s="57"/>
      <c r="E152" s="58"/>
      <c r="F152" s="187"/>
      <c r="G152" s="188"/>
      <c r="H152" s="201"/>
      <c r="I152" s="202"/>
      <c r="J152" s="928"/>
      <c r="K152" s="216"/>
      <c r="L152" s="212"/>
      <c r="M152" s="213"/>
      <c r="N152" s="213"/>
      <c r="O152" s="213"/>
      <c r="P152" s="214"/>
      <c r="Q152" s="215"/>
      <c r="R152" s="214"/>
      <c r="S152" s="214"/>
      <c r="T152" s="214"/>
      <c r="U152" s="380" t="str">
        <f t="shared" si="5"/>
        <v/>
      </c>
      <c r="V152" s="471"/>
    </row>
    <row r="153" spans="1:22" x14ac:dyDescent="0.25">
      <c r="A153" s="56"/>
      <c r="B153" s="197"/>
      <c r="C153" s="145"/>
      <c r="D153" s="57"/>
      <c r="E153" s="58"/>
      <c r="F153" s="187"/>
      <c r="G153" s="188"/>
      <c r="H153" s="201"/>
      <c r="I153" s="202"/>
      <c r="J153" s="928"/>
      <c r="K153" s="216"/>
      <c r="L153" s="212"/>
      <c r="M153" s="213"/>
      <c r="N153" s="213"/>
      <c r="O153" s="213"/>
      <c r="P153" s="214"/>
      <c r="Q153" s="215"/>
      <c r="R153" s="214"/>
      <c r="S153" s="214"/>
      <c r="T153" s="214"/>
      <c r="U153" s="380" t="str">
        <f t="shared" si="5"/>
        <v/>
      </c>
      <c r="V153" s="471"/>
    </row>
    <row r="154" spans="1:22" x14ac:dyDescent="0.25">
      <c r="A154" s="56"/>
      <c r="B154" s="197"/>
      <c r="C154" s="145"/>
      <c r="D154" s="57"/>
      <c r="E154" s="58"/>
      <c r="F154" s="187"/>
      <c r="G154" s="188"/>
      <c r="H154" s="201"/>
      <c r="I154" s="202"/>
      <c r="J154" s="928"/>
      <c r="K154" s="216"/>
      <c r="L154" s="212"/>
      <c r="M154" s="213"/>
      <c r="N154" s="213"/>
      <c r="O154" s="213"/>
      <c r="P154" s="214"/>
      <c r="Q154" s="215"/>
      <c r="R154" s="214"/>
      <c r="S154" s="214"/>
      <c r="T154" s="214"/>
      <c r="U154" s="380" t="str">
        <f t="shared" si="5"/>
        <v/>
      </c>
      <c r="V154" s="471"/>
    </row>
    <row r="155" spans="1:22" x14ac:dyDescent="0.25">
      <c r="A155" s="56"/>
      <c r="B155" s="197"/>
      <c r="C155" s="145"/>
      <c r="D155" s="57"/>
      <c r="E155" s="58"/>
      <c r="F155" s="187"/>
      <c r="G155" s="188"/>
      <c r="H155" s="201"/>
      <c r="I155" s="202"/>
      <c r="J155" s="928"/>
      <c r="K155" s="216"/>
      <c r="L155" s="212"/>
      <c r="M155" s="213"/>
      <c r="N155" s="213"/>
      <c r="O155" s="213"/>
      <c r="P155" s="214"/>
      <c r="Q155" s="215"/>
      <c r="R155" s="214"/>
      <c r="S155" s="214"/>
      <c r="T155" s="214"/>
      <c r="U155" s="380" t="str">
        <f t="shared" si="5"/>
        <v/>
      </c>
      <c r="V155" s="471"/>
    </row>
    <row r="156" spans="1:22" x14ac:dyDescent="0.25">
      <c r="A156" s="56"/>
      <c r="B156" s="197"/>
      <c r="C156" s="145"/>
      <c r="D156" s="57"/>
      <c r="E156" s="58"/>
      <c r="F156" s="187"/>
      <c r="G156" s="188"/>
      <c r="H156" s="201"/>
      <c r="I156" s="202"/>
      <c r="J156" s="928"/>
      <c r="K156" s="216"/>
      <c r="L156" s="212"/>
      <c r="M156" s="213"/>
      <c r="N156" s="213"/>
      <c r="O156" s="213"/>
      <c r="P156" s="214"/>
      <c r="Q156" s="215"/>
      <c r="R156" s="214"/>
      <c r="S156" s="214"/>
      <c r="T156" s="214"/>
      <c r="U156" s="380" t="str">
        <f t="shared" si="5"/>
        <v/>
      </c>
      <c r="V156" s="471"/>
    </row>
    <row r="157" spans="1:22" x14ac:dyDescent="0.25">
      <c r="A157" s="56"/>
      <c r="B157" s="197"/>
      <c r="C157" s="145"/>
      <c r="D157" s="57"/>
      <c r="E157" s="58"/>
      <c r="F157" s="187"/>
      <c r="G157" s="188"/>
      <c r="H157" s="201"/>
      <c r="I157" s="202"/>
      <c r="J157" s="928"/>
      <c r="K157" s="216"/>
      <c r="L157" s="212"/>
      <c r="M157" s="213"/>
      <c r="N157" s="213"/>
      <c r="O157" s="213"/>
      <c r="P157" s="214"/>
      <c r="Q157" s="215"/>
      <c r="R157" s="214"/>
      <c r="S157" s="214"/>
      <c r="T157" s="214"/>
      <c r="U157" s="380" t="str">
        <f t="shared" si="5"/>
        <v/>
      </c>
      <c r="V157" s="471"/>
    </row>
    <row r="158" spans="1:22" x14ac:dyDescent="0.25">
      <c r="A158" s="56"/>
      <c r="B158" s="197"/>
      <c r="C158" s="145"/>
      <c r="D158" s="57"/>
      <c r="E158" s="58"/>
      <c r="F158" s="187"/>
      <c r="G158" s="188"/>
      <c r="H158" s="201"/>
      <c r="I158" s="202"/>
      <c r="J158" s="928"/>
      <c r="K158" s="216"/>
      <c r="L158" s="212"/>
      <c r="M158" s="213"/>
      <c r="N158" s="213"/>
      <c r="O158" s="213"/>
      <c r="P158" s="214"/>
      <c r="Q158" s="215"/>
      <c r="R158" s="214"/>
      <c r="S158" s="214"/>
      <c r="T158" s="214"/>
      <c r="U158" s="380" t="str">
        <f t="shared" si="5"/>
        <v/>
      </c>
      <c r="V158" s="471"/>
    </row>
    <row r="159" spans="1:22" x14ac:dyDescent="0.25">
      <c r="A159" s="56"/>
      <c r="B159" s="197"/>
      <c r="C159" s="145"/>
      <c r="D159" s="57"/>
      <c r="E159" s="58"/>
      <c r="F159" s="187"/>
      <c r="G159" s="188"/>
      <c r="H159" s="201"/>
      <c r="I159" s="202"/>
      <c r="J159" s="928"/>
      <c r="K159" s="216"/>
      <c r="L159" s="212"/>
      <c r="M159" s="213"/>
      <c r="N159" s="213"/>
      <c r="O159" s="213"/>
      <c r="P159" s="214"/>
      <c r="Q159" s="215"/>
      <c r="R159" s="214"/>
      <c r="S159" s="214"/>
      <c r="T159" s="214"/>
      <c r="U159" s="380" t="str">
        <f t="shared" si="5"/>
        <v/>
      </c>
      <c r="V159" s="471"/>
    </row>
    <row r="160" spans="1:22" x14ac:dyDescent="0.25">
      <c r="A160" s="56"/>
      <c r="B160" s="197"/>
      <c r="C160" s="145"/>
      <c r="D160" s="57"/>
      <c r="E160" s="58"/>
      <c r="F160" s="187"/>
      <c r="G160" s="188"/>
      <c r="H160" s="201"/>
      <c r="I160" s="202"/>
      <c r="J160" s="928"/>
      <c r="K160" s="216"/>
      <c r="L160" s="212"/>
      <c r="M160" s="213"/>
      <c r="N160" s="213"/>
      <c r="O160" s="213"/>
      <c r="P160" s="214"/>
      <c r="Q160" s="215"/>
      <c r="R160" s="214"/>
      <c r="S160" s="214"/>
      <c r="T160" s="214"/>
      <c r="U160" s="380" t="str">
        <f t="shared" si="5"/>
        <v/>
      </c>
      <c r="V160" s="471"/>
    </row>
    <row r="161" spans="1:22" x14ac:dyDescent="0.25">
      <c r="A161" s="56"/>
      <c r="B161" s="197"/>
      <c r="C161" s="145"/>
      <c r="D161" s="57"/>
      <c r="E161" s="58"/>
      <c r="F161" s="187"/>
      <c r="G161" s="188"/>
      <c r="H161" s="201"/>
      <c r="I161" s="202"/>
      <c r="J161" s="928"/>
      <c r="K161" s="216"/>
      <c r="L161" s="212"/>
      <c r="M161" s="213"/>
      <c r="N161" s="213"/>
      <c r="O161" s="213"/>
      <c r="P161" s="214"/>
      <c r="Q161" s="215"/>
      <c r="R161" s="214"/>
      <c r="S161" s="214"/>
      <c r="T161" s="214"/>
      <c r="U161" s="380" t="str">
        <f t="shared" si="5"/>
        <v/>
      </c>
      <c r="V161" s="471"/>
    </row>
    <row r="162" spans="1:22" x14ac:dyDescent="0.25">
      <c r="A162" s="56"/>
      <c r="B162" s="197"/>
      <c r="C162" s="145"/>
      <c r="D162" s="57"/>
      <c r="E162" s="58"/>
      <c r="F162" s="187"/>
      <c r="G162" s="188"/>
      <c r="H162" s="201"/>
      <c r="I162" s="202"/>
      <c r="J162" s="928"/>
      <c r="K162" s="216"/>
      <c r="L162" s="212"/>
      <c r="M162" s="213"/>
      <c r="N162" s="213"/>
      <c r="O162" s="213"/>
      <c r="P162" s="214"/>
      <c r="Q162" s="215"/>
      <c r="R162" s="214"/>
      <c r="S162" s="214"/>
      <c r="T162" s="214"/>
      <c r="U162" s="380" t="str">
        <f t="shared" si="5"/>
        <v/>
      </c>
      <c r="V162" s="471"/>
    </row>
    <row r="163" spans="1:22" x14ac:dyDescent="0.25">
      <c r="A163" s="56"/>
      <c r="B163" s="197"/>
      <c r="C163" s="145"/>
      <c r="D163" s="57"/>
      <c r="E163" s="58"/>
      <c r="F163" s="187"/>
      <c r="G163" s="188"/>
      <c r="H163" s="201"/>
      <c r="I163" s="202"/>
      <c r="J163" s="928"/>
      <c r="K163" s="216"/>
      <c r="L163" s="212"/>
      <c r="M163" s="213"/>
      <c r="N163" s="213"/>
      <c r="O163" s="213"/>
      <c r="P163" s="214"/>
      <c r="Q163" s="215"/>
      <c r="R163" s="214"/>
      <c r="S163" s="214"/>
      <c r="T163" s="214"/>
      <c r="U163" s="380" t="str">
        <f t="shared" si="5"/>
        <v/>
      </c>
      <c r="V163" s="471"/>
    </row>
    <row r="164" spans="1:22" x14ac:dyDescent="0.25">
      <c r="A164" s="56"/>
      <c r="B164" s="197"/>
      <c r="C164" s="145"/>
      <c r="D164" s="57"/>
      <c r="E164" s="58"/>
      <c r="F164" s="187"/>
      <c r="G164" s="188"/>
      <c r="H164" s="201"/>
      <c r="I164" s="202"/>
      <c r="J164" s="928"/>
      <c r="K164" s="216"/>
      <c r="L164" s="212"/>
      <c r="M164" s="213"/>
      <c r="N164" s="213"/>
      <c r="O164" s="213"/>
      <c r="P164" s="214"/>
      <c r="Q164" s="215"/>
      <c r="R164" s="214"/>
      <c r="S164" s="214"/>
      <c r="T164" s="214"/>
      <c r="U164" s="380" t="str">
        <f t="shared" si="5"/>
        <v/>
      </c>
      <c r="V164" s="471"/>
    </row>
    <row r="165" spans="1:22" x14ac:dyDescent="0.25">
      <c r="A165" s="56"/>
      <c r="B165" s="197"/>
      <c r="C165" s="145"/>
      <c r="D165" s="57"/>
      <c r="E165" s="58"/>
      <c r="F165" s="187"/>
      <c r="G165" s="188"/>
      <c r="H165" s="201"/>
      <c r="I165" s="202"/>
      <c r="J165" s="928"/>
      <c r="K165" s="216"/>
      <c r="L165" s="212"/>
      <c r="M165" s="213"/>
      <c r="N165" s="213"/>
      <c r="O165" s="213"/>
      <c r="P165" s="214"/>
      <c r="Q165" s="215"/>
      <c r="R165" s="214"/>
      <c r="S165" s="214"/>
      <c r="T165" s="214"/>
      <c r="U165" s="380" t="str">
        <f t="shared" si="5"/>
        <v/>
      </c>
      <c r="V165" s="471"/>
    </row>
    <row r="166" spans="1:22" x14ac:dyDescent="0.25">
      <c r="A166" s="56"/>
      <c r="B166" s="197"/>
      <c r="C166" s="145"/>
      <c r="D166" s="57"/>
      <c r="E166" s="58"/>
      <c r="F166" s="187"/>
      <c r="G166" s="188"/>
      <c r="H166" s="201"/>
      <c r="I166" s="202"/>
      <c r="J166" s="928"/>
      <c r="K166" s="216"/>
      <c r="L166" s="212"/>
      <c r="M166" s="213"/>
      <c r="N166" s="213"/>
      <c r="O166" s="213"/>
      <c r="P166" s="214"/>
      <c r="Q166" s="215"/>
      <c r="R166" s="214"/>
      <c r="S166" s="214"/>
      <c r="T166" s="214"/>
      <c r="U166" s="380" t="str">
        <f t="shared" si="5"/>
        <v/>
      </c>
      <c r="V166" s="471"/>
    </row>
    <row r="167" spans="1:22" x14ac:dyDescent="0.25">
      <c r="A167" s="56"/>
      <c r="B167" s="197"/>
      <c r="C167" s="145"/>
      <c r="D167" s="57"/>
      <c r="E167" s="58"/>
      <c r="F167" s="187"/>
      <c r="G167" s="188"/>
      <c r="H167" s="201"/>
      <c r="I167" s="202"/>
      <c r="J167" s="928"/>
      <c r="K167" s="216"/>
      <c r="L167" s="212"/>
      <c r="M167" s="213"/>
      <c r="N167" s="213"/>
      <c r="O167" s="213"/>
      <c r="P167" s="214"/>
      <c r="Q167" s="215"/>
      <c r="R167" s="214"/>
      <c r="S167" s="214"/>
      <c r="T167" s="214"/>
      <c r="U167" s="380" t="str">
        <f t="shared" si="5"/>
        <v/>
      </c>
      <c r="V167" s="471"/>
    </row>
    <row r="168" spans="1:22" x14ac:dyDescent="0.25">
      <c r="A168" s="56"/>
      <c r="B168" s="197"/>
      <c r="C168" s="145"/>
      <c r="D168" s="57"/>
      <c r="E168" s="58"/>
      <c r="F168" s="187"/>
      <c r="G168" s="188"/>
      <c r="H168" s="201"/>
      <c r="I168" s="202"/>
      <c r="J168" s="928"/>
      <c r="K168" s="216"/>
      <c r="L168" s="212"/>
      <c r="M168" s="213"/>
      <c r="N168" s="213"/>
      <c r="O168" s="213"/>
      <c r="P168" s="214"/>
      <c r="Q168" s="215"/>
      <c r="R168" s="214"/>
      <c r="S168" s="214"/>
      <c r="T168" s="214"/>
      <c r="U168" s="380" t="str">
        <f t="shared" si="5"/>
        <v/>
      </c>
      <c r="V168" s="471"/>
    </row>
    <row r="169" spans="1:22" x14ac:dyDescent="0.25">
      <c r="A169" s="56"/>
      <c r="B169" s="197"/>
      <c r="C169" s="145"/>
      <c r="D169" s="57"/>
      <c r="E169" s="58"/>
      <c r="F169" s="187"/>
      <c r="G169" s="188"/>
      <c r="H169" s="201"/>
      <c r="I169" s="202"/>
      <c r="J169" s="928"/>
      <c r="K169" s="216"/>
      <c r="L169" s="212"/>
      <c r="M169" s="213"/>
      <c r="N169" s="213"/>
      <c r="O169" s="213"/>
      <c r="P169" s="214"/>
      <c r="Q169" s="215"/>
      <c r="R169" s="214"/>
      <c r="S169" s="214"/>
      <c r="T169" s="214"/>
      <c r="U169" s="380" t="str">
        <f t="shared" si="5"/>
        <v/>
      </c>
      <c r="V169" s="471"/>
    </row>
    <row r="170" spans="1:22" x14ac:dyDescent="0.25">
      <c r="A170" s="56"/>
      <c r="B170" s="197"/>
      <c r="C170" s="145"/>
      <c r="D170" s="57"/>
      <c r="E170" s="58"/>
      <c r="F170" s="187"/>
      <c r="G170" s="188"/>
      <c r="H170" s="201"/>
      <c r="I170" s="202"/>
      <c r="J170" s="928"/>
      <c r="K170" s="216"/>
      <c r="L170" s="212"/>
      <c r="M170" s="213"/>
      <c r="N170" s="213"/>
      <c r="O170" s="213"/>
      <c r="P170" s="214"/>
      <c r="Q170" s="215"/>
      <c r="R170" s="214"/>
      <c r="S170" s="214"/>
      <c r="T170" s="214"/>
      <c r="U170" s="380" t="str">
        <f t="shared" si="5"/>
        <v/>
      </c>
      <c r="V170" s="471"/>
    </row>
    <row r="171" spans="1:22" x14ac:dyDescent="0.25">
      <c r="A171" s="56"/>
      <c r="B171" s="197"/>
      <c r="C171" s="145"/>
      <c r="D171" s="57"/>
      <c r="E171" s="58"/>
      <c r="F171" s="187"/>
      <c r="G171" s="188"/>
      <c r="H171" s="201"/>
      <c r="I171" s="202"/>
      <c r="J171" s="928"/>
      <c r="K171" s="216"/>
      <c r="L171" s="212"/>
      <c r="M171" s="213"/>
      <c r="N171" s="213"/>
      <c r="O171" s="213"/>
      <c r="P171" s="214"/>
      <c r="Q171" s="215"/>
      <c r="R171" s="214"/>
      <c r="S171" s="214"/>
      <c r="T171" s="214"/>
      <c r="U171" s="380" t="str">
        <f t="shared" si="5"/>
        <v/>
      </c>
      <c r="V171" s="471"/>
    </row>
    <row r="172" spans="1:22" x14ac:dyDescent="0.25">
      <c r="A172" s="56"/>
      <c r="B172" s="197"/>
      <c r="C172" s="145"/>
      <c r="D172" s="57"/>
      <c r="E172" s="58"/>
      <c r="F172" s="187"/>
      <c r="G172" s="188"/>
      <c r="H172" s="201"/>
      <c r="I172" s="202"/>
      <c r="J172" s="928"/>
      <c r="K172" s="216"/>
      <c r="L172" s="212"/>
      <c r="M172" s="213"/>
      <c r="N172" s="213"/>
      <c r="O172" s="213"/>
      <c r="P172" s="214"/>
      <c r="Q172" s="215"/>
      <c r="R172" s="214"/>
      <c r="S172" s="214"/>
      <c r="T172" s="214"/>
      <c r="U172" s="380" t="str">
        <f t="shared" si="5"/>
        <v/>
      </c>
      <c r="V172" s="471"/>
    </row>
    <row r="173" spans="1:22" x14ac:dyDescent="0.25">
      <c r="A173" s="56"/>
      <c r="B173" s="197"/>
      <c r="C173" s="145"/>
      <c r="D173" s="57"/>
      <c r="E173" s="58"/>
      <c r="F173" s="187"/>
      <c r="G173" s="188"/>
      <c r="H173" s="201"/>
      <c r="I173" s="202"/>
      <c r="J173" s="928"/>
      <c r="K173" s="216"/>
      <c r="L173" s="212"/>
      <c r="M173" s="213"/>
      <c r="N173" s="213"/>
      <c r="O173" s="213"/>
      <c r="P173" s="214"/>
      <c r="Q173" s="215"/>
      <c r="R173" s="214"/>
      <c r="S173" s="214"/>
      <c r="T173" s="214"/>
      <c r="U173" s="380" t="str">
        <f t="shared" si="5"/>
        <v/>
      </c>
      <c r="V173" s="471"/>
    </row>
    <row r="174" spans="1:22" x14ac:dyDescent="0.25">
      <c r="A174" s="56"/>
      <c r="B174" s="197"/>
      <c r="C174" s="145"/>
      <c r="D174" s="57"/>
      <c r="E174" s="58"/>
      <c r="F174" s="187"/>
      <c r="G174" s="188"/>
      <c r="H174" s="201"/>
      <c r="I174" s="202"/>
      <c r="J174" s="928"/>
      <c r="K174" s="216"/>
      <c r="L174" s="212"/>
      <c r="M174" s="213"/>
      <c r="N174" s="213"/>
      <c r="O174" s="213"/>
      <c r="P174" s="214"/>
      <c r="Q174" s="215"/>
      <c r="R174" s="214"/>
      <c r="S174" s="214"/>
      <c r="T174" s="214"/>
      <c r="U174" s="380" t="str">
        <f t="shared" si="5"/>
        <v/>
      </c>
      <c r="V174" s="471"/>
    </row>
    <row r="175" spans="1:22" x14ac:dyDescent="0.25">
      <c r="A175" s="56"/>
      <c r="B175" s="197"/>
      <c r="C175" s="145"/>
      <c r="D175" s="57"/>
      <c r="E175" s="58"/>
      <c r="F175" s="187"/>
      <c r="G175" s="188"/>
      <c r="H175" s="201"/>
      <c r="I175" s="202"/>
      <c r="J175" s="928"/>
      <c r="K175" s="216"/>
      <c r="L175" s="212"/>
      <c r="M175" s="213"/>
      <c r="N175" s="213"/>
      <c r="O175" s="213"/>
      <c r="P175" s="214"/>
      <c r="Q175" s="215"/>
      <c r="R175" s="214"/>
      <c r="S175" s="214"/>
      <c r="T175" s="214"/>
      <c r="U175" s="380" t="str">
        <f t="shared" si="5"/>
        <v/>
      </c>
      <c r="V175" s="471"/>
    </row>
    <row r="176" spans="1:22" x14ac:dyDescent="0.25">
      <c r="A176" s="56"/>
      <c r="B176" s="197"/>
      <c r="C176" s="145"/>
      <c r="D176" s="57"/>
      <c r="E176" s="58"/>
      <c r="F176" s="187"/>
      <c r="G176" s="188"/>
      <c r="H176" s="201"/>
      <c r="I176" s="202"/>
      <c r="J176" s="928"/>
      <c r="K176" s="216"/>
      <c r="L176" s="212"/>
      <c r="M176" s="213"/>
      <c r="N176" s="213"/>
      <c r="O176" s="213"/>
      <c r="P176" s="214"/>
      <c r="Q176" s="215"/>
      <c r="R176" s="214"/>
      <c r="S176" s="214"/>
      <c r="T176" s="214"/>
      <c r="U176" s="380" t="str">
        <f t="shared" si="5"/>
        <v/>
      </c>
      <c r="V176" s="471"/>
    </row>
    <row r="177" spans="1:22" x14ac:dyDescent="0.25">
      <c r="A177" s="56"/>
      <c r="B177" s="197"/>
      <c r="C177" s="145"/>
      <c r="D177" s="57"/>
      <c r="E177" s="58"/>
      <c r="F177" s="187"/>
      <c r="G177" s="188"/>
      <c r="H177" s="201"/>
      <c r="I177" s="202"/>
      <c r="J177" s="928"/>
      <c r="K177" s="216"/>
      <c r="L177" s="212"/>
      <c r="M177" s="213"/>
      <c r="N177" s="213"/>
      <c r="O177" s="213"/>
      <c r="P177" s="214"/>
      <c r="Q177" s="215"/>
      <c r="R177" s="214"/>
      <c r="S177" s="214"/>
      <c r="T177" s="214"/>
      <c r="U177" s="380" t="str">
        <f t="shared" si="5"/>
        <v/>
      </c>
      <c r="V177" s="471"/>
    </row>
    <row r="178" spans="1:22" x14ac:dyDescent="0.25">
      <c r="A178" s="56"/>
      <c r="B178" s="197"/>
      <c r="C178" s="145"/>
      <c r="D178" s="57"/>
      <c r="E178" s="58"/>
      <c r="F178" s="187"/>
      <c r="G178" s="188"/>
      <c r="H178" s="201"/>
      <c r="I178" s="202"/>
      <c r="J178" s="928"/>
      <c r="K178" s="216"/>
      <c r="L178" s="212"/>
      <c r="M178" s="213"/>
      <c r="N178" s="213"/>
      <c r="O178" s="213"/>
      <c r="P178" s="214"/>
      <c r="Q178" s="215"/>
      <c r="R178" s="214"/>
      <c r="S178" s="214"/>
      <c r="T178" s="214"/>
      <c r="U178" s="380" t="str">
        <f t="shared" si="5"/>
        <v/>
      </c>
      <c r="V178" s="471"/>
    </row>
    <row r="179" spans="1:22" x14ac:dyDescent="0.25">
      <c r="A179" s="56"/>
      <c r="B179" s="197"/>
      <c r="C179" s="145"/>
      <c r="D179" s="57"/>
      <c r="E179" s="58"/>
      <c r="F179" s="187"/>
      <c r="G179" s="188"/>
      <c r="H179" s="201"/>
      <c r="I179" s="202"/>
      <c r="J179" s="928"/>
      <c r="K179" s="216"/>
      <c r="L179" s="212"/>
      <c r="M179" s="213"/>
      <c r="N179" s="213"/>
      <c r="O179" s="213"/>
      <c r="P179" s="214"/>
      <c r="Q179" s="215"/>
      <c r="R179" s="214"/>
      <c r="S179" s="214"/>
      <c r="T179" s="214"/>
      <c r="U179" s="380" t="str">
        <f t="shared" si="5"/>
        <v/>
      </c>
      <c r="V179" s="471"/>
    </row>
    <row r="180" spans="1:22" x14ac:dyDescent="0.25">
      <c r="A180" s="56"/>
      <c r="B180" s="197"/>
      <c r="C180" s="145"/>
      <c r="D180" s="57"/>
      <c r="E180" s="58"/>
      <c r="F180" s="187"/>
      <c r="G180" s="188"/>
      <c r="H180" s="201"/>
      <c r="I180" s="202"/>
      <c r="J180" s="928"/>
      <c r="K180" s="216"/>
      <c r="L180" s="212"/>
      <c r="M180" s="213"/>
      <c r="N180" s="213"/>
      <c r="O180" s="213"/>
      <c r="P180" s="214"/>
      <c r="Q180" s="215"/>
      <c r="R180" s="214"/>
      <c r="S180" s="214"/>
      <c r="T180" s="214"/>
      <c r="U180" s="380" t="str">
        <f t="shared" si="5"/>
        <v/>
      </c>
      <c r="V180" s="471"/>
    </row>
    <row r="181" spans="1:22" x14ac:dyDescent="0.25">
      <c r="A181" s="56"/>
      <c r="B181" s="197"/>
      <c r="C181" s="145"/>
      <c r="D181" s="57"/>
      <c r="E181" s="58"/>
      <c r="F181" s="187"/>
      <c r="G181" s="188"/>
      <c r="H181" s="201"/>
      <c r="I181" s="202"/>
      <c r="J181" s="928"/>
      <c r="K181" s="216"/>
      <c r="L181" s="212"/>
      <c r="M181" s="213"/>
      <c r="N181" s="213"/>
      <c r="O181" s="213"/>
      <c r="P181" s="214"/>
      <c r="Q181" s="215"/>
      <c r="R181" s="214"/>
      <c r="S181" s="214"/>
      <c r="T181" s="214"/>
      <c r="U181" s="380" t="str">
        <f t="shared" si="5"/>
        <v/>
      </c>
      <c r="V181" s="471"/>
    </row>
    <row r="182" spans="1:22" x14ac:dyDescent="0.25">
      <c r="A182" s="56"/>
      <c r="B182" s="197"/>
      <c r="C182" s="145"/>
      <c r="D182" s="57"/>
      <c r="E182" s="58"/>
      <c r="F182" s="187"/>
      <c r="G182" s="188"/>
      <c r="H182" s="201"/>
      <c r="I182" s="202"/>
      <c r="J182" s="928"/>
      <c r="K182" s="216"/>
      <c r="L182" s="212"/>
      <c r="M182" s="213"/>
      <c r="N182" s="213"/>
      <c r="O182" s="213"/>
      <c r="P182" s="214"/>
      <c r="Q182" s="215"/>
      <c r="R182" s="214"/>
      <c r="S182" s="214"/>
      <c r="T182" s="214"/>
      <c r="U182" s="380" t="str">
        <f t="shared" si="5"/>
        <v/>
      </c>
      <c r="V182" s="471"/>
    </row>
    <row r="183" spans="1:22" x14ac:dyDescent="0.25">
      <c r="A183" s="56"/>
      <c r="B183" s="197"/>
      <c r="C183" s="145"/>
      <c r="D183" s="57"/>
      <c r="E183" s="58"/>
      <c r="F183" s="187"/>
      <c r="G183" s="188"/>
      <c r="H183" s="201"/>
      <c r="I183" s="202"/>
      <c r="J183" s="928"/>
      <c r="K183" s="216"/>
      <c r="L183" s="212"/>
      <c r="M183" s="213"/>
      <c r="N183" s="213"/>
      <c r="O183" s="213"/>
      <c r="P183" s="214"/>
      <c r="Q183" s="215"/>
      <c r="R183" s="214"/>
      <c r="S183" s="214"/>
      <c r="T183" s="214"/>
      <c r="U183" s="380" t="str">
        <f t="shared" si="5"/>
        <v/>
      </c>
      <c r="V183" s="471"/>
    </row>
    <row r="184" spans="1:22" x14ac:dyDescent="0.25">
      <c r="A184" s="56"/>
      <c r="B184" s="197"/>
      <c r="C184" s="145"/>
      <c r="D184" s="57"/>
      <c r="E184" s="58"/>
      <c r="F184" s="187"/>
      <c r="G184" s="188"/>
      <c r="H184" s="201"/>
      <c r="I184" s="202"/>
      <c r="J184" s="928"/>
      <c r="K184" s="216"/>
      <c r="L184" s="212"/>
      <c r="M184" s="213"/>
      <c r="N184" s="213"/>
      <c r="O184" s="213"/>
      <c r="P184" s="214"/>
      <c r="Q184" s="215"/>
      <c r="R184" s="214"/>
      <c r="S184" s="214"/>
      <c r="T184" s="214"/>
      <c r="U184" s="380" t="str">
        <f t="shared" si="5"/>
        <v/>
      </c>
      <c r="V184" s="471"/>
    </row>
    <row r="185" spans="1:22" x14ac:dyDescent="0.25">
      <c r="A185" s="56"/>
      <c r="B185" s="197"/>
      <c r="C185" s="145"/>
      <c r="D185" s="57"/>
      <c r="E185" s="58"/>
      <c r="F185" s="187"/>
      <c r="G185" s="188"/>
      <c r="H185" s="201"/>
      <c r="I185" s="202"/>
      <c r="J185" s="928"/>
      <c r="K185" s="216"/>
      <c r="L185" s="212"/>
      <c r="M185" s="213"/>
      <c r="N185" s="213"/>
      <c r="O185" s="213"/>
      <c r="P185" s="214"/>
      <c r="Q185" s="215"/>
      <c r="R185" s="214"/>
      <c r="S185" s="214"/>
      <c r="T185" s="214"/>
      <c r="U185" s="380" t="str">
        <f t="shared" si="5"/>
        <v/>
      </c>
      <c r="V185" s="471"/>
    </row>
    <row r="186" spans="1:22" x14ac:dyDescent="0.25">
      <c r="A186" s="56"/>
      <c r="B186" s="197"/>
      <c r="C186" s="145"/>
      <c r="D186" s="57"/>
      <c r="E186" s="58"/>
      <c r="F186" s="187"/>
      <c r="G186" s="188"/>
      <c r="H186" s="201"/>
      <c r="I186" s="202"/>
      <c r="J186" s="928"/>
      <c r="K186" s="216"/>
      <c r="L186" s="212"/>
      <c r="M186" s="213"/>
      <c r="N186" s="213"/>
      <c r="O186" s="213"/>
      <c r="P186" s="214"/>
      <c r="Q186" s="215"/>
      <c r="R186" s="214"/>
      <c r="S186" s="214"/>
      <c r="T186" s="214"/>
      <c r="U186" s="380" t="str">
        <f t="shared" si="5"/>
        <v/>
      </c>
      <c r="V186" s="471"/>
    </row>
    <row r="187" spans="1:22" x14ac:dyDescent="0.25">
      <c r="A187" s="56"/>
      <c r="B187" s="197"/>
      <c r="C187" s="145"/>
      <c r="D187" s="57"/>
      <c r="E187" s="58"/>
      <c r="F187" s="187"/>
      <c r="G187" s="188"/>
      <c r="H187" s="201"/>
      <c r="I187" s="202"/>
      <c r="J187" s="928"/>
      <c r="K187" s="216"/>
      <c r="L187" s="212"/>
      <c r="M187" s="213"/>
      <c r="N187" s="213"/>
      <c r="O187" s="213"/>
      <c r="P187" s="214"/>
      <c r="Q187" s="215"/>
      <c r="R187" s="214"/>
      <c r="S187" s="214"/>
      <c r="T187" s="214"/>
      <c r="U187" s="380" t="str">
        <f t="shared" si="5"/>
        <v/>
      </c>
      <c r="V187" s="471"/>
    </row>
    <row r="188" spans="1:22" x14ac:dyDescent="0.25">
      <c r="A188" s="56"/>
      <c r="B188" s="197"/>
      <c r="C188" s="145"/>
      <c r="D188" s="57"/>
      <c r="E188" s="58"/>
      <c r="F188" s="187"/>
      <c r="G188" s="188"/>
      <c r="H188" s="201"/>
      <c r="I188" s="202"/>
      <c r="J188" s="928"/>
      <c r="K188" s="216"/>
      <c r="L188" s="212"/>
      <c r="M188" s="213"/>
      <c r="N188" s="213"/>
      <c r="O188" s="213"/>
      <c r="P188" s="214"/>
      <c r="Q188" s="215"/>
      <c r="R188" s="214"/>
      <c r="S188" s="214"/>
      <c r="T188" s="214"/>
      <c r="U188" s="380" t="str">
        <f t="shared" si="5"/>
        <v/>
      </c>
      <c r="V188" s="471"/>
    </row>
    <row r="189" spans="1:22" x14ac:dyDescent="0.25">
      <c r="A189" s="56"/>
      <c r="B189" s="197"/>
      <c r="C189" s="145"/>
      <c r="D189" s="57"/>
      <c r="E189" s="58"/>
      <c r="F189" s="187"/>
      <c r="G189" s="188"/>
      <c r="H189" s="201"/>
      <c r="I189" s="202"/>
      <c r="J189" s="928"/>
      <c r="K189" s="216"/>
      <c r="L189" s="212"/>
      <c r="M189" s="213"/>
      <c r="N189" s="213"/>
      <c r="O189" s="213"/>
      <c r="P189" s="214"/>
      <c r="Q189" s="215"/>
      <c r="R189" s="214"/>
      <c r="S189" s="214"/>
      <c r="T189" s="214"/>
      <c r="U189" s="380" t="str">
        <f t="shared" si="5"/>
        <v/>
      </c>
      <c r="V189" s="471"/>
    </row>
    <row r="190" spans="1:22" x14ac:dyDescent="0.25">
      <c r="A190" s="56"/>
      <c r="B190" s="197"/>
      <c r="C190" s="145"/>
      <c r="D190" s="57"/>
      <c r="E190" s="58"/>
      <c r="F190" s="187"/>
      <c r="G190" s="188"/>
      <c r="H190" s="201"/>
      <c r="I190" s="202"/>
      <c r="J190" s="928"/>
      <c r="K190" s="216"/>
      <c r="L190" s="212"/>
      <c r="M190" s="213"/>
      <c r="N190" s="213"/>
      <c r="O190" s="213"/>
      <c r="P190" s="214"/>
      <c r="Q190" s="215"/>
      <c r="R190" s="214"/>
      <c r="S190" s="214"/>
      <c r="T190" s="214"/>
      <c r="U190" s="380" t="str">
        <f t="shared" si="5"/>
        <v/>
      </c>
      <c r="V190" s="471"/>
    </row>
    <row r="191" spans="1:22" x14ac:dyDescent="0.25">
      <c r="A191" s="56"/>
      <c r="B191" s="197"/>
      <c r="C191" s="145"/>
      <c r="D191" s="57"/>
      <c r="E191" s="58"/>
      <c r="F191" s="187"/>
      <c r="G191" s="188"/>
      <c r="H191" s="201"/>
      <c r="I191" s="202"/>
      <c r="J191" s="928"/>
      <c r="K191" s="216"/>
      <c r="L191" s="212"/>
      <c r="M191" s="213"/>
      <c r="N191" s="213"/>
      <c r="O191" s="213"/>
      <c r="P191" s="214"/>
      <c r="Q191" s="215"/>
      <c r="R191" s="214"/>
      <c r="S191" s="214"/>
      <c r="T191" s="214"/>
      <c r="U191" s="380" t="str">
        <f t="shared" si="5"/>
        <v/>
      </c>
      <c r="V191" s="471"/>
    </row>
    <row r="192" spans="1:22" x14ac:dyDescent="0.25">
      <c r="A192" s="56"/>
      <c r="B192" s="197"/>
      <c r="C192" s="145"/>
      <c r="D192" s="57"/>
      <c r="E192" s="58"/>
      <c r="F192" s="187"/>
      <c r="G192" s="188"/>
      <c r="H192" s="201"/>
      <c r="I192" s="202"/>
      <c r="J192" s="928"/>
      <c r="K192" s="216"/>
      <c r="L192" s="212"/>
      <c r="M192" s="213"/>
      <c r="N192" s="213"/>
      <c r="O192" s="213"/>
      <c r="P192" s="214"/>
      <c r="Q192" s="215"/>
      <c r="R192" s="214"/>
      <c r="S192" s="214"/>
      <c r="T192" s="214"/>
      <c r="U192" s="380" t="str">
        <f t="shared" si="5"/>
        <v/>
      </c>
      <c r="V192" s="471"/>
    </row>
    <row r="193" spans="1:22" x14ac:dyDescent="0.25">
      <c r="A193" s="56"/>
      <c r="B193" s="197"/>
      <c r="C193" s="145"/>
      <c r="D193" s="57"/>
      <c r="E193" s="58"/>
      <c r="F193" s="187"/>
      <c r="G193" s="188"/>
      <c r="H193" s="201"/>
      <c r="I193" s="202"/>
      <c r="J193" s="928"/>
      <c r="K193" s="216"/>
      <c r="L193" s="212"/>
      <c r="M193" s="213"/>
      <c r="N193" s="213"/>
      <c r="O193" s="213"/>
      <c r="P193" s="214"/>
      <c r="Q193" s="215"/>
      <c r="R193" s="214"/>
      <c r="S193" s="214"/>
      <c r="T193" s="214"/>
      <c r="U193" s="380" t="str">
        <f t="shared" si="5"/>
        <v/>
      </c>
      <c r="V193" s="471"/>
    </row>
    <row r="194" spans="1:22" x14ac:dyDescent="0.25">
      <c r="A194" s="56"/>
      <c r="B194" s="197"/>
      <c r="C194" s="145"/>
      <c r="D194" s="57"/>
      <c r="E194" s="58"/>
      <c r="F194" s="187"/>
      <c r="G194" s="188"/>
      <c r="H194" s="201"/>
      <c r="I194" s="202"/>
      <c r="J194" s="928"/>
      <c r="K194" s="216"/>
      <c r="L194" s="212"/>
      <c r="M194" s="213"/>
      <c r="N194" s="213"/>
      <c r="O194" s="213"/>
      <c r="P194" s="214"/>
      <c r="Q194" s="215"/>
      <c r="R194" s="214"/>
      <c r="S194" s="214"/>
      <c r="T194" s="214"/>
      <c r="U194" s="380" t="str">
        <f t="shared" si="5"/>
        <v/>
      </c>
      <c r="V194" s="471"/>
    </row>
    <row r="195" spans="1:22" x14ac:dyDescent="0.25">
      <c r="A195" s="56"/>
      <c r="B195" s="197"/>
      <c r="C195" s="145"/>
      <c r="D195" s="57"/>
      <c r="E195" s="58"/>
      <c r="F195" s="187"/>
      <c r="G195" s="188"/>
      <c r="H195" s="201"/>
      <c r="I195" s="202"/>
      <c r="J195" s="928"/>
      <c r="K195" s="216"/>
      <c r="L195" s="212"/>
      <c r="M195" s="213"/>
      <c r="N195" s="213"/>
      <c r="O195" s="213"/>
      <c r="P195" s="214"/>
      <c r="Q195" s="215"/>
      <c r="R195" s="214"/>
      <c r="S195" s="214"/>
      <c r="T195" s="214"/>
      <c r="U195" s="380" t="str">
        <f t="shared" si="5"/>
        <v/>
      </c>
      <c r="V195" s="471"/>
    </row>
    <row r="196" spans="1:22" ht="15.75" thickBot="1" x14ac:dyDescent="0.3">
      <c r="A196" s="59"/>
      <c r="B196" s="198"/>
      <c r="C196" s="146"/>
      <c r="D196" s="60"/>
      <c r="E196" s="61"/>
      <c r="F196" s="189"/>
      <c r="G196" s="190"/>
      <c r="H196" s="203"/>
      <c r="I196" s="204"/>
      <c r="J196" s="929"/>
      <c r="K196" s="222"/>
      <c r="L196" s="218"/>
      <c r="M196" s="219"/>
      <c r="N196" s="219"/>
      <c r="O196" s="219"/>
      <c r="P196" s="220"/>
      <c r="Q196" s="221"/>
      <c r="R196" s="220"/>
      <c r="S196" s="220"/>
      <c r="T196" s="220"/>
      <c r="U196" s="381" t="str">
        <f t="shared" si="5"/>
        <v/>
      </c>
      <c r="V196" s="472"/>
    </row>
  </sheetData>
  <sheetProtection algorithmName="SHA-512" hashValue="GUtx35zoHPU/LjhBGu8ilZqXnSByEYtd2lZBtMBWHXdo15hd0fnf03X4BpPeVoPwSzhEnDMnr6Eo5VXegE8fEg==" saltValue="QftDyWeG2i7A0maZZ2aJmw==" spinCount="100000" sheet="1" objects="1" scenarios="1"/>
  <mergeCells count="25">
    <mergeCell ref="J9:N9"/>
    <mergeCell ref="P9:S9"/>
    <mergeCell ref="J10:N10"/>
    <mergeCell ref="P10:S10"/>
    <mergeCell ref="U12:V12"/>
    <mergeCell ref="J12:P12"/>
    <mergeCell ref="Q12:T12"/>
    <mergeCell ref="A9:I9"/>
    <mergeCell ref="A10:I10"/>
    <mergeCell ref="C12:I12"/>
    <mergeCell ref="C13:C14"/>
    <mergeCell ref="H13:H14"/>
    <mergeCell ref="I13:I14"/>
    <mergeCell ref="A12:A15"/>
    <mergeCell ref="B12:B15"/>
    <mergeCell ref="D13:E13"/>
    <mergeCell ref="F13:G13"/>
    <mergeCell ref="J13:K13"/>
    <mergeCell ref="U13:U14"/>
    <mergeCell ref="V13:V14"/>
    <mergeCell ref="Q13:Q14"/>
    <mergeCell ref="R13:R14"/>
    <mergeCell ref="L13:P13"/>
    <mergeCell ref="S13:S14"/>
    <mergeCell ref="T13:T14"/>
  </mergeCells>
  <conditionalFormatting sqref="H17:H196">
    <cfRule type="expression" dxfId="106" priority="11">
      <formula>AND(D17&gt;0,ISBLANK(H17))</formula>
    </cfRule>
  </conditionalFormatting>
  <conditionalFormatting sqref="I17:I196">
    <cfRule type="expression" dxfId="105" priority="10">
      <formula>AND(F17&gt;0,ISBLANK(I17))</formula>
    </cfRule>
  </conditionalFormatting>
  <conditionalFormatting sqref="B17:B196">
    <cfRule type="expression" dxfId="104" priority="4">
      <formula>IF(AND(NOT(ISBLANK(C17)),ISBLANK(B17)),TRUE,FALSE)</formula>
    </cfRule>
    <cfRule type="expression" dxfId="103" priority="9">
      <formula>IF(AND(NOT(ISBLANK(A17)),ISBLANK(B17)),TRUE,FALSE)</formula>
    </cfRule>
  </conditionalFormatting>
  <conditionalFormatting sqref="F17:F196">
    <cfRule type="expression" dxfId="102" priority="7">
      <formula>AND(I17&gt;0,ISBLANK(F17))</formula>
    </cfRule>
  </conditionalFormatting>
  <conditionalFormatting sqref="D17:D196">
    <cfRule type="expression" dxfId="101" priority="6">
      <formula>AND(H17&gt;0,ISBLANK(D17))</formula>
    </cfRule>
  </conditionalFormatting>
  <conditionalFormatting sqref="C17:C196">
    <cfRule type="expression" dxfId="100" priority="1">
      <formula>IF(AND(NOT(ISBLANK(B17)),ISBLANK(C17)),TRUE,FALSE)</formula>
    </cfRule>
    <cfRule type="expression" dxfId="99" priority="5">
      <formula>IF(AND(NOT(ISBLANK(A17)),ISBLANK(C17)),TRUE,FALSE)</formula>
    </cfRule>
  </conditionalFormatting>
  <conditionalFormatting sqref="A17:A196">
    <cfRule type="expression" dxfId="98" priority="2">
      <formula>IF(AND(NOT(ISBLANK(B17)),ISBLANK(A17)),TRUE,FALSE)</formula>
    </cfRule>
    <cfRule type="expression" dxfId="97" priority="3">
      <formula>IF(AND(NOT(ISBLANK(C17)),ISBLANK(A17)),TRUE,FALSE)</formula>
    </cfRule>
  </conditionalFormatting>
  <dataValidations count="6">
    <dataValidation type="whole" operator="greaterThanOrEqual" allowBlank="1" showInputMessage="1" showErrorMessage="1" error="Please enter a whole number greater than or equal to 0." sqref="J17:T196" xr:uid="{00000000-0002-0000-0E00-000000000000}">
      <formula1>0</formula1>
    </dataValidation>
    <dataValidation type="decimal" operator="greaterThanOrEqual" allowBlank="1" showInputMessage="1" showErrorMessage="1" error="Please enter a number greater than or equal to 0.0." sqref="H17:I196 C17:E196" xr:uid="{00000000-0002-0000-0E00-000001000000}">
      <formula1>0</formula1>
    </dataValidation>
    <dataValidation type="decimal" operator="greaterThanOrEqual" allowBlank="1" showInputMessage="1" showErrorMessage="1" error="Please enter a dollar amount greater than or equal to $0.00." sqref="F17:G196" xr:uid="{00000000-0002-0000-0E00-000002000000}">
      <formula1>0</formula1>
    </dataValidation>
    <dataValidation type="decimal" operator="greaterThanOrEqual" allowBlank="1" showInputMessage="1" showErrorMessage="1" error="Please enter a percentage between 0.0% and 100.0%." sqref="V17:V196" xr:uid="{00000000-0002-0000-0E00-000004000000}">
      <formula1>0</formula1>
    </dataValidation>
    <dataValidation type="list" allowBlank="1" showInputMessage="1" sqref="A17:A196" xr:uid="{00000000-0002-0000-0E00-000005000000}">
      <formula1>ListManagement</formula1>
    </dataValidation>
    <dataValidation type="list" allowBlank="1" showInputMessage="1" showErrorMessage="1" error="Please select from the drop-down menu." sqref="B17:B196" xr:uid="{A121A970-97AE-470B-8962-58FC30CC6885}">
      <formula1>ListGender</formula1>
    </dataValidation>
  </dataValidations>
  <pageMargins left="0.7" right="0.7" top="0.75" bottom="0.75" header="0.3" footer="0.3"/>
  <pageSetup paperSize="5" scale="41" fitToHeight="0" orientation="landscape"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249977111117893"/>
    <pageSetUpPr fitToPage="1"/>
  </sheetPr>
  <dimension ref="A1:U71"/>
  <sheetViews>
    <sheetView topLeftCell="A42" workbookViewId="0">
      <selection activeCell="F67" sqref="F67"/>
    </sheetView>
  </sheetViews>
  <sheetFormatPr defaultColWidth="9.140625" defaultRowHeight="15" x14ac:dyDescent="0.25"/>
  <cols>
    <col min="1" max="1" width="13.7109375" style="92" customWidth="1"/>
    <col min="2" max="2" width="10.7109375" style="92" customWidth="1"/>
    <col min="3" max="3" width="2.85546875" style="181" customWidth="1"/>
    <col min="4" max="4" width="10.7109375" style="92" customWidth="1"/>
    <col min="5" max="5" width="9.140625" style="92" customWidth="1"/>
    <col min="6" max="9" width="10.7109375" style="92" customWidth="1"/>
    <col min="10" max="10" width="2.85546875" style="92" hidden="1" customWidth="1"/>
    <col min="11" max="13" width="10.7109375" style="92" hidden="1" customWidth="1"/>
    <col min="14" max="14" width="9.140625" style="92"/>
    <col min="15" max="15" width="40.7109375" style="92" customWidth="1"/>
    <col min="16" max="21" width="10.7109375" style="92" customWidth="1"/>
    <col min="22" max="16384" width="9.140625" style="92"/>
  </cols>
  <sheetData>
    <row r="1" spans="1:21" s="90" customFormat="1" ht="15" customHeight="1" x14ac:dyDescent="0.25">
      <c r="C1" s="178"/>
    </row>
    <row r="2" spans="1:21" s="90" customFormat="1" ht="15" customHeight="1" x14ac:dyDescent="0.25">
      <c r="C2" s="178"/>
    </row>
    <row r="3" spans="1:21" s="90" customFormat="1" ht="15" customHeight="1" x14ac:dyDescent="0.25">
      <c r="C3" s="178"/>
    </row>
    <row r="4" spans="1:21" s="90" customFormat="1" ht="15" customHeight="1" x14ac:dyDescent="0.25">
      <c r="C4" s="178"/>
    </row>
    <row r="5" spans="1:21" s="90" customFormat="1" ht="15" customHeight="1" x14ac:dyDescent="0.25">
      <c r="C5" s="178"/>
    </row>
    <row r="6" spans="1:21" s="90" customFormat="1" ht="15" customHeight="1" x14ac:dyDescent="0.25">
      <c r="C6" s="178"/>
    </row>
    <row r="7" spans="1:21" s="90" customFormat="1" ht="15" hidden="1" customHeight="1" x14ac:dyDescent="0.25">
      <c r="C7" s="178"/>
    </row>
    <row r="8" spans="1:21" s="90" customFormat="1" ht="15" hidden="1" customHeight="1" x14ac:dyDescent="0.25">
      <c r="C8" s="178"/>
    </row>
    <row r="9" spans="1:21" ht="18.75" x14ac:dyDescent="0.25">
      <c r="A9" s="1071" t="s">
        <v>718</v>
      </c>
      <c r="B9" s="1071"/>
      <c r="C9" s="1071"/>
      <c r="D9" s="1071"/>
      <c r="E9" s="1071"/>
      <c r="F9" s="1071"/>
      <c r="G9" s="1071"/>
      <c r="H9" s="1071"/>
      <c r="I9" s="1071"/>
      <c r="J9" s="1071"/>
      <c r="K9" s="1071"/>
      <c r="L9" s="1071"/>
      <c r="M9" s="1071"/>
      <c r="N9" s="91"/>
      <c r="O9" s="91"/>
      <c r="P9" s="91"/>
      <c r="Q9" s="91"/>
      <c r="R9" s="91"/>
      <c r="S9" s="91"/>
      <c r="T9" s="91"/>
      <c r="U9" s="91"/>
    </row>
    <row r="10" spans="1:21" ht="18.75" x14ac:dyDescent="0.25">
      <c r="A10" s="1071" t="s">
        <v>626</v>
      </c>
      <c r="B10" s="1071"/>
      <c r="C10" s="1071"/>
      <c r="D10" s="1071"/>
      <c r="E10" s="1071"/>
      <c r="F10" s="1071"/>
      <c r="G10" s="1071"/>
      <c r="H10" s="1071"/>
      <c r="I10" s="1071"/>
      <c r="J10" s="1071"/>
      <c r="K10" s="1071"/>
      <c r="L10" s="1071"/>
      <c r="M10" s="1071"/>
      <c r="N10" s="91"/>
      <c r="O10" s="91"/>
      <c r="P10" s="91"/>
      <c r="Q10" s="91"/>
      <c r="R10" s="91"/>
      <c r="S10" s="91"/>
      <c r="T10" s="91"/>
      <c r="U10" s="91"/>
    </row>
    <row r="11" spans="1:21" x14ac:dyDescent="0.25">
      <c r="A11" s="896"/>
      <c r="B11" s="91"/>
      <c r="C11" s="179"/>
      <c r="D11" s="91"/>
      <c r="E11" s="91"/>
      <c r="F11" s="91"/>
      <c r="G11" s="91"/>
      <c r="H11" s="91"/>
      <c r="I11" s="91"/>
      <c r="J11" s="91"/>
      <c r="K11" s="91"/>
      <c r="L11" s="91"/>
      <c r="M11" s="91"/>
      <c r="N11" s="91"/>
      <c r="O11" s="91"/>
      <c r="P11" s="91"/>
      <c r="Q11" s="91"/>
      <c r="R11" s="91"/>
      <c r="S11" s="91"/>
      <c r="T11" s="91"/>
      <c r="U11" s="91"/>
    </row>
    <row r="12" spans="1:21" ht="45" customHeight="1" thickBot="1" x14ac:dyDescent="0.3">
      <c r="A12" s="1072" t="s">
        <v>929</v>
      </c>
      <c r="B12" s="1072"/>
      <c r="C12" s="1072"/>
      <c r="D12" s="1072"/>
      <c r="E12" s="91"/>
      <c r="F12" s="1072" t="s">
        <v>930</v>
      </c>
      <c r="G12" s="1072"/>
      <c r="H12" s="1072"/>
      <c r="I12" s="1072"/>
      <c r="J12" s="1072"/>
      <c r="K12" s="1072"/>
      <c r="L12" s="1072"/>
      <c r="M12" s="1072"/>
      <c r="N12" s="91"/>
      <c r="O12" s="1072" t="s">
        <v>928</v>
      </c>
      <c r="P12" s="1073"/>
      <c r="Q12" s="1073"/>
      <c r="R12" s="1073"/>
      <c r="S12" s="1073"/>
      <c r="T12" s="1073"/>
      <c r="U12" s="1073"/>
    </row>
    <row r="13" spans="1:21" x14ac:dyDescent="0.25">
      <c r="A13" s="1064"/>
      <c r="B13" s="1009" t="s">
        <v>357</v>
      </c>
      <c r="C13" s="180"/>
      <c r="D13" s="1009" t="s">
        <v>396</v>
      </c>
      <c r="E13" s="91"/>
      <c r="F13" s="1064"/>
      <c r="G13" s="1172" t="s">
        <v>171</v>
      </c>
      <c r="H13" s="1174" t="s">
        <v>170</v>
      </c>
      <c r="I13" s="1176" t="s">
        <v>473</v>
      </c>
      <c r="J13" s="91"/>
      <c r="K13" s="1068" t="s">
        <v>328</v>
      </c>
      <c r="L13" s="1069"/>
      <c r="M13" s="1070"/>
      <c r="N13" s="91"/>
      <c r="O13" s="415" t="s">
        <v>436</v>
      </c>
      <c r="P13" s="1068" t="s">
        <v>326</v>
      </c>
      <c r="Q13" s="1069"/>
      <c r="R13" s="1070"/>
      <c r="S13" s="1068" t="s">
        <v>327</v>
      </c>
      <c r="T13" s="1070"/>
      <c r="U13" s="1064" t="s">
        <v>318</v>
      </c>
    </row>
    <row r="14" spans="1:21" ht="26.25" thickBot="1" x14ac:dyDescent="0.3">
      <c r="A14" s="1065"/>
      <c r="B14" s="1011"/>
      <c r="C14" s="180"/>
      <c r="D14" s="1065"/>
      <c r="E14" s="91"/>
      <c r="F14" s="1065"/>
      <c r="G14" s="1173"/>
      <c r="H14" s="1175"/>
      <c r="I14" s="1177"/>
      <c r="J14" s="91"/>
      <c r="K14" s="175" t="s">
        <v>171</v>
      </c>
      <c r="L14" s="489" t="s">
        <v>170</v>
      </c>
      <c r="M14" s="492" t="s">
        <v>473</v>
      </c>
      <c r="N14" s="91"/>
      <c r="O14" s="437" t="s">
        <v>437</v>
      </c>
      <c r="P14" s="172" t="s">
        <v>321</v>
      </c>
      <c r="Q14" s="176" t="s">
        <v>322</v>
      </c>
      <c r="R14" s="177" t="s">
        <v>323</v>
      </c>
      <c r="S14" s="30" t="s">
        <v>358</v>
      </c>
      <c r="T14" s="177" t="s">
        <v>325</v>
      </c>
      <c r="U14" s="1065"/>
    </row>
    <row r="15" spans="1:21" x14ac:dyDescent="0.25">
      <c r="A15" s="52" t="s">
        <v>292</v>
      </c>
      <c r="B15" s="322"/>
      <c r="C15" s="323"/>
      <c r="D15" s="322"/>
      <c r="E15" s="91"/>
      <c r="F15" s="52" t="s">
        <v>319</v>
      </c>
      <c r="G15" s="326"/>
      <c r="H15" s="493"/>
      <c r="I15" s="327"/>
      <c r="J15" s="328"/>
      <c r="K15" s="342"/>
      <c r="L15" s="497"/>
      <c r="M15" s="343"/>
      <c r="N15" s="91"/>
      <c r="O15" s="173" t="s">
        <v>238</v>
      </c>
      <c r="P15" s="329"/>
      <c r="Q15" s="338"/>
      <c r="R15" s="339"/>
      <c r="S15" s="329"/>
      <c r="T15" s="339"/>
      <c r="U15" s="340">
        <f t="shared" ref="U15:U16" si="0">SUM(P15:T15)</f>
        <v>0</v>
      </c>
    </row>
    <row r="16" spans="1:21" x14ac:dyDescent="0.25">
      <c r="A16" s="173" t="s">
        <v>293</v>
      </c>
      <c r="B16" s="324"/>
      <c r="C16" s="323"/>
      <c r="D16" s="324"/>
      <c r="E16" s="91"/>
      <c r="F16" s="173">
        <v>20</v>
      </c>
      <c r="G16" s="329"/>
      <c r="H16" s="494"/>
      <c r="I16" s="330"/>
      <c r="J16" s="328"/>
      <c r="K16" s="344"/>
      <c r="L16" s="498"/>
      <c r="M16" s="345"/>
      <c r="N16" s="91"/>
      <c r="O16" s="174" t="s">
        <v>324</v>
      </c>
      <c r="P16" s="331"/>
      <c r="Q16" s="442"/>
      <c r="R16" s="443"/>
      <c r="S16" s="331"/>
      <c r="T16" s="443"/>
      <c r="U16" s="445">
        <f t="shared" si="0"/>
        <v>0</v>
      </c>
    </row>
    <row r="17" spans="1:21" x14ac:dyDescent="0.25">
      <c r="A17" s="173" t="s">
        <v>294</v>
      </c>
      <c r="B17" s="324"/>
      <c r="C17" s="323"/>
      <c r="D17" s="324"/>
      <c r="E17" s="91"/>
      <c r="F17" s="173">
        <v>21</v>
      </c>
      <c r="G17" s="329"/>
      <c r="H17" s="494"/>
      <c r="I17" s="330"/>
      <c r="J17" s="328"/>
      <c r="K17" s="344"/>
      <c r="L17" s="498"/>
      <c r="M17" s="345"/>
      <c r="N17" s="91"/>
      <c r="O17" s="417" t="s">
        <v>438</v>
      </c>
      <c r="P17" s="1061"/>
      <c r="Q17" s="1062"/>
      <c r="R17" s="1063"/>
      <c r="S17" s="438"/>
      <c r="T17" s="439"/>
      <c r="U17" s="340">
        <f>SUM(P17:T17)</f>
        <v>0</v>
      </c>
    </row>
    <row r="18" spans="1:21" x14ac:dyDescent="0.25">
      <c r="A18" s="173" t="s">
        <v>295</v>
      </c>
      <c r="B18" s="324"/>
      <c r="C18" s="323"/>
      <c r="D18" s="324"/>
      <c r="E18" s="91"/>
      <c r="F18" s="173">
        <v>22</v>
      </c>
      <c r="G18" s="329"/>
      <c r="H18" s="494"/>
      <c r="I18" s="330"/>
      <c r="J18" s="328"/>
      <c r="K18" s="344"/>
      <c r="L18" s="498"/>
      <c r="M18" s="345"/>
      <c r="N18" s="91"/>
      <c r="O18" s="457" t="s">
        <v>439</v>
      </c>
      <c r="P18" s="1061"/>
      <c r="Q18" s="1062"/>
      <c r="R18" s="1063"/>
      <c r="S18" s="438"/>
      <c r="T18" s="439"/>
      <c r="U18" s="340">
        <f>SUM(P18:T18)</f>
        <v>0</v>
      </c>
    </row>
    <row r="19" spans="1:21" ht="15.75" thickBot="1" x14ac:dyDescent="0.3">
      <c r="A19" s="173" t="s">
        <v>296</v>
      </c>
      <c r="B19" s="324"/>
      <c r="C19" s="323"/>
      <c r="D19" s="324"/>
      <c r="E19" s="91"/>
      <c r="F19" s="173">
        <v>23</v>
      </c>
      <c r="G19" s="329"/>
      <c r="H19" s="494"/>
      <c r="I19" s="330"/>
      <c r="J19" s="328"/>
      <c r="K19" s="344"/>
      <c r="L19" s="498"/>
      <c r="M19" s="345"/>
      <c r="N19" s="91"/>
      <c r="O19" s="467" t="s">
        <v>462</v>
      </c>
      <c r="P19" s="1058"/>
      <c r="Q19" s="1059"/>
      <c r="R19" s="1060"/>
      <c r="S19" s="440"/>
      <c r="T19" s="441"/>
      <c r="U19" s="341">
        <f>SUM(P19:T19)</f>
        <v>0</v>
      </c>
    </row>
    <row r="20" spans="1:21" x14ac:dyDescent="0.25">
      <c r="A20" s="173" t="s">
        <v>297</v>
      </c>
      <c r="B20" s="324"/>
      <c r="C20" s="323"/>
      <c r="D20" s="324"/>
      <c r="E20" s="91"/>
      <c r="F20" s="173">
        <v>24</v>
      </c>
      <c r="G20" s="329"/>
      <c r="H20" s="494"/>
      <c r="I20" s="330"/>
      <c r="J20" s="328"/>
      <c r="K20" s="344"/>
      <c r="L20" s="498"/>
      <c r="M20" s="345"/>
      <c r="N20" s="91"/>
      <c r="O20" s="91"/>
      <c r="P20" s="91"/>
      <c r="Q20" s="91"/>
      <c r="R20" s="91"/>
      <c r="S20" s="91"/>
      <c r="T20" s="91"/>
      <c r="U20" s="91"/>
    </row>
    <row r="21" spans="1:21" x14ac:dyDescent="0.25">
      <c r="A21" s="173" t="s">
        <v>298</v>
      </c>
      <c r="B21" s="324"/>
      <c r="C21" s="323"/>
      <c r="D21" s="324"/>
      <c r="E21" s="91"/>
      <c r="F21" s="173">
        <v>25</v>
      </c>
      <c r="G21" s="329"/>
      <c r="H21" s="494"/>
      <c r="I21" s="330"/>
      <c r="J21" s="328"/>
      <c r="K21" s="344"/>
      <c r="L21" s="498"/>
      <c r="M21" s="345"/>
      <c r="N21" s="91"/>
      <c r="O21" s="91"/>
      <c r="P21" s="91"/>
      <c r="Q21" s="91"/>
      <c r="R21" s="91"/>
      <c r="S21" s="91"/>
      <c r="T21" s="591"/>
      <c r="U21" s="591"/>
    </row>
    <row r="22" spans="1:21" ht="15" customHeight="1" x14ac:dyDescent="0.25">
      <c r="A22" s="173" t="s">
        <v>299</v>
      </c>
      <c r="B22" s="324"/>
      <c r="C22" s="323"/>
      <c r="D22" s="324"/>
      <c r="E22" s="91"/>
      <c r="F22" s="173">
        <v>26</v>
      </c>
      <c r="G22" s="329"/>
      <c r="H22" s="494"/>
      <c r="I22" s="330"/>
      <c r="J22" s="328"/>
      <c r="K22" s="344"/>
      <c r="L22" s="498"/>
      <c r="M22" s="345"/>
      <c r="N22" s="91"/>
      <c r="O22" s="91"/>
      <c r="P22" s="91"/>
      <c r="Q22" s="91"/>
      <c r="R22" s="91"/>
      <c r="S22" s="91"/>
      <c r="T22" s="591"/>
      <c r="U22" s="591"/>
    </row>
    <row r="23" spans="1:21" x14ac:dyDescent="0.25">
      <c r="A23" s="173" t="s">
        <v>300</v>
      </c>
      <c r="B23" s="324"/>
      <c r="C23" s="323"/>
      <c r="D23" s="324"/>
      <c r="E23" s="91"/>
      <c r="F23" s="173">
        <v>27</v>
      </c>
      <c r="G23" s="329"/>
      <c r="H23" s="494"/>
      <c r="I23" s="330"/>
      <c r="J23" s="328"/>
      <c r="K23" s="344"/>
      <c r="L23" s="498"/>
      <c r="M23" s="345"/>
      <c r="N23" s="91"/>
      <c r="O23" s="91"/>
      <c r="P23" s="91"/>
      <c r="Q23" s="91"/>
      <c r="R23" s="91"/>
      <c r="S23" s="91"/>
      <c r="T23" s="591"/>
      <c r="U23" s="591"/>
    </row>
    <row r="24" spans="1:21" x14ac:dyDescent="0.25">
      <c r="A24" s="173" t="s">
        <v>301</v>
      </c>
      <c r="B24" s="324"/>
      <c r="C24" s="323"/>
      <c r="D24" s="324"/>
      <c r="E24" s="91"/>
      <c r="F24" s="173">
        <v>28</v>
      </c>
      <c r="G24" s="329"/>
      <c r="H24" s="494"/>
      <c r="I24" s="330"/>
      <c r="J24" s="328"/>
      <c r="K24" s="344"/>
      <c r="L24" s="498"/>
      <c r="M24" s="345"/>
      <c r="N24" s="91"/>
      <c r="O24" s="91"/>
      <c r="P24" s="91"/>
      <c r="Q24" s="91"/>
      <c r="R24" s="91"/>
      <c r="S24" s="91"/>
      <c r="T24" s="591"/>
      <c r="U24" s="591"/>
    </row>
    <row r="25" spans="1:21" x14ac:dyDescent="0.25">
      <c r="A25" s="173" t="s">
        <v>302</v>
      </c>
      <c r="B25" s="324"/>
      <c r="C25" s="323"/>
      <c r="D25" s="324"/>
      <c r="E25" s="91"/>
      <c r="F25" s="173">
        <v>29</v>
      </c>
      <c r="G25" s="329"/>
      <c r="H25" s="494"/>
      <c r="I25" s="330"/>
      <c r="J25" s="328"/>
      <c r="K25" s="344"/>
      <c r="L25" s="498"/>
      <c r="M25" s="345"/>
      <c r="N25" s="91"/>
      <c r="O25" s="91"/>
      <c r="P25" s="91"/>
      <c r="Q25" s="91"/>
      <c r="R25" s="91"/>
      <c r="S25" s="91"/>
      <c r="T25" s="591"/>
      <c r="U25" s="591"/>
    </row>
    <row r="26" spans="1:21" x14ac:dyDescent="0.25">
      <c r="A26" s="173" t="s">
        <v>303</v>
      </c>
      <c r="B26" s="324"/>
      <c r="C26" s="323"/>
      <c r="D26" s="324"/>
      <c r="E26" s="91"/>
      <c r="F26" s="173">
        <v>30</v>
      </c>
      <c r="G26" s="329"/>
      <c r="H26" s="494"/>
      <c r="I26" s="330"/>
      <c r="J26" s="328"/>
      <c r="K26" s="344"/>
      <c r="L26" s="498"/>
      <c r="M26" s="345"/>
      <c r="N26" s="91"/>
      <c r="O26" s="91"/>
      <c r="P26" s="91"/>
      <c r="Q26" s="91"/>
      <c r="R26" s="91"/>
      <c r="S26" s="91"/>
      <c r="T26" s="591"/>
      <c r="U26" s="591"/>
    </row>
    <row r="27" spans="1:21" x14ac:dyDescent="0.25">
      <c r="A27" s="173" t="s">
        <v>304</v>
      </c>
      <c r="B27" s="324"/>
      <c r="C27" s="323"/>
      <c r="D27" s="324"/>
      <c r="E27" s="91"/>
      <c r="F27" s="173">
        <v>31</v>
      </c>
      <c r="G27" s="329"/>
      <c r="H27" s="494"/>
      <c r="I27" s="330"/>
      <c r="J27" s="328"/>
      <c r="K27" s="344"/>
      <c r="L27" s="498"/>
      <c r="M27" s="345"/>
      <c r="N27" s="91"/>
      <c r="O27" s="91"/>
      <c r="P27" s="91"/>
      <c r="Q27" s="91"/>
      <c r="R27" s="91"/>
      <c r="S27" s="91"/>
      <c r="T27" s="591"/>
      <c r="U27" s="591"/>
    </row>
    <row r="28" spans="1:21" x14ac:dyDescent="0.25">
      <c r="A28" s="173" t="s">
        <v>305</v>
      </c>
      <c r="B28" s="324"/>
      <c r="C28" s="323"/>
      <c r="D28" s="324"/>
      <c r="E28" s="91"/>
      <c r="F28" s="173">
        <v>32</v>
      </c>
      <c r="G28" s="329"/>
      <c r="H28" s="494"/>
      <c r="I28" s="330"/>
      <c r="J28" s="328"/>
      <c r="K28" s="344"/>
      <c r="L28" s="498"/>
      <c r="M28" s="345"/>
      <c r="N28" s="91"/>
      <c r="O28" s="91"/>
      <c r="P28" s="91"/>
      <c r="Q28" s="91"/>
      <c r="R28" s="91"/>
      <c r="S28" s="91"/>
      <c r="T28" s="591"/>
      <c r="U28" s="591"/>
    </row>
    <row r="29" spans="1:21" x14ac:dyDescent="0.25">
      <c r="A29" s="173" t="s">
        <v>306</v>
      </c>
      <c r="B29" s="324"/>
      <c r="C29" s="323"/>
      <c r="D29" s="324"/>
      <c r="E29" s="91"/>
      <c r="F29" s="173">
        <v>33</v>
      </c>
      <c r="G29" s="329"/>
      <c r="H29" s="494"/>
      <c r="I29" s="330"/>
      <c r="J29" s="328"/>
      <c r="K29" s="344"/>
      <c r="L29" s="498"/>
      <c r="M29" s="345"/>
      <c r="N29" s="91"/>
      <c r="O29" s="91"/>
      <c r="P29" s="91"/>
      <c r="Q29" s="91"/>
      <c r="R29" s="91"/>
      <c r="S29" s="91"/>
      <c r="T29" s="591"/>
      <c r="U29" s="591"/>
    </row>
    <row r="30" spans="1:21" x14ac:dyDescent="0.25">
      <c r="A30" s="173" t="s">
        <v>307</v>
      </c>
      <c r="B30" s="324"/>
      <c r="C30" s="323"/>
      <c r="D30" s="324"/>
      <c r="E30" s="91"/>
      <c r="F30" s="173">
        <v>34</v>
      </c>
      <c r="G30" s="329"/>
      <c r="H30" s="494"/>
      <c r="I30" s="330"/>
      <c r="J30" s="328"/>
      <c r="K30" s="344"/>
      <c r="L30" s="498"/>
      <c r="M30" s="345"/>
      <c r="N30" s="91"/>
      <c r="O30" s="91"/>
      <c r="P30" s="91"/>
      <c r="Q30" s="91"/>
      <c r="R30" s="91"/>
      <c r="S30" s="91"/>
      <c r="T30" s="591"/>
      <c r="U30" s="591"/>
    </row>
    <row r="31" spans="1:21" x14ac:dyDescent="0.25">
      <c r="A31" s="173" t="s">
        <v>308</v>
      </c>
      <c r="B31" s="324"/>
      <c r="C31" s="323"/>
      <c r="D31" s="324"/>
      <c r="E31" s="91"/>
      <c r="F31" s="173">
        <v>35</v>
      </c>
      <c r="G31" s="329"/>
      <c r="H31" s="494"/>
      <c r="I31" s="330"/>
      <c r="J31" s="328"/>
      <c r="K31" s="344"/>
      <c r="L31" s="498"/>
      <c r="M31" s="345"/>
      <c r="N31" s="91"/>
      <c r="O31" s="91"/>
      <c r="P31" s="91"/>
      <c r="Q31" s="91"/>
      <c r="R31" s="91"/>
      <c r="S31" s="91"/>
      <c r="T31" s="591"/>
      <c r="U31" s="591"/>
    </row>
    <row r="32" spans="1:21" x14ac:dyDescent="0.25">
      <c r="A32" s="173" t="s">
        <v>309</v>
      </c>
      <c r="B32" s="324"/>
      <c r="C32" s="323"/>
      <c r="D32" s="324"/>
      <c r="E32" s="91"/>
      <c r="F32" s="173">
        <v>36</v>
      </c>
      <c r="G32" s="329"/>
      <c r="H32" s="494"/>
      <c r="I32" s="330"/>
      <c r="J32" s="328"/>
      <c r="K32" s="344"/>
      <c r="L32" s="498"/>
      <c r="M32" s="345"/>
      <c r="N32" s="91"/>
      <c r="O32" s="91"/>
      <c r="P32" s="91"/>
      <c r="Q32" s="91"/>
      <c r="R32" s="91"/>
      <c r="S32" s="91"/>
      <c r="T32" s="591"/>
      <c r="U32" s="591"/>
    </row>
    <row r="33" spans="1:21" x14ac:dyDescent="0.25">
      <c r="A33" s="173" t="s">
        <v>310</v>
      </c>
      <c r="B33" s="324"/>
      <c r="C33" s="323"/>
      <c r="D33" s="324"/>
      <c r="E33" s="91"/>
      <c r="F33" s="173">
        <v>37</v>
      </c>
      <c r="G33" s="329"/>
      <c r="H33" s="494"/>
      <c r="I33" s="330"/>
      <c r="J33" s="328"/>
      <c r="K33" s="344"/>
      <c r="L33" s="498"/>
      <c r="M33" s="345"/>
      <c r="N33" s="91"/>
      <c r="O33" s="91"/>
      <c r="P33" s="91"/>
      <c r="Q33" s="91"/>
      <c r="R33" s="91"/>
      <c r="S33" s="91"/>
      <c r="T33" s="591"/>
      <c r="U33" s="591"/>
    </row>
    <row r="34" spans="1:21" x14ac:dyDescent="0.25">
      <c r="A34" s="173" t="s">
        <v>311</v>
      </c>
      <c r="B34" s="324"/>
      <c r="C34" s="323"/>
      <c r="D34" s="324"/>
      <c r="E34" s="91"/>
      <c r="F34" s="173">
        <v>38</v>
      </c>
      <c r="G34" s="329"/>
      <c r="H34" s="494"/>
      <c r="I34" s="330"/>
      <c r="J34" s="328"/>
      <c r="K34" s="344"/>
      <c r="L34" s="498"/>
      <c r="M34" s="345"/>
      <c r="N34" s="91"/>
      <c r="O34" s="91"/>
      <c r="P34" s="91"/>
      <c r="Q34" s="91"/>
      <c r="R34" s="91"/>
      <c r="S34" s="91"/>
      <c r="T34" s="591"/>
      <c r="U34" s="591"/>
    </row>
    <row r="35" spans="1:21" x14ac:dyDescent="0.25">
      <c r="A35" s="173" t="s">
        <v>312</v>
      </c>
      <c r="B35" s="324"/>
      <c r="C35" s="323"/>
      <c r="D35" s="324"/>
      <c r="E35" s="91"/>
      <c r="F35" s="173">
        <v>39</v>
      </c>
      <c r="G35" s="329"/>
      <c r="H35" s="494"/>
      <c r="I35" s="330"/>
      <c r="J35" s="328"/>
      <c r="K35" s="344"/>
      <c r="L35" s="498"/>
      <c r="M35" s="345"/>
      <c r="N35" s="91"/>
      <c r="O35" s="91"/>
      <c r="P35" s="91"/>
      <c r="Q35" s="91"/>
      <c r="R35" s="91"/>
      <c r="S35" s="91"/>
      <c r="T35" s="591"/>
      <c r="U35" s="591"/>
    </row>
    <row r="36" spans="1:21" x14ac:dyDescent="0.25">
      <c r="A36" s="173" t="s">
        <v>313</v>
      </c>
      <c r="B36" s="324"/>
      <c r="C36" s="323"/>
      <c r="D36" s="324"/>
      <c r="E36" s="91"/>
      <c r="F36" s="173">
        <v>40</v>
      </c>
      <c r="G36" s="329"/>
      <c r="H36" s="494"/>
      <c r="I36" s="330"/>
      <c r="J36" s="328"/>
      <c r="K36" s="344"/>
      <c r="L36" s="498"/>
      <c r="M36" s="345"/>
      <c r="N36" s="91"/>
      <c r="O36" s="91"/>
      <c r="P36" s="91"/>
      <c r="Q36" s="91"/>
      <c r="R36" s="91"/>
      <c r="S36" s="91"/>
      <c r="T36" s="591"/>
      <c r="U36" s="591"/>
    </row>
    <row r="37" spans="1:21" x14ac:dyDescent="0.25">
      <c r="A37" s="173" t="s">
        <v>314</v>
      </c>
      <c r="B37" s="324"/>
      <c r="C37" s="323"/>
      <c r="D37" s="324"/>
      <c r="E37" s="91"/>
      <c r="F37" s="173">
        <v>41</v>
      </c>
      <c r="G37" s="329"/>
      <c r="H37" s="494"/>
      <c r="I37" s="330"/>
      <c r="J37" s="328"/>
      <c r="K37" s="344"/>
      <c r="L37" s="498"/>
      <c r="M37" s="345"/>
      <c r="N37" s="91"/>
      <c r="O37" s="91"/>
      <c r="P37" s="91"/>
      <c r="Q37" s="91"/>
      <c r="R37" s="91"/>
      <c r="S37" s="91"/>
      <c r="T37" s="591"/>
      <c r="U37" s="591"/>
    </row>
    <row r="38" spans="1:21" ht="14.45" customHeight="1" x14ac:dyDescent="0.25">
      <c r="A38" s="173" t="s">
        <v>315</v>
      </c>
      <c r="B38" s="324"/>
      <c r="C38" s="323"/>
      <c r="D38" s="324"/>
      <c r="E38" s="91"/>
      <c r="F38" s="173">
        <v>42</v>
      </c>
      <c r="G38" s="329"/>
      <c r="H38" s="494"/>
      <c r="I38" s="330"/>
      <c r="J38" s="328"/>
      <c r="K38" s="344"/>
      <c r="L38" s="498"/>
      <c r="M38" s="345"/>
      <c r="N38" s="91"/>
      <c r="O38" s="91"/>
      <c r="P38" s="91"/>
      <c r="Q38" s="91"/>
      <c r="R38" s="91"/>
      <c r="S38" s="91"/>
      <c r="T38" s="591"/>
      <c r="U38" s="591"/>
    </row>
    <row r="39" spans="1:21" x14ac:dyDescent="0.25">
      <c r="A39" s="173" t="s">
        <v>316</v>
      </c>
      <c r="B39" s="324"/>
      <c r="C39" s="323"/>
      <c r="D39" s="324"/>
      <c r="E39" s="91"/>
      <c r="F39" s="173">
        <v>43</v>
      </c>
      <c r="G39" s="329"/>
      <c r="H39" s="494"/>
      <c r="I39" s="330"/>
      <c r="J39" s="328"/>
      <c r="K39" s="344"/>
      <c r="L39" s="498"/>
      <c r="M39" s="345"/>
      <c r="N39" s="91"/>
      <c r="O39" s="91"/>
      <c r="P39" s="91"/>
      <c r="Q39" s="91"/>
      <c r="R39" s="91"/>
      <c r="S39" s="91"/>
      <c r="T39" s="591"/>
      <c r="U39" s="591"/>
    </row>
    <row r="40" spans="1:21" x14ac:dyDescent="0.25">
      <c r="A40" s="173" t="s">
        <v>317</v>
      </c>
      <c r="B40" s="324"/>
      <c r="C40" s="323"/>
      <c r="D40" s="324"/>
      <c r="E40" s="91"/>
      <c r="F40" s="173">
        <v>44</v>
      </c>
      <c r="G40" s="329"/>
      <c r="H40" s="494"/>
      <c r="I40" s="330"/>
      <c r="J40" s="328"/>
      <c r="K40" s="344"/>
      <c r="L40" s="498"/>
      <c r="M40" s="345"/>
      <c r="N40" s="91"/>
      <c r="O40" s="91"/>
      <c r="P40" s="91"/>
      <c r="Q40" s="91"/>
      <c r="R40" s="91"/>
      <c r="S40" s="91"/>
      <c r="T40" s="591"/>
      <c r="U40" s="591"/>
    </row>
    <row r="41" spans="1:21" x14ac:dyDescent="0.25">
      <c r="A41" s="356" t="s">
        <v>366</v>
      </c>
      <c r="B41" s="324"/>
      <c r="C41" s="323"/>
      <c r="D41" s="325"/>
      <c r="E41" s="91"/>
      <c r="F41" s="173">
        <v>45</v>
      </c>
      <c r="G41" s="329"/>
      <c r="H41" s="494"/>
      <c r="I41" s="330"/>
      <c r="J41" s="328"/>
      <c r="K41" s="344"/>
      <c r="L41" s="498"/>
      <c r="M41" s="345"/>
      <c r="N41" s="91"/>
      <c r="O41" s="91"/>
      <c r="P41" s="91"/>
      <c r="Q41" s="91"/>
      <c r="R41" s="91"/>
      <c r="S41" s="91"/>
      <c r="T41" s="591"/>
      <c r="U41" s="591"/>
    </row>
    <row r="42" spans="1:21" x14ac:dyDescent="0.25">
      <c r="A42" s="356" t="s">
        <v>367</v>
      </c>
      <c r="B42" s="324"/>
      <c r="C42" s="323"/>
      <c r="D42" s="324"/>
      <c r="E42" s="91"/>
      <c r="F42" s="173">
        <v>46</v>
      </c>
      <c r="G42" s="329"/>
      <c r="H42" s="494"/>
      <c r="I42" s="330"/>
      <c r="J42" s="328"/>
      <c r="K42" s="344"/>
      <c r="L42" s="498"/>
      <c r="M42" s="345"/>
      <c r="N42" s="91"/>
      <c r="O42" s="91"/>
      <c r="P42" s="91"/>
      <c r="Q42" s="91"/>
      <c r="R42" s="91"/>
      <c r="S42" s="91"/>
      <c r="T42" s="591"/>
      <c r="U42" s="591"/>
    </row>
    <row r="43" spans="1:21" x14ac:dyDescent="0.25">
      <c r="A43" s="356" t="s">
        <v>368</v>
      </c>
      <c r="B43" s="361"/>
      <c r="C43" s="180"/>
      <c r="D43" s="361"/>
      <c r="E43" s="91"/>
      <c r="F43" s="173">
        <v>47</v>
      </c>
      <c r="G43" s="329"/>
      <c r="H43" s="494"/>
      <c r="I43" s="330"/>
      <c r="J43" s="328"/>
      <c r="K43" s="344"/>
      <c r="L43" s="498"/>
      <c r="M43" s="345"/>
      <c r="N43" s="91"/>
      <c r="O43" s="91"/>
      <c r="P43" s="91"/>
      <c r="Q43" s="91"/>
      <c r="R43" s="91"/>
      <c r="S43" s="91"/>
      <c r="T43" s="591"/>
      <c r="U43" s="591"/>
    </row>
    <row r="44" spans="1:21" x14ac:dyDescent="0.25">
      <c r="A44" s="356" t="s">
        <v>369</v>
      </c>
      <c r="B44" s="361"/>
      <c r="C44" s="180"/>
      <c r="D44" s="361"/>
      <c r="E44" s="91"/>
      <c r="F44" s="173">
        <v>48</v>
      </c>
      <c r="G44" s="329"/>
      <c r="H44" s="494"/>
      <c r="I44" s="330"/>
      <c r="J44" s="328"/>
      <c r="K44" s="344"/>
      <c r="L44" s="498"/>
      <c r="M44" s="345"/>
      <c r="N44" s="91"/>
      <c r="O44" s="91"/>
      <c r="P44" s="91"/>
      <c r="Q44" s="91"/>
      <c r="R44" s="91"/>
      <c r="S44" s="91"/>
      <c r="T44" s="591"/>
      <c r="U44" s="591"/>
    </row>
    <row r="45" spans="1:21" x14ac:dyDescent="0.25">
      <c r="A45" s="356" t="s">
        <v>370</v>
      </c>
      <c r="B45" s="361"/>
      <c r="C45" s="180"/>
      <c r="D45" s="361"/>
      <c r="E45" s="91"/>
      <c r="F45" s="173">
        <v>49</v>
      </c>
      <c r="G45" s="329"/>
      <c r="H45" s="494"/>
      <c r="I45" s="330"/>
      <c r="J45" s="328"/>
      <c r="K45" s="344"/>
      <c r="L45" s="498"/>
      <c r="M45" s="345"/>
      <c r="N45" s="91"/>
      <c r="O45" s="91"/>
      <c r="P45" s="91"/>
      <c r="Q45" s="91"/>
      <c r="R45" s="91"/>
      <c r="S45" s="91"/>
      <c r="T45" s="591"/>
      <c r="U45" s="591"/>
    </row>
    <row r="46" spans="1:21" x14ac:dyDescent="0.25">
      <c r="A46" s="356" t="s">
        <v>371</v>
      </c>
      <c r="B46" s="361"/>
      <c r="C46" s="180"/>
      <c r="D46" s="361"/>
      <c r="E46" s="91"/>
      <c r="F46" s="173">
        <v>50</v>
      </c>
      <c r="G46" s="329"/>
      <c r="H46" s="494"/>
      <c r="I46" s="330"/>
      <c r="J46" s="328"/>
      <c r="K46" s="344"/>
      <c r="L46" s="498"/>
      <c r="M46" s="345"/>
      <c r="N46" s="91"/>
      <c r="O46" s="91"/>
      <c r="P46" s="91"/>
      <c r="Q46" s="91"/>
      <c r="R46" s="91"/>
      <c r="S46" s="91"/>
      <c r="T46" s="591"/>
      <c r="U46" s="591"/>
    </row>
    <row r="47" spans="1:21" x14ac:dyDescent="0.25">
      <c r="A47" s="356" t="s">
        <v>372</v>
      </c>
      <c r="B47" s="361"/>
      <c r="C47" s="180"/>
      <c r="D47" s="361"/>
      <c r="E47" s="91"/>
      <c r="F47" s="173">
        <v>51</v>
      </c>
      <c r="G47" s="329"/>
      <c r="H47" s="494"/>
      <c r="I47" s="330"/>
      <c r="J47" s="328"/>
      <c r="K47" s="344"/>
      <c r="L47" s="498"/>
      <c r="M47" s="345"/>
      <c r="N47" s="91"/>
      <c r="O47" s="91"/>
      <c r="P47" s="91"/>
      <c r="Q47" s="91"/>
      <c r="R47" s="91"/>
      <c r="S47" s="91"/>
      <c r="T47" s="591"/>
      <c r="U47" s="591"/>
    </row>
    <row r="48" spans="1:21" x14ac:dyDescent="0.25">
      <c r="A48" s="356" t="s">
        <v>373</v>
      </c>
      <c r="B48" s="361"/>
      <c r="C48" s="180"/>
      <c r="D48" s="361"/>
      <c r="E48" s="91"/>
      <c r="F48" s="173">
        <v>52</v>
      </c>
      <c r="G48" s="329"/>
      <c r="H48" s="494"/>
      <c r="I48" s="330"/>
      <c r="J48" s="328"/>
      <c r="K48" s="344"/>
      <c r="L48" s="498"/>
      <c r="M48" s="345"/>
      <c r="N48" s="91"/>
      <c r="O48" s="91"/>
      <c r="P48" s="91"/>
      <c r="Q48" s="91"/>
      <c r="R48" s="91"/>
      <c r="S48" s="91"/>
      <c r="T48" s="91"/>
      <c r="U48" s="91"/>
    </row>
    <row r="49" spans="1:21" x14ac:dyDescent="0.25">
      <c r="A49" s="356" t="s">
        <v>374</v>
      </c>
      <c r="B49" s="361"/>
      <c r="C49" s="180"/>
      <c r="D49" s="361"/>
      <c r="E49" s="91"/>
      <c r="F49" s="173">
        <v>53</v>
      </c>
      <c r="G49" s="329"/>
      <c r="H49" s="494"/>
      <c r="I49" s="330"/>
      <c r="J49" s="328"/>
      <c r="K49" s="344"/>
      <c r="L49" s="498"/>
      <c r="M49" s="345"/>
      <c r="N49" s="91"/>
      <c r="O49" s="91"/>
      <c r="P49" s="91"/>
      <c r="Q49" s="91"/>
      <c r="R49" s="91"/>
      <c r="S49" s="91"/>
      <c r="T49" s="91"/>
      <c r="U49" s="91"/>
    </row>
    <row r="50" spans="1:21" x14ac:dyDescent="0.25">
      <c r="A50" s="356" t="s">
        <v>375</v>
      </c>
      <c r="B50" s="361"/>
      <c r="C50" s="180"/>
      <c r="D50" s="361"/>
      <c r="E50" s="91"/>
      <c r="F50" s="173">
        <v>54</v>
      </c>
      <c r="G50" s="329"/>
      <c r="H50" s="494"/>
      <c r="I50" s="330"/>
      <c r="J50" s="328"/>
      <c r="K50" s="344"/>
      <c r="L50" s="498"/>
      <c r="M50" s="345"/>
      <c r="N50" s="91"/>
      <c r="O50" s="91"/>
      <c r="P50" s="91"/>
      <c r="Q50" s="91"/>
      <c r="R50" s="91"/>
      <c r="S50" s="91"/>
      <c r="T50" s="91"/>
      <c r="U50" s="91"/>
    </row>
    <row r="51" spans="1:21" x14ac:dyDescent="0.25">
      <c r="A51" s="356" t="s">
        <v>376</v>
      </c>
      <c r="B51" s="361"/>
      <c r="C51" s="180"/>
      <c r="D51" s="361"/>
      <c r="E51" s="91"/>
      <c r="F51" s="173">
        <v>55</v>
      </c>
      <c r="G51" s="329"/>
      <c r="H51" s="494"/>
      <c r="I51" s="330"/>
      <c r="J51" s="328"/>
      <c r="K51" s="344"/>
      <c r="L51" s="498"/>
      <c r="M51" s="345"/>
      <c r="N51" s="91"/>
      <c r="O51" s="91"/>
      <c r="P51" s="91"/>
      <c r="Q51" s="91"/>
      <c r="R51" s="91"/>
      <c r="S51" s="91"/>
      <c r="T51" s="91"/>
      <c r="U51" s="91"/>
    </row>
    <row r="52" spans="1:21" x14ac:dyDescent="0.25">
      <c r="A52" s="356" t="s">
        <v>377</v>
      </c>
      <c r="B52" s="361"/>
      <c r="C52" s="180"/>
      <c r="D52" s="361"/>
      <c r="E52" s="91"/>
      <c r="F52" s="173">
        <v>56</v>
      </c>
      <c r="G52" s="329"/>
      <c r="H52" s="494"/>
      <c r="I52" s="330"/>
      <c r="J52" s="328"/>
      <c r="K52" s="344"/>
      <c r="L52" s="498"/>
      <c r="M52" s="345"/>
      <c r="N52" s="91"/>
      <c r="O52" s="91"/>
      <c r="P52" s="91"/>
      <c r="Q52" s="91"/>
      <c r="R52" s="91"/>
      <c r="S52" s="91"/>
      <c r="T52" s="91"/>
      <c r="U52" s="91"/>
    </row>
    <row r="53" spans="1:21" x14ac:dyDescent="0.25">
      <c r="A53" s="356" t="s">
        <v>378</v>
      </c>
      <c r="B53" s="361"/>
      <c r="C53" s="180"/>
      <c r="D53" s="361"/>
      <c r="E53" s="91"/>
      <c r="F53" s="173">
        <v>57</v>
      </c>
      <c r="G53" s="329"/>
      <c r="H53" s="494"/>
      <c r="I53" s="330"/>
      <c r="J53" s="328"/>
      <c r="K53" s="344"/>
      <c r="L53" s="498"/>
      <c r="M53" s="345"/>
      <c r="N53" s="91"/>
      <c r="O53" s="91"/>
      <c r="P53" s="91"/>
      <c r="Q53" s="91"/>
      <c r="R53" s="91"/>
      <c r="S53" s="91"/>
      <c r="T53" s="91"/>
      <c r="U53" s="91"/>
    </row>
    <row r="54" spans="1:21" x14ac:dyDescent="0.25">
      <c r="A54" s="356" t="s">
        <v>379</v>
      </c>
      <c r="B54" s="361"/>
      <c r="C54" s="180"/>
      <c r="D54" s="361"/>
      <c r="E54" s="91"/>
      <c r="F54" s="173">
        <v>58</v>
      </c>
      <c r="G54" s="329"/>
      <c r="H54" s="494"/>
      <c r="I54" s="330"/>
      <c r="J54" s="328"/>
      <c r="K54" s="344"/>
      <c r="L54" s="498"/>
      <c r="M54" s="345"/>
      <c r="N54" s="91"/>
      <c r="O54" s="91"/>
      <c r="P54" s="91"/>
      <c r="Q54" s="91"/>
      <c r="R54" s="91"/>
      <c r="S54" s="91"/>
      <c r="T54" s="91"/>
      <c r="U54" s="91"/>
    </row>
    <row r="55" spans="1:21" x14ac:dyDescent="0.25">
      <c r="A55" s="356" t="s">
        <v>380</v>
      </c>
      <c r="B55" s="361"/>
      <c r="C55" s="180"/>
      <c r="D55" s="361"/>
      <c r="E55" s="91"/>
      <c r="F55" s="173">
        <v>59</v>
      </c>
      <c r="G55" s="329"/>
      <c r="H55" s="494"/>
      <c r="I55" s="330"/>
      <c r="J55" s="328"/>
      <c r="K55" s="344"/>
      <c r="L55" s="498"/>
      <c r="M55" s="345"/>
      <c r="N55" s="91"/>
      <c r="O55" s="91"/>
      <c r="P55" s="91"/>
      <c r="Q55" s="91"/>
      <c r="R55" s="91"/>
      <c r="S55" s="91"/>
      <c r="T55" s="91"/>
      <c r="U55" s="91"/>
    </row>
    <row r="56" spans="1:21" x14ac:dyDescent="0.25">
      <c r="A56" s="356" t="s">
        <v>381</v>
      </c>
      <c r="B56" s="361"/>
      <c r="C56" s="180"/>
      <c r="D56" s="361"/>
      <c r="E56" s="91"/>
      <c r="F56" s="173">
        <v>60</v>
      </c>
      <c r="G56" s="329"/>
      <c r="H56" s="494"/>
      <c r="I56" s="330"/>
      <c r="J56" s="328"/>
      <c r="K56" s="344"/>
      <c r="L56" s="498"/>
      <c r="M56" s="345"/>
      <c r="N56" s="91"/>
      <c r="O56" s="91"/>
      <c r="P56" s="91"/>
      <c r="Q56" s="91"/>
      <c r="R56" s="91"/>
      <c r="S56" s="91"/>
      <c r="T56" s="91"/>
      <c r="U56" s="91"/>
    </row>
    <row r="57" spans="1:21" x14ac:dyDescent="0.25">
      <c r="A57" s="356" t="s">
        <v>382</v>
      </c>
      <c r="B57" s="361"/>
      <c r="C57" s="180"/>
      <c r="D57" s="361"/>
      <c r="E57" s="91"/>
      <c r="F57" s="173">
        <v>61</v>
      </c>
      <c r="G57" s="329"/>
      <c r="H57" s="494"/>
      <c r="I57" s="330"/>
      <c r="J57" s="328"/>
      <c r="K57" s="344"/>
      <c r="L57" s="498"/>
      <c r="M57" s="345"/>
      <c r="N57" s="91"/>
      <c r="O57" s="91"/>
      <c r="P57" s="91"/>
      <c r="Q57" s="91"/>
      <c r="R57" s="91"/>
      <c r="S57" s="91"/>
      <c r="T57" s="91"/>
      <c r="U57" s="91"/>
    </row>
    <row r="58" spans="1:21" x14ac:dyDescent="0.25">
      <c r="A58" s="356" t="s">
        <v>383</v>
      </c>
      <c r="B58" s="361"/>
      <c r="C58" s="180"/>
      <c r="D58" s="361"/>
      <c r="E58" s="91"/>
      <c r="F58" s="173">
        <v>62</v>
      </c>
      <c r="G58" s="329"/>
      <c r="H58" s="494"/>
      <c r="I58" s="330"/>
      <c r="J58" s="328"/>
      <c r="K58" s="344"/>
      <c r="L58" s="498"/>
      <c r="M58" s="345"/>
      <c r="N58" s="91"/>
      <c r="O58" s="91"/>
      <c r="P58" s="91"/>
      <c r="Q58" s="91"/>
      <c r="R58" s="91"/>
      <c r="S58" s="91"/>
      <c r="T58" s="91"/>
      <c r="U58" s="91"/>
    </row>
    <row r="59" spans="1:21" x14ac:dyDescent="0.25">
      <c r="A59" s="356" t="s">
        <v>384</v>
      </c>
      <c r="B59" s="361"/>
      <c r="C59" s="180"/>
      <c r="D59" s="361"/>
      <c r="E59" s="91"/>
      <c r="F59" s="173">
        <v>63</v>
      </c>
      <c r="G59" s="329"/>
      <c r="H59" s="494"/>
      <c r="I59" s="330"/>
      <c r="J59" s="328"/>
      <c r="K59" s="344"/>
      <c r="L59" s="498"/>
      <c r="M59" s="345"/>
      <c r="N59" s="91"/>
      <c r="O59" s="91"/>
      <c r="P59" s="91"/>
      <c r="Q59" s="91"/>
      <c r="R59" s="91"/>
      <c r="S59" s="91"/>
      <c r="T59" s="91"/>
      <c r="U59" s="91"/>
    </row>
    <row r="60" spans="1:21" x14ac:dyDescent="0.25">
      <c r="A60" s="356" t="s">
        <v>385</v>
      </c>
      <c r="B60" s="361"/>
      <c r="C60" s="180"/>
      <c r="D60" s="361"/>
      <c r="E60" s="91"/>
      <c r="F60" s="173">
        <v>64</v>
      </c>
      <c r="G60" s="329"/>
      <c r="H60" s="494"/>
      <c r="I60" s="330"/>
      <c r="J60" s="328"/>
      <c r="K60" s="344"/>
      <c r="L60" s="498"/>
      <c r="M60" s="345"/>
      <c r="N60" s="91"/>
      <c r="O60" s="91"/>
      <c r="P60" s="91"/>
      <c r="Q60" s="91"/>
      <c r="R60" s="91"/>
      <c r="S60" s="91"/>
      <c r="T60" s="91"/>
      <c r="U60" s="91"/>
    </row>
    <row r="61" spans="1:21" x14ac:dyDescent="0.25">
      <c r="A61" s="356" t="s">
        <v>386</v>
      </c>
      <c r="B61" s="361"/>
      <c r="C61" s="180"/>
      <c r="D61" s="361"/>
      <c r="E61" s="91"/>
      <c r="F61" s="173">
        <v>65</v>
      </c>
      <c r="G61" s="329"/>
      <c r="H61" s="494"/>
      <c r="I61" s="330"/>
      <c r="J61" s="328"/>
      <c r="K61" s="344"/>
      <c r="L61" s="498"/>
      <c r="M61" s="345"/>
      <c r="N61" s="91"/>
      <c r="O61" s="91"/>
      <c r="P61" s="91"/>
      <c r="Q61" s="91"/>
      <c r="R61" s="91"/>
      <c r="S61" s="91"/>
      <c r="T61" s="91"/>
      <c r="U61" s="91"/>
    </row>
    <row r="62" spans="1:21" x14ac:dyDescent="0.25">
      <c r="A62" s="356" t="s">
        <v>387</v>
      </c>
      <c r="B62" s="361"/>
      <c r="C62" s="180"/>
      <c r="D62" s="361"/>
      <c r="E62" s="91"/>
      <c r="F62" s="173">
        <v>66</v>
      </c>
      <c r="G62" s="329"/>
      <c r="H62" s="494"/>
      <c r="I62" s="330"/>
      <c r="J62" s="328"/>
      <c r="K62" s="344"/>
      <c r="L62" s="498"/>
      <c r="M62" s="345"/>
      <c r="N62" s="91"/>
      <c r="O62" s="91"/>
      <c r="P62" s="91"/>
      <c r="Q62" s="91"/>
      <c r="R62" s="91"/>
      <c r="S62" s="91"/>
      <c r="T62" s="91"/>
      <c r="U62" s="91"/>
    </row>
    <row r="63" spans="1:21" x14ac:dyDescent="0.25">
      <c r="A63" s="356" t="s">
        <v>388</v>
      </c>
      <c r="B63" s="361"/>
      <c r="C63" s="180"/>
      <c r="D63" s="361"/>
      <c r="E63" s="91"/>
      <c r="F63" s="173">
        <v>67</v>
      </c>
      <c r="G63" s="329"/>
      <c r="H63" s="494"/>
      <c r="I63" s="330"/>
      <c r="J63" s="328"/>
      <c r="K63" s="344"/>
      <c r="L63" s="498"/>
      <c r="M63" s="345"/>
      <c r="N63" s="91"/>
      <c r="O63" s="91"/>
      <c r="P63" s="91"/>
      <c r="Q63" s="91"/>
      <c r="R63" s="91"/>
      <c r="S63" s="91"/>
      <c r="T63" s="91"/>
      <c r="U63" s="91"/>
    </row>
    <row r="64" spans="1:21" x14ac:dyDescent="0.25">
      <c r="A64" s="356" t="s">
        <v>389</v>
      </c>
      <c r="B64" s="361"/>
      <c r="C64" s="180"/>
      <c r="D64" s="361"/>
      <c r="E64" s="91"/>
      <c r="F64" s="173">
        <v>68</v>
      </c>
      <c r="G64" s="329"/>
      <c r="H64" s="494"/>
      <c r="I64" s="330"/>
      <c r="J64" s="328"/>
      <c r="K64" s="344"/>
      <c r="L64" s="498"/>
      <c r="M64" s="345"/>
      <c r="N64" s="91"/>
      <c r="O64" s="91"/>
      <c r="P64" s="91"/>
      <c r="Q64" s="91"/>
      <c r="R64" s="91"/>
      <c r="S64" s="91"/>
      <c r="T64" s="91"/>
      <c r="U64" s="91"/>
    </row>
    <row r="65" spans="1:21" x14ac:dyDescent="0.25">
      <c r="A65" s="356" t="s">
        <v>390</v>
      </c>
      <c r="B65" s="361"/>
      <c r="C65" s="180"/>
      <c r="D65" s="361"/>
      <c r="E65" s="91"/>
      <c r="F65" s="173">
        <v>69</v>
      </c>
      <c r="G65" s="329"/>
      <c r="H65" s="494"/>
      <c r="I65" s="330"/>
      <c r="J65" s="328"/>
      <c r="K65" s="344"/>
      <c r="L65" s="498"/>
      <c r="M65" s="345"/>
      <c r="N65" s="91"/>
      <c r="O65" s="91"/>
      <c r="P65" s="91"/>
      <c r="Q65" s="91"/>
      <c r="R65" s="91"/>
      <c r="S65" s="91"/>
      <c r="T65" s="91"/>
      <c r="U65" s="91"/>
    </row>
    <row r="66" spans="1:21" ht="15.75" thickBot="1" x14ac:dyDescent="0.3">
      <c r="A66" s="357" t="s">
        <v>391</v>
      </c>
      <c r="B66" s="362"/>
      <c r="C66" s="180"/>
      <c r="D66" s="362"/>
      <c r="E66" s="91"/>
      <c r="F66" s="174" t="s">
        <v>320</v>
      </c>
      <c r="G66" s="331"/>
      <c r="H66" s="495"/>
      <c r="I66" s="332"/>
      <c r="J66" s="328"/>
      <c r="K66" s="346"/>
      <c r="L66" s="442"/>
      <c r="M66" s="347"/>
      <c r="N66" s="91"/>
      <c r="O66" s="91"/>
      <c r="P66" s="91"/>
      <c r="Q66" s="91"/>
      <c r="R66" s="91"/>
      <c r="S66" s="91"/>
      <c r="T66" s="91"/>
      <c r="U66" s="91"/>
    </row>
    <row r="67" spans="1:21" ht="15.75" thickBot="1" x14ac:dyDescent="0.3">
      <c r="A67" s="354" t="s">
        <v>318</v>
      </c>
      <c r="B67" s="360">
        <f>SUM(B15:B66)</f>
        <v>0</v>
      </c>
      <c r="C67" s="180"/>
      <c r="D67" s="360">
        <f>SUM(D15:D66)</f>
        <v>0</v>
      </c>
      <c r="E67" s="91"/>
      <c r="F67" s="184" t="s">
        <v>318</v>
      </c>
      <c r="G67" s="333">
        <f>SUM(G15:G66)</f>
        <v>0</v>
      </c>
      <c r="H67" s="496">
        <f t="shared" ref="H67:I67" si="1">SUM(H15:H66)</f>
        <v>0</v>
      </c>
      <c r="I67" s="334">
        <f t="shared" si="1"/>
        <v>0</v>
      </c>
      <c r="J67" s="328"/>
      <c r="K67" s="333">
        <f t="shared" ref="K67:M67" si="2">SUM(K15:K66)</f>
        <v>0</v>
      </c>
      <c r="L67" s="491">
        <f t="shared" si="2"/>
        <v>0</v>
      </c>
      <c r="M67" s="334">
        <f t="shared" si="2"/>
        <v>0</v>
      </c>
      <c r="N67" s="91"/>
      <c r="O67" s="591"/>
      <c r="P67" s="591"/>
      <c r="Q67" s="591"/>
      <c r="R67" s="591"/>
      <c r="S67" s="591"/>
      <c r="T67" s="591"/>
      <c r="U67" s="591"/>
    </row>
    <row r="70" spans="1:21" x14ac:dyDescent="0.25">
      <c r="D70" s="883"/>
      <c r="G70" s="882"/>
    </row>
    <row r="71" spans="1:21" x14ac:dyDescent="0.25">
      <c r="G71" s="882"/>
    </row>
  </sheetData>
  <sheetProtection algorithmName="SHA-512" hashValue="Guv9gjh7BVROg9Y7t4eviIr3xJ3AO+teuBc/x3imYH26yUQXxGkZA5nQFpOQ6MnYW7Plvq/XFYFjyHFEa1b7oQ==" saltValue="A7XpaWKK855eJRMepQVGAw==" spinCount="100000" sheet="1" objects="1" scenarios="1"/>
  <mergeCells count="19">
    <mergeCell ref="P19:R19"/>
    <mergeCell ref="P17:R17"/>
    <mergeCell ref="P18:R18"/>
    <mergeCell ref="A9:M9"/>
    <mergeCell ref="A10:M10"/>
    <mergeCell ref="A12:D12"/>
    <mergeCell ref="F12:M12"/>
    <mergeCell ref="K13:M13"/>
    <mergeCell ref="I13:I14"/>
    <mergeCell ref="O12:U12"/>
    <mergeCell ref="A13:A14"/>
    <mergeCell ref="B13:B14"/>
    <mergeCell ref="D13:D14"/>
    <mergeCell ref="F13:F14"/>
    <mergeCell ref="G13:G14"/>
    <mergeCell ref="H13:H14"/>
    <mergeCell ref="P13:R13"/>
    <mergeCell ref="S13:T13"/>
    <mergeCell ref="U13:U14"/>
  </mergeCells>
  <dataValidations count="1">
    <dataValidation type="whole" operator="greaterThanOrEqual" allowBlank="1" showInputMessage="1" showErrorMessage="1" error="Please enter a whole number greater than or equal to 0." sqref="D15:D66 B15:B66 G15:I66 K15:M66 P15:T19" xr:uid="{00000000-0002-0000-0F00-000000000000}">
      <formula1>0</formula1>
    </dataValidation>
  </dataValidations>
  <pageMargins left="0.7" right="0.7" top="0.75" bottom="0.75" header="0.3" footer="0.3"/>
  <pageSetup paperSize="5" scale="59" fitToHeight="0" orientation="landscape"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499984740745262"/>
    <pageSetUpPr fitToPage="1"/>
  </sheetPr>
  <dimension ref="A1:X196"/>
  <sheetViews>
    <sheetView workbookViewId="0">
      <selection activeCell="C12" sqref="C12:C15"/>
    </sheetView>
  </sheetViews>
  <sheetFormatPr defaultColWidth="9.140625" defaultRowHeight="15" x14ac:dyDescent="0.25"/>
  <cols>
    <col min="1" max="1" width="36.5703125" style="92" customWidth="1"/>
    <col min="2" max="2" width="13.7109375" style="92" customWidth="1"/>
    <col min="3" max="3" width="10.7109375" style="92" customWidth="1"/>
    <col min="4" max="7" width="14.7109375" style="92" customWidth="1"/>
    <col min="8" max="15" width="10.7109375" style="92" customWidth="1"/>
    <col min="16" max="21" width="13.7109375" style="92" customWidth="1"/>
    <col min="22" max="22" width="9.140625" style="92"/>
    <col min="23" max="23" width="0" style="45" hidden="1" customWidth="1"/>
    <col min="24" max="24" width="0" style="813" hidden="1" customWidth="1"/>
    <col min="25" max="16384" width="9.140625" style="92"/>
  </cols>
  <sheetData>
    <row r="1" spans="1:24" s="90" customFormat="1" ht="15" customHeight="1" x14ac:dyDescent="0.25">
      <c r="A1" s="90" t="s">
        <v>188</v>
      </c>
      <c r="W1" s="378"/>
      <c r="X1" s="812"/>
    </row>
    <row r="2" spans="1:24" s="90" customFormat="1" ht="15" customHeight="1" x14ac:dyDescent="0.25">
      <c r="W2" s="378"/>
      <c r="X2" s="812"/>
    </row>
    <row r="3" spans="1:24" s="90" customFormat="1" ht="15" customHeight="1" x14ac:dyDescent="0.25">
      <c r="W3" s="378"/>
      <c r="X3" s="812"/>
    </row>
    <row r="4" spans="1:24" s="90" customFormat="1" ht="15" customHeight="1" x14ac:dyDescent="0.25">
      <c r="W4" s="378"/>
      <c r="X4" s="812"/>
    </row>
    <row r="5" spans="1:24" s="90" customFormat="1" ht="15" customHeight="1" x14ac:dyDescent="0.25">
      <c r="W5" s="378"/>
      <c r="X5" s="812"/>
    </row>
    <row r="6" spans="1:24" s="90" customFormat="1" ht="15" customHeight="1" thickBot="1" x14ac:dyDescent="0.3">
      <c r="W6" s="378"/>
      <c r="X6" s="812"/>
    </row>
    <row r="7" spans="1:24" s="90" customFormat="1" ht="15" hidden="1" customHeight="1" x14ac:dyDescent="0.25">
      <c r="W7" s="378"/>
      <c r="X7" s="812"/>
    </row>
    <row r="8" spans="1:24" s="90" customFormat="1" ht="15" hidden="1" customHeight="1" thickBot="1" x14ac:dyDescent="0.3">
      <c r="W8" s="378"/>
      <c r="X8" s="812"/>
    </row>
    <row r="9" spans="1:24" ht="18.75" x14ac:dyDescent="0.25">
      <c r="A9" s="1034" t="s">
        <v>719</v>
      </c>
      <c r="B9" s="1034"/>
      <c r="C9" s="1034"/>
      <c r="D9" s="1034"/>
      <c r="E9" s="1034"/>
      <c r="F9" s="1034"/>
      <c r="G9" s="1034"/>
      <c r="H9" s="1026" t="s">
        <v>519</v>
      </c>
      <c r="I9" s="1027"/>
      <c r="J9" s="1027"/>
      <c r="K9" s="1027"/>
      <c r="L9" s="1028"/>
      <c r="M9" s="662" t="str">
        <f>Home!J23</f>
        <v/>
      </c>
      <c r="N9" s="1032" t="s">
        <v>531</v>
      </c>
      <c r="O9" s="1101"/>
      <c r="P9" s="1101"/>
      <c r="Q9" s="1101"/>
      <c r="R9" s="673"/>
      <c r="S9" s="91"/>
      <c r="T9" s="91"/>
      <c r="U9" s="591"/>
      <c r="V9" s="45"/>
      <c r="W9" s="813"/>
      <c r="X9" s="92"/>
    </row>
    <row r="10" spans="1:24" ht="19.5" thickBot="1" x14ac:dyDescent="0.3">
      <c r="A10" s="1034" t="s">
        <v>21</v>
      </c>
      <c r="B10" s="1034"/>
      <c r="C10" s="1034"/>
      <c r="D10" s="1034"/>
      <c r="E10" s="1034"/>
      <c r="F10" s="1034"/>
      <c r="G10" s="1034"/>
      <c r="H10" s="1029" t="s">
        <v>520</v>
      </c>
      <c r="I10" s="1030"/>
      <c r="J10" s="1030"/>
      <c r="K10" s="1030"/>
      <c r="L10" s="1031"/>
      <c r="M10" s="663" t="str">
        <f>Home!J24</f>
        <v/>
      </c>
      <c r="N10" s="1032" t="s">
        <v>531</v>
      </c>
      <c r="O10" s="1101"/>
      <c r="P10" s="1101"/>
      <c r="Q10" s="1101"/>
      <c r="R10" s="673"/>
      <c r="S10" s="91"/>
      <c r="T10" s="91"/>
      <c r="U10" s="591"/>
      <c r="V10" s="45"/>
      <c r="W10" s="813"/>
      <c r="X10" s="92"/>
    </row>
    <row r="11" spans="1:24" ht="15.75" customHeight="1" thickBot="1" x14ac:dyDescent="0.3">
      <c r="A11" s="91" t="s">
        <v>188</v>
      </c>
      <c r="B11" s="91"/>
      <c r="C11" s="91"/>
      <c r="D11" s="91"/>
      <c r="E11" s="91"/>
      <c r="F11" s="91"/>
      <c r="G11" s="91"/>
      <c r="H11" s="91"/>
      <c r="I11" s="591"/>
      <c r="J11" s="91"/>
      <c r="K11" s="91"/>
      <c r="L11" s="91"/>
      <c r="M11" s="91"/>
      <c r="N11" s="591"/>
      <c r="O11" s="91"/>
      <c r="P11" s="91"/>
      <c r="Q11" s="91"/>
      <c r="R11" s="91"/>
      <c r="S11" s="591"/>
      <c r="T11" s="91"/>
      <c r="U11" s="91"/>
    </row>
    <row r="12" spans="1:24" ht="63" customHeight="1" thickBot="1" x14ac:dyDescent="0.3">
      <c r="A12" s="1156" t="s">
        <v>898</v>
      </c>
      <c r="B12" s="1020" t="s">
        <v>833</v>
      </c>
      <c r="C12" s="1090" t="s">
        <v>393</v>
      </c>
      <c r="D12" s="1159" t="s">
        <v>924</v>
      </c>
      <c r="E12" s="1160"/>
      <c r="F12" s="1160"/>
      <c r="G12" s="1161"/>
      <c r="H12" s="1159" t="s">
        <v>897</v>
      </c>
      <c r="I12" s="1160"/>
      <c r="J12" s="1160"/>
      <c r="K12" s="1160"/>
      <c r="L12" s="1160"/>
      <c r="M12" s="1160"/>
      <c r="N12" s="1160"/>
      <c r="O12" s="1160"/>
      <c r="P12" s="1049" t="s">
        <v>501</v>
      </c>
      <c r="Q12" s="1050"/>
      <c r="R12" s="1050"/>
      <c r="S12" s="1051"/>
      <c r="T12" s="1049" t="s">
        <v>403</v>
      </c>
      <c r="U12" s="1052"/>
    </row>
    <row r="13" spans="1:24" ht="15.75" customHeight="1" x14ac:dyDescent="0.25">
      <c r="A13" s="1157"/>
      <c r="B13" s="1021"/>
      <c r="C13" s="1091"/>
      <c r="D13" s="1068" t="s">
        <v>910</v>
      </c>
      <c r="E13" s="1069"/>
      <c r="F13" s="1150" t="s">
        <v>911</v>
      </c>
      <c r="G13" s="1151"/>
      <c r="H13" s="1162" t="s">
        <v>27</v>
      </c>
      <c r="I13" s="1163"/>
      <c r="J13" s="1017" t="s">
        <v>28</v>
      </c>
      <c r="K13" s="1018"/>
      <c r="L13" s="1018"/>
      <c r="M13" s="1018"/>
      <c r="N13" s="1037"/>
      <c r="O13" s="1037"/>
      <c r="P13" s="1040" t="s">
        <v>289</v>
      </c>
      <c r="Q13" s="1042" t="s">
        <v>288</v>
      </c>
      <c r="R13" s="1042" t="s">
        <v>556</v>
      </c>
      <c r="S13" s="1054" t="s">
        <v>557</v>
      </c>
      <c r="T13" s="1040" t="s">
        <v>402</v>
      </c>
      <c r="U13" s="1054" t="s">
        <v>466</v>
      </c>
    </row>
    <row r="14" spans="1:24" ht="51.75" customHeight="1" x14ac:dyDescent="0.25">
      <c r="A14" s="1157"/>
      <c r="B14" s="1021"/>
      <c r="C14" s="1091"/>
      <c r="D14" s="718" t="s">
        <v>189</v>
      </c>
      <c r="E14" s="632" t="s">
        <v>190</v>
      </c>
      <c r="F14" s="718" t="s">
        <v>189</v>
      </c>
      <c r="G14" s="633" t="s">
        <v>190</v>
      </c>
      <c r="H14" s="939" t="s">
        <v>180</v>
      </c>
      <c r="I14" s="941" t="s">
        <v>918</v>
      </c>
      <c r="J14" s="612" t="s">
        <v>180</v>
      </c>
      <c r="K14" s="881" t="s">
        <v>831</v>
      </c>
      <c r="L14" s="614" t="s">
        <v>832</v>
      </c>
      <c r="M14" s="614" t="s">
        <v>183</v>
      </c>
      <c r="N14" s="615" t="s">
        <v>184</v>
      </c>
      <c r="O14" s="615" t="s">
        <v>185</v>
      </c>
      <c r="P14" s="1041"/>
      <c r="Q14" s="1043"/>
      <c r="R14" s="1043"/>
      <c r="S14" s="1102"/>
      <c r="T14" s="1053"/>
      <c r="U14" s="1055"/>
    </row>
    <row r="15" spans="1:24" ht="15.75" customHeight="1" thickBot="1" x14ac:dyDescent="0.3">
      <c r="A15" s="1158"/>
      <c r="B15" s="1022"/>
      <c r="C15" s="1092"/>
      <c r="D15" s="943" t="s">
        <v>29</v>
      </c>
      <c r="E15" s="944" t="s">
        <v>29</v>
      </c>
      <c r="F15" s="943" t="s">
        <v>30</v>
      </c>
      <c r="G15" s="945" t="s">
        <v>30</v>
      </c>
      <c r="H15" s="940" t="s">
        <v>179</v>
      </c>
      <c r="I15" s="942" t="s">
        <v>179</v>
      </c>
      <c r="J15" s="610" t="s">
        <v>179</v>
      </c>
      <c r="K15" s="616" t="s">
        <v>179</v>
      </c>
      <c r="L15" s="611" t="s">
        <v>179</v>
      </c>
      <c r="M15" s="611" t="s">
        <v>179</v>
      </c>
      <c r="N15" s="617" t="s">
        <v>179</v>
      </c>
      <c r="O15" s="617" t="s">
        <v>179</v>
      </c>
      <c r="P15" s="719" t="s">
        <v>179</v>
      </c>
      <c r="Q15" s="51" t="s">
        <v>179</v>
      </c>
      <c r="R15" s="693" t="s">
        <v>179</v>
      </c>
      <c r="S15" s="377" t="s">
        <v>179</v>
      </c>
      <c r="T15" s="719" t="s">
        <v>29</v>
      </c>
      <c r="U15" s="377" t="s">
        <v>465</v>
      </c>
      <c r="W15" s="44"/>
      <c r="X15" s="814"/>
    </row>
    <row r="16" spans="1:24" ht="15.75" customHeight="1" thickBot="1" x14ac:dyDescent="0.3">
      <c r="A16" s="837"/>
      <c r="B16" s="192"/>
      <c r="C16" s="364" t="s">
        <v>394</v>
      </c>
      <c r="D16" s="822">
        <f>SUM(D17:D196)</f>
        <v>0</v>
      </c>
      <c r="E16" s="822">
        <f>SUM(E17:E196)</f>
        <v>0</v>
      </c>
      <c r="F16" s="829"/>
      <c r="G16" s="829"/>
      <c r="H16" s="835">
        <f>SUM(H17:H196)</f>
        <v>0</v>
      </c>
      <c r="I16" s="835">
        <f>SUM(I17:I196)</f>
        <v>0</v>
      </c>
      <c r="J16" s="835">
        <f>SUM(J17:J196)</f>
        <v>0</v>
      </c>
      <c r="K16" s="835">
        <f t="shared" ref="K16:T16" si="0">SUM(K17:K196)</f>
        <v>0</v>
      </c>
      <c r="L16" s="835">
        <f t="shared" si="0"/>
        <v>0</v>
      </c>
      <c r="M16" s="835">
        <f t="shared" si="0"/>
        <v>0</v>
      </c>
      <c r="N16" s="835">
        <f t="shared" si="0"/>
        <v>0</v>
      </c>
      <c r="O16" s="835">
        <f t="shared" si="0"/>
        <v>0</v>
      </c>
      <c r="P16" s="835">
        <f t="shared" si="0"/>
        <v>0</v>
      </c>
      <c r="Q16" s="835">
        <f t="shared" si="0"/>
        <v>0</v>
      </c>
      <c r="R16" s="835">
        <f t="shared" si="0"/>
        <v>0</v>
      </c>
      <c r="S16" s="835">
        <f t="shared" si="0"/>
        <v>0</v>
      </c>
      <c r="T16" s="836">
        <f t="shared" si="0"/>
        <v>0</v>
      </c>
      <c r="U16" s="836"/>
      <c r="W16" s="821" t="s">
        <v>641</v>
      </c>
      <c r="X16" s="820" t="s">
        <v>642</v>
      </c>
    </row>
    <row r="17" spans="1:24" ht="15" customHeight="1" x14ac:dyDescent="0.25">
      <c r="A17" s="62"/>
      <c r="B17" s="63"/>
      <c r="C17" s="193"/>
      <c r="D17" s="199"/>
      <c r="E17" s="225"/>
      <c r="F17" s="185"/>
      <c r="G17" s="186"/>
      <c r="H17" s="927"/>
      <c r="I17" s="210"/>
      <c r="J17" s="206"/>
      <c r="K17" s="207"/>
      <c r="L17" s="207"/>
      <c r="M17" s="207"/>
      <c r="N17" s="208"/>
      <c r="O17" s="208"/>
      <c r="P17" s="209"/>
      <c r="Q17" s="208"/>
      <c r="R17" s="208"/>
      <c r="S17" s="208"/>
      <c r="T17" s="379" t="str">
        <f>IF(SUM(D17:E17)=0,"",SUM(D17:E17))</f>
        <v/>
      </c>
      <c r="U17" s="470"/>
      <c r="W17" s="363">
        <f>D17*F17</f>
        <v>0</v>
      </c>
      <c r="X17" s="363">
        <f>E17*G17</f>
        <v>0</v>
      </c>
    </row>
    <row r="18" spans="1:24" ht="15" customHeight="1" x14ac:dyDescent="0.25">
      <c r="A18" s="64"/>
      <c r="B18" s="65"/>
      <c r="C18" s="194"/>
      <c r="D18" s="201"/>
      <c r="E18" s="228"/>
      <c r="F18" s="187"/>
      <c r="G18" s="188"/>
      <c r="H18" s="928"/>
      <c r="I18" s="216"/>
      <c r="J18" s="212"/>
      <c r="K18" s="213"/>
      <c r="L18" s="213"/>
      <c r="M18" s="213"/>
      <c r="N18" s="214"/>
      <c r="O18" s="214"/>
      <c r="P18" s="215"/>
      <c r="Q18" s="214"/>
      <c r="R18" s="214"/>
      <c r="S18" s="214"/>
      <c r="T18" s="380" t="str">
        <f t="shared" ref="T18:T81" si="1">IF(SUM(D18:E18)=0,"",SUM(D18:E18))</f>
        <v/>
      </c>
      <c r="U18" s="471"/>
      <c r="W18" s="363">
        <f t="shared" ref="W18:W81" si="2">D18*F18</f>
        <v>0</v>
      </c>
      <c r="X18" s="363">
        <f t="shared" ref="X18:X81" si="3">E18*G18</f>
        <v>0</v>
      </c>
    </row>
    <row r="19" spans="1:24" ht="15" customHeight="1" x14ac:dyDescent="0.25">
      <c r="A19" s="64"/>
      <c r="B19" s="65"/>
      <c r="C19" s="194"/>
      <c r="D19" s="201"/>
      <c r="E19" s="228"/>
      <c r="F19" s="187"/>
      <c r="G19" s="188"/>
      <c r="H19" s="928"/>
      <c r="I19" s="216"/>
      <c r="J19" s="212"/>
      <c r="K19" s="213"/>
      <c r="L19" s="213"/>
      <c r="M19" s="213"/>
      <c r="N19" s="214"/>
      <c r="O19" s="214"/>
      <c r="P19" s="215"/>
      <c r="Q19" s="214"/>
      <c r="R19" s="214"/>
      <c r="S19" s="214"/>
      <c r="T19" s="380" t="str">
        <f t="shared" si="1"/>
        <v/>
      </c>
      <c r="U19" s="471"/>
      <c r="W19" s="363">
        <f t="shared" si="2"/>
        <v>0</v>
      </c>
      <c r="X19" s="363">
        <f t="shared" si="3"/>
        <v>0</v>
      </c>
    </row>
    <row r="20" spans="1:24" ht="15" customHeight="1" x14ac:dyDescent="0.25">
      <c r="A20" s="64"/>
      <c r="B20" s="65"/>
      <c r="C20" s="194"/>
      <c r="D20" s="201"/>
      <c r="E20" s="228"/>
      <c r="F20" s="187"/>
      <c r="G20" s="188"/>
      <c r="H20" s="928"/>
      <c r="I20" s="216"/>
      <c r="J20" s="212"/>
      <c r="K20" s="213"/>
      <c r="L20" s="213"/>
      <c r="M20" s="213"/>
      <c r="N20" s="214"/>
      <c r="O20" s="214"/>
      <c r="P20" s="215"/>
      <c r="Q20" s="214"/>
      <c r="R20" s="214"/>
      <c r="S20" s="214"/>
      <c r="T20" s="380" t="str">
        <f t="shared" si="1"/>
        <v/>
      </c>
      <c r="U20" s="471"/>
      <c r="W20" s="363">
        <f t="shared" si="2"/>
        <v>0</v>
      </c>
      <c r="X20" s="363">
        <f t="shared" si="3"/>
        <v>0</v>
      </c>
    </row>
    <row r="21" spans="1:24" ht="15" customHeight="1" x14ac:dyDescent="0.25">
      <c r="A21" s="64"/>
      <c r="B21" s="65"/>
      <c r="C21" s="194"/>
      <c r="D21" s="201"/>
      <c r="E21" s="228"/>
      <c r="F21" s="187"/>
      <c r="G21" s="188"/>
      <c r="H21" s="928"/>
      <c r="I21" s="216"/>
      <c r="J21" s="212"/>
      <c r="K21" s="213"/>
      <c r="L21" s="213"/>
      <c r="M21" s="213"/>
      <c r="N21" s="214"/>
      <c r="O21" s="214"/>
      <c r="P21" s="215"/>
      <c r="Q21" s="214"/>
      <c r="R21" s="214"/>
      <c r="S21" s="214"/>
      <c r="T21" s="380" t="str">
        <f t="shared" si="1"/>
        <v/>
      </c>
      <c r="U21" s="471"/>
      <c r="W21" s="363">
        <f t="shared" si="2"/>
        <v>0</v>
      </c>
      <c r="X21" s="363">
        <f t="shared" si="3"/>
        <v>0</v>
      </c>
    </row>
    <row r="22" spans="1:24" ht="15" customHeight="1" x14ac:dyDescent="0.25">
      <c r="A22" s="64"/>
      <c r="B22" s="65"/>
      <c r="C22" s="194"/>
      <c r="D22" s="201"/>
      <c r="E22" s="228"/>
      <c r="F22" s="187"/>
      <c r="G22" s="188"/>
      <c r="H22" s="928"/>
      <c r="I22" s="216"/>
      <c r="J22" s="212"/>
      <c r="K22" s="213"/>
      <c r="L22" s="213"/>
      <c r="M22" s="213"/>
      <c r="N22" s="214"/>
      <c r="O22" s="214"/>
      <c r="P22" s="215"/>
      <c r="Q22" s="214"/>
      <c r="R22" s="214"/>
      <c r="S22" s="214"/>
      <c r="T22" s="380" t="str">
        <f t="shared" si="1"/>
        <v/>
      </c>
      <c r="U22" s="471"/>
      <c r="W22" s="363">
        <f t="shared" si="2"/>
        <v>0</v>
      </c>
      <c r="X22" s="363">
        <f t="shared" si="3"/>
        <v>0</v>
      </c>
    </row>
    <row r="23" spans="1:24" ht="15" customHeight="1" x14ac:dyDescent="0.25">
      <c r="A23" s="64"/>
      <c r="B23" s="65"/>
      <c r="C23" s="194"/>
      <c r="D23" s="201"/>
      <c r="E23" s="228"/>
      <c r="F23" s="187"/>
      <c r="G23" s="188"/>
      <c r="H23" s="928"/>
      <c r="I23" s="216"/>
      <c r="J23" s="212"/>
      <c r="K23" s="213"/>
      <c r="L23" s="213"/>
      <c r="M23" s="213"/>
      <c r="N23" s="214"/>
      <c r="O23" s="214"/>
      <c r="P23" s="215"/>
      <c r="Q23" s="214"/>
      <c r="R23" s="214"/>
      <c r="S23" s="214"/>
      <c r="T23" s="380" t="str">
        <f t="shared" si="1"/>
        <v/>
      </c>
      <c r="U23" s="471"/>
      <c r="W23" s="363">
        <f t="shared" si="2"/>
        <v>0</v>
      </c>
      <c r="X23" s="363">
        <f t="shared" si="3"/>
        <v>0</v>
      </c>
    </row>
    <row r="24" spans="1:24" ht="15" customHeight="1" x14ac:dyDescent="0.25">
      <c r="A24" s="64"/>
      <c r="B24" s="65"/>
      <c r="C24" s="194"/>
      <c r="D24" s="201"/>
      <c r="E24" s="228"/>
      <c r="F24" s="187"/>
      <c r="G24" s="188"/>
      <c r="H24" s="928"/>
      <c r="I24" s="216"/>
      <c r="J24" s="212"/>
      <c r="K24" s="213"/>
      <c r="L24" s="213"/>
      <c r="M24" s="213"/>
      <c r="N24" s="214"/>
      <c r="O24" s="214"/>
      <c r="P24" s="215"/>
      <c r="Q24" s="214"/>
      <c r="R24" s="214"/>
      <c r="S24" s="214"/>
      <c r="T24" s="380" t="str">
        <f t="shared" si="1"/>
        <v/>
      </c>
      <c r="U24" s="471"/>
      <c r="W24" s="363">
        <f t="shared" si="2"/>
        <v>0</v>
      </c>
      <c r="X24" s="363">
        <f t="shared" si="3"/>
        <v>0</v>
      </c>
    </row>
    <row r="25" spans="1:24" ht="15" customHeight="1" x14ac:dyDescent="0.25">
      <c r="A25" s="64"/>
      <c r="B25" s="65"/>
      <c r="C25" s="194"/>
      <c r="D25" s="201"/>
      <c r="E25" s="228"/>
      <c r="F25" s="187"/>
      <c r="G25" s="188"/>
      <c r="H25" s="928"/>
      <c r="I25" s="216"/>
      <c r="J25" s="212"/>
      <c r="K25" s="213"/>
      <c r="L25" s="213"/>
      <c r="M25" s="213"/>
      <c r="N25" s="214"/>
      <c r="O25" s="214"/>
      <c r="P25" s="215"/>
      <c r="Q25" s="214"/>
      <c r="R25" s="214"/>
      <c r="S25" s="214"/>
      <c r="T25" s="380" t="str">
        <f t="shared" si="1"/>
        <v/>
      </c>
      <c r="U25" s="471"/>
      <c r="W25" s="363">
        <f t="shared" si="2"/>
        <v>0</v>
      </c>
      <c r="X25" s="363">
        <f t="shared" si="3"/>
        <v>0</v>
      </c>
    </row>
    <row r="26" spans="1:24" ht="15" customHeight="1" x14ac:dyDescent="0.25">
      <c r="A26" s="64"/>
      <c r="B26" s="65"/>
      <c r="C26" s="194"/>
      <c r="D26" s="201"/>
      <c r="E26" s="228"/>
      <c r="F26" s="187"/>
      <c r="G26" s="188"/>
      <c r="H26" s="928"/>
      <c r="I26" s="216"/>
      <c r="J26" s="212"/>
      <c r="K26" s="213"/>
      <c r="L26" s="213"/>
      <c r="M26" s="213"/>
      <c r="N26" s="214"/>
      <c r="O26" s="214"/>
      <c r="P26" s="215"/>
      <c r="Q26" s="214"/>
      <c r="R26" s="214"/>
      <c r="S26" s="214"/>
      <c r="T26" s="380" t="str">
        <f t="shared" si="1"/>
        <v/>
      </c>
      <c r="U26" s="471"/>
      <c r="W26" s="363">
        <f t="shared" si="2"/>
        <v>0</v>
      </c>
      <c r="X26" s="363">
        <f t="shared" si="3"/>
        <v>0</v>
      </c>
    </row>
    <row r="27" spans="1:24" ht="15" customHeight="1" x14ac:dyDescent="0.25">
      <c r="A27" s="64"/>
      <c r="B27" s="65"/>
      <c r="C27" s="194"/>
      <c r="D27" s="201"/>
      <c r="E27" s="228"/>
      <c r="F27" s="187"/>
      <c r="G27" s="188"/>
      <c r="H27" s="928"/>
      <c r="I27" s="216"/>
      <c r="J27" s="212"/>
      <c r="K27" s="213"/>
      <c r="L27" s="213"/>
      <c r="M27" s="213"/>
      <c r="N27" s="214"/>
      <c r="O27" s="214"/>
      <c r="P27" s="215"/>
      <c r="Q27" s="214"/>
      <c r="R27" s="214"/>
      <c r="S27" s="214"/>
      <c r="T27" s="380" t="str">
        <f t="shared" si="1"/>
        <v/>
      </c>
      <c r="U27" s="471"/>
      <c r="W27" s="363">
        <f t="shared" si="2"/>
        <v>0</v>
      </c>
      <c r="X27" s="363">
        <f t="shared" si="3"/>
        <v>0</v>
      </c>
    </row>
    <row r="28" spans="1:24" ht="15" customHeight="1" x14ac:dyDescent="0.25">
      <c r="A28" s="64"/>
      <c r="B28" s="65"/>
      <c r="C28" s="194"/>
      <c r="D28" s="201"/>
      <c r="E28" s="228"/>
      <c r="F28" s="187"/>
      <c r="G28" s="188"/>
      <c r="H28" s="928"/>
      <c r="I28" s="216"/>
      <c r="J28" s="212"/>
      <c r="K28" s="213"/>
      <c r="L28" s="213"/>
      <c r="M28" s="213"/>
      <c r="N28" s="214"/>
      <c r="O28" s="214"/>
      <c r="P28" s="215"/>
      <c r="Q28" s="214"/>
      <c r="R28" s="214"/>
      <c r="S28" s="214"/>
      <c r="T28" s="380" t="str">
        <f t="shared" si="1"/>
        <v/>
      </c>
      <c r="U28" s="471"/>
      <c r="W28" s="363">
        <f t="shared" si="2"/>
        <v>0</v>
      </c>
      <c r="X28" s="363">
        <f t="shared" si="3"/>
        <v>0</v>
      </c>
    </row>
    <row r="29" spans="1:24" ht="15" customHeight="1" x14ac:dyDescent="0.25">
      <c r="A29" s="64"/>
      <c r="B29" s="65"/>
      <c r="C29" s="194"/>
      <c r="D29" s="201"/>
      <c r="E29" s="228"/>
      <c r="F29" s="187"/>
      <c r="G29" s="188"/>
      <c r="H29" s="928"/>
      <c r="I29" s="216"/>
      <c r="J29" s="212"/>
      <c r="K29" s="213"/>
      <c r="L29" s="213"/>
      <c r="M29" s="213"/>
      <c r="N29" s="214"/>
      <c r="O29" s="214"/>
      <c r="P29" s="215"/>
      <c r="Q29" s="214"/>
      <c r="R29" s="214"/>
      <c r="S29" s="214"/>
      <c r="T29" s="380" t="str">
        <f t="shared" si="1"/>
        <v/>
      </c>
      <c r="U29" s="471"/>
      <c r="W29" s="363">
        <f t="shared" si="2"/>
        <v>0</v>
      </c>
      <c r="X29" s="363">
        <f t="shared" si="3"/>
        <v>0</v>
      </c>
    </row>
    <row r="30" spans="1:24" ht="15" customHeight="1" x14ac:dyDescent="0.25">
      <c r="A30" s="64"/>
      <c r="B30" s="65"/>
      <c r="C30" s="194"/>
      <c r="D30" s="201"/>
      <c r="E30" s="228"/>
      <c r="F30" s="187"/>
      <c r="G30" s="188"/>
      <c r="H30" s="928"/>
      <c r="I30" s="216"/>
      <c r="J30" s="212"/>
      <c r="K30" s="213"/>
      <c r="L30" s="213"/>
      <c r="M30" s="213"/>
      <c r="N30" s="214"/>
      <c r="O30" s="214"/>
      <c r="P30" s="215"/>
      <c r="Q30" s="214"/>
      <c r="R30" s="214"/>
      <c r="S30" s="214"/>
      <c r="T30" s="380" t="str">
        <f t="shared" si="1"/>
        <v/>
      </c>
      <c r="U30" s="471"/>
      <c r="W30" s="363">
        <f t="shared" si="2"/>
        <v>0</v>
      </c>
      <c r="X30" s="363">
        <f t="shared" si="3"/>
        <v>0</v>
      </c>
    </row>
    <row r="31" spans="1:24" ht="15" customHeight="1" x14ac:dyDescent="0.25">
      <c r="A31" s="64"/>
      <c r="B31" s="65"/>
      <c r="C31" s="194"/>
      <c r="D31" s="201"/>
      <c r="E31" s="228"/>
      <c r="F31" s="187"/>
      <c r="G31" s="188"/>
      <c r="H31" s="928"/>
      <c r="I31" s="216"/>
      <c r="J31" s="212"/>
      <c r="K31" s="213"/>
      <c r="L31" s="213"/>
      <c r="M31" s="213"/>
      <c r="N31" s="214"/>
      <c r="O31" s="214"/>
      <c r="P31" s="215"/>
      <c r="Q31" s="214"/>
      <c r="R31" s="214"/>
      <c r="S31" s="214"/>
      <c r="T31" s="380" t="str">
        <f t="shared" si="1"/>
        <v/>
      </c>
      <c r="U31" s="471"/>
      <c r="W31" s="363">
        <f t="shared" si="2"/>
        <v>0</v>
      </c>
      <c r="X31" s="363">
        <f t="shared" si="3"/>
        <v>0</v>
      </c>
    </row>
    <row r="32" spans="1:24" ht="15" customHeight="1" x14ac:dyDescent="0.25">
      <c r="A32" s="64"/>
      <c r="B32" s="65"/>
      <c r="C32" s="194"/>
      <c r="D32" s="201"/>
      <c r="E32" s="228"/>
      <c r="F32" s="187"/>
      <c r="G32" s="188"/>
      <c r="H32" s="928"/>
      <c r="I32" s="216"/>
      <c r="J32" s="212"/>
      <c r="K32" s="213"/>
      <c r="L32" s="213"/>
      <c r="M32" s="213"/>
      <c r="N32" s="214"/>
      <c r="O32" s="214"/>
      <c r="P32" s="215"/>
      <c r="Q32" s="214"/>
      <c r="R32" s="214"/>
      <c r="S32" s="214"/>
      <c r="T32" s="380" t="str">
        <f t="shared" si="1"/>
        <v/>
      </c>
      <c r="U32" s="471"/>
      <c r="W32" s="363">
        <f t="shared" si="2"/>
        <v>0</v>
      </c>
      <c r="X32" s="363">
        <f t="shared" si="3"/>
        <v>0</v>
      </c>
    </row>
    <row r="33" spans="1:24" ht="15" customHeight="1" x14ac:dyDescent="0.25">
      <c r="A33" s="64"/>
      <c r="B33" s="65"/>
      <c r="C33" s="194"/>
      <c r="D33" s="201"/>
      <c r="E33" s="228"/>
      <c r="F33" s="187"/>
      <c r="G33" s="188"/>
      <c r="H33" s="928"/>
      <c r="I33" s="216"/>
      <c r="J33" s="212"/>
      <c r="K33" s="213"/>
      <c r="L33" s="213"/>
      <c r="M33" s="213"/>
      <c r="N33" s="214"/>
      <c r="O33" s="214"/>
      <c r="P33" s="215"/>
      <c r="Q33" s="214"/>
      <c r="R33" s="214"/>
      <c r="S33" s="214"/>
      <c r="T33" s="380" t="str">
        <f t="shared" si="1"/>
        <v/>
      </c>
      <c r="U33" s="471"/>
      <c r="W33" s="363">
        <f t="shared" si="2"/>
        <v>0</v>
      </c>
      <c r="X33" s="363">
        <f t="shared" si="3"/>
        <v>0</v>
      </c>
    </row>
    <row r="34" spans="1:24" ht="15" customHeight="1" x14ac:dyDescent="0.25">
      <c r="A34" s="64"/>
      <c r="B34" s="65"/>
      <c r="C34" s="194"/>
      <c r="D34" s="201"/>
      <c r="E34" s="228"/>
      <c r="F34" s="187"/>
      <c r="G34" s="188"/>
      <c r="H34" s="928"/>
      <c r="I34" s="216"/>
      <c r="J34" s="212"/>
      <c r="K34" s="213"/>
      <c r="L34" s="213"/>
      <c r="M34" s="213"/>
      <c r="N34" s="214"/>
      <c r="O34" s="214"/>
      <c r="P34" s="215"/>
      <c r="Q34" s="214"/>
      <c r="R34" s="214"/>
      <c r="S34" s="214"/>
      <c r="T34" s="380" t="str">
        <f t="shared" si="1"/>
        <v/>
      </c>
      <c r="U34" s="471"/>
      <c r="W34" s="363">
        <f t="shared" si="2"/>
        <v>0</v>
      </c>
      <c r="X34" s="363">
        <f t="shared" si="3"/>
        <v>0</v>
      </c>
    </row>
    <row r="35" spans="1:24" ht="15" customHeight="1" x14ac:dyDescent="0.25">
      <c r="A35" s="64"/>
      <c r="B35" s="65"/>
      <c r="C35" s="194"/>
      <c r="D35" s="201"/>
      <c r="E35" s="228"/>
      <c r="F35" s="187"/>
      <c r="G35" s="188"/>
      <c r="H35" s="928"/>
      <c r="I35" s="216"/>
      <c r="J35" s="212"/>
      <c r="K35" s="213"/>
      <c r="L35" s="213"/>
      <c r="M35" s="213"/>
      <c r="N35" s="214"/>
      <c r="O35" s="214"/>
      <c r="P35" s="215"/>
      <c r="Q35" s="214"/>
      <c r="R35" s="214"/>
      <c r="S35" s="214"/>
      <c r="T35" s="380" t="str">
        <f t="shared" si="1"/>
        <v/>
      </c>
      <c r="U35" s="471"/>
      <c r="W35" s="363">
        <f t="shared" si="2"/>
        <v>0</v>
      </c>
      <c r="X35" s="363">
        <f t="shared" si="3"/>
        <v>0</v>
      </c>
    </row>
    <row r="36" spans="1:24" ht="15" customHeight="1" x14ac:dyDescent="0.25">
      <c r="A36" s="64"/>
      <c r="B36" s="65"/>
      <c r="C36" s="194"/>
      <c r="D36" s="201"/>
      <c r="E36" s="228"/>
      <c r="F36" s="187"/>
      <c r="G36" s="188"/>
      <c r="H36" s="928"/>
      <c r="I36" s="216"/>
      <c r="J36" s="212"/>
      <c r="K36" s="213"/>
      <c r="L36" s="213"/>
      <c r="M36" s="213"/>
      <c r="N36" s="214"/>
      <c r="O36" s="214"/>
      <c r="P36" s="215"/>
      <c r="Q36" s="214"/>
      <c r="R36" s="214"/>
      <c r="S36" s="214"/>
      <c r="T36" s="380" t="str">
        <f t="shared" si="1"/>
        <v/>
      </c>
      <c r="U36" s="471"/>
      <c r="W36" s="363">
        <f t="shared" si="2"/>
        <v>0</v>
      </c>
      <c r="X36" s="363">
        <f t="shared" si="3"/>
        <v>0</v>
      </c>
    </row>
    <row r="37" spans="1:24" ht="15" customHeight="1" x14ac:dyDescent="0.25">
      <c r="A37" s="64"/>
      <c r="B37" s="65"/>
      <c r="C37" s="194"/>
      <c r="D37" s="201"/>
      <c r="E37" s="228"/>
      <c r="F37" s="187"/>
      <c r="G37" s="188"/>
      <c r="H37" s="928"/>
      <c r="I37" s="216"/>
      <c r="J37" s="212"/>
      <c r="K37" s="213"/>
      <c r="L37" s="213"/>
      <c r="M37" s="213"/>
      <c r="N37" s="214"/>
      <c r="O37" s="214"/>
      <c r="P37" s="215"/>
      <c r="Q37" s="214"/>
      <c r="R37" s="214"/>
      <c r="S37" s="214"/>
      <c r="T37" s="380" t="str">
        <f t="shared" si="1"/>
        <v/>
      </c>
      <c r="U37" s="471"/>
      <c r="W37" s="363">
        <f t="shared" si="2"/>
        <v>0</v>
      </c>
      <c r="X37" s="363">
        <f t="shared" si="3"/>
        <v>0</v>
      </c>
    </row>
    <row r="38" spans="1:24" ht="15" customHeight="1" x14ac:dyDescent="0.25">
      <c r="A38" s="64"/>
      <c r="B38" s="65"/>
      <c r="C38" s="194"/>
      <c r="D38" s="201"/>
      <c r="E38" s="228"/>
      <c r="F38" s="187"/>
      <c r="G38" s="188"/>
      <c r="H38" s="928"/>
      <c r="I38" s="216"/>
      <c r="J38" s="212"/>
      <c r="K38" s="213"/>
      <c r="L38" s="213"/>
      <c r="M38" s="213"/>
      <c r="N38" s="214"/>
      <c r="O38" s="214"/>
      <c r="P38" s="215"/>
      <c r="Q38" s="214"/>
      <c r="R38" s="214"/>
      <c r="S38" s="214"/>
      <c r="T38" s="380" t="str">
        <f t="shared" si="1"/>
        <v/>
      </c>
      <c r="U38" s="471"/>
      <c r="W38" s="363">
        <f t="shared" si="2"/>
        <v>0</v>
      </c>
      <c r="X38" s="363">
        <f t="shared" si="3"/>
        <v>0</v>
      </c>
    </row>
    <row r="39" spans="1:24" ht="15" customHeight="1" x14ac:dyDescent="0.25">
      <c r="A39" s="64"/>
      <c r="B39" s="65"/>
      <c r="C39" s="194"/>
      <c r="D39" s="201"/>
      <c r="E39" s="228"/>
      <c r="F39" s="187"/>
      <c r="G39" s="188"/>
      <c r="H39" s="928"/>
      <c r="I39" s="216"/>
      <c r="J39" s="212"/>
      <c r="K39" s="213"/>
      <c r="L39" s="213"/>
      <c r="M39" s="213"/>
      <c r="N39" s="214"/>
      <c r="O39" s="214"/>
      <c r="P39" s="215"/>
      <c r="Q39" s="214"/>
      <c r="R39" s="214"/>
      <c r="S39" s="214"/>
      <c r="T39" s="380" t="str">
        <f t="shared" si="1"/>
        <v/>
      </c>
      <c r="U39" s="471"/>
      <c r="W39" s="363">
        <f t="shared" si="2"/>
        <v>0</v>
      </c>
      <c r="X39" s="363">
        <f t="shared" si="3"/>
        <v>0</v>
      </c>
    </row>
    <row r="40" spans="1:24" ht="15" customHeight="1" x14ac:dyDescent="0.25">
      <c r="A40" s="64"/>
      <c r="B40" s="65"/>
      <c r="C40" s="194"/>
      <c r="D40" s="201"/>
      <c r="E40" s="228"/>
      <c r="F40" s="187"/>
      <c r="G40" s="188"/>
      <c r="H40" s="928"/>
      <c r="I40" s="216"/>
      <c r="J40" s="212"/>
      <c r="K40" s="213"/>
      <c r="L40" s="213"/>
      <c r="M40" s="213"/>
      <c r="N40" s="214"/>
      <c r="O40" s="214"/>
      <c r="P40" s="215"/>
      <c r="Q40" s="214"/>
      <c r="R40" s="214"/>
      <c r="S40" s="214"/>
      <c r="T40" s="380" t="str">
        <f t="shared" si="1"/>
        <v/>
      </c>
      <c r="U40" s="471"/>
      <c r="W40" s="363">
        <f t="shared" si="2"/>
        <v>0</v>
      </c>
      <c r="X40" s="363">
        <f t="shared" si="3"/>
        <v>0</v>
      </c>
    </row>
    <row r="41" spans="1:24" ht="15" customHeight="1" x14ac:dyDescent="0.25">
      <c r="A41" s="64"/>
      <c r="B41" s="65"/>
      <c r="C41" s="194"/>
      <c r="D41" s="201"/>
      <c r="E41" s="228"/>
      <c r="F41" s="187"/>
      <c r="G41" s="188"/>
      <c r="H41" s="928"/>
      <c r="I41" s="216"/>
      <c r="J41" s="212"/>
      <c r="K41" s="213"/>
      <c r="L41" s="213"/>
      <c r="M41" s="213"/>
      <c r="N41" s="214"/>
      <c r="O41" s="214"/>
      <c r="P41" s="215"/>
      <c r="Q41" s="214"/>
      <c r="R41" s="214"/>
      <c r="S41" s="214"/>
      <c r="T41" s="380" t="str">
        <f t="shared" si="1"/>
        <v/>
      </c>
      <c r="U41" s="471"/>
      <c r="W41" s="363">
        <f t="shared" si="2"/>
        <v>0</v>
      </c>
      <c r="X41" s="363">
        <f t="shared" si="3"/>
        <v>0</v>
      </c>
    </row>
    <row r="42" spans="1:24" ht="15" customHeight="1" x14ac:dyDescent="0.25">
      <c r="A42" s="64"/>
      <c r="B42" s="65"/>
      <c r="C42" s="194"/>
      <c r="D42" s="201"/>
      <c r="E42" s="228"/>
      <c r="F42" s="187"/>
      <c r="G42" s="188"/>
      <c r="H42" s="928"/>
      <c r="I42" s="216"/>
      <c r="J42" s="212"/>
      <c r="K42" s="213"/>
      <c r="L42" s="213"/>
      <c r="M42" s="213"/>
      <c r="N42" s="214"/>
      <c r="O42" s="214"/>
      <c r="P42" s="215"/>
      <c r="Q42" s="214"/>
      <c r="R42" s="214"/>
      <c r="S42" s="214"/>
      <c r="T42" s="380" t="str">
        <f t="shared" si="1"/>
        <v/>
      </c>
      <c r="U42" s="471"/>
      <c r="W42" s="363">
        <f t="shared" si="2"/>
        <v>0</v>
      </c>
      <c r="X42" s="363">
        <f t="shared" si="3"/>
        <v>0</v>
      </c>
    </row>
    <row r="43" spans="1:24" ht="15" customHeight="1" x14ac:dyDescent="0.25">
      <c r="A43" s="64"/>
      <c r="B43" s="65"/>
      <c r="C43" s="194"/>
      <c r="D43" s="201"/>
      <c r="E43" s="228"/>
      <c r="F43" s="187"/>
      <c r="G43" s="188"/>
      <c r="H43" s="928"/>
      <c r="I43" s="216"/>
      <c r="J43" s="212"/>
      <c r="K43" s="213"/>
      <c r="L43" s="213"/>
      <c r="M43" s="213"/>
      <c r="N43" s="214"/>
      <c r="O43" s="214"/>
      <c r="P43" s="215"/>
      <c r="Q43" s="214"/>
      <c r="R43" s="214"/>
      <c r="S43" s="214"/>
      <c r="T43" s="380" t="str">
        <f t="shared" si="1"/>
        <v/>
      </c>
      <c r="U43" s="471"/>
      <c r="W43" s="363">
        <f t="shared" si="2"/>
        <v>0</v>
      </c>
      <c r="X43" s="363">
        <f t="shared" si="3"/>
        <v>0</v>
      </c>
    </row>
    <row r="44" spans="1:24" ht="15" customHeight="1" x14ac:dyDescent="0.25">
      <c r="A44" s="64"/>
      <c r="B44" s="65"/>
      <c r="C44" s="194"/>
      <c r="D44" s="201"/>
      <c r="E44" s="228"/>
      <c r="F44" s="187"/>
      <c r="G44" s="188"/>
      <c r="H44" s="928"/>
      <c r="I44" s="216"/>
      <c r="J44" s="212"/>
      <c r="K44" s="213"/>
      <c r="L44" s="213"/>
      <c r="M44" s="213"/>
      <c r="N44" s="214"/>
      <c r="O44" s="214"/>
      <c r="P44" s="215"/>
      <c r="Q44" s="214"/>
      <c r="R44" s="214"/>
      <c r="S44" s="214"/>
      <c r="T44" s="380" t="str">
        <f t="shared" si="1"/>
        <v/>
      </c>
      <c r="U44" s="471"/>
      <c r="W44" s="363">
        <f t="shared" si="2"/>
        <v>0</v>
      </c>
      <c r="X44" s="363">
        <f t="shared" si="3"/>
        <v>0</v>
      </c>
    </row>
    <row r="45" spans="1:24" ht="15" customHeight="1" x14ac:dyDescent="0.25">
      <c r="A45" s="64"/>
      <c r="B45" s="65"/>
      <c r="C45" s="194"/>
      <c r="D45" s="201"/>
      <c r="E45" s="228"/>
      <c r="F45" s="187"/>
      <c r="G45" s="188"/>
      <c r="H45" s="928"/>
      <c r="I45" s="216"/>
      <c r="J45" s="212"/>
      <c r="K45" s="213"/>
      <c r="L45" s="213"/>
      <c r="M45" s="213"/>
      <c r="N45" s="214"/>
      <c r="O45" s="214"/>
      <c r="P45" s="215"/>
      <c r="Q45" s="214"/>
      <c r="R45" s="214"/>
      <c r="S45" s="214"/>
      <c r="T45" s="380" t="str">
        <f t="shared" si="1"/>
        <v/>
      </c>
      <c r="U45" s="471"/>
      <c r="W45" s="363">
        <f t="shared" si="2"/>
        <v>0</v>
      </c>
      <c r="X45" s="363">
        <f t="shared" si="3"/>
        <v>0</v>
      </c>
    </row>
    <row r="46" spans="1:24" ht="15" customHeight="1" x14ac:dyDescent="0.25">
      <c r="A46" s="64"/>
      <c r="B46" s="65"/>
      <c r="C46" s="194"/>
      <c r="D46" s="201"/>
      <c r="E46" s="228"/>
      <c r="F46" s="187"/>
      <c r="G46" s="188"/>
      <c r="H46" s="928"/>
      <c r="I46" s="216"/>
      <c r="J46" s="212"/>
      <c r="K46" s="213"/>
      <c r="L46" s="213"/>
      <c r="M46" s="213"/>
      <c r="N46" s="214"/>
      <c r="O46" s="214"/>
      <c r="P46" s="215"/>
      <c r="Q46" s="214"/>
      <c r="R46" s="214"/>
      <c r="S46" s="214"/>
      <c r="T46" s="380" t="str">
        <f t="shared" si="1"/>
        <v/>
      </c>
      <c r="U46" s="471"/>
      <c r="W46" s="363">
        <f t="shared" si="2"/>
        <v>0</v>
      </c>
      <c r="X46" s="363">
        <f t="shared" si="3"/>
        <v>0</v>
      </c>
    </row>
    <row r="47" spans="1:24" ht="15" customHeight="1" x14ac:dyDescent="0.25">
      <c r="A47" s="64"/>
      <c r="B47" s="65"/>
      <c r="C47" s="194"/>
      <c r="D47" s="201"/>
      <c r="E47" s="228"/>
      <c r="F47" s="187"/>
      <c r="G47" s="188"/>
      <c r="H47" s="928"/>
      <c r="I47" s="216"/>
      <c r="J47" s="212"/>
      <c r="K47" s="213"/>
      <c r="L47" s="213"/>
      <c r="M47" s="213"/>
      <c r="N47" s="214"/>
      <c r="O47" s="214"/>
      <c r="P47" s="215"/>
      <c r="Q47" s="214"/>
      <c r="R47" s="214"/>
      <c r="S47" s="214"/>
      <c r="T47" s="380" t="str">
        <f t="shared" si="1"/>
        <v/>
      </c>
      <c r="U47" s="471"/>
      <c r="W47" s="363">
        <f t="shared" si="2"/>
        <v>0</v>
      </c>
      <c r="X47" s="363">
        <f t="shared" si="3"/>
        <v>0</v>
      </c>
    </row>
    <row r="48" spans="1:24" ht="15" customHeight="1" x14ac:dyDescent="0.25">
      <c r="A48" s="64"/>
      <c r="B48" s="65"/>
      <c r="C48" s="194"/>
      <c r="D48" s="201"/>
      <c r="E48" s="228"/>
      <c r="F48" s="187"/>
      <c r="G48" s="188"/>
      <c r="H48" s="928"/>
      <c r="I48" s="216"/>
      <c r="J48" s="212"/>
      <c r="K48" s="213"/>
      <c r="L48" s="213"/>
      <c r="M48" s="213"/>
      <c r="N48" s="214"/>
      <c r="O48" s="214"/>
      <c r="P48" s="215"/>
      <c r="Q48" s="214"/>
      <c r="R48" s="214"/>
      <c r="S48" s="214"/>
      <c r="T48" s="380" t="str">
        <f t="shared" si="1"/>
        <v/>
      </c>
      <c r="U48" s="471"/>
      <c r="W48" s="363">
        <f t="shared" si="2"/>
        <v>0</v>
      </c>
      <c r="X48" s="363">
        <f t="shared" si="3"/>
        <v>0</v>
      </c>
    </row>
    <row r="49" spans="1:24" ht="15" customHeight="1" x14ac:dyDescent="0.25">
      <c r="A49" s="64"/>
      <c r="B49" s="65"/>
      <c r="C49" s="194"/>
      <c r="D49" s="201"/>
      <c r="E49" s="228"/>
      <c r="F49" s="187"/>
      <c r="G49" s="188"/>
      <c r="H49" s="928"/>
      <c r="I49" s="216"/>
      <c r="J49" s="212"/>
      <c r="K49" s="213"/>
      <c r="L49" s="213"/>
      <c r="M49" s="213"/>
      <c r="N49" s="214"/>
      <c r="O49" s="214"/>
      <c r="P49" s="215"/>
      <c r="Q49" s="214"/>
      <c r="R49" s="214"/>
      <c r="S49" s="214"/>
      <c r="T49" s="380" t="str">
        <f t="shared" si="1"/>
        <v/>
      </c>
      <c r="U49" s="471"/>
      <c r="W49" s="363">
        <f t="shared" si="2"/>
        <v>0</v>
      </c>
      <c r="X49" s="363">
        <f t="shared" si="3"/>
        <v>0</v>
      </c>
    </row>
    <row r="50" spans="1:24" ht="15" customHeight="1" x14ac:dyDescent="0.25">
      <c r="A50" s="64"/>
      <c r="B50" s="65"/>
      <c r="C50" s="194"/>
      <c r="D50" s="201"/>
      <c r="E50" s="228"/>
      <c r="F50" s="187"/>
      <c r="G50" s="188"/>
      <c r="H50" s="928"/>
      <c r="I50" s="216"/>
      <c r="J50" s="212"/>
      <c r="K50" s="213"/>
      <c r="L50" s="213"/>
      <c r="M50" s="213"/>
      <c r="N50" s="214"/>
      <c r="O50" s="214"/>
      <c r="P50" s="215"/>
      <c r="Q50" s="214"/>
      <c r="R50" s="214"/>
      <c r="S50" s="214"/>
      <c r="T50" s="380" t="str">
        <f t="shared" si="1"/>
        <v/>
      </c>
      <c r="U50" s="471"/>
      <c r="W50" s="363">
        <f t="shared" si="2"/>
        <v>0</v>
      </c>
      <c r="X50" s="363">
        <f t="shared" si="3"/>
        <v>0</v>
      </c>
    </row>
    <row r="51" spans="1:24" ht="15" customHeight="1" x14ac:dyDescent="0.25">
      <c r="A51" s="64"/>
      <c r="B51" s="65"/>
      <c r="C51" s="194"/>
      <c r="D51" s="201"/>
      <c r="E51" s="228"/>
      <c r="F51" s="187"/>
      <c r="G51" s="188"/>
      <c r="H51" s="928"/>
      <c r="I51" s="216"/>
      <c r="J51" s="212"/>
      <c r="K51" s="213"/>
      <c r="L51" s="213"/>
      <c r="M51" s="213"/>
      <c r="N51" s="214"/>
      <c r="O51" s="214"/>
      <c r="P51" s="215"/>
      <c r="Q51" s="214"/>
      <c r="R51" s="214"/>
      <c r="S51" s="214"/>
      <c r="T51" s="380" t="str">
        <f t="shared" si="1"/>
        <v/>
      </c>
      <c r="U51" s="471"/>
      <c r="W51" s="363">
        <f t="shared" si="2"/>
        <v>0</v>
      </c>
      <c r="X51" s="363">
        <f t="shared" si="3"/>
        <v>0</v>
      </c>
    </row>
    <row r="52" spans="1:24" ht="15" customHeight="1" x14ac:dyDescent="0.25">
      <c r="A52" s="64"/>
      <c r="B52" s="65"/>
      <c r="C52" s="194"/>
      <c r="D52" s="201"/>
      <c r="E52" s="228"/>
      <c r="F52" s="187"/>
      <c r="G52" s="188"/>
      <c r="H52" s="928"/>
      <c r="I52" s="216"/>
      <c r="J52" s="212"/>
      <c r="K52" s="213"/>
      <c r="L52" s="213"/>
      <c r="M52" s="213"/>
      <c r="N52" s="214"/>
      <c r="O52" s="214"/>
      <c r="P52" s="215"/>
      <c r="Q52" s="214"/>
      <c r="R52" s="214"/>
      <c r="S52" s="214"/>
      <c r="T52" s="380" t="str">
        <f t="shared" si="1"/>
        <v/>
      </c>
      <c r="U52" s="471"/>
      <c r="W52" s="363">
        <f t="shared" si="2"/>
        <v>0</v>
      </c>
      <c r="X52" s="363">
        <f t="shared" si="3"/>
        <v>0</v>
      </c>
    </row>
    <row r="53" spans="1:24" ht="15" customHeight="1" x14ac:dyDescent="0.25">
      <c r="A53" s="64"/>
      <c r="B53" s="65"/>
      <c r="C53" s="194"/>
      <c r="D53" s="201"/>
      <c r="E53" s="228"/>
      <c r="F53" s="187"/>
      <c r="G53" s="188"/>
      <c r="H53" s="928"/>
      <c r="I53" s="216"/>
      <c r="J53" s="212"/>
      <c r="K53" s="213"/>
      <c r="L53" s="213"/>
      <c r="M53" s="213"/>
      <c r="N53" s="214"/>
      <c r="O53" s="214"/>
      <c r="P53" s="215"/>
      <c r="Q53" s="214"/>
      <c r="R53" s="214"/>
      <c r="S53" s="214"/>
      <c r="T53" s="380" t="str">
        <f t="shared" si="1"/>
        <v/>
      </c>
      <c r="U53" s="471"/>
      <c r="W53" s="363">
        <f t="shared" si="2"/>
        <v>0</v>
      </c>
      <c r="X53" s="363">
        <f t="shared" si="3"/>
        <v>0</v>
      </c>
    </row>
    <row r="54" spans="1:24" ht="15" customHeight="1" x14ac:dyDescent="0.25">
      <c r="A54" s="64"/>
      <c r="B54" s="65"/>
      <c r="C54" s="194"/>
      <c r="D54" s="201"/>
      <c r="E54" s="228"/>
      <c r="F54" s="187"/>
      <c r="G54" s="188"/>
      <c r="H54" s="928"/>
      <c r="I54" s="216"/>
      <c r="J54" s="212"/>
      <c r="K54" s="213"/>
      <c r="L54" s="213"/>
      <c r="M54" s="213"/>
      <c r="N54" s="214"/>
      <c r="O54" s="214"/>
      <c r="P54" s="215"/>
      <c r="Q54" s="214"/>
      <c r="R54" s="214"/>
      <c r="S54" s="214"/>
      <c r="T54" s="380" t="str">
        <f t="shared" si="1"/>
        <v/>
      </c>
      <c r="U54" s="471"/>
      <c r="W54" s="363">
        <f t="shared" si="2"/>
        <v>0</v>
      </c>
      <c r="X54" s="363">
        <f t="shared" si="3"/>
        <v>0</v>
      </c>
    </row>
    <row r="55" spans="1:24" ht="15" customHeight="1" x14ac:dyDescent="0.25">
      <c r="A55" s="64"/>
      <c r="B55" s="65"/>
      <c r="C55" s="194"/>
      <c r="D55" s="201"/>
      <c r="E55" s="228"/>
      <c r="F55" s="187"/>
      <c r="G55" s="188"/>
      <c r="H55" s="928"/>
      <c r="I55" s="216"/>
      <c r="J55" s="212"/>
      <c r="K55" s="213"/>
      <c r="L55" s="213"/>
      <c r="M55" s="213"/>
      <c r="N55" s="214"/>
      <c r="O55" s="214"/>
      <c r="P55" s="215"/>
      <c r="Q55" s="214"/>
      <c r="R55" s="214"/>
      <c r="S55" s="214"/>
      <c r="T55" s="380" t="str">
        <f t="shared" si="1"/>
        <v/>
      </c>
      <c r="U55" s="471"/>
      <c r="W55" s="363">
        <f t="shared" si="2"/>
        <v>0</v>
      </c>
      <c r="X55" s="363">
        <f t="shared" si="3"/>
        <v>0</v>
      </c>
    </row>
    <row r="56" spans="1:24" ht="15" customHeight="1" x14ac:dyDescent="0.25">
      <c r="A56" s="64"/>
      <c r="B56" s="65"/>
      <c r="C56" s="194"/>
      <c r="D56" s="201"/>
      <c r="E56" s="228"/>
      <c r="F56" s="187"/>
      <c r="G56" s="188"/>
      <c r="H56" s="928"/>
      <c r="I56" s="216"/>
      <c r="J56" s="212"/>
      <c r="K56" s="213"/>
      <c r="L56" s="213"/>
      <c r="M56" s="213"/>
      <c r="N56" s="214"/>
      <c r="O56" s="214"/>
      <c r="P56" s="215"/>
      <c r="Q56" s="214"/>
      <c r="R56" s="214"/>
      <c r="S56" s="214"/>
      <c r="T56" s="380" t="str">
        <f t="shared" si="1"/>
        <v/>
      </c>
      <c r="U56" s="471"/>
      <c r="W56" s="363">
        <f t="shared" si="2"/>
        <v>0</v>
      </c>
      <c r="X56" s="363">
        <f t="shared" si="3"/>
        <v>0</v>
      </c>
    </row>
    <row r="57" spans="1:24" ht="15" customHeight="1" x14ac:dyDescent="0.25">
      <c r="A57" s="64"/>
      <c r="B57" s="65"/>
      <c r="C57" s="194"/>
      <c r="D57" s="201"/>
      <c r="E57" s="228"/>
      <c r="F57" s="187"/>
      <c r="G57" s="188"/>
      <c r="H57" s="928"/>
      <c r="I57" s="216"/>
      <c r="J57" s="212"/>
      <c r="K57" s="213"/>
      <c r="L57" s="213"/>
      <c r="M57" s="213"/>
      <c r="N57" s="214"/>
      <c r="O57" s="214"/>
      <c r="P57" s="215"/>
      <c r="Q57" s="214"/>
      <c r="R57" s="214"/>
      <c r="S57" s="214"/>
      <c r="T57" s="380" t="str">
        <f t="shared" si="1"/>
        <v/>
      </c>
      <c r="U57" s="471"/>
      <c r="W57" s="363">
        <f t="shared" si="2"/>
        <v>0</v>
      </c>
      <c r="X57" s="363">
        <f t="shared" si="3"/>
        <v>0</v>
      </c>
    </row>
    <row r="58" spans="1:24" ht="15" customHeight="1" x14ac:dyDescent="0.25">
      <c r="A58" s="64"/>
      <c r="B58" s="65"/>
      <c r="C58" s="194"/>
      <c r="D58" s="201"/>
      <c r="E58" s="228"/>
      <c r="F58" s="187"/>
      <c r="G58" s="188"/>
      <c r="H58" s="928"/>
      <c r="I58" s="216"/>
      <c r="J58" s="212"/>
      <c r="K58" s="213"/>
      <c r="L58" s="213"/>
      <c r="M58" s="213"/>
      <c r="N58" s="214"/>
      <c r="O58" s="214"/>
      <c r="P58" s="215"/>
      <c r="Q58" s="214"/>
      <c r="R58" s="214"/>
      <c r="S58" s="214"/>
      <c r="T58" s="380" t="str">
        <f t="shared" si="1"/>
        <v/>
      </c>
      <c r="U58" s="471"/>
      <c r="W58" s="363">
        <f t="shared" si="2"/>
        <v>0</v>
      </c>
      <c r="X58" s="363">
        <f t="shared" si="3"/>
        <v>0</v>
      </c>
    </row>
    <row r="59" spans="1:24" ht="15" customHeight="1" x14ac:dyDescent="0.25">
      <c r="A59" s="64"/>
      <c r="B59" s="65"/>
      <c r="C59" s="194"/>
      <c r="D59" s="201"/>
      <c r="E59" s="228"/>
      <c r="F59" s="187"/>
      <c r="G59" s="188"/>
      <c r="H59" s="928"/>
      <c r="I59" s="216"/>
      <c r="J59" s="212"/>
      <c r="K59" s="213"/>
      <c r="L59" s="213"/>
      <c r="M59" s="213"/>
      <c r="N59" s="214"/>
      <c r="O59" s="214"/>
      <c r="P59" s="215"/>
      <c r="Q59" s="214"/>
      <c r="R59" s="214"/>
      <c r="S59" s="214"/>
      <c r="T59" s="380" t="str">
        <f t="shared" si="1"/>
        <v/>
      </c>
      <c r="U59" s="471"/>
      <c r="W59" s="363">
        <f t="shared" si="2"/>
        <v>0</v>
      </c>
      <c r="X59" s="363">
        <f t="shared" si="3"/>
        <v>0</v>
      </c>
    </row>
    <row r="60" spans="1:24" ht="15" customHeight="1" x14ac:dyDescent="0.25">
      <c r="A60" s="64"/>
      <c r="B60" s="65"/>
      <c r="C60" s="194"/>
      <c r="D60" s="201"/>
      <c r="E60" s="228"/>
      <c r="F60" s="187"/>
      <c r="G60" s="188"/>
      <c r="H60" s="928"/>
      <c r="I60" s="216"/>
      <c r="J60" s="212"/>
      <c r="K60" s="213"/>
      <c r="L60" s="213"/>
      <c r="M60" s="213"/>
      <c r="N60" s="214"/>
      <c r="O60" s="214"/>
      <c r="P60" s="215"/>
      <c r="Q60" s="214"/>
      <c r="R60" s="214"/>
      <c r="S60" s="214"/>
      <c r="T60" s="380" t="str">
        <f t="shared" si="1"/>
        <v/>
      </c>
      <c r="U60" s="471"/>
      <c r="W60" s="363">
        <f t="shared" si="2"/>
        <v>0</v>
      </c>
      <c r="X60" s="363">
        <f t="shared" si="3"/>
        <v>0</v>
      </c>
    </row>
    <row r="61" spans="1:24" ht="15" customHeight="1" x14ac:dyDescent="0.25">
      <c r="A61" s="64"/>
      <c r="B61" s="65"/>
      <c r="C61" s="194"/>
      <c r="D61" s="201"/>
      <c r="E61" s="228"/>
      <c r="F61" s="187"/>
      <c r="G61" s="188"/>
      <c r="H61" s="928"/>
      <c r="I61" s="216"/>
      <c r="J61" s="212"/>
      <c r="K61" s="213"/>
      <c r="L61" s="213"/>
      <c r="M61" s="213"/>
      <c r="N61" s="214"/>
      <c r="O61" s="214"/>
      <c r="P61" s="215"/>
      <c r="Q61" s="214"/>
      <c r="R61" s="214"/>
      <c r="S61" s="214"/>
      <c r="T61" s="380" t="str">
        <f t="shared" si="1"/>
        <v/>
      </c>
      <c r="U61" s="471"/>
      <c r="W61" s="363">
        <f t="shared" si="2"/>
        <v>0</v>
      </c>
      <c r="X61" s="363">
        <f t="shared" si="3"/>
        <v>0</v>
      </c>
    </row>
    <row r="62" spans="1:24" ht="15" customHeight="1" x14ac:dyDescent="0.25">
      <c r="A62" s="64"/>
      <c r="B62" s="65"/>
      <c r="C62" s="194"/>
      <c r="D62" s="201"/>
      <c r="E62" s="228"/>
      <c r="F62" s="187"/>
      <c r="G62" s="188"/>
      <c r="H62" s="928"/>
      <c r="I62" s="216"/>
      <c r="J62" s="212"/>
      <c r="K62" s="213"/>
      <c r="L62" s="213"/>
      <c r="M62" s="213"/>
      <c r="N62" s="214"/>
      <c r="O62" s="214"/>
      <c r="P62" s="215"/>
      <c r="Q62" s="214"/>
      <c r="R62" s="214"/>
      <c r="S62" s="214"/>
      <c r="T62" s="380" t="str">
        <f t="shared" si="1"/>
        <v/>
      </c>
      <c r="U62" s="471"/>
      <c r="W62" s="363">
        <f t="shared" si="2"/>
        <v>0</v>
      </c>
      <c r="X62" s="363">
        <f t="shared" si="3"/>
        <v>0</v>
      </c>
    </row>
    <row r="63" spans="1:24" ht="15" customHeight="1" x14ac:dyDescent="0.25">
      <c r="A63" s="64"/>
      <c r="B63" s="65"/>
      <c r="C63" s="194"/>
      <c r="D63" s="201"/>
      <c r="E63" s="228"/>
      <c r="F63" s="187"/>
      <c r="G63" s="188"/>
      <c r="H63" s="928"/>
      <c r="I63" s="216"/>
      <c r="J63" s="212"/>
      <c r="K63" s="213"/>
      <c r="L63" s="213"/>
      <c r="M63" s="213"/>
      <c r="N63" s="214"/>
      <c r="O63" s="214"/>
      <c r="P63" s="215"/>
      <c r="Q63" s="214"/>
      <c r="R63" s="214"/>
      <c r="S63" s="214"/>
      <c r="T63" s="380" t="str">
        <f t="shared" si="1"/>
        <v/>
      </c>
      <c r="U63" s="471"/>
      <c r="W63" s="363">
        <f t="shared" si="2"/>
        <v>0</v>
      </c>
      <c r="X63" s="363">
        <f t="shared" si="3"/>
        <v>0</v>
      </c>
    </row>
    <row r="64" spans="1:24" ht="15" customHeight="1" x14ac:dyDescent="0.25">
      <c r="A64" s="64"/>
      <c r="B64" s="65"/>
      <c r="C64" s="194"/>
      <c r="D64" s="201"/>
      <c r="E64" s="228"/>
      <c r="F64" s="187"/>
      <c r="G64" s="188"/>
      <c r="H64" s="928"/>
      <c r="I64" s="216"/>
      <c r="J64" s="212"/>
      <c r="K64" s="213"/>
      <c r="L64" s="213"/>
      <c r="M64" s="213"/>
      <c r="N64" s="214"/>
      <c r="O64" s="214"/>
      <c r="P64" s="215"/>
      <c r="Q64" s="214"/>
      <c r="R64" s="214"/>
      <c r="S64" s="214"/>
      <c r="T64" s="380" t="str">
        <f t="shared" si="1"/>
        <v/>
      </c>
      <c r="U64" s="471"/>
      <c r="W64" s="363">
        <f t="shared" si="2"/>
        <v>0</v>
      </c>
      <c r="X64" s="363">
        <f t="shared" si="3"/>
        <v>0</v>
      </c>
    </row>
    <row r="65" spans="1:24" ht="15" customHeight="1" x14ac:dyDescent="0.25">
      <c r="A65" s="64"/>
      <c r="B65" s="65"/>
      <c r="C65" s="194"/>
      <c r="D65" s="201"/>
      <c r="E65" s="228"/>
      <c r="F65" s="187"/>
      <c r="G65" s="188"/>
      <c r="H65" s="928"/>
      <c r="I65" s="216"/>
      <c r="J65" s="212"/>
      <c r="K65" s="213"/>
      <c r="L65" s="213"/>
      <c r="M65" s="213"/>
      <c r="N65" s="214"/>
      <c r="O65" s="214"/>
      <c r="P65" s="215"/>
      <c r="Q65" s="214"/>
      <c r="R65" s="214"/>
      <c r="S65" s="214"/>
      <c r="T65" s="380" t="str">
        <f t="shared" si="1"/>
        <v/>
      </c>
      <c r="U65" s="471"/>
      <c r="W65" s="363">
        <f t="shared" si="2"/>
        <v>0</v>
      </c>
      <c r="X65" s="363">
        <f t="shared" si="3"/>
        <v>0</v>
      </c>
    </row>
    <row r="66" spans="1:24" ht="15" customHeight="1" x14ac:dyDescent="0.25">
      <c r="A66" s="64"/>
      <c r="B66" s="65"/>
      <c r="C66" s="194"/>
      <c r="D66" s="201"/>
      <c r="E66" s="228"/>
      <c r="F66" s="187"/>
      <c r="G66" s="188"/>
      <c r="H66" s="928"/>
      <c r="I66" s="216"/>
      <c r="J66" s="212"/>
      <c r="K66" s="213"/>
      <c r="L66" s="213"/>
      <c r="M66" s="213"/>
      <c r="N66" s="214"/>
      <c r="O66" s="214"/>
      <c r="P66" s="215"/>
      <c r="Q66" s="214"/>
      <c r="R66" s="214"/>
      <c r="S66" s="214"/>
      <c r="T66" s="380" t="str">
        <f t="shared" si="1"/>
        <v/>
      </c>
      <c r="U66" s="471"/>
      <c r="W66" s="363">
        <f t="shared" si="2"/>
        <v>0</v>
      </c>
      <c r="X66" s="363">
        <f t="shared" si="3"/>
        <v>0</v>
      </c>
    </row>
    <row r="67" spans="1:24" ht="15" customHeight="1" x14ac:dyDescent="0.25">
      <c r="A67" s="64"/>
      <c r="B67" s="65"/>
      <c r="C67" s="194"/>
      <c r="D67" s="201"/>
      <c r="E67" s="228"/>
      <c r="F67" s="187"/>
      <c r="G67" s="188"/>
      <c r="H67" s="928"/>
      <c r="I67" s="216"/>
      <c r="J67" s="212"/>
      <c r="K67" s="213"/>
      <c r="L67" s="213"/>
      <c r="M67" s="213"/>
      <c r="N67" s="214"/>
      <c r="O67" s="214"/>
      <c r="P67" s="215"/>
      <c r="Q67" s="214"/>
      <c r="R67" s="214"/>
      <c r="S67" s="214"/>
      <c r="T67" s="380" t="str">
        <f t="shared" si="1"/>
        <v/>
      </c>
      <c r="U67" s="471"/>
      <c r="W67" s="363">
        <f t="shared" si="2"/>
        <v>0</v>
      </c>
      <c r="X67" s="363">
        <f t="shared" si="3"/>
        <v>0</v>
      </c>
    </row>
    <row r="68" spans="1:24" ht="15" customHeight="1" x14ac:dyDescent="0.25">
      <c r="A68" s="64"/>
      <c r="B68" s="65"/>
      <c r="C68" s="194"/>
      <c r="D68" s="201"/>
      <c r="E68" s="228"/>
      <c r="F68" s="187"/>
      <c r="G68" s="188"/>
      <c r="H68" s="928"/>
      <c r="I68" s="216"/>
      <c r="J68" s="212"/>
      <c r="K68" s="213"/>
      <c r="L68" s="213"/>
      <c r="M68" s="213"/>
      <c r="N68" s="214"/>
      <c r="O68" s="214"/>
      <c r="P68" s="215"/>
      <c r="Q68" s="214"/>
      <c r="R68" s="214"/>
      <c r="S68" s="214"/>
      <c r="T68" s="380" t="str">
        <f t="shared" si="1"/>
        <v/>
      </c>
      <c r="U68" s="471"/>
      <c r="W68" s="363">
        <f t="shared" si="2"/>
        <v>0</v>
      </c>
      <c r="X68" s="363">
        <f t="shared" si="3"/>
        <v>0</v>
      </c>
    </row>
    <row r="69" spans="1:24" ht="15" customHeight="1" x14ac:dyDescent="0.25">
      <c r="A69" s="64"/>
      <c r="B69" s="65"/>
      <c r="C69" s="194"/>
      <c r="D69" s="201"/>
      <c r="E69" s="228"/>
      <c r="F69" s="187"/>
      <c r="G69" s="188"/>
      <c r="H69" s="928"/>
      <c r="I69" s="216"/>
      <c r="J69" s="212"/>
      <c r="K69" s="213"/>
      <c r="L69" s="213"/>
      <c r="M69" s="213"/>
      <c r="N69" s="214"/>
      <c r="O69" s="214"/>
      <c r="P69" s="215"/>
      <c r="Q69" s="214"/>
      <c r="R69" s="214"/>
      <c r="S69" s="214"/>
      <c r="T69" s="380" t="str">
        <f t="shared" si="1"/>
        <v/>
      </c>
      <c r="U69" s="471"/>
      <c r="W69" s="363">
        <f t="shared" si="2"/>
        <v>0</v>
      </c>
      <c r="X69" s="363">
        <f t="shared" si="3"/>
        <v>0</v>
      </c>
    </row>
    <row r="70" spans="1:24" ht="15" customHeight="1" x14ac:dyDescent="0.25">
      <c r="A70" s="64"/>
      <c r="B70" s="65"/>
      <c r="C70" s="194"/>
      <c r="D70" s="201"/>
      <c r="E70" s="228"/>
      <c r="F70" s="187"/>
      <c r="G70" s="188"/>
      <c r="H70" s="928"/>
      <c r="I70" s="216"/>
      <c r="J70" s="212"/>
      <c r="K70" s="213"/>
      <c r="L70" s="213"/>
      <c r="M70" s="213"/>
      <c r="N70" s="214"/>
      <c r="O70" s="214"/>
      <c r="P70" s="215"/>
      <c r="Q70" s="214"/>
      <c r="R70" s="214"/>
      <c r="S70" s="214"/>
      <c r="T70" s="380" t="str">
        <f t="shared" si="1"/>
        <v/>
      </c>
      <c r="U70" s="471"/>
      <c r="W70" s="363">
        <f t="shared" si="2"/>
        <v>0</v>
      </c>
      <c r="X70" s="363">
        <f t="shared" si="3"/>
        <v>0</v>
      </c>
    </row>
    <row r="71" spans="1:24" ht="15" customHeight="1" x14ac:dyDescent="0.25">
      <c r="A71" s="64"/>
      <c r="B71" s="65"/>
      <c r="C71" s="194"/>
      <c r="D71" s="201"/>
      <c r="E71" s="228"/>
      <c r="F71" s="187"/>
      <c r="G71" s="188"/>
      <c r="H71" s="928"/>
      <c r="I71" s="216"/>
      <c r="J71" s="212"/>
      <c r="K71" s="213"/>
      <c r="L71" s="213"/>
      <c r="M71" s="213"/>
      <c r="N71" s="214"/>
      <c r="O71" s="214"/>
      <c r="P71" s="215"/>
      <c r="Q71" s="214"/>
      <c r="R71" s="214"/>
      <c r="S71" s="214"/>
      <c r="T71" s="380" t="str">
        <f t="shared" si="1"/>
        <v/>
      </c>
      <c r="U71" s="471"/>
      <c r="W71" s="363">
        <f t="shared" si="2"/>
        <v>0</v>
      </c>
      <c r="X71" s="363">
        <f t="shared" si="3"/>
        <v>0</v>
      </c>
    </row>
    <row r="72" spans="1:24" ht="15" customHeight="1" x14ac:dyDescent="0.25">
      <c r="A72" s="64"/>
      <c r="B72" s="65"/>
      <c r="C72" s="194"/>
      <c r="D72" s="201"/>
      <c r="E72" s="228"/>
      <c r="F72" s="187"/>
      <c r="G72" s="188"/>
      <c r="H72" s="928"/>
      <c r="I72" s="216"/>
      <c r="J72" s="212"/>
      <c r="K72" s="213"/>
      <c r="L72" s="213"/>
      <c r="M72" s="213"/>
      <c r="N72" s="214"/>
      <c r="O72" s="214"/>
      <c r="P72" s="215"/>
      <c r="Q72" s="214"/>
      <c r="R72" s="214"/>
      <c r="S72" s="214"/>
      <c r="T72" s="380" t="str">
        <f t="shared" si="1"/>
        <v/>
      </c>
      <c r="U72" s="471"/>
      <c r="W72" s="363">
        <f t="shared" si="2"/>
        <v>0</v>
      </c>
      <c r="X72" s="363">
        <f t="shared" si="3"/>
        <v>0</v>
      </c>
    </row>
    <row r="73" spans="1:24" ht="15" customHeight="1" x14ac:dyDescent="0.25">
      <c r="A73" s="64"/>
      <c r="B73" s="65"/>
      <c r="C73" s="194"/>
      <c r="D73" s="201"/>
      <c r="E73" s="228"/>
      <c r="F73" s="187"/>
      <c r="G73" s="188"/>
      <c r="H73" s="928"/>
      <c r="I73" s="216"/>
      <c r="J73" s="212"/>
      <c r="K73" s="213"/>
      <c r="L73" s="213"/>
      <c r="M73" s="213"/>
      <c r="N73" s="214"/>
      <c r="O73" s="214"/>
      <c r="P73" s="215"/>
      <c r="Q73" s="214"/>
      <c r="R73" s="214"/>
      <c r="S73" s="214"/>
      <c r="T73" s="380" t="str">
        <f t="shared" si="1"/>
        <v/>
      </c>
      <c r="U73" s="471"/>
      <c r="W73" s="363">
        <f t="shared" si="2"/>
        <v>0</v>
      </c>
      <c r="X73" s="363">
        <f t="shared" si="3"/>
        <v>0</v>
      </c>
    </row>
    <row r="74" spans="1:24" ht="15" customHeight="1" x14ac:dyDescent="0.25">
      <c r="A74" s="64"/>
      <c r="B74" s="65"/>
      <c r="C74" s="194"/>
      <c r="D74" s="201"/>
      <c r="E74" s="228"/>
      <c r="F74" s="187"/>
      <c r="G74" s="188"/>
      <c r="H74" s="928"/>
      <c r="I74" s="216"/>
      <c r="J74" s="212"/>
      <c r="K74" s="213"/>
      <c r="L74" s="213"/>
      <c r="M74" s="213"/>
      <c r="N74" s="214"/>
      <c r="O74" s="214"/>
      <c r="P74" s="215"/>
      <c r="Q74" s="214"/>
      <c r="R74" s="214"/>
      <c r="S74" s="214"/>
      <c r="T74" s="380" t="str">
        <f t="shared" si="1"/>
        <v/>
      </c>
      <c r="U74" s="471"/>
      <c r="W74" s="363">
        <f t="shared" si="2"/>
        <v>0</v>
      </c>
      <c r="X74" s="363">
        <f t="shared" si="3"/>
        <v>0</v>
      </c>
    </row>
    <row r="75" spans="1:24" ht="15" customHeight="1" x14ac:dyDescent="0.25">
      <c r="A75" s="64"/>
      <c r="B75" s="65"/>
      <c r="C75" s="194"/>
      <c r="D75" s="201"/>
      <c r="E75" s="228"/>
      <c r="F75" s="187"/>
      <c r="G75" s="188"/>
      <c r="H75" s="928"/>
      <c r="I75" s="216"/>
      <c r="J75" s="212"/>
      <c r="K75" s="213"/>
      <c r="L75" s="213"/>
      <c r="M75" s="213"/>
      <c r="N75" s="214"/>
      <c r="O75" s="214"/>
      <c r="P75" s="215"/>
      <c r="Q75" s="214"/>
      <c r="R75" s="214"/>
      <c r="S75" s="214"/>
      <c r="T75" s="380" t="str">
        <f t="shared" si="1"/>
        <v/>
      </c>
      <c r="U75" s="471"/>
      <c r="W75" s="363">
        <f t="shared" si="2"/>
        <v>0</v>
      </c>
      <c r="X75" s="363">
        <f t="shared" si="3"/>
        <v>0</v>
      </c>
    </row>
    <row r="76" spans="1:24" ht="15" customHeight="1" x14ac:dyDescent="0.25">
      <c r="A76" s="64"/>
      <c r="B76" s="65"/>
      <c r="C76" s="194"/>
      <c r="D76" s="201"/>
      <c r="E76" s="228"/>
      <c r="F76" s="187"/>
      <c r="G76" s="188"/>
      <c r="H76" s="928"/>
      <c r="I76" s="216"/>
      <c r="J76" s="212"/>
      <c r="K76" s="213"/>
      <c r="L76" s="213"/>
      <c r="M76" s="213"/>
      <c r="N76" s="214"/>
      <c r="O76" s="214"/>
      <c r="P76" s="215"/>
      <c r="Q76" s="214"/>
      <c r="R76" s="214"/>
      <c r="S76" s="214"/>
      <c r="T76" s="380" t="str">
        <f t="shared" si="1"/>
        <v/>
      </c>
      <c r="U76" s="471"/>
      <c r="W76" s="363">
        <f t="shared" si="2"/>
        <v>0</v>
      </c>
      <c r="X76" s="363">
        <f t="shared" si="3"/>
        <v>0</v>
      </c>
    </row>
    <row r="77" spans="1:24" ht="15" customHeight="1" x14ac:dyDescent="0.25">
      <c r="A77" s="64"/>
      <c r="B77" s="65"/>
      <c r="C77" s="194"/>
      <c r="D77" s="201"/>
      <c r="E77" s="228"/>
      <c r="F77" s="187"/>
      <c r="G77" s="188"/>
      <c r="H77" s="928"/>
      <c r="I77" s="216"/>
      <c r="J77" s="212"/>
      <c r="K77" s="213"/>
      <c r="L77" s="213"/>
      <c r="M77" s="213"/>
      <c r="N77" s="214"/>
      <c r="O77" s="214"/>
      <c r="P77" s="215"/>
      <c r="Q77" s="214"/>
      <c r="R77" s="214"/>
      <c r="S77" s="214"/>
      <c r="T77" s="380" t="str">
        <f t="shared" si="1"/>
        <v/>
      </c>
      <c r="U77" s="471"/>
      <c r="W77" s="363">
        <f t="shared" si="2"/>
        <v>0</v>
      </c>
      <c r="X77" s="363">
        <f t="shared" si="3"/>
        <v>0</v>
      </c>
    </row>
    <row r="78" spans="1:24" ht="15" customHeight="1" x14ac:dyDescent="0.25">
      <c r="A78" s="64"/>
      <c r="B78" s="65"/>
      <c r="C78" s="194"/>
      <c r="D78" s="201"/>
      <c r="E78" s="228"/>
      <c r="F78" s="187"/>
      <c r="G78" s="188"/>
      <c r="H78" s="928"/>
      <c r="I78" s="216"/>
      <c r="J78" s="212"/>
      <c r="K78" s="213"/>
      <c r="L78" s="213"/>
      <c r="M78" s="213"/>
      <c r="N78" s="214"/>
      <c r="O78" s="214"/>
      <c r="P78" s="215"/>
      <c r="Q78" s="214"/>
      <c r="R78" s="214"/>
      <c r="S78" s="214"/>
      <c r="T78" s="380" t="str">
        <f t="shared" si="1"/>
        <v/>
      </c>
      <c r="U78" s="471"/>
      <c r="W78" s="363">
        <f t="shared" si="2"/>
        <v>0</v>
      </c>
      <c r="X78" s="363">
        <f t="shared" si="3"/>
        <v>0</v>
      </c>
    </row>
    <row r="79" spans="1:24" ht="15" customHeight="1" x14ac:dyDescent="0.25">
      <c r="A79" s="64"/>
      <c r="B79" s="65"/>
      <c r="C79" s="194"/>
      <c r="D79" s="201"/>
      <c r="E79" s="228"/>
      <c r="F79" s="187"/>
      <c r="G79" s="188"/>
      <c r="H79" s="928"/>
      <c r="I79" s="216"/>
      <c r="J79" s="212"/>
      <c r="K79" s="213"/>
      <c r="L79" s="213"/>
      <c r="M79" s="213"/>
      <c r="N79" s="214"/>
      <c r="O79" s="214"/>
      <c r="P79" s="215"/>
      <c r="Q79" s="214"/>
      <c r="R79" s="214"/>
      <c r="S79" s="214"/>
      <c r="T79" s="380" t="str">
        <f t="shared" si="1"/>
        <v/>
      </c>
      <c r="U79" s="471"/>
      <c r="W79" s="363">
        <f t="shared" si="2"/>
        <v>0</v>
      </c>
      <c r="X79" s="363">
        <f t="shared" si="3"/>
        <v>0</v>
      </c>
    </row>
    <row r="80" spans="1:24" ht="15" customHeight="1" x14ac:dyDescent="0.25">
      <c r="A80" s="64"/>
      <c r="B80" s="65"/>
      <c r="C80" s="194"/>
      <c r="D80" s="201"/>
      <c r="E80" s="228"/>
      <c r="F80" s="187"/>
      <c r="G80" s="188"/>
      <c r="H80" s="928"/>
      <c r="I80" s="216"/>
      <c r="J80" s="212"/>
      <c r="K80" s="213"/>
      <c r="L80" s="213"/>
      <c r="M80" s="213"/>
      <c r="N80" s="214"/>
      <c r="O80" s="214"/>
      <c r="P80" s="215"/>
      <c r="Q80" s="214"/>
      <c r="R80" s="214"/>
      <c r="S80" s="214"/>
      <c r="T80" s="380" t="str">
        <f t="shared" si="1"/>
        <v/>
      </c>
      <c r="U80" s="471"/>
      <c r="W80" s="363">
        <f t="shared" si="2"/>
        <v>0</v>
      </c>
      <c r="X80" s="363">
        <f t="shared" si="3"/>
        <v>0</v>
      </c>
    </row>
    <row r="81" spans="1:24" ht="15" customHeight="1" x14ac:dyDescent="0.25">
      <c r="A81" s="64"/>
      <c r="B81" s="65"/>
      <c r="C81" s="194"/>
      <c r="D81" s="201"/>
      <c r="E81" s="228"/>
      <c r="F81" s="187"/>
      <c r="G81" s="188"/>
      <c r="H81" s="928"/>
      <c r="I81" s="216"/>
      <c r="J81" s="212"/>
      <c r="K81" s="213"/>
      <c r="L81" s="213"/>
      <c r="M81" s="213"/>
      <c r="N81" s="214"/>
      <c r="O81" s="214"/>
      <c r="P81" s="215"/>
      <c r="Q81" s="214"/>
      <c r="R81" s="214"/>
      <c r="S81" s="214"/>
      <c r="T81" s="380" t="str">
        <f t="shared" si="1"/>
        <v/>
      </c>
      <c r="U81" s="471"/>
      <c r="W81" s="363">
        <f t="shared" si="2"/>
        <v>0</v>
      </c>
      <c r="X81" s="363">
        <f t="shared" si="3"/>
        <v>0</v>
      </c>
    </row>
    <row r="82" spans="1:24" ht="15" customHeight="1" x14ac:dyDescent="0.25">
      <c r="A82" s="64"/>
      <c r="B82" s="65"/>
      <c r="C82" s="194"/>
      <c r="D82" s="201"/>
      <c r="E82" s="228"/>
      <c r="F82" s="187"/>
      <c r="G82" s="188"/>
      <c r="H82" s="928"/>
      <c r="I82" s="216"/>
      <c r="J82" s="212"/>
      <c r="K82" s="213"/>
      <c r="L82" s="213"/>
      <c r="M82" s="213"/>
      <c r="N82" s="214"/>
      <c r="O82" s="214"/>
      <c r="P82" s="215"/>
      <c r="Q82" s="214"/>
      <c r="R82" s="214"/>
      <c r="S82" s="214"/>
      <c r="T82" s="380" t="str">
        <f t="shared" ref="T82:T145" si="4">IF(SUM(D82:E82)=0,"",SUM(D82:E82))</f>
        <v/>
      </c>
      <c r="U82" s="471"/>
      <c r="W82" s="363">
        <f t="shared" ref="W82:W145" si="5">D82*F82</f>
        <v>0</v>
      </c>
      <c r="X82" s="363">
        <f t="shared" ref="X82:X145" si="6">E82*G82</f>
        <v>0</v>
      </c>
    </row>
    <row r="83" spans="1:24" ht="15" customHeight="1" x14ac:dyDescent="0.25">
      <c r="A83" s="64"/>
      <c r="B83" s="65"/>
      <c r="C83" s="194"/>
      <c r="D83" s="201"/>
      <c r="E83" s="228"/>
      <c r="F83" s="187"/>
      <c r="G83" s="188"/>
      <c r="H83" s="928"/>
      <c r="I83" s="216"/>
      <c r="J83" s="212"/>
      <c r="K83" s="213"/>
      <c r="L83" s="213"/>
      <c r="M83" s="213"/>
      <c r="N83" s="214"/>
      <c r="O83" s="214"/>
      <c r="P83" s="215"/>
      <c r="Q83" s="214"/>
      <c r="R83" s="214"/>
      <c r="S83" s="214"/>
      <c r="T83" s="380" t="str">
        <f t="shared" si="4"/>
        <v/>
      </c>
      <c r="U83" s="471"/>
      <c r="W83" s="363">
        <f t="shared" si="5"/>
        <v>0</v>
      </c>
      <c r="X83" s="363">
        <f t="shared" si="6"/>
        <v>0</v>
      </c>
    </row>
    <row r="84" spans="1:24" ht="15" customHeight="1" x14ac:dyDescent="0.25">
      <c r="A84" s="64"/>
      <c r="B84" s="65"/>
      <c r="C84" s="194"/>
      <c r="D84" s="201"/>
      <c r="E84" s="228"/>
      <c r="F84" s="187"/>
      <c r="G84" s="188"/>
      <c r="H84" s="928"/>
      <c r="I84" s="216"/>
      <c r="J84" s="212"/>
      <c r="K84" s="213"/>
      <c r="L84" s="213"/>
      <c r="M84" s="213"/>
      <c r="N84" s="214"/>
      <c r="O84" s="214"/>
      <c r="P84" s="215"/>
      <c r="Q84" s="214"/>
      <c r="R84" s="214"/>
      <c r="S84" s="214"/>
      <c r="T84" s="380" t="str">
        <f t="shared" si="4"/>
        <v/>
      </c>
      <c r="U84" s="471"/>
      <c r="W84" s="363">
        <f t="shared" si="5"/>
        <v>0</v>
      </c>
      <c r="X84" s="363">
        <f t="shared" si="6"/>
        <v>0</v>
      </c>
    </row>
    <row r="85" spans="1:24" ht="15" customHeight="1" x14ac:dyDescent="0.25">
      <c r="A85" s="64"/>
      <c r="B85" s="65"/>
      <c r="C85" s="194"/>
      <c r="D85" s="201"/>
      <c r="E85" s="228"/>
      <c r="F85" s="187"/>
      <c r="G85" s="188"/>
      <c r="H85" s="928"/>
      <c r="I85" s="216"/>
      <c r="J85" s="212"/>
      <c r="K85" s="213"/>
      <c r="L85" s="213"/>
      <c r="M85" s="213"/>
      <c r="N85" s="214"/>
      <c r="O85" s="214"/>
      <c r="P85" s="215"/>
      <c r="Q85" s="214"/>
      <c r="R85" s="214"/>
      <c r="S85" s="214"/>
      <c r="T85" s="380" t="str">
        <f t="shared" si="4"/>
        <v/>
      </c>
      <c r="U85" s="471"/>
      <c r="W85" s="363">
        <f t="shared" si="5"/>
        <v>0</v>
      </c>
      <c r="X85" s="363">
        <f t="shared" si="6"/>
        <v>0</v>
      </c>
    </row>
    <row r="86" spans="1:24" ht="15" customHeight="1" x14ac:dyDescent="0.25">
      <c r="A86" s="64"/>
      <c r="B86" s="65"/>
      <c r="C86" s="194"/>
      <c r="D86" s="201"/>
      <c r="E86" s="228"/>
      <c r="F86" s="187"/>
      <c r="G86" s="188"/>
      <c r="H86" s="928"/>
      <c r="I86" s="216"/>
      <c r="J86" s="212"/>
      <c r="K86" s="213"/>
      <c r="L86" s="213"/>
      <c r="M86" s="213"/>
      <c r="N86" s="214"/>
      <c r="O86" s="214"/>
      <c r="P86" s="215"/>
      <c r="Q86" s="214"/>
      <c r="R86" s="214"/>
      <c r="S86" s="214"/>
      <c r="T86" s="380" t="str">
        <f t="shared" si="4"/>
        <v/>
      </c>
      <c r="U86" s="471"/>
      <c r="W86" s="363">
        <f t="shared" si="5"/>
        <v>0</v>
      </c>
      <c r="X86" s="363">
        <f t="shared" si="6"/>
        <v>0</v>
      </c>
    </row>
    <row r="87" spans="1:24" ht="15" customHeight="1" x14ac:dyDescent="0.25">
      <c r="A87" s="64"/>
      <c r="B87" s="65"/>
      <c r="C87" s="194"/>
      <c r="D87" s="201"/>
      <c r="E87" s="228"/>
      <c r="F87" s="187"/>
      <c r="G87" s="188"/>
      <c r="H87" s="928"/>
      <c r="I87" s="216"/>
      <c r="J87" s="212"/>
      <c r="K87" s="213"/>
      <c r="L87" s="213"/>
      <c r="M87" s="213"/>
      <c r="N87" s="214"/>
      <c r="O87" s="214"/>
      <c r="P87" s="215"/>
      <c r="Q87" s="214"/>
      <c r="R87" s="214"/>
      <c r="S87" s="214"/>
      <c r="T87" s="380" t="str">
        <f t="shared" si="4"/>
        <v/>
      </c>
      <c r="U87" s="471"/>
      <c r="W87" s="363">
        <f t="shared" si="5"/>
        <v>0</v>
      </c>
      <c r="X87" s="363">
        <f t="shared" si="6"/>
        <v>0</v>
      </c>
    </row>
    <row r="88" spans="1:24" ht="15" customHeight="1" x14ac:dyDescent="0.25">
      <c r="A88" s="64"/>
      <c r="B88" s="65"/>
      <c r="C88" s="194"/>
      <c r="D88" s="201"/>
      <c r="E88" s="228"/>
      <c r="F88" s="187"/>
      <c r="G88" s="188"/>
      <c r="H88" s="928"/>
      <c r="I88" s="216"/>
      <c r="J88" s="212"/>
      <c r="K88" s="213"/>
      <c r="L88" s="213"/>
      <c r="M88" s="213"/>
      <c r="N88" s="214"/>
      <c r="O88" s="214"/>
      <c r="P88" s="215"/>
      <c r="Q88" s="214"/>
      <c r="R88" s="214"/>
      <c r="S88" s="214"/>
      <c r="T88" s="380" t="str">
        <f t="shared" si="4"/>
        <v/>
      </c>
      <c r="U88" s="471"/>
      <c r="W88" s="363">
        <f t="shared" si="5"/>
        <v>0</v>
      </c>
      <c r="X88" s="363">
        <f t="shared" si="6"/>
        <v>0</v>
      </c>
    </row>
    <row r="89" spans="1:24" ht="15" customHeight="1" x14ac:dyDescent="0.25">
      <c r="A89" s="64"/>
      <c r="B89" s="65"/>
      <c r="C89" s="194"/>
      <c r="D89" s="201"/>
      <c r="E89" s="228"/>
      <c r="F89" s="187"/>
      <c r="G89" s="188"/>
      <c r="H89" s="928"/>
      <c r="I89" s="216"/>
      <c r="J89" s="212"/>
      <c r="K89" s="213"/>
      <c r="L89" s="213"/>
      <c r="M89" s="213"/>
      <c r="N89" s="214"/>
      <c r="O89" s="214"/>
      <c r="P89" s="215"/>
      <c r="Q89" s="214"/>
      <c r="R89" s="214"/>
      <c r="S89" s="214"/>
      <c r="T89" s="380" t="str">
        <f t="shared" si="4"/>
        <v/>
      </c>
      <c r="U89" s="471"/>
      <c r="W89" s="363">
        <f t="shared" si="5"/>
        <v>0</v>
      </c>
      <c r="X89" s="363">
        <f t="shared" si="6"/>
        <v>0</v>
      </c>
    </row>
    <row r="90" spans="1:24" ht="15" customHeight="1" x14ac:dyDescent="0.25">
      <c r="A90" s="64"/>
      <c r="B90" s="65"/>
      <c r="C90" s="194"/>
      <c r="D90" s="201"/>
      <c r="E90" s="228"/>
      <c r="F90" s="187"/>
      <c r="G90" s="188"/>
      <c r="H90" s="928"/>
      <c r="I90" s="216"/>
      <c r="J90" s="212"/>
      <c r="K90" s="213"/>
      <c r="L90" s="213"/>
      <c r="M90" s="213"/>
      <c r="N90" s="214"/>
      <c r="O90" s="214"/>
      <c r="P90" s="215"/>
      <c r="Q90" s="214"/>
      <c r="R90" s="214"/>
      <c r="S90" s="214"/>
      <c r="T90" s="380" t="str">
        <f t="shared" si="4"/>
        <v/>
      </c>
      <c r="U90" s="471"/>
      <c r="W90" s="363">
        <f t="shared" si="5"/>
        <v>0</v>
      </c>
      <c r="X90" s="363">
        <f t="shared" si="6"/>
        <v>0</v>
      </c>
    </row>
    <row r="91" spans="1:24" ht="15" customHeight="1" x14ac:dyDescent="0.25">
      <c r="A91" s="64"/>
      <c r="B91" s="65"/>
      <c r="C91" s="194"/>
      <c r="D91" s="201"/>
      <c r="E91" s="228"/>
      <c r="F91" s="187"/>
      <c r="G91" s="188"/>
      <c r="H91" s="928"/>
      <c r="I91" s="216"/>
      <c r="J91" s="212"/>
      <c r="K91" s="213"/>
      <c r="L91" s="213"/>
      <c r="M91" s="213"/>
      <c r="N91" s="214"/>
      <c r="O91" s="214"/>
      <c r="P91" s="215"/>
      <c r="Q91" s="214"/>
      <c r="R91" s="214"/>
      <c r="S91" s="214"/>
      <c r="T91" s="380" t="str">
        <f t="shared" si="4"/>
        <v/>
      </c>
      <c r="U91" s="471"/>
      <c r="W91" s="363">
        <f t="shared" si="5"/>
        <v>0</v>
      </c>
      <c r="X91" s="363">
        <f t="shared" si="6"/>
        <v>0</v>
      </c>
    </row>
    <row r="92" spans="1:24" ht="15" customHeight="1" x14ac:dyDescent="0.25">
      <c r="A92" s="64"/>
      <c r="B92" s="65"/>
      <c r="C92" s="194"/>
      <c r="D92" s="201"/>
      <c r="E92" s="228"/>
      <c r="F92" s="187"/>
      <c r="G92" s="188"/>
      <c r="H92" s="928"/>
      <c r="I92" s="216"/>
      <c r="J92" s="212"/>
      <c r="K92" s="213"/>
      <c r="L92" s="213"/>
      <c r="M92" s="213"/>
      <c r="N92" s="214"/>
      <c r="O92" s="214"/>
      <c r="P92" s="215"/>
      <c r="Q92" s="214"/>
      <c r="R92" s="214"/>
      <c r="S92" s="214"/>
      <c r="T92" s="380" t="str">
        <f t="shared" si="4"/>
        <v/>
      </c>
      <c r="U92" s="471"/>
      <c r="W92" s="363">
        <f t="shared" si="5"/>
        <v>0</v>
      </c>
      <c r="X92" s="363">
        <f t="shared" si="6"/>
        <v>0</v>
      </c>
    </row>
    <row r="93" spans="1:24" ht="15" customHeight="1" x14ac:dyDescent="0.25">
      <c r="A93" s="64"/>
      <c r="B93" s="65"/>
      <c r="C93" s="194"/>
      <c r="D93" s="201"/>
      <c r="E93" s="228"/>
      <c r="F93" s="187"/>
      <c r="G93" s="188"/>
      <c r="H93" s="928"/>
      <c r="I93" s="216"/>
      <c r="J93" s="212"/>
      <c r="K93" s="213"/>
      <c r="L93" s="213"/>
      <c r="M93" s="213"/>
      <c r="N93" s="214"/>
      <c r="O93" s="214"/>
      <c r="P93" s="215"/>
      <c r="Q93" s="214"/>
      <c r="R93" s="214"/>
      <c r="S93" s="214"/>
      <c r="T93" s="380" t="str">
        <f t="shared" si="4"/>
        <v/>
      </c>
      <c r="U93" s="471"/>
      <c r="W93" s="363">
        <f t="shared" si="5"/>
        <v>0</v>
      </c>
      <c r="X93" s="363">
        <f t="shared" si="6"/>
        <v>0</v>
      </c>
    </row>
    <row r="94" spans="1:24" ht="15" customHeight="1" x14ac:dyDescent="0.25">
      <c r="A94" s="64"/>
      <c r="B94" s="65"/>
      <c r="C94" s="194"/>
      <c r="D94" s="201"/>
      <c r="E94" s="228"/>
      <c r="F94" s="187"/>
      <c r="G94" s="188"/>
      <c r="H94" s="928"/>
      <c r="I94" s="216"/>
      <c r="J94" s="212"/>
      <c r="K94" s="213"/>
      <c r="L94" s="213"/>
      <c r="M94" s="213"/>
      <c r="N94" s="214"/>
      <c r="O94" s="214"/>
      <c r="P94" s="215"/>
      <c r="Q94" s="214"/>
      <c r="R94" s="214"/>
      <c r="S94" s="214"/>
      <c r="T94" s="380" t="str">
        <f t="shared" si="4"/>
        <v/>
      </c>
      <c r="U94" s="471"/>
      <c r="W94" s="363">
        <f t="shared" si="5"/>
        <v>0</v>
      </c>
      <c r="X94" s="363">
        <f t="shared" si="6"/>
        <v>0</v>
      </c>
    </row>
    <row r="95" spans="1:24" ht="15" customHeight="1" x14ac:dyDescent="0.25">
      <c r="A95" s="64"/>
      <c r="B95" s="65"/>
      <c r="C95" s="194"/>
      <c r="D95" s="201"/>
      <c r="E95" s="228"/>
      <c r="F95" s="187"/>
      <c r="G95" s="188"/>
      <c r="H95" s="928"/>
      <c r="I95" s="216"/>
      <c r="J95" s="212"/>
      <c r="K95" s="213"/>
      <c r="L95" s="213"/>
      <c r="M95" s="213"/>
      <c r="N95" s="214"/>
      <c r="O95" s="214"/>
      <c r="P95" s="215"/>
      <c r="Q95" s="214"/>
      <c r="R95" s="214"/>
      <c r="S95" s="214"/>
      <c r="T95" s="380" t="str">
        <f t="shared" si="4"/>
        <v/>
      </c>
      <c r="U95" s="471"/>
      <c r="W95" s="363">
        <f t="shared" si="5"/>
        <v>0</v>
      </c>
      <c r="X95" s="363">
        <f t="shared" si="6"/>
        <v>0</v>
      </c>
    </row>
    <row r="96" spans="1:24" ht="15" customHeight="1" x14ac:dyDescent="0.25">
      <c r="A96" s="64"/>
      <c r="B96" s="65"/>
      <c r="C96" s="194"/>
      <c r="D96" s="201"/>
      <c r="E96" s="228"/>
      <c r="F96" s="187"/>
      <c r="G96" s="188"/>
      <c r="H96" s="928"/>
      <c r="I96" s="216"/>
      <c r="J96" s="212"/>
      <c r="K96" s="213"/>
      <c r="L96" s="213"/>
      <c r="M96" s="213"/>
      <c r="N96" s="214"/>
      <c r="O96" s="214"/>
      <c r="P96" s="215"/>
      <c r="Q96" s="214"/>
      <c r="R96" s="214"/>
      <c r="S96" s="214"/>
      <c r="T96" s="380" t="str">
        <f t="shared" si="4"/>
        <v/>
      </c>
      <c r="U96" s="471"/>
      <c r="W96" s="363">
        <f t="shared" si="5"/>
        <v>0</v>
      </c>
      <c r="X96" s="363">
        <f t="shared" si="6"/>
        <v>0</v>
      </c>
    </row>
    <row r="97" spans="1:24" ht="15" customHeight="1" x14ac:dyDescent="0.25">
      <c r="A97" s="64"/>
      <c r="B97" s="65"/>
      <c r="C97" s="194"/>
      <c r="D97" s="201"/>
      <c r="E97" s="228"/>
      <c r="F97" s="187"/>
      <c r="G97" s="188"/>
      <c r="H97" s="928"/>
      <c r="I97" s="216"/>
      <c r="J97" s="212"/>
      <c r="K97" s="213"/>
      <c r="L97" s="213"/>
      <c r="M97" s="213"/>
      <c r="N97" s="214"/>
      <c r="O97" s="214"/>
      <c r="P97" s="215"/>
      <c r="Q97" s="214"/>
      <c r="R97" s="214"/>
      <c r="S97" s="214"/>
      <c r="T97" s="380" t="str">
        <f t="shared" si="4"/>
        <v/>
      </c>
      <c r="U97" s="471"/>
      <c r="W97" s="363">
        <f t="shared" si="5"/>
        <v>0</v>
      </c>
      <c r="X97" s="363">
        <f t="shared" si="6"/>
        <v>0</v>
      </c>
    </row>
    <row r="98" spans="1:24" ht="15" customHeight="1" x14ac:dyDescent="0.25">
      <c r="A98" s="64"/>
      <c r="B98" s="65"/>
      <c r="C98" s="194"/>
      <c r="D98" s="201"/>
      <c r="E98" s="228"/>
      <c r="F98" s="187"/>
      <c r="G98" s="188"/>
      <c r="H98" s="928"/>
      <c r="I98" s="216"/>
      <c r="J98" s="212"/>
      <c r="K98" s="213"/>
      <c r="L98" s="213"/>
      <c r="M98" s="213"/>
      <c r="N98" s="214"/>
      <c r="O98" s="214"/>
      <c r="P98" s="215"/>
      <c r="Q98" s="214"/>
      <c r="R98" s="214"/>
      <c r="S98" s="214"/>
      <c r="T98" s="380" t="str">
        <f t="shared" si="4"/>
        <v/>
      </c>
      <c r="U98" s="471"/>
      <c r="W98" s="363">
        <f t="shared" si="5"/>
        <v>0</v>
      </c>
      <c r="X98" s="363">
        <f t="shared" si="6"/>
        <v>0</v>
      </c>
    </row>
    <row r="99" spans="1:24" ht="15" customHeight="1" x14ac:dyDescent="0.25">
      <c r="A99" s="64"/>
      <c r="B99" s="65"/>
      <c r="C99" s="194"/>
      <c r="D99" s="201"/>
      <c r="E99" s="228"/>
      <c r="F99" s="187"/>
      <c r="G99" s="188"/>
      <c r="H99" s="928"/>
      <c r="I99" s="216"/>
      <c r="J99" s="212"/>
      <c r="K99" s="213"/>
      <c r="L99" s="213"/>
      <c r="M99" s="213"/>
      <c r="N99" s="214"/>
      <c r="O99" s="214"/>
      <c r="P99" s="215"/>
      <c r="Q99" s="214"/>
      <c r="R99" s="214"/>
      <c r="S99" s="214"/>
      <c r="T99" s="380" t="str">
        <f t="shared" si="4"/>
        <v/>
      </c>
      <c r="U99" s="471"/>
      <c r="W99" s="363">
        <f t="shared" si="5"/>
        <v>0</v>
      </c>
      <c r="X99" s="363">
        <f t="shared" si="6"/>
        <v>0</v>
      </c>
    </row>
    <row r="100" spans="1:24" ht="15" customHeight="1" x14ac:dyDescent="0.25">
      <c r="A100" s="64"/>
      <c r="B100" s="65"/>
      <c r="C100" s="194"/>
      <c r="D100" s="201"/>
      <c r="E100" s="228"/>
      <c r="F100" s="187"/>
      <c r="G100" s="188"/>
      <c r="H100" s="928"/>
      <c r="I100" s="216"/>
      <c r="J100" s="212"/>
      <c r="K100" s="213"/>
      <c r="L100" s="213"/>
      <c r="M100" s="213"/>
      <c r="N100" s="214"/>
      <c r="O100" s="214"/>
      <c r="P100" s="215"/>
      <c r="Q100" s="214"/>
      <c r="R100" s="214"/>
      <c r="S100" s="214"/>
      <c r="T100" s="380" t="str">
        <f t="shared" si="4"/>
        <v/>
      </c>
      <c r="U100" s="471"/>
      <c r="W100" s="363">
        <f t="shared" si="5"/>
        <v>0</v>
      </c>
      <c r="X100" s="363">
        <f t="shared" si="6"/>
        <v>0</v>
      </c>
    </row>
    <row r="101" spans="1:24" ht="15" customHeight="1" x14ac:dyDescent="0.25">
      <c r="A101" s="64"/>
      <c r="B101" s="65"/>
      <c r="C101" s="194"/>
      <c r="D101" s="201"/>
      <c r="E101" s="228"/>
      <c r="F101" s="187"/>
      <c r="G101" s="188"/>
      <c r="H101" s="928"/>
      <c r="I101" s="216"/>
      <c r="J101" s="212"/>
      <c r="K101" s="213"/>
      <c r="L101" s="213"/>
      <c r="M101" s="213"/>
      <c r="N101" s="214"/>
      <c r="O101" s="214"/>
      <c r="P101" s="215"/>
      <c r="Q101" s="214"/>
      <c r="R101" s="214"/>
      <c r="S101" s="214"/>
      <c r="T101" s="380" t="str">
        <f t="shared" si="4"/>
        <v/>
      </c>
      <c r="U101" s="471"/>
      <c r="W101" s="363">
        <f t="shared" si="5"/>
        <v>0</v>
      </c>
      <c r="X101" s="363">
        <f t="shared" si="6"/>
        <v>0</v>
      </c>
    </row>
    <row r="102" spans="1:24" ht="15" customHeight="1" x14ac:dyDescent="0.25">
      <c r="A102" s="64"/>
      <c r="B102" s="65"/>
      <c r="C102" s="194"/>
      <c r="D102" s="201"/>
      <c r="E102" s="228"/>
      <c r="F102" s="187"/>
      <c r="G102" s="188"/>
      <c r="H102" s="928"/>
      <c r="I102" s="216"/>
      <c r="J102" s="212"/>
      <c r="K102" s="213"/>
      <c r="L102" s="213"/>
      <c r="M102" s="213"/>
      <c r="N102" s="214"/>
      <c r="O102" s="214"/>
      <c r="P102" s="215"/>
      <c r="Q102" s="214"/>
      <c r="R102" s="214"/>
      <c r="S102" s="214"/>
      <c r="T102" s="380" t="str">
        <f t="shared" si="4"/>
        <v/>
      </c>
      <c r="U102" s="471"/>
      <c r="W102" s="363">
        <f t="shared" si="5"/>
        <v>0</v>
      </c>
      <c r="X102" s="363">
        <f t="shared" si="6"/>
        <v>0</v>
      </c>
    </row>
    <row r="103" spans="1:24" ht="15" customHeight="1" x14ac:dyDescent="0.25">
      <c r="A103" s="64"/>
      <c r="B103" s="65"/>
      <c r="C103" s="194"/>
      <c r="D103" s="201"/>
      <c r="E103" s="228"/>
      <c r="F103" s="187"/>
      <c r="G103" s="188"/>
      <c r="H103" s="928"/>
      <c r="I103" s="216"/>
      <c r="J103" s="212"/>
      <c r="K103" s="213"/>
      <c r="L103" s="213"/>
      <c r="M103" s="213"/>
      <c r="N103" s="214"/>
      <c r="O103" s="214"/>
      <c r="P103" s="215"/>
      <c r="Q103" s="214"/>
      <c r="R103" s="214"/>
      <c r="S103" s="214"/>
      <c r="T103" s="380" t="str">
        <f t="shared" si="4"/>
        <v/>
      </c>
      <c r="U103" s="471"/>
      <c r="W103" s="363">
        <f t="shared" si="5"/>
        <v>0</v>
      </c>
      <c r="X103" s="363">
        <f t="shared" si="6"/>
        <v>0</v>
      </c>
    </row>
    <row r="104" spans="1:24" ht="15" customHeight="1" x14ac:dyDescent="0.25">
      <c r="A104" s="64"/>
      <c r="B104" s="65"/>
      <c r="C104" s="194"/>
      <c r="D104" s="201"/>
      <c r="E104" s="228"/>
      <c r="F104" s="187"/>
      <c r="G104" s="188"/>
      <c r="H104" s="928"/>
      <c r="I104" s="216"/>
      <c r="J104" s="212"/>
      <c r="K104" s="213"/>
      <c r="L104" s="213"/>
      <c r="M104" s="213"/>
      <c r="N104" s="214"/>
      <c r="O104" s="214"/>
      <c r="P104" s="215"/>
      <c r="Q104" s="214"/>
      <c r="R104" s="214"/>
      <c r="S104" s="214"/>
      <c r="T104" s="380" t="str">
        <f t="shared" si="4"/>
        <v/>
      </c>
      <c r="U104" s="471"/>
      <c r="W104" s="363">
        <f t="shared" si="5"/>
        <v>0</v>
      </c>
      <c r="X104" s="363">
        <f t="shared" si="6"/>
        <v>0</v>
      </c>
    </row>
    <row r="105" spans="1:24" ht="15" customHeight="1" x14ac:dyDescent="0.25">
      <c r="A105" s="64"/>
      <c r="B105" s="65"/>
      <c r="C105" s="194"/>
      <c r="D105" s="201"/>
      <c r="E105" s="228"/>
      <c r="F105" s="187"/>
      <c r="G105" s="188"/>
      <c r="H105" s="928"/>
      <c r="I105" s="216"/>
      <c r="J105" s="212"/>
      <c r="K105" s="213"/>
      <c r="L105" s="213"/>
      <c r="M105" s="213"/>
      <c r="N105" s="214"/>
      <c r="O105" s="214"/>
      <c r="P105" s="215"/>
      <c r="Q105" s="214"/>
      <c r="R105" s="214"/>
      <c r="S105" s="214"/>
      <c r="T105" s="380" t="str">
        <f t="shared" si="4"/>
        <v/>
      </c>
      <c r="U105" s="471"/>
      <c r="W105" s="363">
        <f t="shared" si="5"/>
        <v>0</v>
      </c>
      <c r="X105" s="363">
        <f t="shared" si="6"/>
        <v>0</v>
      </c>
    </row>
    <row r="106" spans="1:24" ht="15" customHeight="1" x14ac:dyDescent="0.25">
      <c r="A106" s="64"/>
      <c r="B106" s="65"/>
      <c r="C106" s="194"/>
      <c r="D106" s="201"/>
      <c r="E106" s="228"/>
      <c r="F106" s="187"/>
      <c r="G106" s="188"/>
      <c r="H106" s="928"/>
      <c r="I106" s="216"/>
      <c r="J106" s="212"/>
      <c r="K106" s="213"/>
      <c r="L106" s="213"/>
      <c r="M106" s="213"/>
      <c r="N106" s="214"/>
      <c r="O106" s="214"/>
      <c r="P106" s="215"/>
      <c r="Q106" s="214"/>
      <c r="R106" s="214"/>
      <c r="S106" s="214"/>
      <c r="T106" s="380" t="str">
        <f t="shared" si="4"/>
        <v/>
      </c>
      <c r="U106" s="471"/>
      <c r="W106" s="363">
        <f t="shared" si="5"/>
        <v>0</v>
      </c>
      <c r="X106" s="363">
        <f t="shared" si="6"/>
        <v>0</v>
      </c>
    </row>
    <row r="107" spans="1:24" ht="15" customHeight="1" x14ac:dyDescent="0.25">
      <c r="A107" s="64"/>
      <c r="B107" s="65"/>
      <c r="C107" s="194"/>
      <c r="D107" s="201"/>
      <c r="E107" s="228"/>
      <c r="F107" s="187"/>
      <c r="G107" s="188"/>
      <c r="H107" s="928"/>
      <c r="I107" s="216"/>
      <c r="J107" s="212"/>
      <c r="K107" s="213"/>
      <c r="L107" s="213"/>
      <c r="M107" s="213"/>
      <c r="N107" s="214"/>
      <c r="O107" s="214"/>
      <c r="P107" s="215"/>
      <c r="Q107" s="214"/>
      <c r="R107" s="214"/>
      <c r="S107" s="214"/>
      <c r="T107" s="380" t="str">
        <f t="shared" si="4"/>
        <v/>
      </c>
      <c r="U107" s="471"/>
      <c r="W107" s="363">
        <f t="shared" si="5"/>
        <v>0</v>
      </c>
      <c r="X107" s="363">
        <f t="shared" si="6"/>
        <v>0</v>
      </c>
    </row>
    <row r="108" spans="1:24" ht="15" customHeight="1" x14ac:dyDescent="0.25">
      <c r="A108" s="64"/>
      <c r="B108" s="65"/>
      <c r="C108" s="194"/>
      <c r="D108" s="201"/>
      <c r="E108" s="228"/>
      <c r="F108" s="187"/>
      <c r="G108" s="188"/>
      <c r="H108" s="928"/>
      <c r="I108" s="216"/>
      <c r="J108" s="212"/>
      <c r="K108" s="213"/>
      <c r="L108" s="213"/>
      <c r="M108" s="213"/>
      <c r="N108" s="214"/>
      <c r="O108" s="214"/>
      <c r="P108" s="215"/>
      <c r="Q108" s="214"/>
      <c r="R108" s="214"/>
      <c r="S108" s="214"/>
      <c r="T108" s="380" t="str">
        <f t="shared" si="4"/>
        <v/>
      </c>
      <c r="U108" s="471"/>
      <c r="W108" s="363">
        <f t="shared" si="5"/>
        <v>0</v>
      </c>
      <c r="X108" s="363">
        <f t="shared" si="6"/>
        <v>0</v>
      </c>
    </row>
    <row r="109" spans="1:24" ht="15" customHeight="1" x14ac:dyDescent="0.25">
      <c r="A109" s="64"/>
      <c r="B109" s="65"/>
      <c r="C109" s="194"/>
      <c r="D109" s="201"/>
      <c r="E109" s="228"/>
      <c r="F109" s="187"/>
      <c r="G109" s="188"/>
      <c r="H109" s="928"/>
      <c r="I109" s="216"/>
      <c r="J109" s="212"/>
      <c r="K109" s="213"/>
      <c r="L109" s="213"/>
      <c r="M109" s="213"/>
      <c r="N109" s="214"/>
      <c r="O109" s="214"/>
      <c r="P109" s="215"/>
      <c r="Q109" s="214"/>
      <c r="R109" s="214"/>
      <c r="S109" s="214"/>
      <c r="T109" s="380" t="str">
        <f t="shared" si="4"/>
        <v/>
      </c>
      <c r="U109" s="471"/>
      <c r="W109" s="363">
        <f t="shared" si="5"/>
        <v>0</v>
      </c>
      <c r="X109" s="363">
        <f t="shared" si="6"/>
        <v>0</v>
      </c>
    </row>
    <row r="110" spans="1:24" ht="15" customHeight="1" x14ac:dyDescent="0.25">
      <c r="A110" s="64"/>
      <c r="B110" s="65"/>
      <c r="C110" s="194"/>
      <c r="D110" s="201"/>
      <c r="E110" s="228"/>
      <c r="F110" s="187"/>
      <c r="G110" s="188"/>
      <c r="H110" s="928"/>
      <c r="I110" s="216"/>
      <c r="J110" s="212"/>
      <c r="K110" s="213"/>
      <c r="L110" s="213"/>
      <c r="M110" s="213"/>
      <c r="N110" s="214"/>
      <c r="O110" s="214"/>
      <c r="P110" s="215"/>
      <c r="Q110" s="214"/>
      <c r="R110" s="214"/>
      <c r="S110" s="214"/>
      <c r="T110" s="380" t="str">
        <f t="shared" si="4"/>
        <v/>
      </c>
      <c r="U110" s="471"/>
      <c r="W110" s="363">
        <f t="shared" si="5"/>
        <v>0</v>
      </c>
      <c r="X110" s="363">
        <f t="shared" si="6"/>
        <v>0</v>
      </c>
    </row>
    <row r="111" spans="1:24" ht="15" customHeight="1" x14ac:dyDescent="0.25">
      <c r="A111" s="64"/>
      <c r="B111" s="65"/>
      <c r="C111" s="194"/>
      <c r="D111" s="201"/>
      <c r="E111" s="228"/>
      <c r="F111" s="187"/>
      <c r="G111" s="188"/>
      <c r="H111" s="928"/>
      <c r="I111" s="216"/>
      <c r="J111" s="212"/>
      <c r="K111" s="213"/>
      <c r="L111" s="213"/>
      <c r="M111" s="213"/>
      <c r="N111" s="214"/>
      <c r="O111" s="214"/>
      <c r="P111" s="215"/>
      <c r="Q111" s="214"/>
      <c r="R111" s="214"/>
      <c r="S111" s="214"/>
      <c r="T111" s="380" t="str">
        <f t="shared" si="4"/>
        <v/>
      </c>
      <c r="U111" s="471"/>
      <c r="W111" s="363">
        <f t="shared" si="5"/>
        <v>0</v>
      </c>
      <c r="X111" s="363">
        <f t="shared" si="6"/>
        <v>0</v>
      </c>
    </row>
    <row r="112" spans="1:24" ht="15" customHeight="1" x14ac:dyDescent="0.25">
      <c r="A112" s="64"/>
      <c r="B112" s="65"/>
      <c r="C112" s="194"/>
      <c r="D112" s="201"/>
      <c r="E112" s="228"/>
      <c r="F112" s="187"/>
      <c r="G112" s="188"/>
      <c r="H112" s="928"/>
      <c r="I112" s="216"/>
      <c r="J112" s="212"/>
      <c r="K112" s="213"/>
      <c r="L112" s="213"/>
      <c r="M112" s="213"/>
      <c r="N112" s="214"/>
      <c r="O112" s="214"/>
      <c r="P112" s="215"/>
      <c r="Q112" s="214"/>
      <c r="R112" s="214"/>
      <c r="S112" s="214"/>
      <c r="T112" s="380" t="str">
        <f t="shared" si="4"/>
        <v/>
      </c>
      <c r="U112" s="471"/>
      <c r="W112" s="363">
        <f t="shared" si="5"/>
        <v>0</v>
      </c>
      <c r="X112" s="363">
        <f t="shared" si="6"/>
        <v>0</v>
      </c>
    </row>
    <row r="113" spans="1:24" ht="15" customHeight="1" x14ac:dyDescent="0.25">
      <c r="A113" s="64"/>
      <c r="B113" s="65"/>
      <c r="C113" s="194"/>
      <c r="D113" s="201"/>
      <c r="E113" s="228"/>
      <c r="F113" s="187"/>
      <c r="G113" s="188"/>
      <c r="H113" s="928"/>
      <c r="I113" s="216"/>
      <c r="J113" s="212"/>
      <c r="K113" s="213"/>
      <c r="L113" s="213"/>
      <c r="M113" s="213"/>
      <c r="N113" s="214"/>
      <c r="O113" s="214"/>
      <c r="P113" s="215"/>
      <c r="Q113" s="214"/>
      <c r="R113" s="214"/>
      <c r="S113" s="214"/>
      <c r="T113" s="380" t="str">
        <f t="shared" si="4"/>
        <v/>
      </c>
      <c r="U113" s="471"/>
      <c r="W113" s="363">
        <f t="shared" si="5"/>
        <v>0</v>
      </c>
      <c r="X113" s="363">
        <f t="shared" si="6"/>
        <v>0</v>
      </c>
    </row>
    <row r="114" spans="1:24" ht="15" customHeight="1" x14ac:dyDescent="0.25">
      <c r="A114" s="64"/>
      <c r="B114" s="65"/>
      <c r="C114" s="194"/>
      <c r="D114" s="201"/>
      <c r="E114" s="228"/>
      <c r="F114" s="187"/>
      <c r="G114" s="188"/>
      <c r="H114" s="928"/>
      <c r="I114" s="216"/>
      <c r="J114" s="212"/>
      <c r="K114" s="213"/>
      <c r="L114" s="213"/>
      <c r="M114" s="213"/>
      <c r="N114" s="214"/>
      <c r="O114" s="214"/>
      <c r="P114" s="215"/>
      <c r="Q114" s="214"/>
      <c r="R114" s="214"/>
      <c r="S114" s="214"/>
      <c r="T114" s="380" t="str">
        <f t="shared" si="4"/>
        <v/>
      </c>
      <c r="U114" s="471"/>
      <c r="W114" s="363">
        <f t="shared" si="5"/>
        <v>0</v>
      </c>
      <c r="X114" s="363">
        <f t="shared" si="6"/>
        <v>0</v>
      </c>
    </row>
    <row r="115" spans="1:24" ht="15" customHeight="1" x14ac:dyDescent="0.25">
      <c r="A115" s="64"/>
      <c r="B115" s="65"/>
      <c r="C115" s="194"/>
      <c r="D115" s="201"/>
      <c r="E115" s="228"/>
      <c r="F115" s="187"/>
      <c r="G115" s="188"/>
      <c r="H115" s="928"/>
      <c r="I115" s="216"/>
      <c r="J115" s="212"/>
      <c r="K115" s="213"/>
      <c r="L115" s="213"/>
      <c r="M115" s="213"/>
      <c r="N115" s="214"/>
      <c r="O115" s="214"/>
      <c r="P115" s="215"/>
      <c r="Q115" s="214"/>
      <c r="R115" s="214"/>
      <c r="S115" s="214"/>
      <c r="T115" s="380" t="str">
        <f t="shared" si="4"/>
        <v/>
      </c>
      <c r="U115" s="471"/>
      <c r="W115" s="363">
        <f t="shared" si="5"/>
        <v>0</v>
      </c>
      <c r="X115" s="363">
        <f t="shared" si="6"/>
        <v>0</v>
      </c>
    </row>
    <row r="116" spans="1:24" ht="15" customHeight="1" x14ac:dyDescent="0.25">
      <c r="A116" s="64"/>
      <c r="B116" s="65"/>
      <c r="C116" s="194"/>
      <c r="D116" s="201"/>
      <c r="E116" s="228"/>
      <c r="F116" s="187"/>
      <c r="G116" s="188"/>
      <c r="H116" s="928"/>
      <c r="I116" s="216"/>
      <c r="J116" s="212"/>
      <c r="K116" s="213"/>
      <c r="L116" s="213"/>
      <c r="M116" s="213"/>
      <c r="N116" s="214"/>
      <c r="O116" s="214"/>
      <c r="P116" s="215"/>
      <c r="Q116" s="214"/>
      <c r="R116" s="214"/>
      <c r="S116" s="214"/>
      <c r="T116" s="380" t="str">
        <f t="shared" si="4"/>
        <v/>
      </c>
      <c r="U116" s="471"/>
      <c r="W116" s="363">
        <f t="shared" si="5"/>
        <v>0</v>
      </c>
      <c r="X116" s="363">
        <f t="shared" si="6"/>
        <v>0</v>
      </c>
    </row>
    <row r="117" spans="1:24" ht="15" customHeight="1" x14ac:dyDescent="0.25">
      <c r="A117" s="64"/>
      <c r="B117" s="65"/>
      <c r="C117" s="194"/>
      <c r="D117" s="201"/>
      <c r="E117" s="228"/>
      <c r="F117" s="187"/>
      <c r="G117" s="188"/>
      <c r="H117" s="928"/>
      <c r="I117" s="216"/>
      <c r="J117" s="212"/>
      <c r="K117" s="213"/>
      <c r="L117" s="213"/>
      <c r="M117" s="213"/>
      <c r="N117" s="214"/>
      <c r="O117" s="214"/>
      <c r="P117" s="215"/>
      <c r="Q117" s="214"/>
      <c r="R117" s="214"/>
      <c r="S117" s="214"/>
      <c r="T117" s="380" t="str">
        <f t="shared" si="4"/>
        <v/>
      </c>
      <c r="U117" s="471"/>
      <c r="W117" s="363">
        <f t="shared" si="5"/>
        <v>0</v>
      </c>
      <c r="X117" s="363">
        <f t="shared" si="6"/>
        <v>0</v>
      </c>
    </row>
    <row r="118" spans="1:24" ht="15" customHeight="1" x14ac:dyDescent="0.25">
      <c r="A118" s="64"/>
      <c r="B118" s="65"/>
      <c r="C118" s="194"/>
      <c r="D118" s="201"/>
      <c r="E118" s="228"/>
      <c r="F118" s="187"/>
      <c r="G118" s="188"/>
      <c r="H118" s="928"/>
      <c r="I118" s="216"/>
      <c r="J118" s="212"/>
      <c r="K118" s="213"/>
      <c r="L118" s="213"/>
      <c r="M118" s="213"/>
      <c r="N118" s="214"/>
      <c r="O118" s="214"/>
      <c r="P118" s="215"/>
      <c r="Q118" s="214"/>
      <c r="R118" s="214"/>
      <c r="S118" s="214"/>
      <c r="T118" s="380" t="str">
        <f t="shared" si="4"/>
        <v/>
      </c>
      <c r="U118" s="471"/>
      <c r="W118" s="363">
        <f t="shared" si="5"/>
        <v>0</v>
      </c>
      <c r="X118" s="363">
        <f t="shared" si="6"/>
        <v>0</v>
      </c>
    </row>
    <row r="119" spans="1:24" ht="15" customHeight="1" x14ac:dyDescent="0.25">
      <c r="A119" s="64"/>
      <c r="B119" s="65"/>
      <c r="C119" s="194"/>
      <c r="D119" s="201"/>
      <c r="E119" s="228"/>
      <c r="F119" s="187"/>
      <c r="G119" s="188"/>
      <c r="H119" s="928"/>
      <c r="I119" s="216"/>
      <c r="J119" s="212"/>
      <c r="K119" s="213"/>
      <c r="L119" s="213"/>
      <c r="M119" s="213"/>
      <c r="N119" s="214"/>
      <c r="O119" s="214"/>
      <c r="P119" s="215"/>
      <c r="Q119" s="214"/>
      <c r="R119" s="214"/>
      <c r="S119" s="214"/>
      <c r="T119" s="380" t="str">
        <f t="shared" si="4"/>
        <v/>
      </c>
      <c r="U119" s="471"/>
      <c r="W119" s="363">
        <f t="shared" si="5"/>
        <v>0</v>
      </c>
      <c r="X119" s="363">
        <f t="shared" si="6"/>
        <v>0</v>
      </c>
    </row>
    <row r="120" spans="1:24" ht="15" customHeight="1" x14ac:dyDescent="0.25">
      <c r="A120" s="64"/>
      <c r="B120" s="65"/>
      <c r="C120" s="194"/>
      <c r="D120" s="201"/>
      <c r="E120" s="228"/>
      <c r="F120" s="187"/>
      <c r="G120" s="188"/>
      <c r="H120" s="928"/>
      <c r="I120" s="216"/>
      <c r="J120" s="212"/>
      <c r="K120" s="213"/>
      <c r="L120" s="213"/>
      <c r="M120" s="213"/>
      <c r="N120" s="214"/>
      <c r="O120" s="214"/>
      <c r="P120" s="215"/>
      <c r="Q120" s="214"/>
      <c r="R120" s="214"/>
      <c r="S120" s="214"/>
      <c r="T120" s="380" t="str">
        <f t="shared" si="4"/>
        <v/>
      </c>
      <c r="U120" s="471"/>
      <c r="W120" s="363">
        <f t="shared" si="5"/>
        <v>0</v>
      </c>
      <c r="X120" s="363">
        <f t="shared" si="6"/>
        <v>0</v>
      </c>
    </row>
    <row r="121" spans="1:24" ht="15" customHeight="1" x14ac:dyDescent="0.25">
      <c r="A121" s="64"/>
      <c r="B121" s="65"/>
      <c r="C121" s="194"/>
      <c r="D121" s="201"/>
      <c r="E121" s="228"/>
      <c r="F121" s="187"/>
      <c r="G121" s="188"/>
      <c r="H121" s="928"/>
      <c r="I121" s="216"/>
      <c r="J121" s="212"/>
      <c r="K121" s="213"/>
      <c r="L121" s="213"/>
      <c r="M121" s="213"/>
      <c r="N121" s="214"/>
      <c r="O121" s="214"/>
      <c r="P121" s="215"/>
      <c r="Q121" s="214"/>
      <c r="R121" s="214"/>
      <c r="S121" s="214"/>
      <c r="T121" s="380" t="str">
        <f t="shared" si="4"/>
        <v/>
      </c>
      <c r="U121" s="471"/>
      <c r="W121" s="363">
        <f t="shared" si="5"/>
        <v>0</v>
      </c>
      <c r="X121" s="363">
        <f t="shared" si="6"/>
        <v>0</v>
      </c>
    </row>
    <row r="122" spans="1:24" ht="15" customHeight="1" x14ac:dyDescent="0.25">
      <c r="A122" s="64"/>
      <c r="B122" s="65"/>
      <c r="C122" s="194"/>
      <c r="D122" s="201"/>
      <c r="E122" s="228"/>
      <c r="F122" s="187"/>
      <c r="G122" s="188"/>
      <c r="H122" s="928"/>
      <c r="I122" s="216"/>
      <c r="J122" s="212"/>
      <c r="K122" s="213"/>
      <c r="L122" s="213"/>
      <c r="M122" s="213"/>
      <c r="N122" s="214"/>
      <c r="O122" s="214"/>
      <c r="P122" s="215"/>
      <c r="Q122" s="214"/>
      <c r="R122" s="214"/>
      <c r="S122" s="214"/>
      <c r="T122" s="380" t="str">
        <f t="shared" si="4"/>
        <v/>
      </c>
      <c r="U122" s="471"/>
      <c r="W122" s="363">
        <f t="shared" si="5"/>
        <v>0</v>
      </c>
      <c r="X122" s="363">
        <f t="shared" si="6"/>
        <v>0</v>
      </c>
    </row>
    <row r="123" spans="1:24" ht="15" customHeight="1" x14ac:dyDescent="0.25">
      <c r="A123" s="64"/>
      <c r="B123" s="65"/>
      <c r="C123" s="194"/>
      <c r="D123" s="201"/>
      <c r="E123" s="228"/>
      <c r="F123" s="187"/>
      <c r="G123" s="188"/>
      <c r="H123" s="928"/>
      <c r="I123" s="216"/>
      <c r="J123" s="212"/>
      <c r="K123" s="213"/>
      <c r="L123" s="213"/>
      <c r="M123" s="213"/>
      <c r="N123" s="214"/>
      <c r="O123" s="214"/>
      <c r="P123" s="215"/>
      <c r="Q123" s="214"/>
      <c r="R123" s="214"/>
      <c r="S123" s="214"/>
      <c r="T123" s="380" t="str">
        <f t="shared" si="4"/>
        <v/>
      </c>
      <c r="U123" s="471"/>
      <c r="W123" s="363">
        <f t="shared" si="5"/>
        <v>0</v>
      </c>
      <c r="X123" s="363">
        <f t="shared" si="6"/>
        <v>0</v>
      </c>
    </row>
    <row r="124" spans="1:24" ht="15" customHeight="1" x14ac:dyDescent="0.25">
      <c r="A124" s="64"/>
      <c r="B124" s="65"/>
      <c r="C124" s="194"/>
      <c r="D124" s="201"/>
      <c r="E124" s="228"/>
      <c r="F124" s="187"/>
      <c r="G124" s="188"/>
      <c r="H124" s="928"/>
      <c r="I124" s="216"/>
      <c r="J124" s="212"/>
      <c r="K124" s="213"/>
      <c r="L124" s="213"/>
      <c r="M124" s="213"/>
      <c r="N124" s="214"/>
      <c r="O124" s="214"/>
      <c r="P124" s="215"/>
      <c r="Q124" s="214"/>
      <c r="R124" s="214"/>
      <c r="S124" s="214"/>
      <c r="T124" s="380" t="str">
        <f t="shared" si="4"/>
        <v/>
      </c>
      <c r="U124" s="471"/>
      <c r="W124" s="363">
        <f t="shared" si="5"/>
        <v>0</v>
      </c>
      <c r="X124" s="363">
        <f t="shared" si="6"/>
        <v>0</v>
      </c>
    </row>
    <row r="125" spans="1:24" ht="15" customHeight="1" x14ac:dyDescent="0.25">
      <c r="A125" s="64"/>
      <c r="B125" s="65"/>
      <c r="C125" s="194"/>
      <c r="D125" s="201"/>
      <c r="E125" s="228"/>
      <c r="F125" s="187"/>
      <c r="G125" s="188"/>
      <c r="H125" s="928"/>
      <c r="I125" s="216"/>
      <c r="J125" s="212"/>
      <c r="K125" s="213"/>
      <c r="L125" s="213"/>
      <c r="M125" s="213"/>
      <c r="N125" s="214"/>
      <c r="O125" s="214"/>
      <c r="P125" s="215"/>
      <c r="Q125" s="214"/>
      <c r="R125" s="214"/>
      <c r="S125" s="214"/>
      <c r="T125" s="380" t="str">
        <f t="shared" si="4"/>
        <v/>
      </c>
      <c r="U125" s="471"/>
      <c r="W125" s="363">
        <f t="shared" si="5"/>
        <v>0</v>
      </c>
      <c r="X125" s="363">
        <f t="shared" si="6"/>
        <v>0</v>
      </c>
    </row>
    <row r="126" spans="1:24" ht="15" customHeight="1" x14ac:dyDescent="0.25">
      <c r="A126" s="64"/>
      <c r="B126" s="65"/>
      <c r="C126" s="194"/>
      <c r="D126" s="201"/>
      <c r="E126" s="228"/>
      <c r="F126" s="187"/>
      <c r="G126" s="188"/>
      <c r="H126" s="928"/>
      <c r="I126" s="216"/>
      <c r="J126" s="212"/>
      <c r="K126" s="213"/>
      <c r="L126" s="213"/>
      <c r="M126" s="213"/>
      <c r="N126" s="214"/>
      <c r="O126" s="214"/>
      <c r="P126" s="215"/>
      <c r="Q126" s="214"/>
      <c r="R126" s="214"/>
      <c r="S126" s="214"/>
      <c r="T126" s="380" t="str">
        <f t="shared" si="4"/>
        <v/>
      </c>
      <c r="U126" s="471"/>
      <c r="W126" s="363">
        <f t="shared" si="5"/>
        <v>0</v>
      </c>
      <c r="X126" s="363">
        <f t="shared" si="6"/>
        <v>0</v>
      </c>
    </row>
    <row r="127" spans="1:24" ht="15" customHeight="1" x14ac:dyDescent="0.25">
      <c r="A127" s="64"/>
      <c r="B127" s="65"/>
      <c r="C127" s="194"/>
      <c r="D127" s="201"/>
      <c r="E127" s="228"/>
      <c r="F127" s="187"/>
      <c r="G127" s="188"/>
      <c r="H127" s="928"/>
      <c r="I127" s="216"/>
      <c r="J127" s="212"/>
      <c r="K127" s="213"/>
      <c r="L127" s="213"/>
      <c r="M127" s="213"/>
      <c r="N127" s="214"/>
      <c r="O127" s="214"/>
      <c r="P127" s="215"/>
      <c r="Q127" s="214"/>
      <c r="R127" s="214"/>
      <c r="S127" s="214"/>
      <c r="T127" s="380" t="str">
        <f t="shared" si="4"/>
        <v/>
      </c>
      <c r="U127" s="471"/>
      <c r="W127" s="363">
        <f t="shared" si="5"/>
        <v>0</v>
      </c>
      <c r="X127" s="363">
        <f t="shared" si="6"/>
        <v>0</v>
      </c>
    </row>
    <row r="128" spans="1:24" ht="15" customHeight="1" x14ac:dyDescent="0.25">
      <c r="A128" s="64"/>
      <c r="B128" s="65"/>
      <c r="C128" s="194"/>
      <c r="D128" s="201"/>
      <c r="E128" s="228"/>
      <c r="F128" s="187"/>
      <c r="G128" s="188"/>
      <c r="H128" s="928"/>
      <c r="I128" s="216"/>
      <c r="J128" s="212"/>
      <c r="K128" s="213"/>
      <c r="L128" s="213"/>
      <c r="M128" s="213"/>
      <c r="N128" s="214"/>
      <c r="O128" s="214"/>
      <c r="P128" s="215"/>
      <c r="Q128" s="214"/>
      <c r="R128" s="214"/>
      <c r="S128" s="214"/>
      <c r="T128" s="380" t="str">
        <f t="shared" si="4"/>
        <v/>
      </c>
      <c r="U128" s="471"/>
      <c r="W128" s="363">
        <f t="shared" si="5"/>
        <v>0</v>
      </c>
      <c r="X128" s="363">
        <f t="shared" si="6"/>
        <v>0</v>
      </c>
    </row>
    <row r="129" spans="1:24" ht="15" customHeight="1" x14ac:dyDescent="0.25">
      <c r="A129" s="64"/>
      <c r="B129" s="65"/>
      <c r="C129" s="194"/>
      <c r="D129" s="201"/>
      <c r="E129" s="228"/>
      <c r="F129" s="187"/>
      <c r="G129" s="188"/>
      <c r="H129" s="928"/>
      <c r="I129" s="216"/>
      <c r="J129" s="212"/>
      <c r="K129" s="213"/>
      <c r="L129" s="213"/>
      <c r="M129" s="213"/>
      <c r="N129" s="214"/>
      <c r="O129" s="214"/>
      <c r="P129" s="215"/>
      <c r="Q129" s="214"/>
      <c r="R129" s="214"/>
      <c r="S129" s="214"/>
      <c r="T129" s="380" t="str">
        <f t="shared" si="4"/>
        <v/>
      </c>
      <c r="U129" s="471"/>
      <c r="W129" s="363">
        <f t="shared" si="5"/>
        <v>0</v>
      </c>
      <c r="X129" s="363">
        <f t="shared" si="6"/>
        <v>0</v>
      </c>
    </row>
    <row r="130" spans="1:24" ht="15" customHeight="1" x14ac:dyDescent="0.25">
      <c r="A130" s="64"/>
      <c r="B130" s="65"/>
      <c r="C130" s="194"/>
      <c r="D130" s="201"/>
      <c r="E130" s="228"/>
      <c r="F130" s="187"/>
      <c r="G130" s="188"/>
      <c r="H130" s="928"/>
      <c r="I130" s="216"/>
      <c r="J130" s="212"/>
      <c r="K130" s="213"/>
      <c r="L130" s="213"/>
      <c r="M130" s="213"/>
      <c r="N130" s="214"/>
      <c r="O130" s="214"/>
      <c r="P130" s="215"/>
      <c r="Q130" s="214"/>
      <c r="R130" s="214"/>
      <c r="S130" s="214"/>
      <c r="T130" s="380" t="str">
        <f t="shared" si="4"/>
        <v/>
      </c>
      <c r="U130" s="471"/>
      <c r="W130" s="363">
        <f t="shared" si="5"/>
        <v>0</v>
      </c>
      <c r="X130" s="363">
        <f t="shared" si="6"/>
        <v>0</v>
      </c>
    </row>
    <row r="131" spans="1:24" ht="15" customHeight="1" x14ac:dyDescent="0.25">
      <c r="A131" s="64"/>
      <c r="B131" s="65"/>
      <c r="C131" s="194"/>
      <c r="D131" s="201"/>
      <c r="E131" s="228"/>
      <c r="F131" s="187"/>
      <c r="G131" s="188"/>
      <c r="H131" s="928"/>
      <c r="I131" s="216"/>
      <c r="J131" s="212"/>
      <c r="K131" s="213"/>
      <c r="L131" s="213"/>
      <c r="M131" s="213"/>
      <c r="N131" s="214"/>
      <c r="O131" s="214"/>
      <c r="P131" s="215"/>
      <c r="Q131" s="214"/>
      <c r="R131" s="214"/>
      <c r="S131" s="214"/>
      <c r="T131" s="380" t="str">
        <f t="shared" si="4"/>
        <v/>
      </c>
      <c r="U131" s="471"/>
      <c r="W131" s="363">
        <f t="shared" si="5"/>
        <v>0</v>
      </c>
      <c r="X131" s="363">
        <f t="shared" si="6"/>
        <v>0</v>
      </c>
    </row>
    <row r="132" spans="1:24" ht="15" customHeight="1" x14ac:dyDescent="0.25">
      <c r="A132" s="64"/>
      <c r="B132" s="65"/>
      <c r="C132" s="194"/>
      <c r="D132" s="201"/>
      <c r="E132" s="228"/>
      <c r="F132" s="187"/>
      <c r="G132" s="188"/>
      <c r="H132" s="928"/>
      <c r="I132" s="216"/>
      <c r="J132" s="212"/>
      <c r="K132" s="213"/>
      <c r="L132" s="213"/>
      <c r="M132" s="213"/>
      <c r="N132" s="214"/>
      <c r="O132" s="214"/>
      <c r="P132" s="215"/>
      <c r="Q132" s="214"/>
      <c r="R132" s="214"/>
      <c r="S132" s="214"/>
      <c r="T132" s="380" t="str">
        <f t="shared" si="4"/>
        <v/>
      </c>
      <c r="U132" s="471"/>
      <c r="W132" s="363">
        <f t="shared" si="5"/>
        <v>0</v>
      </c>
      <c r="X132" s="363">
        <f t="shared" si="6"/>
        <v>0</v>
      </c>
    </row>
    <row r="133" spans="1:24" ht="15" customHeight="1" x14ac:dyDescent="0.25">
      <c r="A133" s="64"/>
      <c r="B133" s="65"/>
      <c r="C133" s="194"/>
      <c r="D133" s="201"/>
      <c r="E133" s="228"/>
      <c r="F133" s="187"/>
      <c r="G133" s="188"/>
      <c r="H133" s="928"/>
      <c r="I133" s="216"/>
      <c r="J133" s="212"/>
      <c r="K133" s="213"/>
      <c r="L133" s="213"/>
      <c r="M133" s="213"/>
      <c r="N133" s="214"/>
      <c r="O133" s="214"/>
      <c r="P133" s="215"/>
      <c r="Q133" s="214"/>
      <c r="R133" s="214"/>
      <c r="S133" s="214"/>
      <c r="T133" s="380" t="str">
        <f t="shared" si="4"/>
        <v/>
      </c>
      <c r="U133" s="471"/>
      <c r="W133" s="363">
        <f t="shared" si="5"/>
        <v>0</v>
      </c>
      <c r="X133" s="363">
        <f t="shared" si="6"/>
        <v>0</v>
      </c>
    </row>
    <row r="134" spans="1:24" ht="15" customHeight="1" x14ac:dyDescent="0.25">
      <c r="A134" s="64"/>
      <c r="B134" s="65"/>
      <c r="C134" s="194"/>
      <c r="D134" s="201"/>
      <c r="E134" s="228"/>
      <c r="F134" s="187"/>
      <c r="G134" s="188"/>
      <c r="H134" s="928"/>
      <c r="I134" s="216"/>
      <c r="J134" s="212"/>
      <c r="K134" s="213"/>
      <c r="L134" s="213"/>
      <c r="M134" s="213"/>
      <c r="N134" s="214"/>
      <c r="O134" s="214"/>
      <c r="P134" s="215"/>
      <c r="Q134" s="214"/>
      <c r="R134" s="214"/>
      <c r="S134" s="214"/>
      <c r="T134" s="380" t="str">
        <f t="shared" si="4"/>
        <v/>
      </c>
      <c r="U134" s="471"/>
      <c r="W134" s="363">
        <f t="shared" si="5"/>
        <v>0</v>
      </c>
      <c r="X134" s="363">
        <f t="shared" si="6"/>
        <v>0</v>
      </c>
    </row>
    <row r="135" spans="1:24" ht="15" customHeight="1" x14ac:dyDescent="0.25">
      <c r="A135" s="64"/>
      <c r="B135" s="65"/>
      <c r="C135" s="194"/>
      <c r="D135" s="201"/>
      <c r="E135" s="228"/>
      <c r="F135" s="187"/>
      <c r="G135" s="188"/>
      <c r="H135" s="928"/>
      <c r="I135" s="216"/>
      <c r="J135" s="212"/>
      <c r="K135" s="213"/>
      <c r="L135" s="213"/>
      <c r="M135" s="213"/>
      <c r="N135" s="214"/>
      <c r="O135" s="214"/>
      <c r="P135" s="215"/>
      <c r="Q135" s="214"/>
      <c r="R135" s="214"/>
      <c r="S135" s="214"/>
      <c r="T135" s="380" t="str">
        <f t="shared" si="4"/>
        <v/>
      </c>
      <c r="U135" s="471"/>
      <c r="W135" s="363">
        <f t="shared" si="5"/>
        <v>0</v>
      </c>
      <c r="X135" s="363">
        <f t="shared" si="6"/>
        <v>0</v>
      </c>
    </row>
    <row r="136" spans="1:24" ht="15" customHeight="1" x14ac:dyDescent="0.25">
      <c r="A136" s="64"/>
      <c r="B136" s="65"/>
      <c r="C136" s="194"/>
      <c r="D136" s="201"/>
      <c r="E136" s="228"/>
      <c r="F136" s="187"/>
      <c r="G136" s="188"/>
      <c r="H136" s="928"/>
      <c r="I136" s="216"/>
      <c r="J136" s="212"/>
      <c r="K136" s="213"/>
      <c r="L136" s="213"/>
      <c r="M136" s="213"/>
      <c r="N136" s="214"/>
      <c r="O136" s="214"/>
      <c r="P136" s="215"/>
      <c r="Q136" s="214"/>
      <c r="R136" s="214"/>
      <c r="S136" s="214"/>
      <c r="T136" s="380" t="str">
        <f t="shared" si="4"/>
        <v/>
      </c>
      <c r="U136" s="471"/>
      <c r="W136" s="363">
        <f t="shared" si="5"/>
        <v>0</v>
      </c>
      <c r="X136" s="363">
        <f t="shared" si="6"/>
        <v>0</v>
      </c>
    </row>
    <row r="137" spans="1:24" ht="15" customHeight="1" x14ac:dyDescent="0.25">
      <c r="A137" s="64"/>
      <c r="B137" s="65"/>
      <c r="C137" s="194"/>
      <c r="D137" s="201"/>
      <c r="E137" s="228"/>
      <c r="F137" s="187"/>
      <c r="G137" s="188"/>
      <c r="H137" s="928"/>
      <c r="I137" s="216"/>
      <c r="J137" s="212"/>
      <c r="K137" s="213"/>
      <c r="L137" s="213"/>
      <c r="M137" s="213"/>
      <c r="N137" s="214"/>
      <c r="O137" s="214"/>
      <c r="P137" s="215"/>
      <c r="Q137" s="214"/>
      <c r="R137" s="214"/>
      <c r="S137" s="214"/>
      <c r="T137" s="380" t="str">
        <f t="shared" si="4"/>
        <v/>
      </c>
      <c r="U137" s="471"/>
      <c r="W137" s="363">
        <f t="shared" si="5"/>
        <v>0</v>
      </c>
      <c r="X137" s="363">
        <f t="shared" si="6"/>
        <v>0</v>
      </c>
    </row>
    <row r="138" spans="1:24" ht="15" customHeight="1" x14ac:dyDescent="0.25">
      <c r="A138" s="64"/>
      <c r="B138" s="65"/>
      <c r="C138" s="194"/>
      <c r="D138" s="201"/>
      <c r="E138" s="228"/>
      <c r="F138" s="187"/>
      <c r="G138" s="188"/>
      <c r="H138" s="928"/>
      <c r="I138" s="216"/>
      <c r="J138" s="212"/>
      <c r="K138" s="213"/>
      <c r="L138" s="213"/>
      <c r="M138" s="213"/>
      <c r="N138" s="214"/>
      <c r="O138" s="214"/>
      <c r="P138" s="215"/>
      <c r="Q138" s="214"/>
      <c r="R138" s="214"/>
      <c r="S138" s="214"/>
      <c r="T138" s="380" t="str">
        <f t="shared" si="4"/>
        <v/>
      </c>
      <c r="U138" s="471"/>
      <c r="W138" s="363">
        <f t="shared" si="5"/>
        <v>0</v>
      </c>
      <c r="X138" s="363">
        <f t="shared" si="6"/>
        <v>0</v>
      </c>
    </row>
    <row r="139" spans="1:24" ht="15" customHeight="1" x14ac:dyDescent="0.25">
      <c r="A139" s="64"/>
      <c r="B139" s="65"/>
      <c r="C139" s="194"/>
      <c r="D139" s="201"/>
      <c r="E139" s="228"/>
      <c r="F139" s="187"/>
      <c r="G139" s="188"/>
      <c r="H139" s="928"/>
      <c r="I139" s="216"/>
      <c r="J139" s="212"/>
      <c r="K139" s="213"/>
      <c r="L139" s="213"/>
      <c r="M139" s="213"/>
      <c r="N139" s="214"/>
      <c r="O139" s="214"/>
      <c r="P139" s="215"/>
      <c r="Q139" s="214"/>
      <c r="R139" s="214"/>
      <c r="S139" s="214"/>
      <c r="T139" s="380" t="str">
        <f t="shared" si="4"/>
        <v/>
      </c>
      <c r="U139" s="471"/>
      <c r="W139" s="363">
        <f t="shared" si="5"/>
        <v>0</v>
      </c>
      <c r="X139" s="363">
        <f t="shared" si="6"/>
        <v>0</v>
      </c>
    </row>
    <row r="140" spans="1:24" ht="15" customHeight="1" x14ac:dyDescent="0.25">
      <c r="A140" s="64"/>
      <c r="B140" s="65"/>
      <c r="C140" s="194"/>
      <c r="D140" s="201"/>
      <c r="E140" s="228"/>
      <c r="F140" s="187"/>
      <c r="G140" s="188"/>
      <c r="H140" s="928"/>
      <c r="I140" s="216"/>
      <c r="J140" s="212"/>
      <c r="K140" s="213"/>
      <c r="L140" s="213"/>
      <c r="M140" s="213"/>
      <c r="N140" s="214"/>
      <c r="O140" s="214"/>
      <c r="P140" s="215"/>
      <c r="Q140" s="214"/>
      <c r="R140" s="214"/>
      <c r="S140" s="214"/>
      <c r="T140" s="380" t="str">
        <f t="shared" si="4"/>
        <v/>
      </c>
      <c r="U140" s="471"/>
      <c r="W140" s="363">
        <f t="shared" si="5"/>
        <v>0</v>
      </c>
      <c r="X140" s="363">
        <f t="shared" si="6"/>
        <v>0</v>
      </c>
    </row>
    <row r="141" spans="1:24" ht="15" customHeight="1" x14ac:dyDescent="0.25">
      <c r="A141" s="64"/>
      <c r="B141" s="65"/>
      <c r="C141" s="194"/>
      <c r="D141" s="201"/>
      <c r="E141" s="228"/>
      <c r="F141" s="187"/>
      <c r="G141" s="188"/>
      <c r="H141" s="928"/>
      <c r="I141" s="216"/>
      <c r="J141" s="212"/>
      <c r="K141" s="213"/>
      <c r="L141" s="213"/>
      <c r="M141" s="213"/>
      <c r="N141" s="214"/>
      <c r="O141" s="214"/>
      <c r="P141" s="215"/>
      <c r="Q141" s="214"/>
      <c r="R141" s="214"/>
      <c r="S141" s="214"/>
      <c r="T141" s="380" t="str">
        <f t="shared" si="4"/>
        <v/>
      </c>
      <c r="U141" s="471"/>
      <c r="W141" s="363">
        <f t="shared" si="5"/>
        <v>0</v>
      </c>
      <c r="X141" s="363">
        <f t="shared" si="6"/>
        <v>0</v>
      </c>
    </row>
    <row r="142" spans="1:24" ht="15" customHeight="1" x14ac:dyDescent="0.25">
      <c r="A142" s="64"/>
      <c r="B142" s="65"/>
      <c r="C142" s="194"/>
      <c r="D142" s="201"/>
      <c r="E142" s="228"/>
      <c r="F142" s="187"/>
      <c r="G142" s="188"/>
      <c r="H142" s="928"/>
      <c r="I142" s="216"/>
      <c r="J142" s="212"/>
      <c r="K142" s="213"/>
      <c r="L142" s="213"/>
      <c r="M142" s="213"/>
      <c r="N142" s="214"/>
      <c r="O142" s="214"/>
      <c r="P142" s="215"/>
      <c r="Q142" s="214"/>
      <c r="R142" s="214"/>
      <c r="S142" s="214"/>
      <c r="T142" s="380" t="str">
        <f t="shared" si="4"/>
        <v/>
      </c>
      <c r="U142" s="471"/>
      <c r="W142" s="363">
        <f t="shared" si="5"/>
        <v>0</v>
      </c>
      <c r="X142" s="363">
        <f t="shared" si="6"/>
        <v>0</v>
      </c>
    </row>
    <row r="143" spans="1:24" ht="15" customHeight="1" x14ac:dyDescent="0.25">
      <c r="A143" s="64"/>
      <c r="B143" s="65"/>
      <c r="C143" s="194"/>
      <c r="D143" s="201"/>
      <c r="E143" s="228"/>
      <c r="F143" s="187"/>
      <c r="G143" s="188"/>
      <c r="H143" s="928"/>
      <c r="I143" s="216"/>
      <c r="J143" s="212"/>
      <c r="K143" s="213"/>
      <c r="L143" s="213"/>
      <c r="M143" s="213"/>
      <c r="N143" s="214"/>
      <c r="O143" s="214"/>
      <c r="P143" s="215"/>
      <c r="Q143" s="214"/>
      <c r="R143" s="214"/>
      <c r="S143" s="214"/>
      <c r="T143" s="380" t="str">
        <f t="shared" si="4"/>
        <v/>
      </c>
      <c r="U143" s="471"/>
      <c r="W143" s="363">
        <f t="shared" si="5"/>
        <v>0</v>
      </c>
      <c r="X143" s="363">
        <f t="shared" si="6"/>
        <v>0</v>
      </c>
    </row>
    <row r="144" spans="1:24" ht="15" customHeight="1" x14ac:dyDescent="0.25">
      <c r="A144" s="64"/>
      <c r="B144" s="65"/>
      <c r="C144" s="194"/>
      <c r="D144" s="201"/>
      <c r="E144" s="228"/>
      <c r="F144" s="187"/>
      <c r="G144" s="188"/>
      <c r="H144" s="928"/>
      <c r="I144" s="216"/>
      <c r="J144" s="212"/>
      <c r="K144" s="213"/>
      <c r="L144" s="213"/>
      <c r="M144" s="213"/>
      <c r="N144" s="214"/>
      <c r="O144" s="214"/>
      <c r="P144" s="215"/>
      <c r="Q144" s="214"/>
      <c r="R144" s="214"/>
      <c r="S144" s="214"/>
      <c r="T144" s="380" t="str">
        <f t="shared" si="4"/>
        <v/>
      </c>
      <c r="U144" s="471"/>
      <c r="W144" s="363">
        <f t="shared" si="5"/>
        <v>0</v>
      </c>
      <c r="X144" s="363">
        <f t="shared" si="6"/>
        <v>0</v>
      </c>
    </row>
    <row r="145" spans="1:24" ht="15" customHeight="1" x14ac:dyDescent="0.25">
      <c r="A145" s="64"/>
      <c r="B145" s="65"/>
      <c r="C145" s="194"/>
      <c r="D145" s="201"/>
      <c r="E145" s="228"/>
      <c r="F145" s="187"/>
      <c r="G145" s="188"/>
      <c r="H145" s="928"/>
      <c r="I145" s="216"/>
      <c r="J145" s="212"/>
      <c r="K145" s="213"/>
      <c r="L145" s="213"/>
      <c r="M145" s="213"/>
      <c r="N145" s="214"/>
      <c r="O145" s="214"/>
      <c r="P145" s="215"/>
      <c r="Q145" s="214"/>
      <c r="R145" s="214"/>
      <c r="S145" s="214"/>
      <c r="T145" s="380" t="str">
        <f t="shared" si="4"/>
        <v/>
      </c>
      <c r="U145" s="471"/>
      <c r="W145" s="363">
        <f t="shared" si="5"/>
        <v>0</v>
      </c>
      <c r="X145" s="363">
        <f t="shared" si="6"/>
        <v>0</v>
      </c>
    </row>
    <row r="146" spans="1:24" ht="15" customHeight="1" x14ac:dyDescent="0.25">
      <c r="A146" s="64"/>
      <c r="B146" s="65"/>
      <c r="C146" s="194"/>
      <c r="D146" s="201"/>
      <c r="E146" s="228"/>
      <c r="F146" s="187"/>
      <c r="G146" s="188"/>
      <c r="H146" s="928"/>
      <c r="I146" s="216"/>
      <c r="J146" s="212"/>
      <c r="K146" s="213"/>
      <c r="L146" s="213"/>
      <c r="M146" s="213"/>
      <c r="N146" s="214"/>
      <c r="O146" s="214"/>
      <c r="P146" s="215"/>
      <c r="Q146" s="214"/>
      <c r="R146" s="214"/>
      <c r="S146" s="214"/>
      <c r="T146" s="380" t="str">
        <f t="shared" ref="T146:T196" si="7">IF(SUM(D146:E146)=0,"",SUM(D146:E146))</f>
        <v/>
      </c>
      <c r="U146" s="471"/>
      <c r="W146" s="363">
        <f t="shared" ref="W146:W196" si="8">D146*F146</f>
        <v>0</v>
      </c>
      <c r="X146" s="363">
        <f t="shared" ref="X146:X196" si="9">E146*G146</f>
        <v>0</v>
      </c>
    </row>
    <row r="147" spans="1:24" ht="15" customHeight="1" x14ac:dyDescent="0.25">
      <c r="A147" s="64"/>
      <c r="B147" s="65"/>
      <c r="C147" s="194"/>
      <c r="D147" s="201"/>
      <c r="E147" s="228"/>
      <c r="F147" s="187"/>
      <c r="G147" s="188"/>
      <c r="H147" s="928"/>
      <c r="I147" s="216"/>
      <c r="J147" s="212"/>
      <c r="K147" s="213"/>
      <c r="L147" s="213"/>
      <c r="M147" s="213"/>
      <c r="N147" s="214"/>
      <c r="O147" s="214"/>
      <c r="P147" s="215"/>
      <c r="Q147" s="214"/>
      <c r="R147" s="214"/>
      <c r="S147" s="214"/>
      <c r="T147" s="380" t="str">
        <f t="shared" si="7"/>
        <v/>
      </c>
      <c r="U147" s="471"/>
      <c r="W147" s="363">
        <f t="shared" si="8"/>
        <v>0</v>
      </c>
      <c r="X147" s="363">
        <f t="shared" si="9"/>
        <v>0</v>
      </c>
    </row>
    <row r="148" spans="1:24" ht="15" customHeight="1" x14ac:dyDescent="0.25">
      <c r="A148" s="64"/>
      <c r="B148" s="65"/>
      <c r="C148" s="194"/>
      <c r="D148" s="201"/>
      <c r="E148" s="228"/>
      <c r="F148" s="187"/>
      <c r="G148" s="188"/>
      <c r="H148" s="928"/>
      <c r="I148" s="216"/>
      <c r="J148" s="212"/>
      <c r="K148" s="213"/>
      <c r="L148" s="213"/>
      <c r="M148" s="213"/>
      <c r="N148" s="214"/>
      <c r="O148" s="214"/>
      <c r="P148" s="215"/>
      <c r="Q148" s="214"/>
      <c r="R148" s="214"/>
      <c r="S148" s="214"/>
      <c r="T148" s="380" t="str">
        <f t="shared" si="7"/>
        <v/>
      </c>
      <c r="U148" s="471"/>
      <c r="W148" s="363">
        <f t="shared" si="8"/>
        <v>0</v>
      </c>
      <c r="X148" s="363">
        <f t="shared" si="9"/>
        <v>0</v>
      </c>
    </row>
    <row r="149" spans="1:24" ht="15" customHeight="1" x14ac:dyDescent="0.25">
      <c r="A149" s="64"/>
      <c r="B149" s="65"/>
      <c r="C149" s="194"/>
      <c r="D149" s="201"/>
      <c r="E149" s="228"/>
      <c r="F149" s="187"/>
      <c r="G149" s="188"/>
      <c r="H149" s="928"/>
      <c r="I149" s="216"/>
      <c r="J149" s="212"/>
      <c r="K149" s="213"/>
      <c r="L149" s="213"/>
      <c r="M149" s="213"/>
      <c r="N149" s="214"/>
      <c r="O149" s="214"/>
      <c r="P149" s="215"/>
      <c r="Q149" s="214"/>
      <c r="R149" s="214"/>
      <c r="S149" s="214"/>
      <c r="T149" s="380" t="str">
        <f t="shared" si="7"/>
        <v/>
      </c>
      <c r="U149" s="471"/>
      <c r="W149" s="363">
        <f t="shared" si="8"/>
        <v>0</v>
      </c>
      <c r="X149" s="363">
        <f t="shared" si="9"/>
        <v>0</v>
      </c>
    </row>
    <row r="150" spans="1:24" ht="15" customHeight="1" x14ac:dyDescent="0.25">
      <c r="A150" s="64"/>
      <c r="B150" s="65"/>
      <c r="C150" s="194"/>
      <c r="D150" s="201"/>
      <c r="E150" s="228"/>
      <c r="F150" s="187"/>
      <c r="G150" s="188"/>
      <c r="H150" s="928"/>
      <c r="I150" s="216"/>
      <c r="J150" s="212"/>
      <c r="K150" s="213"/>
      <c r="L150" s="213"/>
      <c r="M150" s="213"/>
      <c r="N150" s="214"/>
      <c r="O150" s="214"/>
      <c r="P150" s="215"/>
      <c r="Q150" s="214"/>
      <c r="R150" s="214"/>
      <c r="S150" s="214"/>
      <c r="T150" s="380" t="str">
        <f t="shared" si="7"/>
        <v/>
      </c>
      <c r="U150" s="471"/>
      <c r="W150" s="363">
        <f t="shared" si="8"/>
        <v>0</v>
      </c>
      <c r="X150" s="363">
        <f t="shared" si="9"/>
        <v>0</v>
      </c>
    </row>
    <row r="151" spans="1:24" ht="15" customHeight="1" x14ac:dyDescent="0.25">
      <c r="A151" s="64"/>
      <c r="B151" s="65"/>
      <c r="C151" s="194"/>
      <c r="D151" s="201"/>
      <c r="E151" s="228"/>
      <c r="F151" s="187"/>
      <c r="G151" s="188"/>
      <c r="H151" s="928"/>
      <c r="I151" s="216"/>
      <c r="J151" s="212"/>
      <c r="K151" s="213"/>
      <c r="L151" s="213"/>
      <c r="M151" s="213"/>
      <c r="N151" s="214"/>
      <c r="O151" s="214"/>
      <c r="P151" s="215"/>
      <c r="Q151" s="214"/>
      <c r="R151" s="214"/>
      <c r="S151" s="214"/>
      <c r="T151" s="380" t="str">
        <f t="shared" si="7"/>
        <v/>
      </c>
      <c r="U151" s="471"/>
      <c r="W151" s="363">
        <f t="shared" si="8"/>
        <v>0</v>
      </c>
      <c r="X151" s="363">
        <f t="shared" si="9"/>
        <v>0</v>
      </c>
    </row>
    <row r="152" spans="1:24" ht="15" customHeight="1" x14ac:dyDescent="0.25">
      <c r="A152" s="64"/>
      <c r="B152" s="65"/>
      <c r="C152" s="194"/>
      <c r="D152" s="201"/>
      <c r="E152" s="228"/>
      <c r="F152" s="187"/>
      <c r="G152" s="188"/>
      <c r="H152" s="928"/>
      <c r="I152" s="216"/>
      <c r="J152" s="212"/>
      <c r="K152" s="213"/>
      <c r="L152" s="213"/>
      <c r="M152" s="213"/>
      <c r="N152" s="214"/>
      <c r="O152" s="214"/>
      <c r="P152" s="215"/>
      <c r="Q152" s="214"/>
      <c r="R152" s="214"/>
      <c r="S152" s="214"/>
      <c r="T152" s="380" t="str">
        <f t="shared" si="7"/>
        <v/>
      </c>
      <c r="U152" s="471"/>
      <c r="W152" s="363">
        <f t="shared" si="8"/>
        <v>0</v>
      </c>
      <c r="X152" s="363">
        <f t="shared" si="9"/>
        <v>0</v>
      </c>
    </row>
    <row r="153" spans="1:24" ht="15" customHeight="1" x14ac:dyDescent="0.25">
      <c r="A153" s="64"/>
      <c r="B153" s="65"/>
      <c r="C153" s="194"/>
      <c r="D153" s="201"/>
      <c r="E153" s="228"/>
      <c r="F153" s="187"/>
      <c r="G153" s="188"/>
      <c r="H153" s="928"/>
      <c r="I153" s="216"/>
      <c r="J153" s="212"/>
      <c r="K153" s="213"/>
      <c r="L153" s="213"/>
      <c r="M153" s="213"/>
      <c r="N153" s="214"/>
      <c r="O153" s="214"/>
      <c r="P153" s="215"/>
      <c r="Q153" s="214"/>
      <c r="R153" s="214"/>
      <c r="S153" s="214"/>
      <c r="T153" s="380" t="str">
        <f t="shared" si="7"/>
        <v/>
      </c>
      <c r="U153" s="471"/>
      <c r="W153" s="363">
        <f t="shared" si="8"/>
        <v>0</v>
      </c>
      <c r="X153" s="363">
        <f t="shared" si="9"/>
        <v>0</v>
      </c>
    </row>
    <row r="154" spans="1:24" ht="15" customHeight="1" x14ac:dyDescent="0.25">
      <c r="A154" s="64"/>
      <c r="B154" s="65"/>
      <c r="C154" s="194"/>
      <c r="D154" s="201"/>
      <c r="E154" s="228"/>
      <c r="F154" s="187"/>
      <c r="G154" s="188"/>
      <c r="H154" s="928"/>
      <c r="I154" s="216"/>
      <c r="J154" s="212"/>
      <c r="K154" s="213"/>
      <c r="L154" s="213"/>
      <c r="M154" s="213"/>
      <c r="N154" s="214"/>
      <c r="O154" s="214"/>
      <c r="P154" s="215"/>
      <c r="Q154" s="214"/>
      <c r="R154" s="214"/>
      <c r="S154" s="214"/>
      <c r="T154" s="380" t="str">
        <f t="shared" si="7"/>
        <v/>
      </c>
      <c r="U154" s="471"/>
      <c r="W154" s="363">
        <f t="shared" si="8"/>
        <v>0</v>
      </c>
      <c r="X154" s="363">
        <f t="shared" si="9"/>
        <v>0</v>
      </c>
    </row>
    <row r="155" spans="1:24" ht="15" customHeight="1" x14ac:dyDescent="0.25">
      <c r="A155" s="64"/>
      <c r="B155" s="65"/>
      <c r="C155" s="194"/>
      <c r="D155" s="201"/>
      <c r="E155" s="228"/>
      <c r="F155" s="187"/>
      <c r="G155" s="188"/>
      <c r="H155" s="928"/>
      <c r="I155" s="216"/>
      <c r="J155" s="212"/>
      <c r="K155" s="213"/>
      <c r="L155" s="213"/>
      <c r="M155" s="213"/>
      <c r="N155" s="214"/>
      <c r="O155" s="214"/>
      <c r="P155" s="215"/>
      <c r="Q155" s="214"/>
      <c r="R155" s="214"/>
      <c r="S155" s="214"/>
      <c r="T155" s="380" t="str">
        <f t="shared" si="7"/>
        <v/>
      </c>
      <c r="U155" s="471"/>
      <c r="W155" s="363">
        <f t="shared" si="8"/>
        <v>0</v>
      </c>
      <c r="X155" s="363">
        <f t="shared" si="9"/>
        <v>0</v>
      </c>
    </row>
    <row r="156" spans="1:24" ht="15" customHeight="1" x14ac:dyDescent="0.25">
      <c r="A156" s="64"/>
      <c r="B156" s="65"/>
      <c r="C156" s="194"/>
      <c r="D156" s="201"/>
      <c r="E156" s="228"/>
      <c r="F156" s="187"/>
      <c r="G156" s="188"/>
      <c r="H156" s="928"/>
      <c r="I156" s="216"/>
      <c r="J156" s="212"/>
      <c r="K156" s="213"/>
      <c r="L156" s="213"/>
      <c r="M156" s="213"/>
      <c r="N156" s="214"/>
      <c r="O156" s="214"/>
      <c r="P156" s="215"/>
      <c r="Q156" s="214"/>
      <c r="R156" s="214"/>
      <c r="S156" s="214"/>
      <c r="T156" s="380" t="str">
        <f t="shared" si="7"/>
        <v/>
      </c>
      <c r="U156" s="471"/>
      <c r="W156" s="363">
        <f t="shared" si="8"/>
        <v>0</v>
      </c>
      <c r="X156" s="363">
        <f t="shared" si="9"/>
        <v>0</v>
      </c>
    </row>
    <row r="157" spans="1:24" ht="15" customHeight="1" x14ac:dyDescent="0.25">
      <c r="A157" s="64"/>
      <c r="B157" s="65"/>
      <c r="C157" s="194"/>
      <c r="D157" s="201"/>
      <c r="E157" s="228"/>
      <c r="F157" s="187"/>
      <c r="G157" s="188"/>
      <c r="H157" s="928"/>
      <c r="I157" s="216"/>
      <c r="J157" s="212"/>
      <c r="K157" s="213"/>
      <c r="L157" s="213"/>
      <c r="M157" s="213"/>
      <c r="N157" s="214"/>
      <c r="O157" s="214"/>
      <c r="P157" s="215"/>
      <c r="Q157" s="214"/>
      <c r="R157" s="214"/>
      <c r="S157" s="214"/>
      <c r="T157" s="380" t="str">
        <f t="shared" si="7"/>
        <v/>
      </c>
      <c r="U157" s="471"/>
      <c r="W157" s="363">
        <f t="shared" si="8"/>
        <v>0</v>
      </c>
      <c r="X157" s="363">
        <f t="shared" si="9"/>
        <v>0</v>
      </c>
    </row>
    <row r="158" spans="1:24" ht="15" customHeight="1" x14ac:dyDescent="0.25">
      <c r="A158" s="64"/>
      <c r="B158" s="65"/>
      <c r="C158" s="194"/>
      <c r="D158" s="201"/>
      <c r="E158" s="228"/>
      <c r="F158" s="187"/>
      <c r="G158" s="188"/>
      <c r="H158" s="928"/>
      <c r="I158" s="216"/>
      <c r="J158" s="212"/>
      <c r="K158" s="213"/>
      <c r="L158" s="213"/>
      <c r="M158" s="213"/>
      <c r="N158" s="214"/>
      <c r="O158" s="214"/>
      <c r="P158" s="215"/>
      <c r="Q158" s="214"/>
      <c r="R158" s="214"/>
      <c r="S158" s="214"/>
      <c r="T158" s="380" t="str">
        <f t="shared" si="7"/>
        <v/>
      </c>
      <c r="U158" s="471"/>
      <c r="W158" s="363">
        <f t="shared" si="8"/>
        <v>0</v>
      </c>
      <c r="X158" s="363">
        <f t="shared" si="9"/>
        <v>0</v>
      </c>
    </row>
    <row r="159" spans="1:24" ht="15" customHeight="1" x14ac:dyDescent="0.25">
      <c r="A159" s="64"/>
      <c r="B159" s="65"/>
      <c r="C159" s="194"/>
      <c r="D159" s="201"/>
      <c r="E159" s="228"/>
      <c r="F159" s="187"/>
      <c r="G159" s="188"/>
      <c r="H159" s="928"/>
      <c r="I159" s="216"/>
      <c r="J159" s="212"/>
      <c r="K159" s="213"/>
      <c r="L159" s="213"/>
      <c r="M159" s="213"/>
      <c r="N159" s="214"/>
      <c r="O159" s="214"/>
      <c r="P159" s="215"/>
      <c r="Q159" s="214"/>
      <c r="R159" s="214"/>
      <c r="S159" s="214"/>
      <c r="T159" s="380" t="str">
        <f t="shared" si="7"/>
        <v/>
      </c>
      <c r="U159" s="471"/>
      <c r="W159" s="363">
        <f t="shared" si="8"/>
        <v>0</v>
      </c>
      <c r="X159" s="363">
        <f t="shared" si="9"/>
        <v>0</v>
      </c>
    </row>
    <row r="160" spans="1:24" ht="15" customHeight="1" x14ac:dyDescent="0.25">
      <c r="A160" s="64"/>
      <c r="B160" s="65"/>
      <c r="C160" s="194"/>
      <c r="D160" s="201"/>
      <c r="E160" s="228"/>
      <c r="F160" s="187"/>
      <c r="G160" s="188"/>
      <c r="H160" s="928"/>
      <c r="I160" s="216"/>
      <c r="J160" s="212"/>
      <c r="K160" s="213"/>
      <c r="L160" s="213"/>
      <c r="M160" s="213"/>
      <c r="N160" s="214"/>
      <c r="O160" s="214"/>
      <c r="P160" s="215"/>
      <c r="Q160" s="214"/>
      <c r="R160" s="214"/>
      <c r="S160" s="214"/>
      <c r="T160" s="380" t="str">
        <f t="shared" si="7"/>
        <v/>
      </c>
      <c r="U160" s="471"/>
      <c r="W160" s="363">
        <f t="shared" si="8"/>
        <v>0</v>
      </c>
      <c r="X160" s="363">
        <f t="shared" si="9"/>
        <v>0</v>
      </c>
    </row>
    <row r="161" spans="1:24" ht="15" customHeight="1" x14ac:dyDescent="0.25">
      <c r="A161" s="64"/>
      <c r="B161" s="65"/>
      <c r="C161" s="194"/>
      <c r="D161" s="201"/>
      <c r="E161" s="228"/>
      <c r="F161" s="187"/>
      <c r="G161" s="188"/>
      <c r="H161" s="928"/>
      <c r="I161" s="216"/>
      <c r="J161" s="212"/>
      <c r="K161" s="213"/>
      <c r="L161" s="213"/>
      <c r="M161" s="213"/>
      <c r="N161" s="214"/>
      <c r="O161" s="214"/>
      <c r="P161" s="215"/>
      <c r="Q161" s="214"/>
      <c r="R161" s="214"/>
      <c r="S161" s="214"/>
      <c r="T161" s="380" t="str">
        <f t="shared" si="7"/>
        <v/>
      </c>
      <c r="U161" s="471"/>
      <c r="W161" s="363">
        <f t="shared" si="8"/>
        <v>0</v>
      </c>
      <c r="X161" s="363">
        <f t="shared" si="9"/>
        <v>0</v>
      </c>
    </row>
    <row r="162" spans="1:24" ht="15" customHeight="1" x14ac:dyDescent="0.25">
      <c r="A162" s="64"/>
      <c r="B162" s="65"/>
      <c r="C162" s="194"/>
      <c r="D162" s="201"/>
      <c r="E162" s="228"/>
      <c r="F162" s="187"/>
      <c r="G162" s="188"/>
      <c r="H162" s="928"/>
      <c r="I162" s="216"/>
      <c r="J162" s="212"/>
      <c r="K162" s="213"/>
      <c r="L162" s="213"/>
      <c r="M162" s="213"/>
      <c r="N162" s="214"/>
      <c r="O162" s="214"/>
      <c r="P162" s="215"/>
      <c r="Q162" s="214"/>
      <c r="R162" s="214"/>
      <c r="S162" s="214"/>
      <c r="T162" s="380" t="str">
        <f t="shared" si="7"/>
        <v/>
      </c>
      <c r="U162" s="471"/>
      <c r="W162" s="363">
        <f t="shared" si="8"/>
        <v>0</v>
      </c>
      <c r="X162" s="363">
        <f t="shared" si="9"/>
        <v>0</v>
      </c>
    </row>
    <row r="163" spans="1:24" ht="15" customHeight="1" x14ac:dyDescent="0.25">
      <c r="A163" s="64"/>
      <c r="B163" s="65"/>
      <c r="C163" s="194"/>
      <c r="D163" s="201"/>
      <c r="E163" s="228"/>
      <c r="F163" s="187"/>
      <c r="G163" s="188"/>
      <c r="H163" s="928"/>
      <c r="I163" s="216"/>
      <c r="J163" s="212"/>
      <c r="K163" s="213"/>
      <c r="L163" s="213"/>
      <c r="M163" s="213"/>
      <c r="N163" s="214"/>
      <c r="O163" s="214"/>
      <c r="P163" s="215"/>
      <c r="Q163" s="214"/>
      <c r="R163" s="214"/>
      <c r="S163" s="214"/>
      <c r="T163" s="380" t="str">
        <f t="shared" si="7"/>
        <v/>
      </c>
      <c r="U163" s="471"/>
      <c r="W163" s="363">
        <f t="shared" si="8"/>
        <v>0</v>
      </c>
      <c r="X163" s="363">
        <f t="shared" si="9"/>
        <v>0</v>
      </c>
    </row>
    <row r="164" spans="1:24" ht="15" customHeight="1" x14ac:dyDescent="0.25">
      <c r="A164" s="64"/>
      <c r="B164" s="65"/>
      <c r="C164" s="194"/>
      <c r="D164" s="201"/>
      <c r="E164" s="228"/>
      <c r="F164" s="187"/>
      <c r="G164" s="188"/>
      <c r="H164" s="928"/>
      <c r="I164" s="216"/>
      <c r="J164" s="212"/>
      <c r="K164" s="213"/>
      <c r="L164" s="213"/>
      <c r="M164" s="213"/>
      <c r="N164" s="214"/>
      <c r="O164" s="214"/>
      <c r="P164" s="215"/>
      <c r="Q164" s="214"/>
      <c r="R164" s="214"/>
      <c r="S164" s="214"/>
      <c r="T164" s="380" t="str">
        <f t="shared" si="7"/>
        <v/>
      </c>
      <c r="U164" s="471"/>
      <c r="W164" s="363">
        <f t="shared" si="8"/>
        <v>0</v>
      </c>
      <c r="X164" s="363">
        <f t="shared" si="9"/>
        <v>0</v>
      </c>
    </row>
    <row r="165" spans="1:24" ht="15" customHeight="1" x14ac:dyDescent="0.25">
      <c r="A165" s="64"/>
      <c r="B165" s="65"/>
      <c r="C165" s="194"/>
      <c r="D165" s="201"/>
      <c r="E165" s="228"/>
      <c r="F165" s="187"/>
      <c r="G165" s="188"/>
      <c r="H165" s="928"/>
      <c r="I165" s="216"/>
      <c r="J165" s="212"/>
      <c r="K165" s="213"/>
      <c r="L165" s="213"/>
      <c r="M165" s="213"/>
      <c r="N165" s="214"/>
      <c r="O165" s="214"/>
      <c r="P165" s="215"/>
      <c r="Q165" s="214"/>
      <c r="R165" s="214"/>
      <c r="S165" s="214"/>
      <c r="T165" s="380" t="str">
        <f t="shared" si="7"/>
        <v/>
      </c>
      <c r="U165" s="471"/>
      <c r="W165" s="363">
        <f t="shared" si="8"/>
        <v>0</v>
      </c>
      <c r="X165" s="363">
        <f t="shared" si="9"/>
        <v>0</v>
      </c>
    </row>
    <row r="166" spans="1:24" ht="15" customHeight="1" x14ac:dyDescent="0.25">
      <c r="A166" s="64"/>
      <c r="B166" s="65"/>
      <c r="C166" s="194"/>
      <c r="D166" s="201"/>
      <c r="E166" s="228"/>
      <c r="F166" s="187"/>
      <c r="G166" s="188"/>
      <c r="H166" s="928"/>
      <c r="I166" s="216"/>
      <c r="J166" s="212"/>
      <c r="K166" s="213"/>
      <c r="L166" s="213"/>
      <c r="M166" s="213"/>
      <c r="N166" s="214"/>
      <c r="O166" s="214"/>
      <c r="P166" s="215"/>
      <c r="Q166" s="214"/>
      <c r="R166" s="214"/>
      <c r="S166" s="214"/>
      <c r="T166" s="380" t="str">
        <f t="shared" si="7"/>
        <v/>
      </c>
      <c r="U166" s="471"/>
      <c r="W166" s="363">
        <f t="shared" si="8"/>
        <v>0</v>
      </c>
      <c r="X166" s="363">
        <f t="shared" si="9"/>
        <v>0</v>
      </c>
    </row>
    <row r="167" spans="1:24" ht="15" customHeight="1" x14ac:dyDescent="0.25">
      <c r="A167" s="64"/>
      <c r="B167" s="65"/>
      <c r="C167" s="194"/>
      <c r="D167" s="201"/>
      <c r="E167" s="228"/>
      <c r="F167" s="187"/>
      <c r="G167" s="188"/>
      <c r="H167" s="928"/>
      <c r="I167" s="216"/>
      <c r="J167" s="212"/>
      <c r="K167" s="213"/>
      <c r="L167" s="213"/>
      <c r="M167" s="213"/>
      <c r="N167" s="214"/>
      <c r="O167" s="214"/>
      <c r="P167" s="215"/>
      <c r="Q167" s="214"/>
      <c r="R167" s="214"/>
      <c r="S167" s="214"/>
      <c r="T167" s="380" t="str">
        <f t="shared" si="7"/>
        <v/>
      </c>
      <c r="U167" s="471"/>
      <c r="W167" s="363">
        <f t="shared" si="8"/>
        <v>0</v>
      </c>
      <c r="X167" s="363">
        <f t="shared" si="9"/>
        <v>0</v>
      </c>
    </row>
    <row r="168" spans="1:24" ht="15" customHeight="1" x14ac:dyDescent="0.25">
      <c r="A168" s="64"/>
      <c r="B168" s="65"/>
      <c r="C168" s="194"/>
      <c r="D168" s="201"/>
      <c r="E168" s="228"/>
      <c r="F168" s="187"/>
      <c r="G168" s="188"/>
      <c r="H168" s="928"/>
      <c r="I168" s="216"/>
      <c r="J168" s="212"/>
      <c r="K168" s="213"/>
      <c r="L168" s="213"/>
      <c r="M168" s="213"/>
      <c r="N168" s="214"/>
      <c r="O168" s="214"/>
      <c r="P168" s="215"/>
      <c r="Q168" s="214"/>
      <c r="R168" s="214"/>
      <c r="S168" s="214"/>
      <c r="T168" s="380" t="str">
        <f t="shared" si="7"/>
        <v/>
      </c>
      <c r="U168" s="471"/>
      <c r="W168" s="363">
        <f t="shared" si="8"/>
        <v>0</v>
      </c>
      <c r="X168" s="363">
        <f t="shared" si="9"/>
        <v>0</v>
      </c>
    </row>
    <row r="169" spans="1:24" ht="15" customHeight="1" x14ac:dyDescent="0.25">
      <c r="A169" s="64"/>
      <c r="B169" s="65"/>
      <c r="C169" s="194"/>
      <c r="D169" s="201"/>
      <c r="E169" s="228"/>
      <c r="F169" s="187"/>
      <c r="G169" s="188"/>
      <c r="H169" s="928"/>
      <c r="I169" s="216"/>
      <c r="J169" s="212"/>
      <c r="K169" s="213"/>
      <c r="L169" s="213"/>
      <c r="M169" s="213"/>
      <c r="N169" s="214"/>
      <c r="O169" s="214"/>
      <c r="P169" s="215"/>
      <c r="Q169" s="214"/>
      <c r="R169" s="214"/>
      <c r="S169" s="214"/>
      <c r="T169" s="380" t="str">
        <f t="shared" si="7"/>
        <v/>
      </c>
      <c r="U169" s="471"/>
      <c r="W169" s="363">
        <f t="shared" si="8"/>
        <v>0</v>
      </c>
      <c r="X169" s="363">
        <f t="shared" si="9"/>
        <v>0</v>
      </c>
    </row>
    <row r="170" spans="1:24" ht="15" customHeight="1" x14ac:dyDescent="0.25">
      <c r="A170" s="64"/>
      <c r="B170" s="65"/>
      <c r="C170" s="194"/>
      <c r="D170" s="201"/>
      <c r="E170" s="228"/>
      <c r="F170" s="187"/>
      <c r="G170" s="188"/>
      <c r="H170" s="928"/>
      <c r="I170" s="216"/>
      <c r="J170" s="212"/>
      <c r="K170" s="213"/>
      <c r="L170" s="213"/>
      <c r="M170" s="213"/>
      <c r="N170" s="214"/>
      <c r="O170" s="214"/>
      <c r="P170" s="215"/>
      <c r="Q170" s="214"/>
      <c r="R170" s="214"/>
      <c r="S170" s="214"/>
      <c r="T170" s="380" t="str">
        <f t="shared" si="7"/>
        <v/>
      </c>
      <c r="U170" s="471"/>
      <c r="W170" s="363">
        <f t="shared" si="8"/>
        <v>0</v>
      </c>
      <c r="X170" s="363">
        <f t="shared" si="9"/>
        <v>0</v>
      </c>
    </row>
    <row r="171" spans="1:24" ht="15" customHeight="1" x14ac:dyDescent="0.25">
      <c r="A171" s="64"/>
      <c r="B171" s="65"/>
      <c r="C171" s="194"/>
      <c r="D171" s="201"/>
      <c r="E171" s="228"/>
      <c r="F171" s="187"/>
      <c r="G171" s="188"/>
      <c r="H171" s="928"/>
      <c r="I171" s="216"/>
      <c r="J171" s="212"/>
      <c r="K171" s="213"/>
      <c r="L171" s="213"/>
      <c r="M171" s="213"/>
      <c r="N171" s="214"/>
      <c r="O171" s="214"/>
      <c r="P171" s="215"/>
      <c r="Q171" s="214"/>
      <c r="R171" s="214"/>
      <c r="S171" s="214"/>
      <c r="T171" s="380" t="str">
        <f t="shared" si="7"/>
        <v/>
      </c>
      <c r="U171" s="471"/>
      <c r="W171" s="363">
        <f t="shared" si="8"/>
        <v>0</v>
      </c>
      <c r="X171" s="363">
        <f t="shared" si="9"/>
        <v>0</v>
      </c>
    </row>
    <row r="172" spans="1:24" ht="15" customHeight="1" x14ac:dyDescent="0.25">
      <c r="A172" s="64"/>
      <c r="B172" s="65"/>
      <c r="C172" s="194"/>
      <c r="D172" s="201"/>
      <c r="E172" s="228"/>
      <c r="F172" s="187"/>
      <c r="G172" s="188"/>
      <c r="H172" s="928"/>
      <c r="I172" s="216"/>
      <c r="J172" s="212"/>
      <c r="K172" s="213"/>
      <c r="L172" s="213"/>
      <c r="M172" s="213"/>
      <c r="N172" s="214"/>
      <c r="O172" s="214"/>
      <c r="P172" s="215"/>
      <c r="Q172" s="214"/>
      <c r="R172" s="214"/>
      <c r="S172" s="214"/>
      <c r="T172" s="380" t="str">
        <f t="shared" si="7"/>
        <v/>
      </c>
      <c r="U172" s="471"/>
      <c r="W172" s="363">
        <f t="shared" si="8"/>
        <v>0</v>
      </c>
      <c r="X172" s="363">
        <f t="shared" si="9"/>
        <v>0</v>
      </c>
    </row>
    <row r="173" spans="1:24" ht="15" customHeight="1" x14ac:dyDescent="0.25">
      <c r="A173" s="64"/>
      <c r="B173" s="65"/>
      <c r="C173" s="194"/>
      <c r="D173" s="201"/>
      <c r="E173" s="228"/>
      <c r="F173" s="187"/>
      <c r="G173" s="188"/>
      <c r="H173" s="928"/>
      <c r="I173" s="216"/>
      <c r="J173" s="212"/>
      <c r="K173" s="213"/>
      <c r="L173" s="213"/>
      <c r="M173" s="213"/>
      <c r="N173" s="214"/>
      <c r="O173" s="214"/>
      <c r="P173" s="215"/>
      <c r="Q173" s="214"/>
      <c r="R173" s="214"/>
      <c r="S173" s="214"/>
      <c r="T173" s="380" t="str">
        <f t="shared" si="7"/>
        <v/>
      </c>
      <c r="U173" s="471"/>
      <c r="W173" s="363">
        <f t="shared" si="8"/>
        <v>0</v>
      </c>
      <c r="X173" s="363">
        <f t="shared" si="9"/>
        <v>0</v>
      </c>
    </row>
    <row r="174" spans="1:24" ht="15" customHeight="1" x14ac:dyDescent="0.25">
      <c r="A174" s="64"/>
      <c r="B174" s="65"/>
      <c r="C174" s="194"/>
      <c r="D174" s="201"/>
      <c r="E174" s="228"/>
      <c r="F174" s="187"/>
      <c r="G174" s="188"/>
      <c r="H174" s="928"/>
      <c r="I174" s="216"/>
      <c r="J174" s="212"/>
      <c r="K174" s="213"/>
      <c r="L174" s="213"/>
      <c r="M174" s="213"/>
      <c r="N174" s="214"/>
      <c r="O174" s="214"/>
      <c r="P174" s="215"/>
      <c r="Q174" s="214"/>
      <c r="R174" s="214"/>
      <c r="S174" s="214"/>
      <c r="T174" s="380" t="str">
        <f t="shared" si="7"/>
        <v/>
      </c>
      <c r="U174" s="471"/>
      <c r="W174" s="363">
        <f t="shared" si="8"/>
        <v>0</v>
      </c>
      <c r="X174" s="363">
        <f t="shared" si="9"/>
        <v>0</v>
      </c>
    </row>
    <row r="175" spans="1:24" ht="15" customHeight="1" x14ac:dyDescent="0.25">
      <c r="A175" s="64"/>
      <c r="B175" s="65"/>
      <c r="C175" s="194"/>
      <c r="D175" s="201"/>
      <c r="E175" s="228"/>
      <c r="F175" s="187"/>
      <c r="G175" s="188"/>
      <c r="H175" s="928"/>
      <c r="I175" s="216"/>
      <c r="J175" s="212"/>
      <c r="K175" s="213"/>
      <c r="L175" s="213"/>
      <c r="M175" s="213"/>
      <c r="N175" s="214"/>
      <c r="O175" s="214"/>
      <c r="P175" s="215"/>
      <c r="Q175" s="214"/>
      <c r="R175" s="214"/>
      <c r="S175" s="214"/>
      <c r="T175" s="380" t="str">
        <f t="shared" si="7"/>
        <v/>
      </c>
      <c r="U175" s="471"/>
      <c r="W175" s="363">
        <f t="shared" si="8"/>
        <v>0</v>
      </c>
      <c r="X175" s="363">
        <f t="shared" si="9"/>
        <v>0</v>
      </c>
    </row>
    <row r="176" spans="1:24" ht="15" customHeight="1" x14ac:dyDescent="0.25">
      <c r="A176" s="64"/>
      <c r="B176" s="65"/>
      <c r="C176" s="194"/>
      <c r="D176" s="201"/>
      <c r="E176" s="228"/>
      <c r="F176" s="187"/>
      <c r="G176" s="188"/>
      <c r="H176" s="928"/>
      <c r="I176" s="216"/>
      <c r="J176" s="212"/>
      <c r="K176" s="213"/>
      <c r="L176" s="213"/>
      <c r="M176" s="213"/>
      <c r="N176" s="214"/>
      <c r="O176" s="214"/>
      <c r="P176" s="215"/>
      <c r="Q176" s="214"/>
      <c r="R176" s="214"/>
      <c r="S176" s="214"/>
      <c r="T176" s="380" t="str">
        <f t="shared" si="7"/>
        <v/>
      </c>
      <c r="U176" s="471"/>
      <c r="W176" s="363">
        <f t="shared" si="8"/>
        <v>0</v>
      </c>
      <c r="X176" s="363">
        <f t="shared" si="9"/>
        <v>0</v>
      </c>
    </row>
    <row r="177" spans="1:24" ht="15" customHeight="1" x14ac:dyDescent="0.25">
      <c r="A177" s="64"/>
      <c r="B177" s="65"/>
      <c r="C177" s="194"/>
      <c r="D177" s="201"/>
      <c r="E177" s="228"/>
      <c r="F177" s="187"/>
      <c r="G177" s="188"/>
      <c r="H177" s="928"/>
      <c r="I177" s="216"/>
      <c r="J177" s="212"/>
      <c r="K177" s="213"/>
      <c r="L177" s="213"/>
      <c r="M177" s="213"/>
      <c r="N177" s="214"/>
      <c r="O177" s="214"/>
      <c r="P177" s="215"/>
      <c r="Q177" s="214"/>
      <c r="R177" s="214"/>
      <c r="S177" s="214"/>
      <c r="T177" s="380" t="str">
        <f t="shared" si="7"/>
        <v/>
      </c>
      <c r="U177" s="471"/>
      <c r="W177" s="363">
        <f t="shared" si="8"/>
        <v>0</v>
      </c>
      <c r="X177" s="363">
        <f t="shared" si="9"/>
        <v>0</v>
      </c>
    </row>
    <row r="178" spans="1:24" ht="15" customHeight="1" x14ac:dyDescent="0.25">
      <c r="A178" s="64"/>
      <c r="B178" s="65"/>
      <c r="C178" s="194"/>
      <c r="D178" s="201"/>
      <c r="E178" s="228"/>
      <c r="F178" s="187"/>
      <c r="G178" s="188"/>
      <c r="H178" s="928"/>
      <c r="I178" s="216"/>
      <c r="J178" s="212"/>
      <c r="K178" s="213"/>
      <c r="L178" s="213"/>
      <c r="M178" s="213"/>
      <c r="N178" s="214"/>
      <c r="O178" s="214"/>
      <c r="P178" s="215"/>
      <c r="Q178" s="214"/>
      <c r="R178" s="214"/>
      <c r="S178" s="214"/>
      <c r="T178" s="380" t="str">
        <f t="shared" si="7"/>
        <v/>
      </c>
      <c r="U178" s="471"/>
      <c r="W178" s="363">
        <f t="shared" si="8"/>
        <v>0</v>
      </c>
      <c r="X178" s="363">
        <f t="shared" si="9"/>
        <v>0</v>
      </c>
    </row>
    <row r="179" spans="1:24" ht="15" customHeight="1" x14ac:dyDescent="0.25">
      <c r="A179" s="64"/>
      <c r="B179" s="65"/>
      <c r="C179" s="194"/>
      <c r="D179" s="201"/>
      <c r="E179" s="228"/>
      <c r="F179" s="187"/>
      <c r="G179" s="188"/>
      <c r="H179" s="928"/>
      <c r="I179" s="216"/>
      <c r="J179" s="212"/>
      <c r="K179" s="213"/>
      <c r="L179" s="213"/>
      <c r="M179" s="213"/>
      <c r="N179" s="214"/>
      <c r="O179" s="214"/>
      <c r="P179" s="215"/>
      <c r="Q179" s="214"/>
      <c r="R179" s="214"/>
      <c r="S179" s="214"/>
      <c r="T179" s="380" t="str">
        <f t="shared" si="7"/>
        <v/>
      </c>
      <c r="U179" s="471"/>
      <c r="W179" s="363">
        <f t="shared" si="8"/>
        <v>0</v>
      </c>
      <c r="X179" s="363">
        <f t="shared" si="9"/>
        <v>0</v>
      </c>
    </row>
    <row r="180" spans="1:24" ht="15" customHeight="1" x14ac:dyDescent="0.25">
      <c r="A180" s="64"/>
      <c r="B180" s="65"/>
      <c r="C180" s="194"/>
      <c r="D180" s="201"/>
      <c r="E180" s="228"/>
      <c r="F180" s="187"/>
      <c r="G180" s="188"/>
      <c r="H180" s="928"/>
      <c r="I180" s="216"/>
      <c r="J180" s="212"/>
      <c r="K180" s="213"/>
      <c r="L180" s="213"/>
      <c r="M180" s="213"/>
      <c r="N180" s="214"/>
      <c r="O180" s="214"/>
      <c r="P180" s="215"/>
      <c r="Q180" s="214"/>
      <c r="R180" s="214"/>
      <c r="S180" s="214"/>
      <c r="T180" s="380" t="str">
        <f t="shared" si="7"/>
        <v/>
      </c>
      <c r="U180" s="471"/>
      <c r="W180" s="363">
        <f t="shared" si="8"/>
        <v>0</v>
      </c>
      <c r="X180" s="363">
        <f t="shared" si="9"/>
        <v>0</v>
      </c>
    </row>
    <row r="181" spans="1:24" ht="15" customHeight="1" x14ac:dyDescent="0.25">
      <c r="A181" s="64"/>
      <c r="B181" s="65"/>
      <c r="C181" s="194"/>
      <c r="D181" s="201"/>
      <c r="E181" s="228"/>
      <c r="F181" s="187"/>
      <c r="G181" s="188"/>
      <c r="H181" s="928"/>
      <c r="I181" s="216"/>
      <c r="J181" s="212"/>
      <c r="K181" s="213"/>
      <c r="L181" s="213"/>
      <c r="M181" s="213"/>
      <c r="N181" s="214"/>
      <c r="O181" s="214"/>
      <c r="P181" s="215"/>
      <c r="Q181" s="214"/>
      <c r="R181" s="214"/>
      <c r="S181" s="214"/>
      <c r="T181" s="380" t="str">
        <f t="shared" si="7"/>
        <v/>
      </c>
      <c r="U181" s="471"/>
      <c r="W181" s="363">
        <f t="shared" si="8"/>
        <v>0</v>
      </c>
      <c r="X181" s="363">
        <f t="shared" si="9"/>
        <v>0</v>
      </c>
    </row>
    <row r="182" spans="1:24" ht="15" customHeight="1" x14ac:dyDescent="0.25">
      <c r="A182" s="64"/>
      <c r="B182" s="65"/>
      <c r="C182" s="194"/>
      <c r="D182" s="201"/>
      <c r="E182" s="228"/>
      <c r="F182" s="187"/>
      <c r="G182" s="188"/>
      <c r="H182" s="928"/>
      <c r="I182" s="216"/>
      <c r="J182" s="212"/>
      <c r="K182" s="213"/>
      <c r="L182" s="213"/>
      <c r="M182" s="213"/>
      <c r="N182" s="214"/>
      <c r="O182" s="214"/>
      <c r="P182" s="215"/>
      <c r="Q182" s="214"/>
      <c r="R182" s="214"/>
      <c r="S182" s="214"/>
      <c r="T182" s="380" t="str">
        <f t="shared" si="7"/>
        <v/>
      </c>
      <c r="U182" s="471"/>
      <c r="W182" s="363">
        <f t="shared" si="8"/>
        <v>0</v>
      </c>
      <c r="X182" s="363">
        <f t="shared" si="9"/>
        <v>0</v>
      </c>
    </row>
    <row r="183" spans="1:24" ht="15" customHeight="1" x14ac:dyDescent="0.25">
      <c r="A183" s="64"/>
      <c r="B183" s="65"/>
      <c r="C183" s="194"/>
      <c r="D183" s="201"/>
      <c r="E183" s="228"/>
      <c r="F183" s="187"/>
      <c r="G183" s="188"/>
      <c r="H183" s="928"/>
      <c r="I183" s="216"/>
      <c r="J183" s="212"/>
      <c r="K183" s="213"/>
      <c r="L183" s="213"/>
      <c r="M183" s="213"/>
      <c r="N183" s="214"/>
      <c r="O183" s="214"/>
      <c r="P183" s="215"/>
      <c r="Q183" s="214"/>
      <c r="R183" s="214"/>
      <c r="S183" s="214"/>
      <c r="T183" s="380" t="str">
        <f t="shared" si="7"/>
        <v/>
      </c>
      <c r="U183" s="471"/>
      <c r="W183" s="363">
        <f t="shared" si="8"/>
        <v>0</v>
      </c>
      <c r="X183" s="363">
        <f t="shared" si="9"/>
        <v>0</v>
      </c>
    </row>
    <row r="184" spans="1:24" ht="15" customHeight="1" x14ac:dyDescent="0.25">
      <c r="A184" s="64"/>
      <c r="B184" s="65"/>
      <c r="C184" s="194"/>
      <c r="D184" s="201"/>
      <c r="E184" s="228"/>
      <c r="F184" s="187"/>
      <c r="G184" s="188"/>
      <c r="H184" s="928"/>
      <c r="I184" s="216"/>
      <c r="J184" s="212"/>
      <c r="K184" s="213"/>
      <c r="L184" s="213"/>
      <c r="M184" s="213"/>
      <c r="N184" s="214"/>
      <c r="O184" s="214"/>
      <c r="P184" s="215"/>
      <c r="Q184" s="214"/>
      <c r="R184" s="214"/>
      <c r="S184" s="214"/>
      <c r="T184" s="380" t="str">
        <f t="shared" si="7"/>
        <v/>
      </c>
      <c r="U184" s="471"/>
      <c r="W184" s="363">
        <f t="shared" si="8"/>
        <v>0</v>
      </c>
      <c r="X184" s="363">
        <f t="shared" si="9"/>
        <v>0</v>
      </c>
    </row>
    <row r="185" spans="1:24" ht="15" customHeight="1" x14ac:dyDescent="0.25">
      <c r="A185" s="64"/>
      <c r="B185" s="65"/>
      <c r="C185" s="194"/>
      <c r="D185" s="201"/>
      <c r="E185" s="228"/>
      <c r="F185" s="187"/>
      <c r="G185" s="188"/>
      <c r="H185" s="928"/>
      <c r="I185" s="216"/>
      <c r="J185" s="212"/>
      <c r="K185" s="213"/>
      <c r="L185" s="213"/>
      <c r="M185" s="213"/>
      <c r="N185" s="214"/>
      <c r="O185" s="214"/>
      <c r="P185" s="215"/>
      <c r="Q185" s="214"/>
      <c r="R185" s="214"/>
      <c r="S185" s="214"/>
      <c r="T185" s="380" t="str">
        <f t="shared" si="7"/>
        <v/>
      </c>
      <c r="U185" s="471"/>
      <c r="W185" s="363">
        <f t="shared" si="8"/>
        <v>0</v>
      </c>
      <c r="X185" s="363">
        <f t="shared" si="9"/>
        <v>0</v>
      </c>
    </row>
    <row r="186" spans="1:24" ht="15" customHeight="1" x14ac:dyDescent="0.25">
      <c r="A186" s="64"/>
      <c r="B186" s="65"/>
      <c r="C186" s="194"/>
      <c r="D186" s="201"/>
      <c r="E186" s="228"/>
      <c r="F186" s="187"/>
      <c r="G186" s="188"/>
      <c r="H186" s="928"/>
      <c r="I186" s="216"/>
      <c r="J186" s="212"/>
      <c r="K186" s="213"/>
      <c r="L186" s="213"/>
      <c r="M186" s="213"/>
      <c r="N186" s="214"/>
      <c r="O186" s="214"/>
      <c r="P186" s="215"/>
      <c r="Q186" s="214"/>
      <c r="R186" s="214"/>
      <c r="S186" s="214"/>
      <c r="T186" s="380" t="str">
        <f t="shared" si="7"/>
        <v/>
      </c>
      <c r="U186" s="471"/>
      <c r="W186" s="363">
        <f t="shared" si="8"/>
        <v>0</v>
      </c>
      <c r="X186" s="363">
        <f t="shared" si="9"/>
        <v>0</v>
      </c>
    </row>
    <row r="187" spans="1:24" ht="15" customHeight="1" x14ac:dyDescent="0.25">
      <c r="A187" s="64"/>
      <c r="B187" s="65"/>
      <c r="C187" s="194"/>
      <c r="D187" s="201"/>
      <c r="E187" s="228"/>
      <c r="F187" s="187"/>
      <c r="G187" s="188"/>
      <c r="H187" s="928"/>
      <c r="I187" s="216"/>
      <c r="J187" s="212"/>
      <c r="K187" s="213"/>
      <c r="L187" s="213"/>
      <c r="M187" s="213"/>
      <c r="N187" s="214"/>
      <c r="O187" s="214"/>
      <c r="P187" s="215"/>
      <c r="Q187" s="214"/>
      <c r="R187" s="214"/>
      <c r="S187" s="214"/>
      <c r="T187" s="380" t="str">
        <f t="shared" si="7"/>
        <v/>
      </c>
      <c r="U187" s="471"/>
      <c r="W187" s="363">
        <f t="shared" si="8"/>
        <v>0</v>
      </c>
      <c r="X187" s="363">
        <f t="shared" si="9"/>
        <v>0</v>
      </c>
    </row>
    <row r="188" spans="1:24" ht="15" customHeight="1" x14ac:dyDescent="0.25">
      <c r="A188" s="64"/>
      <c r="B188" s="65"/>
      <c r="C188" s="194"/>
      <c r="D188" s="201"/>
      <c r="E188" s="228"/>
      <c r="F188" s="187"/>
      <c r="G188" s="188"/>
      <c r="H188" s="928"/>
      <c r="I188" s="216"/>
      <c r="J188" s="212"/>
      <c r="K188" s="213"/>
      <c r="L188" s="213"/>
      <c r="M188" s="213"/>
      <c r="N188" s="214"/>
      <c r="O188" s="214"/>
      <c r="P188" s="215"/>
      <c r="Q188" s="214"/>
      <c r="R188" s="214"/>
      <c r="S188" s="214"/>
      <c r="T188" s="380" t="str">
        <f t="shared" si="7"/>
        <v/>
      </c>
      <c r="U188" s="471"/>
      <c r="W188" s="363">
        <f t="shared" si="8"/>
        <v>0</v>
      </c>
      <c r="X188" s="363">
        <f t="shared" si="9"/>
        <v>0</v>
      </c>
    </row>
    <row r="189" spans="1:24" ht="15" customHeight="1" x14ac:dyDescent="0.25">
      <c r="A189" s="64"/>
      <c r="B189" s="65"/>
      <c r="C189" s="194"/>
      <c r="D189" s="201"/>
      <c r="E189" s="228"/>
      <c r="F189" s="187"/>
      <c r="G189" s="188"/>
      <c r="H189" s="928"/>
      <c r="I189" s="216"/>
      <c r="J189" s="212"/>
      <c r="K189" s="213"/>
      <c r="L189" s="213"/>
      <c r="M189" s="213"/>
      <c r="N189" s="214"/>
      <c r="O189" s="214"/>
      <c r="P189" s="215"/>
      <c r="Q189" s="214"/>
      <c r="R189" s="214"/>
      <c r="S189" s="214"/>
      <c r="T189" s="380" t="str">
        <f t="shared" si="7"/>
        <v/>
      </c>
      <c r="U189" s="471"/>
      <c r="W189" s="363">
        <f t="shared" si="8"/>
        <v>0</v>
      </c>
      <c r="X189" s="363">
        <f t="shared" si="9"/>
        <v>0</v>
      </c>
    </row>
    <row r="190" spans="1:24" ht="15" customHeight="1" x14ac:dyDescent="0.25">
      <c r="A190" s="64"/>
      <c r="B190" s="65"/>
      <c r="C190" s="194"/>
      <c r="D190" s="201"/>
      <c r="E190" s="228"/>
      <c r="F190" s="187"/>
      <c r="G190" s="188"/>
      <c r="H190" s="928"/>
      <c r="I190" s="216"/>
      <c r="J190" s="212"/>
      <c r="K190" s="213"/>
      <c r="L190" s="213"/>
      <c r="M190" s="213"/>
      <c r="N190" s="214"/>
      <c r="O190" s="214"/>
      <c r="P190" s="215"/>
      <c r="Q190" s="214"/>
      <c r="R190" s="214"/>
      <c r="S190" s="214"/>
      <c r="T190" s="380" t="str">
        <f t="shared" si="7"/>
        <v/>
      </c>
      <c r="U190" s="471"/>
      <c r="W190" s="363">
        <f t="shared" si="8"/>
        <v>0</v>
      </c>
      <c r="X190" s="363">
        <f t="shared" si="9"/>
        <v>0</v>
      </c>
    </row>
    <row r="191" spans="1:24" ht="15" customHeight="1" x14ac:dyDescent="0.25">
      <c r="A191" s="64"/>
      <c r="B191" s="65"/>
      <c r="C191" s="194"/>
      <c r="D191" s="201"/>
      <c r="E191" s="228"/>
      <c r="F191" s="187"/>
      <c r="G191" s="188"/>
      <c r="H191" s="928"/>
      <c r="I191" s="216"/>
      <c r="J191" s="212"/>
      <c r="K191" s="213"/>
      <c r="L191" s="213"/>
      <c r="M191" s="213"/>
      <c r="N191" s="214"/>
      <c r="O191" s="214"/>
      <c r="P191" s="215"/>
      <c r="Q191" s="214"/>
      <c r="R191" s="214"/>
      <c r="S191" s="214"/>
      <c r="T191" s="380" t="str">
        <f t="shared" si="7"/>
        <v/>
      </c>
      <c r="U191" s="471"/>
      <c r="W191" s="363">
        <f t="shared" si="8"/>
        <v>0</v>
      </c>
      <c r="X191" s="363">
        <f t="shared" si="9"/>
        <v>0</v>
      </c>
    </row>
    <row r="192" spans="1:24" ht="15" customHeight="1" x14ac:dyDescent="0.25">
      <c r="A192" s="64"/>
      <c r="B192" s="65"/>
      <c r="C192" s="194"/>
      <c r="D192" s="201"/>
      <c r="E192" s="228"/>
      <c r="F192" s="187"/>
      <c r="G192" s="188"/>
      <c r="H192" s="928"/>
      <c r="I192" s="216"/>
      <c r="J192" s="212"/>
      <c r="K192" s="213"/>
      <c r="L192" s="213"/>
      <c r="M192" s="213"/>
      <c r="N192" s="214"/>
      <c r="O192" s="214"/>
      <c r="P192" s="215"/>
      <c r="Q192" s="214"/>
      <c r="R192" s="214"/>
      <c r="S192" s="214"/>
      <c r="T192" s="380" t="str">
        <f t="shared" si="7"/>
        <v/>
      </c>
      <c r="U192" s="471"/>
      <c r="W192" s="363">
        <f t="shared" si="8"/>
        <v>0</v>
      </c>
      <c r="X192" s="363">
        <f t="shared" si="9"/>
        <v>0</v>
      </c>
    </row>
    <row r="193" spans="1:24" ht="15" customHeight="1" x14ac:dyDescent="0.25">
      <c r="A193" s="64"/>
      <c r="B193" s="65"/>
      <c r="C193" s="194"/>
      <c r="D193" s="201"/>
      <c r="E193" s="228"/>
      <c r="F193" s="187"/>
      <c r="G193" s="188"/>
      <c r="H193" s="928"/>
      <c r="I193" s="216"/>
      <c r="J193" s="212"/>
      <c r="K193" s="213"/>
      <c r="L193" s="213"/>
      <c r="M193" s="213"/>
      <c r="N193" s="214"/>
      <c r="O193" s="214"/>
      <c r="P193" s="215"/>
      <c r="Q193" s="214"/>
      <c r="R193" s="214"/>
      <c r="S193" s="214"/>
      <c r="T193" s="380" t="str">
        <f t="shared" si="7"/>
        <v/>
      </c>
      <c r="U193" s="471"/>
      <c r="W193" s="363">
        <f t="shared" si="8"/>
        <v>0</v>
      </c>
      <c r="X193" s="363">
        <f t="shared" si="9"/>
        <v>0</v>
      </c>
    </row>
    <row r="194" spans="1:24" ht="15" customHeight="1" x14ac:dyDescent="0.25">
      <c r="A194" s="64"/>
      <c r="B194" s="65"/>
      <c r="C194" s="194"/>
      <c r="D194" s="201"/>
      <c r="E194" s="228"/>
      <c r="F194" s="187"/>
      <c r="G194" s="188"/>
      <c r="H194" s="928"/>
      <c r="I194" s="216"/>
      <c r="J194" s="212"/>
      <c r="K194" s="213"/>
      <c r="L194" s="213"/>
      <c r="M194" s="213"/>
      <c r="N194" s="214"/>
      <c r="O194" s="214"/>
      <c r="P194" s="215"/>
      <c r="Q194" s="214"/>
      <c r="R194" s="214"/>
      <c r="S194" s="214"/>
      <c r="T194" s="380" t="str">
        <f t="shared" si="7"/>
        <v/>
      </c>
      <c r="U194" s="471"/>
      <c r="W194" s="363">
        <f t="shared" si="8"/>
        <v>0</v>
      </c>
      <c r="X194" s="363">
        <f t="shared" si="9"/>
        <v>0</v>
      </c>
    </row>
    <row r="195" spans="1:24" ht="15" customHeight="1" x14ac:dyDescent="0.25">
      <c r="A195" s="64"/>
      <c r="B195" s="65"/>
      <c r="C195" s="194"/>
      <c r="D195" s="201"/>
      <c r="E195" s="228"/>
      <c r="F195" s="187"/>
      <c r="G195" s="188"/>
      <c r="H195" s="928"/>
      <c r="I195" s="216"/>
      <c r="J195" s="212"/>
      <c r="K195" s="213"/>
      <c r="L195" s="213"/>
      <c r="M195" s="213"/>
      <c r="N195" s="214"/>
      <c r="O195" s="214"/>
      <c r="P195" s="215"/>
      <c r="Q195" s="214"/>
      <c r="R195" s="214"/>
      <c r="S195" s="214"/>
      <c r="T195" s="380" t="str">
        <f t="shared" si="7"/>
        <v/>
      </c>
      <c r="U195" s="471"/>
      <c r="W195" s="363">
        <f t="shared" si="8"/>
        <v>0</v>
      </c>
      <c r="X195" s="363">
        <f t="shared" si="9"/>
        <v>0</v>
      </c>
    </row>
    <row r="196" spans="1:24" ht="15" customHeight="1" thickBot="1" x14ac:dyDescent="0.3">
      <c r="A196" s="66"/>
      <c r="B196" s="67"/>
      <c r="C196" s="195"/>
      <c r="D196" s="203"/>
      <c r="E196" s="231"/>
      <c r="F196" s="189"/>
      <c r="G196" s="190"/>
      <c r="H196" s="929"/>
      <c r="I196" s="222"/>
      <c r="J196" s="218"/>
      <c r="K196" s="219"/>
      <c r="L196" s="219"/>
      <c r="M196" s="219"/>
      <c r="N196" s="220"/>
      <c r="O196" s="220"/>
      <c r="P196" s="221"/>
      <c r="Q196" s="220"/>
      <c r="R196" s="220"/>
      <c r="S196" s="220"/>
      <c r="T196" s="381" t="str">
        <f t="shared" si="7"/>
        <v/>
      </c>
      <c r="U196" s="472"/>
      <c r="W196" s="363">
        <f t="shared" si="8"/>
        <v>0</v>
      </c>
      <c r="X196" s="363">
        <f t="shared" si="9"/>
        <v>0</v>
      </c>
    </row>
  </sheetData>
  <sheetProtection algorithmName="SHA-512" hashValue="yKppXkw74sPoVqQ6vEOf2sZtUWvlFGDnmOGs0wxkw/4TsWGXFj7ytlHWZUuW8fau7HGBJo8UaArjLitYA5kt0Q==" saltValue="rmKpq8124N2lujwJsw81mg==" spinCount="100000" sheet="1" objects="1" scenarios="1"/>
  <mergeCells count="23">
    <mergeCell ref="R13:R14"/>
    <mergeCell ref="S13:S14"/>
    <mergeCell ref="P12:S12"/>
    <mergeCell ref="T12:U12"/>
    <mergeCell ref="T13:T14"/>
    <mergeCell ref="U13:U14"/>
    <mergeCell ref="P13:P14"/>
    <mergeCell ref="Q13:Q14"/>
    <mergeCell ref="A9:G9"/>
    <mergeCell ref="A10:G10"/>
    <mergeCell ref="H12:O12"/>
    <mergeCell ref="J13:O13"/>
    <mergeCell ref="B12:B15"/>
    <mergeCell ref="C12:C15"/>
    <mergeCell ref="D12:G12"/>
    <mergeCell ref="D13:E13"/>
    <mergeCell ref="F13:G13"/>
    <mergeCell ref="A12:A15"/>
    <mergeCell ref="H9:L9"/>
    <mergeCell ref="H10:L10"/>
    <mergeCell ref="N9:Q9"/>
    <mergeCell ref="N10:Q10"/>
    <mergeCell ref="H13:I13"/>
  </mergeCells>
  <conditionalFormatting sqref="F17:G196">
    <cfRule type="expression" dxfId="96" priority="12">
      <formula>AND(D17&gt;0,ISBLANK(F17))</formula>
    </cfRule>
  </conditionalFormatting>
  <conditionalFormatting sqref="B17:B196">
    <cfRule type="expression" dxfId="95" priority="5">
      <formula>IF(AND(NOT(ISBLANK(A17)),ISBLANK(B17)),TRUE,FALSE)</formula>
    </cfRule>
  </conditionalFormatting>
  <conditionalFormatting sqref="C17:C196">
    <cfRule type="expression" dxfId="94" priority="4">
      <formula>IF(AND(NOT(ISBLANK(A17)),ISBLANK(C17)),TRUE,FALSE)</formula>
    </cfRule>
  </conditionalFormatting>
  <conditionalFormatting sqref="D17:D196">
    <cfRule type="expression" dxfId="93" priority="2">
      <formula>AND(F17&gt;0,ISBLANK(D17))</formula>
    </cfRule>
  </conditionalFormatting>
  <conditionalFormatting sqref="E17:E196">
    <cfRule type="expression" dxfId="92" priority="1">
      <formula>AND(G17&gt;0,ISBLANK(E17))</formula>
    </cfRule>
  </conditionalFormatting>
  <dataValidations count="7">
    <dataValidation type="decimal" operator="greaterThanOrEqual" allowBlank="1" showInputMessage="1" showErrorMessage="1" error="Please enter a dollar amount greater than or equal to $0.00." sqref="F17:G196" xr:uid="{00000000-0002-0000-1000-000000000000}">
      <formula1>0</formula1>
    </dataValidation>
    <dataValidation type="decimal" operator="greaterThanOrEqual" allowBlank="1" showInputMessage="1" showErrorMessage="1" error="Please enter a number greater than or equal to 0.0." sqref="D17:E196" xr:uid="{00000000-0002-0000-1000-000001000000}">
      <formula1>0</formula1>
    </dataValidation>
    <dataValidation type="whole" operator="greaterThanOrEqual" allowBlank="1" showInputMessage="1" showErrorMessage="1" error="Please enter a whole number greater than or equal to 0." sqref="H17:S196" xr:uid="{00000000-0002-0000-1000-000002000000}">
      <formula1>0</formula1>
    </dataValidation>
    <dataValidation type="list" errorStyle="information" allowBlank="1" sqref="A17:A196" xr:uid="{00000000-0002-0000-1000-000003000000}">
      <formula1>ListNonUnion</formula1>
    </dataValidation>
    <dataValidation type="list" allowBlank="1" showInputMessage="1" showErrorMessage="1" error="Please choose an option from the drop-down list." sqref="C17:C196" xr:uid="{00000000-0002-0000-1000-000004000000}">
      <formula1>ListStandardHours</formula1>
    </dataValidation>
    <dataValidation type="list" allowBlank="1" showInputMessage="1" showErrorMessage="1" error="Please choose an option from the drop-down list." sqref="B17:B196" xr:uid="{00000000-0002-0000-1000-000005000000}">
      <formula1>ListEmploymentType</formula1>
    </dataValidation>
    <dataValidation type="decimal" operator="greaterThanOrEqual" allowBlank="1" showInputMessage="1" showErrorMessage="1" error="Please enter a percentage between 0.0% and 100.0%." sqref="U17:U196" xr:uid="{00000000-0002-0000-1000-000006000000}">
      <formula1>0</formula1>
    </dataValidation>
  </dataValidations>
  <pageMargins left="0.7" right="0.7" top="0.75" bottom="0.75" header="0.3" footer="0.3"/>
  <pageSetup paperSize="5" scale="43" fitToHeight="0"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249977111117893"/>
    <pageSetUpPr fitToPage="1"/>
  </sheetPr>
  <dimension ref="A1:U71"/>
  <sheetViews>
    <sheetView topLeftCell="E1" workbookViewId="0">
      <selection activeCell="O17" sqref="O17"/>
    </sheetView>
  </sheetViews>
  <sheetFormatPr defaultColWidth="9.140625" defaultRowHeight="15" x14ac:dyDescent="0.25"/>
  <cols>
    <col min="1" max="1" width="13.7109375" style="92" customWidth="1"/>
    <col min="2" max="2" width="10.7109375" style="92" customWidth="1"/>
    <col min="3" max="3" width="2.85546875" style="181" customWidth="1"/>
    <col min="4" max="4" width="10.7109375" style="92" customWidth="1"/>
    <col min="5" max="5" width="9.140625" style="92" customWidth="1"/>
    <col min="6" max="9" width="10.7109375" style="92" customWidth="1"/>
    <col min="10" max="10" width="2.85546875" style="92" customWidth="1"/>
    <col min="11" max="13" width="10.7109375" style="92" customWidth="1"/>
    <col min="14" max="14" width="9.140625" style="92"/>
    <col min="15" max="15" width="40.7109375" style="92" customWidth="1"/>
    <col min="16" max="21" width="10.7109375" style="92" customWidth="1"/>
    <col min="22" max="16384" width="9.140625" style="92"/>
  </cols>
  <sheetData>
    <row r="1" spans="1:21" s="90" customFormat="1" ht="15" customHeight="1" x14ac:dyDescent="0.25">
      <c r="C1" s="178"/>
    </row>
    <row r="2" spans="1:21" s="90" customFormat="1" ht="15" customHeight="1" x14ac:dyDescent="0.25">
      <c r="C2" s="178"/>
    </row>
    <row r="3" spans="1:21" s="90" customFormat="1" ht="15" customHeight="1" x14ac:dyDescent="0.25">
      <c r="C3" s="178"/>
    </row>
    <row r="4" spans="1:21" s="90" customFormat="1" ht="15" customHeight="1" x14ac:dyDescent="0.25">
      <c r="C4" s="178"/>
    </row>
    <row r="5" spans="1:21" s="90" customFormat="1" ht="15" customHeight="1" x14ac:dyDescent="0.25">
      <c r="C5" s="178"/>
    </row>
    <row r="6" spans="1:21" s="90" customFormat="1" ht="15" customHeight="1" x14ac:dyDescent="0.25">
      <c r="C6" s="178"/>
    </row>
    <row r="7" spans="1:21" s="90" customFormat="1" ht="15" hidden="1" customHeight="1" x14ac:dyDescent="0.25">
      <c r="C7" s="178"/>
    </row>
    <row r="8" spans="1:21" s="90" customFormat="1" ht="15" hidden="1" customHeight="1" x14ac:dyDescent="0.25">
      <c r="C8" s="178"/>
    </row>
    <row r="9" spans="1:21" ht="18.75" x14ac:dyDescent="0.25">
      <c r="A9" s="1071" t="s">
        <v>720</v>
      </c>
      <c r="B9" s="1071"/>
      <c r="C9" s="1071"/>
      <c r="D9" s="1071"/>
      <c r="E9" s="1071"/>
      <c r="F9" s="1071"/>
      <c r="G9" s="1071"/>
      <c r="H9" s="1071"/>
      <c r="I9" s="1071"/>
      <c r="J9" s="1071"/>
      <c r="K9" s="1071"/>
      <c r="L9" s="1071"/>
      <c r="M9" s="1071"/>
      <c r="N9" s="91"/>
      <c r="O9" s="91"/>
      <c r="P9" s="91"/>
      <c r="Q9" s="91"/>
      <c r="R9" s="91"/>
      <c r="S9" s="91"/>
      <c r="T9" s="91"/>
      <c r="U9" s="91"/>
    </row>
    <row r="10" spans="1:21" ht="18.75" x14ac:dyDescent="0.25">
      <c r="A10" s="1071" t="s">
        <v>626</v>
      </c>
      <c r="B10" s="1071"/>
      <c r="C10" s="1071"/>
      <c r="D10" s="1071"/>
      <c r="E10" s="1071"/>
      <c r="F10" s="1071"/>
      <c r="G10" s="1071"/>
      <c r="H10" s="1071"/>
      <c r="I10" s="1071"/>
      <c r="J10" s="1071"/>
      <c r="K10" s="1071"/>
      <c r="L10" s="1071"/>
      <c r="M10" s="1071"/>
      <c r="N10" s="91"/>
      <c r="O10" s="91"/>
      <c r="P10" s="91"/>
      <c r="Q10" s="91"/>
      <c r="R10" s="91"/>
      <c r="S10" s="91"/>
      <c r="T10" s="91"/>
      <c r="U10" s="91"/>
    </row>
    <row r="11" spans="1:21" x14ac:dyDescent="0.25">
      <c r="A11" s="896"/>
      <c r="B11" s="91"/>
      <c r="C11" s="179"/>
      <c r="D11" s="91"/>
      <c r="E11" s="91"/>
      <c r="F11" s="91"/>
      <c r="G11" s="91"/>
      <c r="H11" s="91"/>
      <c r="I11" s="91"/>
      <c r="J11" s="91"/>
      <c r="K11" s="91"/>
      <c r="L11" s="91"/>
      <c r="M11" s="91"/>
      <c r="N11" s="91"/>
      <c r="O11" s="91"/>
      <c r="P11" s="91"/>
      <c r="Q11" s="91"/>
      <c r="R11" s="91"/>
      <c r="S11" s="91"/>
      <c r="T11" s="91"/>
      <c r="U11" s="91"/>
    </row>
    <row r="12" spans="1:21" ht="45" customHeight="1" thickBot="1" x14ac:dyDescent="0.3">
      <c r="A12" s="1072" t="s">
        <v>929</v>
      </c>
      <c r="B12" s="1072"/>
      <c r="C12" s="1072"/>
      <c r="D12" s="1072"/>
      <c r="E12" s="91"/>
      <c r="F12" s="1072" t="s">
        <v>931</v>
      </c>
      <c r="G12" s="1072"/>
      <c r="H12" s="1072"/>
      <c r="I12" s="1072"/>
      <c r="J12" s="1072"/>
      <c r="K12" s="1072"/>
      <c r="L12" s="1072"/>
      <c r="M12" s="1072"/>
      <c r="N12" s="91"/>
      <c r="O12" s="1072" t="s">
        <v>928</v>
      </c>
      <c r="P12" s="1073"/>
      <c r="Q12" s="1073"/>
      <c r="R12" s="1073"/>
      <c r="S12" s="1073"/>
      <c r="T12" s="1073"/>
      <c r="U12" s="1073"/>
    </row>
    <row r="13" spans="1:21" x14ac:dyDescent="0.25">
      <c r="A13" s="1064"/>
      <c r="B13" s="1064" t="s">
        <v>167</v>
      </c>
      <c r="C13" s="180"/>
      <c r="D13" s="1064" t="s">
        <v>328</v>
      </c>
      <c r="E13" s="91"/>
      <c r="F13" s="1064"/>
      <c r="G13" s="1068" t="s">
        <v>167</v>
      </c>
      <c r="H13" s="1069"/>
      <c r="I13" s="1070"/>
      <c r="J13" s="91"/>
      <c r="K13" s="1068" t="s">
        <v>328</v>
      </c>
      <c r="L13" s="1069"/>
      <c r="M13" s="1070"/>
      <c r="N13" s="91"/>
      <c r="O13" s="415" t="s">
        <v>436</v>
      </c>
      <c r="P13" s="1068" t="s">
        <v>326</v>
      </c>
      <c r="Q13" s="1069"/>
      <c r="R13" s="1070"/>
      <c r="S13" s="1068" t="s">
        <v>327</v>
      </c>
      <c r="T13" s="1070"/>
      <c r="U13" s="1064" t="s">
        <v>318</v>
      </c>
    </row>
    <row r="14" spans="1:21" ht="26.25" thickBot="1" x14ac:dyDescent="0.3">
      <c r="A14" s="1065"/>
      <c r="B14" s="1065"/>
      <c r="C14" s="180"/>
      <c r="D14" s="1065"/>
      <c r="E14" s="91"/>
      <c r="F14" s="1065"/>
      <c r="G14" s="175" t="s">
        <v>171</v>
      </c>
      <c r="H14" s="489" t="s">
        <v>170</v>
      </c>
      <c r="I14" s="492" t="s">
        <v>473</v>
      </c>
      <c r="J14" s="91"/>
      <c r="K14" s="175" t="s">
        <v>171</v>
      </c>
      <c r="L14" s="489" t="s">
        <v>170</v>
      </c>
      <c r="M14" s="492" t="s">
        <v>473</v>
      </c>
      <c r="N14" s="91"/>
      <c r="O14" s="437" t="s">
        <v>437</v>
      </c>
      <c r="P14" s="172" t="s">
        <v>321</v>
      </c>
      <c r="Q14" s="176" t="s">
        <v>322</v>
      </c>
      <c r="R14" s="177" t="s">
        <v>323</v>
      </c>
      <c r="S14" s="30" t="s">
        <v>358</v>
      </c>
      <c r="T14" s="177" t="s">
        <v>325</v>
      </c>
      <c r="U14" s="1065"/>
    </row>
    <row r="15" spans="1:21" x14ac:dyDescent="0.25">
      <c r="A15" s="52" t="s">
        <v>292</v>
      </c>
      <c r="B15" s="322"/>
      <c r="C15" s="323"/>
      <c r="D15" s="322"/>
      <c r="E15" s="91"/>
      <c r="F15" s="52" t="s">
        <v>319</v>
      </c>
      <c r="G15" s="326"/>
      <c r="H15" s="490"/>
      <c r="I15" s="327"/>
      <c r="J15" s="328"/>
      <c r="K15" s="326"/>
      <c r="L15" s="490"/>
      <c r="M15" s="327"/>
      <c r="N15" s="91"/>
      <c r="O15" s="173" t="s">
        <v>238</v>
      </c>
      <c r="P15" s="329"/>
      <c r="Q15" s="338"/>
      <c r="R15" s="339"/>
      <c r="S15" s="329"/>
      <c r="T15" s="339"/>
      <c r="U15" s="340">
        <f t="shared" ref="U15:U16" si="0">SUM(P15:T15)</f>
        <v>0</v>
      </c>
    </row>
    <row r="16" spans="1:21" x14ac:dyDescent="0.25">
      <c r="A16" s="173" t="s">
        <v>293</v>
      </c>
      <c r="B16" s="324"/>
      <c r="C16" s="323"/>
      <c r="D16" s="324"/>
      <c r="E16" s="91"/>
      <c r="F16" s="173">
        <v>20</v>
      </c>
      <c r="G16" s="329"/>
      <c r="H16" s="338"/>
      <c r="I16" s="330"/>
      <c r="J16" s="328"/>
      <c r="K16" s="329"/>
      <c r="L16" s="338"/>
      <c r="M16" s="330"/>
      <c r="N16" s="91"/>
      <c r="O16" s="174" t="s">
        <v>324</v>
      </c>
      <c r="P16" s="331"/>
      <c r="Q16" s="442"/>
      <c r="R16" s="443"/>
      <c r="S16" s="331"/>
      <c r="T16" s="443"/>
      <c r="U16" s="445">
        <f t="shared" si="0"/>
        <v>0</v>
      </c>
    </row>
    <row r="17" spans="1:21" x14ac:dyDescent="0.25">
      <c r="A17" s="173" t="s">
        <v>294</v>
      </c>
      <c r="B17" s="324"/>
      <c r="C17" s="323"/>
      <c r="D17" s="324"/>
      <c r="E17" s="91"/>
      <c r="F17" s="173">
        <v>21</v>
      </c>
      <c r="G17" s="329"/>
      <c r="H17" s="338"/>
      <c r="I17" s="330"/>
      <c r="J17" s="328"/>
      <c r="K17" s="329"/>
      <c r="L17" s="338"/>
      <c r="M17" s="330"/>
      <c r="N17" s="91"/>
      <c r="O17" s="417" t="s">
        <v>438</v>
      </c>
      <c r="P17" s="1061"/>
      <c r="Q17" s="1062"/>
      <c r="R17" s="1063"/>
      <c r="S17" s="438"/>
      <c r="T17" s="439"/>
      <c r="U17" s="340">
        <f>SUM(P17:T17)</f>
        <v>0</v>
      </c>
    </row>
    <row r="18" spans="1:21" x14ac:dyDescent="0.25">
      <c r="A18" s="173" t="s">
        <v>295</v>
      </c>
      <c r="B18" s="324"/>
      <c r="C18" s="323"/>
      <c r="D18" s="324"/>
      <c r="E18" s="91"/>
      <c r="F18" s="173">
        <v>22</v>
      </c>
      <c r="G18" s="329"/>
      <c r="H18" s="338"/>
      <c r="I18" s="330"/>
      <c r="J18" s="328"/>
      <c r="K18" s="329"/>
      <c r="L18" s="338"/>
      <c r="M18" s="330"/>
      <c r="N18" s="91"/>
      <c r="O18" s="457" t="s">
        <v>439</v>
      </c>
      <c r="P18" s="1061"/>
      <c r="Q18" s="1062"/>
      <c r="R18" s="1063"/>
      <c r="S18" s="438"/>
      <c r="T18" s="439"/>
      <c r="U18" s="340">
        <f>SUM(P18:T18)</f>
        <v>0</v>
      </c>
    </row>
    <row r="19" spans="1:21" ht="15.75" thickBot="1" x14ac:dyDescent="0.3">
      <c r="A19" s="173" t="s">
        <v>296</v>
      </c>
      <c r="B19" s="324"/>
      <c r="C19" s="323"/>
      <c r="D19" s="324"/>
      <c r="E19" s="91"/>
      <c r="F19" s="173">
        <v>23</v>
      </c>
      <c r="G19" s="329"/>
      <c r="H19" s="338"/>
      <c r="I19" s="330"/>
      <c r="J19" s="328"/>
      <c r="K19" s="329"/>
      <c r="L19" s="338"/>
      <c r="M19" s="330"/>
      <c r="N19" s="91"/>
      <c r="O19" s="467" t="s">
        <v>462</v>
      </c>
      <c r="P19" s="1058"/>
      <c r="Q19" s="1059"/>
      <c r="R19" s="1060"/>
      <c r="S19" s="440"/>
      <c r="T19" s="441"/>
      <c r="U19" s="341">
        <f>SUM(P19:T19)</f>
        <v>0</v>
      </c>
    </row>
    <row r="20" spans="1:21" x14ac:dyDescent="0.25">
      <c r="A20" s="173" t="s">
        <v>297</v>
      </c>
      <c r="B20" s="324"/>
      <c r="C20" s="323"/>
      <c r="D20" s="324"/>
      <c r="E20" s="91"/>
      <c r="F20" s="173">
        <v>24</v>
      </c>
      <c r="G20" s="329"/>
      <c r="H20" s="338"/>
      <c r="I20" s="330"/>
      <c r="J20" s="328"/>
      <c r="K20" s="329"/>
      <c r="L20" s="338"/>
      <c r="M20" s="330"/>
      <c r="N20" s="91"/>
      <c r="O20" s="91"/>
      <c r="P20" s="91"/>
      <c r="Q20" s="91"/>
      <c r="R20" s="91"/>
      <c r="S20" s="91"/>
      <c r="T20" s="91"/>
      <c r="U20" s="91"/>
    </row>
    <row r="21" spans="1:21" x14ac:dyDescent="0.25">
      <c r="A21" s="173" t="s">
        <v>298</v>
      </c>
      <c r="B21" s="324"/>
      <c r="C21" s="323"/>
      <c r="D21" s="324"/>
      <c r="E21" s="91"/>
      <c r="F21" s="173">
        <v>25</v>
      </c>
      <c r="G21" s="329"/>
      <c r="H21" s="338"/>
      <c r="I21" s="330"/>
      <c r="J21" s="328"/>
      <c r="K21" s="329"/>
      <c r="L21" s="338"/>
      <c r="M21" s="330"/>
      <c r="N21" s="91"/>
      <c r="O21" s="91"/>
      <c r="P21" s="91"/>
      <c r="Q21" s="91"/>
      <c r="R21" s="91"/>
      <c r="S21" s="91"/>
      <c r="T21" s="591"/>
      <c r="U21" s="591"/>
    </row>
    <row r="22" spans="1:21" ht="15" customHeight="1" x14ac:dyDescent="0.25">
      <c r="A22" s="173" t="s">
        <v>299</v>
      </c>
      <c r="B22" s="324"/>
      <c r="C22" s="323"/>
      <c r="D22" s="324"/>
      <c r="E22" s="91"/>
      <c r="F22" s="173">
        <v>26</v>
      </c>
      <c r="G22" s="329"/>
      <c r="H22" s="338"/>
      <c r="I22" s="330"/>
      <c r="J22" s="328"/>
      <c r="K22" s="329"/>
      <c r="L22" s="338"/>
      <c r="M22" s="330"/>
      <c r="N22" s="91"/>
      <c r="O22" s="91"/>
      <c r="P22" s="91"/>
      <c r="Q22" s="91"/>
      <c r="R22" s="91"/>
      <c r="S22" s="91"/>
      <c r="T22" s="591"/>
      <c r="U22" s="591"/>
    </row>
    <row r="23" spans="1:21" x14ac:dyDescent="0.25">
      <c r="A23" s="173" t="s">
        <v>300</v>
      </c>
      <c r="B23" s="324"/>
      <c r="C23" s="323"/>
      <c r="D23" s="324"/>
      <c r="E23" s="91"/>
      <c r="F23" s="173">
        <v>27</v>
      </c>
      <c r="G23" s="329"/>
      <c r="H23" s="338"/>
      <c r="I23" s="330"/>
      <c r="J23" s="328"/>
      <c r="K23" s="329"/>
      <c r="L23" s="338"/>
      <c r="M23" s="330"/>
      <c r="N23" s="91"/>
      <c r="O23" s="91"/>
      <c r="P23" s="91"/>
      <c r="Q23" s="91"/>
      <c r="R23" s="91"/>
      <c r="S23" s="91"/>
      <c r="T23" s="591"/>
      <c r="U23" s="591"/>
    </row>
    <row r="24" spans="1:21" x14ac:dyDescent="0.25">
      <c r="A24" s="173" t="s">
        <v>301</v>
      </c>
      <c r="B24" s="324"/>
      <c r="C24" s="323"/>
      <c r="D24" s="324"/>
      <c r="E24" s="91"/>
      <c r="F24" s="173">
        <v>28</v>
      </c>
      <c r="G24" s="329"/>
      <c r="H24" s="338"/>
      <c r="I24" s="330"/>
      <c r="J24" s="328"/>
      <c r="K24" s="329"/>
      <c r="L24" s="338"/>
      <c r="M24" s="330"/>
      <c r="N24" s="91"/>
      <c r="O24" s="91"/>
      <c r="P24" s="91"/>
      <c r="Q24" s="91"/>
      <c r="R24" s="91"/>
      <c r="S24" s="91"/>
      <c r="T24" s="591"/>
      <c r="U24" s="591"/>
    </row>
    <row r="25" spans="1:21" x14ac:dyDescent="0.25">
      <c r="A25" s="173" t="s">
        <v>302</v>
      </c>
      <c r="B25" s="324"/>
      <c r="C25" s="323"/>
      <c r="D25" s="324"/>
      <c r="E25" s="91"/>
      <c r="F25" s="173">
        <v>29</v>
      </c>
      <c r="G25" s="329"/>
      <c r="H25" s="338"/>
      <c r="I25" s="330"/>
      <c r="J25" s="328"/>
      <c r="K25" s="329"/>
      <c r="L25" s="338"/>
      <c r="M25" s="330"/>
      <c r="N25" s="91"/>
      <c r="O25" s="91"/>
      <c r="P25" s="91"/>
      <c r="Q25" s="91"/>
      <c r="R25" s="91"/>
      <c r="S25" s="91"/>
      <c r="T25" s="591"/>
      <c r="U25" s="591"/>
    </row>
    <row r="26" spans="1:21" x14ac:dyDescent="0.25">
      <c r="A26" s="173" t="s">
        <v>303</v>
      </c>
      <c r="B26" s="324"/>
      <c r="C26" s="323"/>
      <c r="D26" s="324"/>
      <c r="E26" s="91"/>
      <c r="F26" s="173">
        <v>30</v>
      </c>
      <c r="G26" s="329"/>
      <c r="H26" s="338"/>
      <c r="I26" s="330"/>
      <c r="J26" s="328"/>
      <c r="K26" s="329"/>
      <c r="L26" s="338"/>
      <c r="M26" s="330"/>
      <c r="N26" s="91"/>
      <c r="O26" s="91"/>
      <c r="P26" s="91"/>
      <c r="Q26" s="91"/>
      <c r="R26" s="91"/>
      <c r="S26" s="91"/>
      <c r="T26" s="591"/>
      <c r="U26" s="591"/>
    </row>
    <row r="27" spans="1:21" x14ac:dyDescent="0.25">
      <c r="A27" s="173" t="s">
        <v>304</v>
      </c>
      <c r="B27" s="324"/>
      <c r="C27" s="323"/>
      <c r="D27" s="324"/>
      <c r="E27" s="91"/>
      <c r="F27" s="173">
        <v>31</v>
      </c>
      <c r="G27" s="329"/>
      <c r="H27" s="338"/>
      <c r="I27" s="330"/>
      <c r="J27" s="328"/>
      <c r="K27" s="329"/>
      <c r="L27" s="338"/>
      <c r="M27" s="330"/>
      <c r="N27" s="91"/>
      <c r="O27" s="91"/>
      <c r="P27" s="91"/>
      <c r="Q27" s="91"/>
      <c r="R27" s="91"/>
      <c r="S27" s="91"/>
      <c r="T27" s="591"/>
      <c r="U27" s="591"/>
    </row>
    <row r="28" spans="1:21" x14ac:dyDescent="0.25">
      <c r="A28" s="173" t="s">
        <v>305</v>
      </c>
      <c r="B28" s="324"/>
      <c r="C28" s="323"/>
      <c r="D28" s="324"/>
      <c r="E28" s="91"/>
      <c r="F28" s="173">
        <v>32</v>
      </c>
      <c r="G28" s="329"/>
      <c r="H28" s="338"/>
      <c r="I28" s="330"/>
      <c r="J28" s="328"/>
      <c r="K28" s="329"/>
      <c r="L28" s="338"/>
      <c r="M28" s="330"/>
      <c r="N28" s="91"/>
      <c r="O28" s="91"/>
      <c r="P28" s="91"/>
      <c r="Q28" s="91"/>
      <c r="R28" s="91"/>
      <c r="S28" s="91"/>
      <c r="T28" s="591"/>
      <c r="U28" s="591"/>
    </row>
    <row r="29" spans="1:21" x14ac:dyDescent="0.25">
      <c r="A29" s="173" t="s">
        <v>306</v>
      </c>
      <c r="B29" s="324"/>
      <c r="C29" s="323"/>
      <c r="D29" s="324"/>
      <c r="E29" s="91"/>
      <c r="F29" s="173">
        <v>33</v>
      </c>
      <c r="G29" s="329"/>
      <c r="H29" s="338"/>
      <c r="I29" s="330"/>
      <c r="J29" s="328"/>
      <c r="K29" s="329"/>
      <c r="L29" s="338"/>
      <c r="M29" s="330"/>
      <c r="N29" s="91"/>
      <c r="O29" s="91"/>
      <c r="P29" s="91"/>
      <c r="Q29" s="91"/>
      <c r="R29" s="91"/>
      <c r="S29" s="91"/>
      <c r="T29" s="591"/>
      <c r="U29" s="591"/>
    </row>
    <row r="30" spans="1:21" x14ac:dyDescent="0.25">
      <c r="A30" s="173" t="s">
        <v>307</v>
      </c>
      <c r="B30" s="324"/>
      <c r="C30" s="323"/>
      <c r="D30" s="324"/>
      <c r="E30" s="91"/>
      <c r="F30" s="173">
        <v>34</v>
      </c>
      <c r="G30" s="329"/>
      <c r="H30" s="338"/>
      <c r="I30" s="330"/>
      <c r="J30" s="328"/>
      <c r="K30" s="329"/>
      <c r="L30" s="338"/>
      <c r="M30" s="330"/>
      <c r="N30" s="91"/>
      <c r="O30" s="91"/>
      <c r="P30" s="91"/>
      <c r="Q30" s="91"/>
      <c r="R30" s="91"/>
      <c r="S30" s="91"/>
      <c r="T30" s="591"/>
      <c r="U30" s="591"/>
    </row>
    <row r="31" spans="1:21" x14ac:dyDescent="0.25">
      <c r="A31" s="173" t="s">
        <v>308</v>
      </c>
      <c r="B31" s="324"/>
      <c r="C31" s="323"/>
      <c r="D31" s="324"/>
      <c r="E31" s="91"/>
      <c r="F31" s="173">
        <v>35</v>
      </c>
      <c r="G31" s="329"/>
      <c r="H31" s="338"/>
      <c r="I31" s="330"/>
      <c r="J31" s="328"/>
      <c r="K31" s="329"/>
      <c r="L31" s="338"/>
      <c r="M31" s="330"/>
      <c r="N31" s="91"/>
      <c r="O31" s="91"/>
      <c r="P31" s="91"/>
      <c r="Q31" s="91"/>
      <c r="R31" s="91"/>
      <c r="S31" s="91"/>
      <c r="T31" s="591"/>
      <c r="U31" s="591"/>
    </row>
    <row r="32" spans="1:21" x14ac:dyDescent="0.25">
      <c r="A32" s="173" t="s">
        <v>309</v>
      </c>
      <c r="B32" s="324"/>
      <c r="C32" s="323"/>
      <c r="D32" s="324"/>
      <c r="E32" s="91"/>
      <c r="F32" s="173">
        <v>36</v>
      </c>
      <c r="G32" s="329"/>
      <c r="H32" s="338"/>
      <c r="I32" s="330"/>
      <c r="J32" s="328"/>
      <c r="K32" s="329"/>
      <c r="L32" s="338"/>
      <c r="M32" s="330"/>
      <c r="N32" s="91"/>
      <c r="O32" s="91"/>
      <c r="P32" s="91"/>
      <c r="Q32" s="91"/>
      <c r="R32" s="91"/>
      <c r="S32" s="91"/>
      <c r="T32" s="591"/>
      <c r="U32" s="591"/>
    </row>
    <row r="33" spans="1:21" x14ac:dyDescent="0.25">
      <c r="A33" s="173" t="s">
        <v>310</v>
      </c>
      <c r="B33" s="324"/>
      <c r="C33" s="323"/>
      <c r="D33" s="324"/>
      <c r="E33" s="91"/>
      <c r="F33" s="173">
        <v>37</v>
      </c>
      <c r="G33" s="329"/>
      <c r="H33" s="338"/>
      <c r="I33" s="330"/>
      <c r="J33" s="328"/>
      <c r="K33" s="329"/>
      <c r="L33" s="338"/>
      <c r="M33" s="330"/>
      <c r="N33" s="91"/>
      <c r="O33" s="91"/>
      <c r="P33" s="91"/>
      <c r="Q33" s="91"/>
      <c r="R33" s="91"/>
      <c r="S33" s="91"/>
      <c r="T33" s="591"/>
      <c r="U33" s="591"/>
    </row>
    <row r="34" spans="1:21" x14ac:dyDescent="0.25">
      <c r="A34" s="173" t="s">
        <v>311</v>
      </c>
      <c r="B34" s="324"/>
      <c r="C34" s="323"/>
      <c r="D34" s="324"/>
      <c r="E34" s="91"/>
      <c r="F34" s="173">
        <v>38</v>
      </c>
      <c r="G34" s="329"/>
      <c r="H34" s="338"/>
      <c r="I34" s="330"/>
      <c r="J34" s="328"/>
      <c r="K34" s="329"/>
      <c r="L34" s="338"/>
      <c r="M34" s="330"/>
      <c r="N34" s="91"/>
      <c r="O34" s="91"/>
      <c r="P34" s="91"/>
      <c r="Q34" s="91"/>
      <c r="R34" s="91"/>
      <c r="S34" s="91"/>
      <c r="T34" s="591"/>
      <c r="U34" s="591"/>
    </row>
    <row r="35" spans="1:21" x14ac:dyDescent="0.25">
      <c r="A35" s="173" t="s">
        <v>312</v>
      </c>
      <c r="B35" s="324"/>
      <c r="C35" s="323"/>
      <c r="D35" s="324"/>
      <c r="E35" s="91"/>
      <c r="F35" s="173">
        <v>39</v>
      </c>
      <c r="G35" s="329"/>
      <c r="H35" s="338"/>
      <c r="I35" s="330"/>
      <c r="J35" s="328"/>
      <c r="K35" s="329"/>
      <c r="L35" s="338"/>
      <c r="M35" s="330"/>
      <c r="N35" s="91"/>
      <c r="O35" s="91"/>
      <c r="P35" s="91"/>
      <c r="Q35" s="91"/>
      <c r="R35" s="91"/>
      <c r="S35" s="91"/>
      <c r="T35" s="591"/>
      <c r="U35" s="591"/>
    </row>
    <row r="36" spans="1:21" x14ac:dyDescent="0.25">
      <c r="A36" s="173" t="s">
        <v>313</v>
      </c>
      <c r="B36" s="324"/>
      <c r="C36" s="323"/>
      <c r="D36" s="324"/>
      <c r="E36" s="91"/>
      <c r="F36" s="173">
        <v>40</v>
      </c>
      <c r="G36" s="329"/>
      <c r="H36" s="338"/>
      <c r="I36" s="330"/>
      <c r="J36" s="328"/>
      <c r="K36" s="329"/>
      <c r="L36" s="338"/>
      <c r="M36" s="330"/>
      <c r="N36" s="91"/>
      <c r="O36" s="91"/>
      <c r="P36" s="91"/>
      <c r="Q36" s="91"/>
      <c r="R36" s="91"/>
      <c r="S36" s="91"/>
      <c r="T36" s="591"/>
      <c r="U36" s="591"/>
    </row>
    <row r="37" spans="1:21" x14ac:dyDescent="0.25">
      <c r="A37" s="173" t="s">
        <v>314</v>
      </c>
      <c r="B37" s="324"/>
      <c r="C37" s="323"/>
      <c r="D37" s="324"/>
      <c r="E37" s="91"/>
      <c r="F37" s="173">
        <v>41</v>
      </c>
      <c r="G37" s="329"/>
      <c r="H37" s="338"/>
      <c r="I37" s="330"/>
      <c r="J37" s="328"/>
      <c r="K37" s="329"/>
      <c r="L37" s="338"/>
      <c r="M37" s="330"/>
      <c r="N37" s="91"/>
      <c r="O37" s="91"/>
      <c r="P37" s="91"/>
      <c r="Q37" s="91"/>
      <c r="R37" s="91"/>
      <c r="S37" s="91"/>
      <c r="T37" s="591"/>
      <c r="U37" s="591"/>
    </row>
    <row r="38" spans="1:21" ht="14.45" customHeight="1" x14ac:dyDescent="0.25">
      <c r="A38" s="173" t="s">
        <v>315</v>
      </c>
      <c r="B38" s="324"/>
      <c r="C38" s="323"/>
      <c r="D38" s="324"/>
      <c r="E38" s="91"/>
      <c r="F38" s="173">
        <v>42</v>
      </c>
      <c r="G38" s="329"/>
      <c r="H38" s="338"/>
      <c r="I38" s="330"/>
      <c r="J38" s="328"/>
      <c r="K38" s="329"/>
      <c r="L38" s="338"/>
      <c r="M38" s="330"/>
      <c r="N38" s="91"/>
      <c r="O38" s="91"/>
      <c r="P38" s="91"/>
      <c r="Q38" s="91"/>
      <c r="R38" s="91"/>
      <c r="S38" s="91"/>
      <c r="T38" s="591"/>
      <c r="U38" s="591"/>
    </row>
    <row r="39" spans="1:21" x14ac:dyDescent="0.25">
      <c r="A39" s="173" t="s">
        <v>316</v>
      </c>
      <c r="B39" s="324"/>
      <c r="C39" s="323"/>
      <c r="D39" s="324"/>
      <c r="E39" s="91"/>
      <c r="F39" s="173">
        <v>43</v>
      </c>
      <c r="G39" s="329"/>
      <c r="H39" s="338"/>
      <c r="I39" s="330"/>
      <c r="J39" s="328"/>
      <c r="K39" s="329"/>
      <c r="L39" s="338"/>
      <c r="M39" s="330"/>
      <c r="N39" s="91"/>
      <c r="O39" s="91"/>
      <c r="P39" s="91"/>
      <c r="Q39" s="91"/>
      <c r="R39" s="91"/>
      <c r="S39" s="91"/>
      <c r="T39" s="591"/>
      <c r="U39" s="591"/>
    </row>
    <row r="40" spans="1:21" x14ac:dyDescent="0.25">
      <c r="A40" s="173" t="s">
        <v>317</v>
      </c>
      <c r="B40" s="324"/>
      <c r="C40" s="323"/>
      <c r="D40" s="324"/>
      <c r="E40" s="91"/>
      <c r="F40" s="173">
        <v>44</v>
      </c>
      <c r="G40" s="329"/>
      <c r="H40" s="338"/>
      <c r="I40" s="330"/>
      <c r="J40" s="328"/>
      <c r="K40" s="329"/>
      <c r="L40" s="338"/>
      <c r="M40" s="330"/>
      <c r="N40" s="91"/>
      <c r="O40" s="91"/>
      <c r="P40" s="91"/>
      <c r="Q40" s="91"/>
      <c r="R40" s="91"/>
      <c r="S40" s="91"/>
      <c r="T40" s="591"/>
      <c r="U40" s="591"/>
    </row>
    <row r="41" spans="1:21" x14ac:dyDescent="0.25">
      <c r="A41" s="356" t="s">
        <v>366</v>
      </c>
      <c r="B41" s="324"/>
      <c r="C41" s="323"/>
      <c r="D41" s="325"/>
      <c r="E41" s="91"/>
      <c r="F41" s="173">
        <v>45</v>
      </c>
      <c r="G41" s="329"/>
      <c r="H41" s="338"/>
      <c r="I41" s="330"/>
      <c r="J41" s="328"/>
      <c r="K41" s="329"/>
      <c r="L41" s="338"/>
      <c r="M41" s="330"/>
      <c r="N41" s="91"/>
      <c r="O41" s="91"/>
      <c r="P41" s="91"/>
      <c r="Q41" s="91"/>
      <c r="R41" s="91"/>
      <c r="S41" s="91"/>
      <c r="T41" s="591"/>
      <c r="U41" s="591"/>
    </row>
    <row r="42" spans="1:21" x14ac:dyDescent="0.25">
      <c r="A42" s="356" t="s">
        <v>367</v>
      </c>
      <c r="B42" s="324"/>
      <c r="C42" s="323"/>
      <c r="D42" s="324"/>
      <c r="E42" s="91"/>
      <c r="F42" s="173">
        <v>46</v>
      </c>
      <c r="G42" s="329"/>
      <c r="H42" s="338"/>
      <c r="I42" s="330"/>
      <c r="J42" s="328"/>
      <c r="K42" s="329"/>
      <c r="L42" s="338"/>
      <c r="M42" s="330"/>
      <c r="N42" s="91"/>
      <c r="O42" s="91"/>
      <c r="P42" s="91"/>
      <c r="Q42" s="91"/>
      <c r="R42" s="91"/>
      <c r="S42" s="91"/>
      <c r="T42" s="591"/>
      <c r="U42" s="591"/>
    </row>
    <row r="43" spans="1:21" x14ac:dyDescent="0.25">
      <c r="A43" s="356" t="s">
        <v>368</v>
      </c>
      <c r="B43" s="361"/>
      <c r="C43" s="180"/>
      <c r="D43" s="361"/>
      <c r="E43" s="91"/>
      <c r="F43" s="173">
        <v>47</v>
      </c>
      <c r="G43" s="329"/>
      <c r="H43" s="338"/>
      <c r="I43" s="330"/>
      <c r="J43" s="328"/>
      <c r="K43" s="329"/>
      <c r="L43" s="338"/>
      <c r="M43" s="330"/>
      <c r="N43" s="91"/>
      <c r="O43" s="91"/>
      <c r="P43" s="91"/>
      <c r="Q43" s="91"/>
      <c r="R43" s="91"/>
      <c r="S43" s="91"/>
      <c r="T43" s="591"/>
      <c r="U43" s="591"/>
    </row>
    <row r="44" spans="1:21" x14ac:dyDescent="0.25">
      <c r="A44" s="356" t="s">
        <v>369</v>
      </c>
      <c r="B44" s="361"/>
      <c r="C44" s="180"/>
      <c r="D44" s="361"/>
      <c r="E44" s="91"/>
      <c r="F44" s="173">
        <v>48</v>
      </c>
      <c r="G44" s="329"/>
      <c r="H44" s="338"/>
      <c r="I44" s="330"/>
      <c r="J44" s="328"/>
      <c r="K44" s="329"/>
      <c r="L44" s="338"/>
      <c r="M44" s="330"/>
      <c r="N44" s="91"/>
      <c r="O44" s="91"/>
      <c r="P44" s="91"/>
      <c r="Q44" s="91"/>
      <c r="R44" s="91"/>
      <c r="S44" s="91"/>
      <c r="T44" s="591"/>
      <c r="U44" s="591"/>
    </row>
    <row r="45" spans="1:21" x14ac:dyDescent="0.25">
      <c r="A45" s="356" t="s">
        <v>370</v>
      </c>
      <c r="B45" s="361"/>
      <c r="C45" s="180"/>
      <c r="D45" s="361"/>
      <c r="E45" s="91"/>
      <c r="F45" s="173">
        <v>49</v>
      </c>
      <c r="G45" s="329"/>
      <c r="H45" s="338"/>
      <c r="I45" s="330"/>
      <c r="J45" s="328"/>
      <c r="K45" s="329"/>
      <c r="L45" s="338"/>
      <c r="M45" s="330"/>
      <c r="N45" s="91"/>
      <c r="O45" s="91"/>
      <c r="P45" s="91"/>
      <c r="Q45" s="91"/>
      <c r="R45" s="91"/>
      <c r="S45" s="91"/>
      <c r="T45" s="591"/>
      <c r="U45" s="591"/>
    </row>
    <row r="46" spans="1:21" x14ac:dyDescent="0.25">
      <c r="A46" s="356" t="s">
        <v>371</v>
      </c>
      <c r="B46" s="361"/>
      <c r="C46" s="180"/>
      <c r="D46" s="361"/>
      <c r="E46" s="91"/>
      <c r="F46" s="173">
        <v>50</v>
      </c>
      <c r="G46" s="329"/>
      <c r="H46" s="338"/>
      <c r="I46" s="330"/>
      <c r="J46" s="328"/>
      <c r="K46" s="329"/>
      <c r="L46" s="338"/>
      <c r="M46" s="330"/>
      <c r="N46" s="91"/>
      <c r="O46" s="91"/>
      <c r="P46" s="91"/>
      <c r="Q46" s="91"/>
      <c r="R46" s="91"/>
      <c r="S46" s="91"/>
      <c r="T46" s="591"/>
      <c r="U46" s="591"/>
    </row>
    <row r="47" spans="1:21" x14ac:dyDescent="0.25">
      <c r="A47" s="356" t="s">
        <v>372</v>
      </c>
      <c r="B47" s="361"/>
      <c r="C47" s="180"/>
      <c r="D47" s="361"/>
      <c r="E47" s="91"/>
      <c r="F47" s="173">
        <v>51</v>
      </c>
      <c r="G47" s="329"/>
      <c r="H47" s="338"/>
      <c r="I47" s="330"/>
      <c r="J47" s="328"/>
      <c r="K47" s="329"/>
      <c r="L47" s="338"/>
      <c r="M47" s="330"/>
      <c r="N47" s="91"/>
      <c r="O47" s="91"/>
      <c r="P47" s="91"/>
      <c r="Q47" s="91"/>
      <c r="R47" s="91"/>
      <c r="S47" s="91"/>
      <c r="T47" s="591"/>
      <c r="U47" s="591"/>
    </row>
    <row r="48" spans="1:21" x14ac:dyDescent="0.25">
      <c r="A48" s="356" t="s">
        <v>373</v>
      </c>
      <c r="B48" s="361"/>
      <c r="C48" s="180"/>
      <c r="D48" s="361"/>
      <c r="E48" s="91"/>
      <c r="F48" s="173">
        <v>52</v>
      </c>
      <c r="G48" s="329"/>
      <c r="H48" s="338"/>
      <c r="I48" s="330"/>
      <c r="J48" s="328"/>
      <c r="K48" s="329"/>
      <c r="L48" s="338"/>
      <c r="M48" s="330"/>
      <c r="N48" s="91"/>
      <c r="O48" s="91"/>
      <c r="P48" s="91"/>
      <c r="Q48" s="91"/>
      <c r="R48" s="91"/>
      <c r="S48" s="91"/>
      <c r="T48" s="91"/>
      <c r="U48" s="91"/>
    </row>
    <row r="49" spans="1:21" x14ac:dyDescent="0.25">
      <c r="A49" s="356" t="s">
        <v>374</v>
      </c>
      <c r="B49" s="361"/>
      <c r="C49" s="180"/>
      <c r="D49" s="361"/>
      <c r="E49" s="91"/>
      <c r="F49" s="173">
        <v>53</v>
      </c>
      <c r="G49" s="329"/>
      <c r="H49" s="338"/>
      <c r="I49" s="330"/>
      <c r="J49" s="328"/>
      <c r="K49" s="329"/>
      <c r="L49" s="338"/>
      <c r="M49" s="330"/>
      <c r="N49" s="91"/>
      <c r="O49" s="91"/>
      <c r="P49" s="91"/>
      <c r="Q49" s="91"/>
      <c r="R49" s="91"/>
      <c r="S49" s="91"/>
      <c r="T49" s="91"/>
      <c r="U49" s="91"/>
    </row>
    <row r="50" spans="1:21" x14ac:dyDescent="0.25">
      <c r="A50" s="356" t="s">
        <v>375</v>
      </c>
      <c r="B50" s="361"/>
      <c r="C50" s="180"/>
      <c r="D50" s="361"/>
      <c r="E50" s="91"/>
      <c r="F50" s="173">
        <v>54</v>
      </c>
      <c r="G50" s="329"/>
      <c r="H50" s="338"/>
      <c r="I50" s="330"/>
      <c r="J50" s="328"/>
      <c r="K50" s="329"/>
      <c r="L50" s="338"/>
      <c r="M50" s="330"/>
      <c r="N50" s="91"/>
      <c r="O50" s="91"/>
      <c r="P50" s="91"/>
      <c r="Q50" s="91"/>
      <c r="R50" s="91"/>
      <c r="S50" s="91"/>
      <c r="T50" s="91"/>
      <c r="U50" s="91"/>
    </row>
    <row r="51" spans="1:21" x14ac:dyDescent="0.25">
      <c r="A51" s="356" t="s">
        <v>376</v>
      </c>
      <c r="B51" s="361"/>
      <c r="C51" s="180"/>
      <c r="D51" s="361"/>
      <c r="E51" s="91"/>
      <c r="F51" s="173">
        <v>55</v>
      </c>
      <c r="G51" s="329"/>
      <c r="H51" s="338"/>
      <c r="I51" s="330"/>
      <c r="J51" s="328"/>
      <c r="K51" s="329"/>
      <c r="L51" s="338"/>
      <c r="M51" s="330"/>
      <c r="N51" s="91"/>
      <c r="O51" s="91"/>
      <c r="P51" s="91"/>
      <c r="Q51" s="91"/>
      <c r="R51" s="91"/>
      <c r="S51" s="91"/>
      <c r="T51" s="91"/>
      <c r="U51" s="91"/>
    </row>
    <row r="52" spans="1:21" x14ac:dyDescent="0.25">
      <c r="A52" s="356" t="s">
        <v>377</v>
      </c>
      <c r="B52" s="361"/>
      <c r="C52" s="180"/>
      <c r="D52" s="361"/>
      <c r="E52" s="91"/>
      <c r="F52" s="173">
        <v>56</v>
      </c>
      <c r="G52" s="329"/>
      <c r="H52" s="338"/>
      <c r="I52" s="330"/>
      <c r="J52" s="328"/>
      <c r="K52" s="329"/>
      <c r="L52" s="338"/>
      <c r="M52" s="330"/>
      <c r="N52" s="91"/>
      <c r="O52" s="91"/>
      <c r="P52" s="91"/>
      <c r="Q52" s="91"/>
      <c r="R52" s="91"/>
      <c r="S52" s="91"/>
      <c r="T52" s="91"/>
      <c r="U52" s="91"/>
    </row>
    <row r="53" spans="1:21" x14ac:dyDescent="0.25">
      <c r="A53" s="356" t="s">
        <v>378</v>
      </c>
      <c r="B53" s="361"/>
      <c r="C53" s="180"/>
      <c r="D53" s="361"/>
      <c r="E53" s="91"/>
      <c r="F53" s="173">
        <v>57</v>
      </c>
      <c r="G53" s="329"/>
      <c r="H53" s="338"/>
      <c r="I53" s="330"/>
      <c r="J53" s="328"/>
      <c r="K53" s="329"/>
      <c r="L53" s="338"/>
      <c r="M53" s="330"/>
      <c r="N53" s="91"/>
      <c r="O53" s="91"/>
      <c r="P53" s="91"/>
      <c r="Q53" s="91"/>
      <c r="R53" s="91"/>
      <c r="S53" s="91"/>
      <c r="T53" s="91"/>
      <c r="U53" s="91"/>
    </row>
    <row r="54" spans="1:21" x14ac:dyDescent="0.25">
      <c r="A54" s="356" t="s">
        <v>379</v>
      </c>
      <c r="B54" s="361"/>
      <c r="C54" s="180"/>
      <c r="D54" s="361"/>
      <c r="E54" s="91"/>
      <c r="F54" s="173">
        <v>58</v>
      </c>
      <c r="G54" s="329"/>
      <c r="H54" s="338"/>
      <c r="I54" s="330"/>
      <c r="J54" s="328"/>
      <c r="K54" s="329"/>
      <c r="L54" s="338"/>
      <c r="M54" s="330"/>
      <c r="N54" s="91"/>
      <c r="O54" s="91"/>
      <c r="P54" s="91"/>
      <c r="Q54" s="91"/>
      <c r="R54" s="91"/>
      <c r="S54" s="91"/>
      <c r="T54" s="91"/>
      <c r="U54" s="91"/>
    </row>
    <row r="55" spans="1:21" x14ac:dyDescent="0.25">
      <c r="A55" s="356" t="s">
        <v>380</v>
      </c>
      <c r="B55" s="361"/>
      <c r="C55" s="180"/>
      <c r="D55" s="361"/>
      <c r="E55" s="91"/>
      <c r="F55" s="173">
        <v>59</v>
      </c>
      <c r="G55" s="329"/>
      <c r="H55" s="338"/>
      <c r="I55" s="330"/>
      <c r="J55" s="328"/>
      <c r="K55" s="329"/>
      <c r="L55" s="338"/>
      <c r="M55" s="330"/>
      <c r="N55" s="91"/>
      <c r="O55" s="91"/>
      <c r="P55" s="91"/>
      <c r="Q55" s="91"/>
      <c r="R55" s="91"/>
      <c r="S55" s="91"/>
      <c r="T55" s="91"/>
      <c r="U55" s="91"/>
    </row>
    <row r="56" spans="1:21" x14ac:dyDescent="0.25">
      <c r="A56" s="356" t="s">
        <v>381</v>
      </c>
      <c r="B56" s="361"/>
      <c r="C56" s="180"/>
      <c r="D56" s="361"/>
      <c r="E56" s="91"/>
      <c r="F56" s="173">
        <v>60</v>
      </c>
      <c r="G56" s="329"/>
      <c r="H56" s="338"/>
      <c r="I56" s="330"/>
      <c r="J56" s="328"/>
      <c r="K56" s="329"/>
      <c r="L56" s="338"/>
      <c r="M56" s="330"/>
      <c r="N56" s="91"/>
      <c r="O56" s="91"/>
      <c r="P56" s="91"/>
      <c r="Q56" s="91"/>
      <c r="R56" s="91"/>
      <c r="S56" s="91"/>
      <c r="T56" s="91"/>
      <c r="U56" s="91"/>
    </row>
    <row r="57" spans="1:21" x14ac:dyDescent="0.25">
      <c r="A57" s="356" t="s">
        <v>382</v>
      </c>
      <c r="B57" s="361"/>
      <c r="C57" s="180"/>
      <c r="D57" s="361"/>
      <c r="E57" s="91"/>
      <c r="F57" s="173">
        <v>61</v>
      </c>
      <c r="G57" s="329"/>
      <c r="H57" s="338"/>
      <c r="I57" s="330"/>
      <c r="J57" s="328"/>
      <c r="K57" s="329"/>
      <c r="L57" s="338"/>
      <c r="M57" s="330"/>
      <c r="N57" s="91"/>
      <c r="O57" s="91"/>
      <c r="P57" s="91"/>
      <c r="Q57" s="91"/>
      <c r="R57" s="91"/>
      <c r="S57" s="91"/>
      <c r="T57" s="91"/>
      <c r="U57" s="91"/>
    </row>
    <row r="58" spans="1:21" x14ac:dyDescent="0.25">
      <c r="A58" s="356" t="s">
        <v>383</v>
      </c>
      <c r="B58" s="361"/>
      <c r="C58" s="180"/>
      <c r="D58" s="361"/>
      <c r="E58" s="91"/>
      <c r="F58" s="173">
        <v>62</v>
      </c>
      <c r="G58" s="329"/>
      <c r="H58" s="338"/>
      <c r="I58" s="330"/>
      <c r="J58" s="328"/>
      <c r="K58" s="329"/>
      <c r="L58" s="338"/>
      <c r="M58" s="330"/>
      <c r="N58" s="91"/>
      <c r="O58" s="91"/>
      <c r="P58" s="91"/>
      <c r="Q58" s="91"/>
      <c r="R58" s="91"/>
      <c r="S58" s="91"/>
      <c r="T58" s="91"/>
      <c r="U58" s="91"/>
    </row>
    <row r="59" spans="1:21" x14ac:dyDescent="0.25">
      <c r="A59" s="356" t="s">
        <v>384</v>
      </c>
      <c r="B59" s="361"/>
      <c r="C59" s="180"/>
      <c r="D59" s="361"/>
      <c r="E59" s="91"/>
      <c r="F59" s="173">
        <v>63</v>
      </c>
      <c r="G59" s="329"/>
      <c r="H59" s="338"/>
      <c r="I59" s="330"/>
      <c r="J59" s="328"/>
      <c r="K59" s="329"/>
      <c r="L59" s="338"/>
      <c r="M59" s="330"/>
      <c r="N59" s="91"/>
      <c r="O59" s="91"/>
      <c r="P59" s="91"/>
      <c r="Q59" s="91"/>
      <c r="R59" s="91"/>
      <c r="S59" s="91"/>
      <c r="T59" s="91"/>
      <c r="U59" s="91"/>
    </row>
    <row r="60" spans="1:21" x14ac:dyDescent="0.25">
      <c r="A60" s="356" t="s">
        <v>385</v>
      </c>
      <c r="B60" s="361"/>
      <c r="C60" s="180"/>
      <c r="D60" s="361"/>
      <c r="E60" s="91"/>
      <c r="F60" s="173">
        <v>64</v>
      </c>
      <c r="G60" s="329"/>
      <c r="H60" s="338"/>
      <c r="I60" s="330"/>
      <c r="J60" s="328"/>
      <c r="K60" s="329"/>
      <c r="L60" s="338"/>
      <c r="M60" s="330"/>
      <c r="N60" s="91"/>
      <c r="O60" s="91"/>
      <c r="P60" s="91"/>
      <c r="Q60" s="91"/>
      <c r="R60" s="91"/>
      <c r="S60" s="91"/>
      <c r="T60" s="91"/>
      <c r="U60" s="91"/>
    </row>
    <row r="61" spans="1:21" x14ac:dyDescent="0.25">
      <c r="A61" s="356" t="s">
        <v>386</v>
      </c>
      <c r="B61" s="361"/>
      <c r="C61" s="180"/>
      <c r="D61" s="361"/>
      <c r="E61" s="91"/>
      <c r="F61" s="173">
        <v>65</v>
      </c>
      <c r="G61" s="329"/>
      <c r="H61" s="338"/>
      <c r="I61" s="330"/>
      <c r="J61" s="328"/>
      <c r="K61" s="329"/>
      <c r="L61" s="338"/>
      <c r="M61" s="330"/>
      <c r="N61" s="91"/>
      <c r="O61" s="91"/>
      <c r="P61" s="91"/>
      <c r="Q61" s="91"/>
      <c r="R61" s="91"/>
      <c r="S61" s="91"/>
      <c r="T61" s="91"/>
      <c r="U61" s="91"/>
    </row>
    <row r="62" spans="1:21" x14ac:dyDescent="0.25">
      <c r="A62" s="356" t="s">
        <v>387</v>
      </c>
      <c r="B62" s="361"/>
      <c r="C62" s="180"/>
      <c r="D62" s="361"/>
      <c r="E62" s="91"/>
      <c r="F62" s="173">
        <v>66</v>
      </c>
      <c r="G62" s="329"/>
      <c r="H62" s="338"/>
      <c r="I62" s="330"/>
      <c r="J62" s="328"/>
      <c r="K62" s="329"/>
      <c r="L62" s="338"/>
      <c r="M62" s="330"/>
      <c r="N62" s="91"/>
      <c r="O62" s="91"/>
      <c r="P62" s="91"/>
      <c r="Q62" s="91"/>
      <c r="R62" s="91"/>
      <c r="S62" s="91"/>
      <c r="T62" s="91"/>
      <c r="U62" s="91"/>
    </row>
    <row r="63" spans="1:21" x14ac:dyDescent="0.25">
      <c r="A63" s="356" t="s">
        <v>388</v>
      </c>
      <c r="B63" s="361"/>
      <c r="C63" s="180"/>
      <c r="D63" s="361"/>
      <c r="E63" s="91"/>
      <c r="F63" s="173">
        <v>67</v>
      </c>
      <c r="G63" s="329"/>
      <c r="H63" s="338"/>
      <c r="I63" s="330"/>
      <c r="J63" s="328"/>
      <c r="K63" s="329"/>
      <c r="L63" s="338"/>
      <c r="M63" s="330"/>
      <c r="N63" s="91"/>
      <c r="O63" s="91"/>
      <c r="P63" s="91"/>
      <c r="Q63" s="91"/>
      <c r="R63" s="91"/>
      <c r="S63" s="91"/>
      <c r="T63" s="91"/>
      <c r="U63" s="91"/>
    </row>
    <row r="64" spans="1:21" x14ac:dyDescent="0.25">
      <c r="A64" s="356" t="s">
        <v>389</v>
      </c>
      <c r="B64" s="361"/>
      <c r="C64" s="180"/>
      <c r="D64" s="361"/>
      <c r="E64" s="91"/>
      <c r="F64" s="173">
        <v>68</v>
      </c>
      <c r="G64" s="329"/>
      <c r="H64" s="338"/>
      <c r="I64" s="330"/>
      <c r="J64" s="328"/>
      <c r="K64" s="329"/>
      <c r="L64" s="338"/>
      <c r="M64" s="330"/>
      <c r="N64" s="91"/>
      <c r="O64" s="91"/>
      <c r="P64" s="91"/>
      <c r="Q64" s="91"/>
      <c r="R64" s="91"/>
      <c r="S64" s="91"/>
      <c r="T64" s="91"/>
      <c r="U64" s="91"/>
    </row>
    <row r="65" spans="1:21" x14ac:dyDescent="0.25">
      <c r="A65" s="356" t="s">
        <v>390</v>
      </c>
      <c r="B65" s="361"/>
      <c r="C65" s="180"/>
      <c r="D65" s="361"/>
      <c r="E65" s="91"/>
      <c r="F65" s="173">
        <v>69</v>
      </c>
      <c r="G65" s="329"/>
      <c r="H65" s="338"/>
      <c r="I65" s="330"/>
      <c r="J65" s="328"/>
      <c r="K65" s="329"/>
      <c r="L65" s="338"/>
      <c r="M65" s="330"/>
      <c r="N65" s="91"/>
      <c r="O65" s="91"/>
      <c r="P65" s="91"/>
      <c r="Q65" s="91"/>
      <c r="R65" s="91"/>
      <c r="S65" s="91"/>
      <c r="T65" s="91"/>
      <c r="U65" s="91"/>
    </row>
    <row r="66" spans="1:21" ht="15.75" thickBot="1" x14ac:dyDescent="0.3">
      <c r="A66" s="357" t="s">
        <v>391</v>
      </c>
      <c r="B66" s="362"/>
      <c r="C66" s="180"/>
      <c r="D66" s="362"/>
      <c r="E66" s="91"/>
      <c r="F66" s="174" t="s">
        <v>320</v>
      </c>
      <c r="G66" s="331"/>
      <c r="H66" s="475"/>
      <c r="I66" s="332"/>
      <c r="J66" s="328"/>
      <c r="K66" s="331"/>
      <c r="L66" s="475"/>
      <c r="M66" s="332"/>
      <c r="N66" s="91"/>
      <c r="O66" s="91"/>
      <c r="P66" s="91"/>
      <c r="Q66" s="91"/>
      <c r="R66" s="91"/>
      <c r="S66" s="91"/>
      <c r="T66" s="91"/>
      <c r="U66" s="91"/>
    </row>
    <row r="67" spans="1:21" ht="15.75" thickBot="1" x14ac:dyDescent="0.3">
      <c r="A67" s="354" t="s">
        <v>318</v>
      </c>
      <c r="B67" s="360">
        <f>SUM(B15:B66)</f>
        <v>0</v>
      </c>
      <c r="C67" s="180"/>
      <c r="D67" s="360">
        <f>SUM(D15:D66)</f>
        <v>0</v>
      </c>
      <c r="E67" s="91"/>
      <c r="F67" s="184" t="s">
        <v>318</v>
      </c>
      <c r="G67" s="333">
        <f>SUM(G15:G66)</f>
        <v>0</v>
      </c>
      <c r="H67" s="491">
        <f>SUM(H15:H66)</f>
        <v>0</v>
      </c>
      <c r="I67" s="334">
        <f t="shared" ref="I67:M67" si="1">SUM(I15:I66)</f>
        <v>0</v>
      </c>
      <c r="J67" s="328"/>
      <c r="K67" s="333">
        <f t="shared" si="1"/>
        <v>0</v>
      </c>
      <c r="L67" s="491">
        <f t="shared" si="1"/>
        <v>0</v>
      </c>
      <c r="M67" s="334">
        <f t="shared" si="1"/>
        <v>0</v>
      </c>
      <c r="N67" s="91"/>
      <c r="O67" s="591"/>
      <c r="P67" s="591"/>
      <c r="Q67" s="591"/>
      <c r="R67" s="591"/>
      <c r="S67" s="591"/>
      <c r="T67" s="591"/>
      <c r="U67" s="591"/>
    </row>
    <row r="70" spans="1:21" x14ac:dyDescent="0.25">
      <c r="G70" s="882"/>
    </row>
    <row r="71" spans="1:21" x14ac:dyDescent="0.25">
      <c r="G71" s="882"/>
    </row>
  </sheetData>
  <sheetProtection algorithmName="SHA-512" hashValue="lK/woyiAgjlEVOac0EAKhAqZnBtnqctHsKBpCNk4YPzaM1EYWrl4TWZxylcAPFssIM/T1zgp1lOFyEwBRAIlgw==" saltValue="miiKCHlynrEpAg/SQgUT6w==" spinCount="100000" sheet="1" objects="1" scenarios="1"/>
  <mergeCells count="17">
    <mergeCell ref="K13:M13"/>
    <mergeCell ref="A13:A14"/>
    <mergeCell ref="B13:B14"/>
    <mergeCell ref="D13:D14"/>
    <mergeCell ref="F13:F14"/>
    <mergeCell ref="G13:I13"/>
    <mergeCell ref="P13:R13"/>
    <mergeCell ref="P19:R19"/>
    <mergeCell ref="S13:T13"/>
    <mergeCell ref="U13:U14"/>
    <mergeCell ref="P17:R17"/>
    <mergeCell ref="P18:R18"/>
    <mergeCell ref="A9:M9"/>
    <mergeCell ref="A10:M10"/>
    <mergeCell ref="A12:D12"/>
    <mergeCell ref="F12:M12"/>
    <mergeCell ref="O12:U12"/>
  </mergeCells>
  <dataValidations count="1">
    <dataValidation type="whole" operator="greaterThanOrEqual" allowBlank="1" showInputMessage="1" showErrorMessage="1" error="Please enter a whole number greater than or equal to 0." sqref="B15:B66 D15:D66 G15:I66 K15:M66 P15:T19" xr:uid="{00000000-0002-0000-1100-000000000000}">
      <formula1>0</formula1>
    </dataValidation>
  </dataValidations>
  <pageMargins left="0.7" right="0.7" top="0.75" bottom="0.75" header="0.3" footer="0.3"/>
  <pageSetup paperSize="5" scale="51" fitToHeight="0" orientation="landscape"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6" tint="-0.499984740745262"/>
    <pageSetUpPr fitToPage="1"/>
  </sheetPr>
  <dimension ref="A1:V45"/>
  <sheetViews>
    <sheetView tabSelected="1" topLeftCell="A15" workbookViewId="0">
      <selection activeCell="B24" sqref="B24:D24"/>
    </sheetView>
  </sheetViews>
  <sheetFormatPr defaultColWidth="9.140625" defaultRowHeight="15" customHeight="1" x14ac:dyDescent="0.25"/>
  <cols>
    <col min="1" max="1" width="50.7109375" style="754" customWidth="1"/>
    <col min="2" max="7" width="12.7109375" style="782" customWidth="1"/>
    <col min="8" max="8" width="2.85546875" style="754" customWidth="1"/>
    <col min="9" max="9" width="50.7109375" style="754" customWidth="1"/>
    <col min="10" max="15" width="12.7109375" style="782" customWidth="1"/>
    <col min="16" max="16" width="9.140625" style="754"/>
    <col min="17" max="23" width="11" style="754" customWidth="1"/>
    <col min="24" max="16384" width="9.140625" style="754"/>
  </cols>
  <sheetData>
    <row r="1" spans="1:15" s="396" customFormat="1" ht="15" customHeight="1" x14ac:dyDescent="0.25">
      <c r="B1" s="753"/>
      <c r="C1" s="753"/>
      <c r="D1" s="753"/>
      <c r="E1" s="753"/>
      <c r="F1" s="753"/>
      <c r="G1" s="753"/>
      <c r="J1" s="753"/>
      <c r="K1" s="753"/>
      <c r="L1" s="753"/>
      <c r="M1" s="753"/>
      <c r="N1" s="753"/>
      <c r="O1" s="753"/>
    </row>
    <row r="2" spans="1:15" s="396" customFormat="1" ht="15" customHeight="1" x14ac:dyDescent="0.25">
      <c r="B2" s="753"/>
      <c r="C2" s="753"/>
      <c r="D2" s="753"/>
      <c r="E2" s="753"/>
      <c r="F2" s="753"/>
      <c r="G2" s="753"/>
      <c r="J2" s="753"/>
      <c r="K2" s="753"/>
      <c r="L2" s="753"/>
      <c r="M2" s="753"/>
      <c r="N2" s="753"/>
      <c r="O2" s="753"/>
    </row>
    <row r="3" spans="1:15" s="396" customFormat="1" ht="15" customHeight="1" x14ac:dyDescent="0.25">
      <c r="B3" s="753"/>
      <c r="C3" s="753"/>
      <c r="D3" s="753"/>
      <c r="E3" s="753"/>
      <c r="F3" s="753"/>
      <c r="G3" s="753"/>
      <c r="J3" s="753"/>
      <c r="K3" s="753"/>
      <c r="L3" s="753"/>
      <c r="M3" s="753"/>
      <c r="N3" s="753"/>
      <c r="O3" s="753"/>
    </row>
    <row r="4" spans="1:15" s="396" customFormat="1" ht="15" customHeight="1" x14ac:dyDescent="0.25">
      <c r="B4" s="753"/>
      <c r="C4" s="753"/>
      <c r="D4" s="753"/>
      <c r="E4" s="753"/>
      <c r="F4" s="753"/>
      <c r="G4" s="753"/>
      <c r="J4" s="753"/>
      <c r="K4" s="753"/>
      <c r="L4" s="753"/>
      <c r="M4" s="753"/>
      <c r="N4" s="753"/>
      <c r="O4" s="753"/>
    </row>
    <row r="5" spans="1:15" s="396" customFormat="1" ht="15" customHeight="1" x14ac:dyDescent="0.25">
      <c r="B5" s="753"/>
      <c r="C5" s="753"/>
      <c r="D5" s="753"/>
      <c r="E5" s="753"/>
      <c r="F5" s="753"/>
      <c r="G5" s="753"/>
      <c r="J5" s="753"/>
      <c r="K5" s="753"/>
      <c r="L5" s="753"/>
      <c r="M5" s="753"/>
      <c r="N5" s="753"/>
      <c r="O5" s="753"/>
    </row>
    <row r="6" spans="1:15" s="396" customFormat="1" ht="15" customHeight="1" x14ac:dyDescent="0.25">
      <c r="B6" s="753"/>
      <c r="C6" s="753"/>
      <c r="D6" s="753"/>
      <c r="E6" s="753"/>
      <c r="F6" s="753"/>
      <c r="G6" s="753"/>
      <c r="J6" s="753"/>
      <c r="K6" s="753"/>
      <c r="L6" s="753"/>
      <c r="M6" s="753"/>
      <c r="N6" s="753"/>
      <c r="O6" s="753"/>
    </row>
    <row r="7" spans="1:15" s="396" customFormat="1" ht="15" hidden="1" customHeight="1" x14ac:dyDescent="0.25">
      <c r="B7" s="753"/>
      <c r="C7" s="753"/>
      <c r="D7" s="753"/>
      <c r="E7" s="753"/>
      <c r="F7" s="753"/>
      <c r="G7" s="753"/>
      <c r="J7" s="753"/>
      <c r="K7" s="753"/>
      <c r="L7" s="753"/>
      <c r="M7" s="753"/>
      <c r="N7" s="753"/>
      <c r="O7" s="753"/>
    </row>
    <row r="8" spans="1:15" s="396" customFormat="1" ht="15" hidden="1" customHeight="1" x14ac:dyDescent="0.25">
      <c r="B8" s="753"/>
      <c r="C8" s="753"/>
      <c r="D8" s="753"/>
      <c r="E8" s="753"/>
      <c r="F8" s="753"/>
      <c r="G8" s="753"/>
      <c r="J8" s="753"/>
      <c r="K8" s="753"/>
      <c r="L8" s="753"/>
      <c r="M8" s="753"/>
      <c r="N8" s="753"/>
      <c r="O8" s="753"/>
    </row>
    <row r="9" spans="1:15" ht="18.75" x14ac:dyDescent="0.25">
      <c r="A9" s="999" t="s">
        <v>721</v>
      </c>
      <c r="B9" s="999"/>
      <c r="C9" s="999"/>
      <c r="D9" s="999"/>
      <c r="E9" s="544"/>
      <c r="F9" s="544"/>
      <c r="G9" s="544"/>
      <c r="H9" s="397"/>
      <c r="I9" s="397"/>
      <c r="J9" s="544"/>
      <c r="K9" s="544"/>
      <c r="L9" s="544"/>
      <c r="M9" s="544"/>
      <c r="N9" s="544"/>
      <c r="O9" s="544"/>
    </row>
    <row r="10" spans="1:15" ht="33" customHeight="1" x14ac:dyDescent="0.25">
      <c r="A10" s="1195" t="s">
        <v>923</v>
      </c>
      <c r="B10" s="1195"/>
      <c r="C10" s="1195"/>
      <c r="D10" s="1195"/>
      <c r="E10" s="1195"/>
      <c r="F10" s="1195"/>
      <c r="G10" s="1195"/>
      <c r="H10" s="1195"/>
      <c r="I10" s="1195"/>
      <c r="J10" s="544"/>
      <c r="K10" s="544"/>
      <c r="L10" s="544"/>
      <c r="M10" s="544"/>
      <c r="N10" s="544"/>
      <c r="O10" s="544"/>
    </row>
    <row r="11" spans="1:15" ht="15" customHeight="1" thickBot="1" x14ac:dyDescent="0.3">
      <c r="A11" s="397"/>
      <c r="B11" s="544"/>
      <c r="C11" s="544"/>
      <c r="D11" s="544"/>
      <c r="E11" s="544"/>
      <c r="F11" s="544"/>
      <c r="G11" s="544"/>
      <c r="H11" s="397"/>
      <c r="I11" s="397"/>
      <c r="J11" s="544"/>
      <c r="K11" s="544"/>
      <c r="L11" s="544"/>
      <c r="M11" s="544"/>
      <c r="N11" s="544"/>
      <c r="O11" s="544"/>
    </row>
    <row r="12" spans="1:15" ht="15" customHeight="1" x14ac:dyDescent="0.25">
      <c r="A12" s="755" t="s">
        <v>519</v>
      </c>
      <c r="B12" s="756" t="str">
        <f>Home!J23</f>
        <v/>
      </c>
      <c r="C12" s="1190" t="s">
        <v>531</v>
      </c>
      <c r="D12" s="1191"/>
      <c r="E12" s="1191"/>
      <c r="F12" s="1191"/>
      <c r="G12" s="1199"/>
      <c r="H12" s="1199"/>
      <c r="I12" s="1199"/>
      <c r="J12" s="1199"/>
      <c r="K12" s="1199"/>
      <c r="L12" s="1199"/>
      <c r="M12" s="1199"/>
      <c r="N12" s="1199"/>
      <c r="O12" s="544"/>
    </row>
    <row r="13" spans="1:15" ht="15" customHeight="1" thickBot="1" x14ac:dyDescent="0.3">
      <c r="A13" s="757" t="s">
        <v>520</v>
      </c>
      <c r="B13" s="758" t="str">
        <f>Home!J24</f>
        <v/>
      </c>
      <c r="C13" s="1190" t="s">
        <v>531</v>
      </c>
      <c r="D13" s="1191"/>
      <c r="E13" s="1191"/>
      <c r="F13" s="1191"/>
      <c r="G13" s="544"/>
      <c r="H13" s="397"/>
      <c r="I13" s="397"/>
      <c r="J13" s="544"/>
      <c r="K13" s="544"/>
      <c r="L13" s="544"/>
      <c r="M13" s="544"/>
      <c r="N13" s="544"/>
      <c r="O13" s="544"/>
    </row>
    <row r="14" spans="1:15" ht="15" customHeight="1" thickBot="1" x14ac:dyDescent="0.3">
      <c r="A14" s="397"/>
      <c r="B14" s="544"/>
      <c r="C14" s="544"/>
      <c r="D14" s="544"/>
      <c r="E14" s="544"/>
      <c r="F14" s="544"/>
      <c r="G14" s="544"/>
      <c r="H14" s="397"/>
      <c r="I14" s="397"/>
      <c r="J14" s="544"/>
      <c r="K14" s="544"/>
      <c r="L14" s="544"/>
      <c r="M14" s="544"/>
      <c r="N14" s="544"/>
      <c r="O14" s="544"/>
    </row>
    <row r="15" spans="1:15" ht="15" customHeight="1" x14ac:dyDescent="0.25">
      <c r="A15" s="409"/>
      <c r="B15" s="1184" t="s">
        <v>28</v>
      </c>
      <c r="C15" s="1185"/>
      <c r="D15" s="1186"/>
      <c r="E15" s="1187" t="s">
        <v>27</v>
      </c>
      <c r="F15" s="1188"/>
      <c r="G15" s="1189"/>
      <c r="H15" s="397"/>
      <c r="I15" s="759"/>
      <c r="J15" s="1184" t="s">
        <v>28</v>
      </c>
      <c r="K15" s="1185"/>
      <c r="L15" s="1186"/>
      <c r="M15" s="1187" t="s">
        <v>27</v>
      </c>
      <c r="N15" s="1188"/>
      <c r="O15" s="1189"/>
    </row>
    <row r="16" spans="1:15" ht="30" customHeight="1" x14ac:dyDescent="0.25">
      <c r="A16" s="752" t="s">
        <v>858</v>
      </c>
      <c r="B16" s="637" t="s">
        <v>210</v>
      </c>
      <c r="C16" s="638" t="s">
        <v>419</v>
      </c>
      <c r="D16" s="639" t="s">
        <v>330</v>
      </c>
      <c r="E16" s="642" t="s">
        <v>210</v>
      </c>
      <c r="F16" s="643" t="s">
        <v>419</v>
      </c>
      <c r="G16" s="644" t="s">
        <v>330</v>
      </c>
      <c r="H16" s="397"/>
      <c r="I16" s="760" t="s">
        <v>859</v>
      </c>
      <c r="J16" s="637" t="s">
        <v>210</v>
      </c>
      <c r="K16" s="638" t="s">
        <v>419</v>
      </c>
      <c r="L16" s="639" t="s">
        <v>330</v>
      </c>
      <c r="M16" s="642" t="s">
        <v>210</v>
      </c>
      <c r="N16" s="643" t="s">
        <v>419</v>
      </c>
      <c r="O16" s="644" t="s">
        <v>330</v>
      </c>
    </row>
    <row r="17" spans="1:22" ht="15" customHeight="1" thickBot="1" x14ac:dyDescent="0.3">
      <c r="A17" s="410"/>
      <c r="B17" s="411" t="s">
        <v>179</v>
      </c>
      <c r="C17" s="412" t="s">
        <v>179</v>
      </c>
      <c r="D17" s="413" t="s">
        <v>179</v>
      </c>
      <c r="E17" s="411" t="s">
        <v>179</v>
      </c>
      <c r="F17" s="412" t="s">
        <v>179</v>
      </c>
      <c r="G17" s="414" t="s">
        <v>179</v>
      </c>
      <c r="H17" s="397"/>
      <c r="I17" s="761"/>
      <c r="J17" s="463" t="s">
        <v>222</v>
      </c>
      <c r="K17" s="464" t="s">
        <v>222</v>
      </c>
      <c r="L17" s="465" t="s">
        <v>222</v>
      </c>
      <c r="M17" s="463" t="s">
        <v>222</v>
      </c>
      <c r="N17" s="464" t="s">
        <v>222</v>
      </c>
      <c r="O17" s="466" t="s">
        <v>222</v>
      </c>
    </row>
    <row r="18" spans="1:22" ht="30" customHeight="1" x14ac:dyDescent="0.25">
      <c r="A18" s="762" t="s">
        <v>335</v>
      </c>
      <c r="B18" s="763" t="str">
        <f>IF(SUM(B19:B21)=0,"",SUM(B19:B21))</f>
        <v/>
      </c>
      <c r="C18" s="764" t="str">
        <f t="shared" ref="C18:G18" si="0">IF(SUM(C19:C21)=0,"",SUM(C19:C21))</f>
        <v/>
      </c>
      <c r="D18" s="765" t="str">
        <f t="shared" si="0"/>
        <v/>
      </c>
      <c r="E18" s="766" t="str">
        <f t="shared" si="0"/>
        <v/>
      </c>
      <c r="F18" s="764" t="str">
        <f t="shared" si="0"/>
        <v/>
      </c>
      <c r="G18" s="767" t="str">
        <f t="shared" si="0"/>
        <v/>
      </c>
      <c r="H18" s="397"/>
      <c r="I18" s="762" t="s">
        <v>215</v>
      </c>
      <c r="J18" s="823">
        <f>SUMIFS('N1'!E17:E196,'N1'!B17:B196,"Regular")</f>
        <v>0</v>
      </c>
      <c r="K18" s="824">
        <f>SUM('M1'!I17:I196)</f>
        <v>0</v>
      </c>
      <c r="L18" s="825">
        <f>SUMIFS('B1'!E17:E196,'B1'!B17:B196,"Regular")</f>
        <v>0</v>
      </c>
      <c r="M18" s="826">
        <f>SUMIFS('N1'!D17:D196,'N1'!B17:B196,"Regular")</f>
        <v>0</v>
      </c>
      <c r="N18" s="824">
        <f>SUM('M1'!H17:H196)</f>
        <v>0</v>
      </c>
      <c r="O18" s="827">
        <f>SUMIFS('B1'!D17:D196,'B1'!B17:B196,"Regular")</f>
        <v>0</v>
      </c>
      <c r="Q18" s="906"/>
      <c r="R18" s="906"/>
      <c r="S18" s="906"/>
      <c r="T18" s="906"/>
      <c r="U18" s="906"/>
      <c r="V18" s="906"/>
    </row>
    <row r="19" spans="1:22" ht="30" customHeight="1" x14ac:dyDescent="0.25">
      <c r="A19" s="768" t="s">
        <v>213</v>
      </c>
      <c r="B19" s="267"/>
      <c r="C19" s="268"/>
      <c r="D19" s="269"/>
      <c r="E19" s="270"/>
      <c r="F19" s="268"/>
      <c r="G19" s="271"/>
      <c r="H19" s="397"/>
      <c r="I19" s="769" t="s">
        <v>216</v>
      </c>
      <c r="J19" s="513">
        <f>SUMIFS('N1'!E17:E196,'N1'!B17:B196,"Casual/add'l hours")+SUMIFS('N1'!E17:E196,'N1'!B17:B196,"Additional Hours")+SUMIFS('N1'!E17:E196,'N1'!B17:B196,"Casual")</f>
        <v>0</v>
      </c>
      <c r="K19" s="514">
        <v>0</v>
      </c>
      <c r="L19" s="515">
        <f>SUMIFS('B1'!E17:E196,'B1'!B17:B196,"Casual/add'l hours")+SUMIFS('B1'!E17:E196,'B1'!B17:B196,"Additional Hours")+SUMIFS('B1'!E17:E196,'B1'!B17:B196,"Casual")</f>
        <v>0</v>
      </c>
      <c r="M19" s="516">
        <f>SUMIFS('N1'!D17:D196,'N1'!B17:B196,"Casual/add'l hours")+SUMIFS('N1'!D17:D196,'N1'!B17:B196,"Additional Hours")+SUMIFS('N1'!D17:D196,'N1'!B17:B196,"Casual")</f>
        <v>0</v>
      </c>
      <c r="N19" s="514">
        <v>0</v>
      </c>
      <c r="O19" s="517">
        <f>SUMIFS('B1'!D17:D196,'B1'!B17:B196,"Casual/add'l hours")+SUMIFS('B1'!D17:D196,'B1'!B17:B196,"Additional Hours")+SUMIFS('B1'!D17:D196,'B1'!B17:B196,"Casual")</f>
        <v>0</v>
      </c>
      <c r="Q19" s="906"/>
      <c r="R19" s="906"/>
      <c r="S19" s="906"/>
      <c r="T19" s="906"/>
      <c r="U19" s="906"/>
      <c r="V19" s="906"/>
    </row>
    <row r="20" spans="1:22" ht="30" customHeight="1" x14ac:dyDescent="0.25">
      <c r="A20" s="768" t="s">
        <v>214</v>
      </c>
      <c r="B20" s="267"/>
      <c r="C20" s="268"/>
      <c r="D20" s="269"/>
      <c r="E20" s="270"/>
      <c r="F20" s="268"/>
      <c r="G20" s="271"/>
      <c r="H20" s="397"/>
      <c r="I20" s="770" t="s">
        <v>838</v>
      </c>
      <c r="J20" s="518">
        <f>SUMIFS('N1'!E17:E196,'N1'!B17:B196,"Additional Hours")</f>
        <v>0</v>
      </c>
      <c r="K20" s="509">
        <v>0</v>
      </c>
      <c r="L20" s="519">
        <f>SUMIFS('B1'!E17:E196,'B1'!B17:B196,"Additional Hours")</f>
        <v>0</v>
      </c>
      <c r="M20" s="520">
        <f>SUMIFS('N1'!D17:D196,'N1'!B17:B196,"Additional Hours")</f>
        <v>0</v>
      </c>
      <c r="N20" s="509">
        <v>0</v>
      </c>
      <c r="O20" s="521">
        <f>SUMIFS('B1'!D17:D196,'B1'!B17:B196,"Additional Hours")</f>
        <v>0</v>
      </c>
      <c r="Q20" s="906"/>
      <c r="R20" s="906"/>
      <c r="S20" s="906"/>
      <c r="T20" s="906"/>
      <c r="U20" s="906"/>
      <c r="V20" s="906"/>
    </row>
    <row r="21" spans="1:22" ht="30" customHeight="1" thickBot="1" x14ac:dyDescent="0.3">
      <c r="A21" s="885" t="s">
        <v>328</v>
      </c>
      <c r="B21" s="272"/>
      <c r="C21" s="273"/>
      <c r="D21" s="274"/>
      <c r="E21" s="275"/>
      <c r="F21" s="273"/>
      <c r="G21" s="276"/>
      <c r="H21" s="397"/>
      <c r="I21" s="771" t="s">
        <v>464</v>
      </c>
      <c r="J21" s="522">
        <f>SUMIFS('N1'!E17:E196,'N1'!B17:B196,"Casual")</f>
        <v>0</v>
      </c>
      <c r="K21" s="510">
        <v>0</v>
      </c>
      <c r="L21" s="523">
        <f>SUMIFS('B1'!E17:E196,'B1'!B17:B196,"Casual")</f>
        <v>0</v>
      </c>
      <c r="M21" s="524">
        <f>SUMIFS('N1'!D17:D196,'N1'!B17:B196,"Casual")</f>
        <v>0</v>
      </c>
      <c r="N21" s="510">
        <v>0</v>
      </c>
      <c r="O21" s="525">
        <f>SUMIFS('B1'!D17:D196,'B1'!B17:B196,"Casual")</f>
        <v>0</v>
      </c>
    </row>
    <row r="22" spans="1:22" ht="30" customHeight="1" thickBot="1" x14ac:dyDescent="0.3">
      <c r="A22" s="397"/>
      <c r="B22" s="544"/>
      <c r="C22" s="544"/>
      <c r="D22" s="544"/>
      <c r="E22" s="544"/>
      <c r="F22" s="544"/>
      <c r="G22" s="544"/>
      <c r="H22" s="397"/>
      <c r="I22" s="747" t="s">
        <v>530</v>
      </c>
      <c r="J22" s="656"/>
      <c r="K22" s="657"/>
      <c r="L22" s="658"/>
      <c r="M22" s="659"/>
      <c r="N22" s="657"/>
      <c r="O22" s="658"/>
    </row>
    <row r="23" spans="1:22" ht="15" customHeight="1" thickBot="1" x14ac:dyDescent="0.3">
      <c r="A23" s="397"/>
      <c r="B23" s="544"/>
      <c r="C23" s="544"/>
      <c r="D23" s="544"/>
      <c r="E23" s="544"/>
      <c r="F23" s="544"/>
      <c r="G23" s="544"/>
      <c r="H23" s="397"/>
      <c r="I23" s="397"/>
      <c r="J23" s="544"/>
      <c r="K23" s="544"/>
      <c r="L23" s="544"/>
      <c r="M23" s="544"/>
      <c r="N23" s="544"/>
      <c r="O23" s="544"/>
    </row>
    <row r="24" spans="1:22" ht="15" customHeight="1" thickBot="1" x14ac:dyDescent="0.3">
      <c r="A24" s="759"/>
      <c r="B24" s="1178" t="s">
        <v>28</v>
      </c>
      <c r="C24" s="1179"/>
      <c r="D24" s="1180"/>
      <c r="E24" s="1181" t="s">
        <v>27</v>
      </c>
      <c r="F24" s="1182"/>
      <c r="G24" s="1183"/>
      <c r="H24" s="397"/>
      <c r="I24" s="409"/>
      <c r="J24" s="1184" t="s">
        <v>28</v>
      </c>
      <c r="K24" s="1185"/>
      <c r="L24" s="1186"/>
      <c r="M24" s="1187" t="s">
        <v>27</v>
      </c>
      <c r="N24" s="1188"/>
      <c r="O24" s="1189"/>
    </row>
    <row r="25" spans="1:22" ht="30" customHeight="1" x14ac:dyDescent="0.25">
      <c r="A25" s="752" t="s">
        <v>860</v>
      </c>
      <c r="B25" s="772" t="s">
        <v>210</v>
      </c>
      <c r="C25" s="773" t="s">
        <v>419</v>
      </c>
      <c r="D25" s="774" t="s">
        <v>330</v>
      </c>
      <c r="E25" s="775" t="s">
        <v>210</v>
      </c>
      <c r="F25" s="776" t="s">
        <v>419</v>
      </c>
      <c r="G25" s="777" t="s">
        <v>330</v>
      </c>
      <c r="H25" s="397"/>
      <c r="I25" s="752" t="s">
        <v>861</v>
      </c>
      <c r="J25" s="637" t="s">
        <v>210</v>
      </c>
      <c r="K25" s="638" t="s">
        <v>419</v>
      </c>
      <c r="L25" s="639" t="s">
        <v>330</v>
      </c>
      <c r="M25" s="642" t="s">
        <v>210</v>
      </c>
      <c r="N25" s="643" t="s">
        <v>419</v>
      </c>
      <c r="O25" s="644" t="s">
        <v>330</v>
      </c>
    </row>
    <row r="26" spans="1:22" ht="15" customHeight="1" thickBot="1" x14ac:dyDescent="0.3">
      <c r="A26" s="410"/>
      <c r="B26" s="411" t="s">
        <v>179</v>
      </c>
      <c r="C26" s="412" t="s">
        <v>179</v>
      </c>
      <c r="D26" s="413" t="s">
        <v>179</v>
      </c>
      <c r="E26" s="463" t="s">
        <v>179</v>
      </c>
      <c r="F26" s="464" t="s">
        <v>179</v>
      </c>
      <c r="G26" s="466" t="s">
        <v>179</v>
      </c>
      <c r="H26" s="397"/>
      <c r="I26" s="748"/>
      <c r="J26" s="411" t="s">
        <v>222</v>
      </c>
      <c r="K26" s="412" t="s">
        <v>222</v>
      </c>
      <c r="L26" s="413" t="s">
        <v>222</v>
      </c>
      <c r="M26" s="411" t="s">
        <v>222</v>
      </c>
      <c r="N26" s="412" t="s">
        <v>222</v>
      </c>
      <c r="O26" s="414" t="s">
        <v>222</v>
      </c>
    </row>
    <row r="27" spans="1:22" ht="30" customHeight="1" x14ac:dyDescent="0.25">
      <c r="A27" s="762" t="s">
        <v>335</v>
      </c>
      <c r="B27" s="763" t="str">
        <f t="shared" ref="B27:G27" si="1">IF(SUM(B28:B33)=0,"",SUM(B28:B33))</f>
        <v/>
      </c>
      <c r="C27" s="764" t="str">
        <f t="shared" si="1"/>
        <v/>
      </c>
      <c r="D27" s="765" t="str">
        <f t="shared" si="1"/>
        <v/>
      </c>
      <c r="E27" s="766" t="str">
        <f t="shared" si="1"/>
        <v/>
      </c>
      <c r="F27" s="764" t="str">
        <f t="shared" si="1"/>
        <v/>
      </c>
      <c r="G27" s="767" t="str">
        <f t="shared" si="1"/>
        <v/>
      </c>
      <c r="H27" s="397"/>
      <c r="I27" s="749" t="s">
        <v>558</v>
      </c>
      <c r="J27" s="199"/>
      <c r="K27" s="224"/>
      <c r="L27" s="200"/>
      <c r="M27" s="223"/>
      <c r="N27" s="224"/>
      <c r="O27" s="200"/>
    </row>
    <row r="28" spans="1:22" ht="30" customHeight="1" x14ac:dyDescent="0.25">
      <c r="A28" s="768" t="s">
        <v>217</v>
      </c>
      <c r="B28" s="267"/>
      <c r="C28" s="268"/>
      <c r="D28" s="269"/>
      <c r="E28" s="270"/>
      <c r="F28" s="268"/>
      <c r="G28" s="271"/>
      <c r="H28" s="397"/>
      <c r="I28" s="778" t="s">
        <v>559</v>
      </c>
      <c r="J28" s="741"/>
      <c r="K28" s="742"/>
      <c r="L28" s="743"/>
      <c r="M28" s="744"/>
      <c r="N28" s="742"/>
      <c r="O28" s="743"/>
    </row>
    <row r="29" spans="1:22" ht="30" customHeight="1" x14ac:dyDescent="0.25">
      <c r="A29" s="768" t="s">
        <v>218</v>
      </c>
      <c r="B29" s="267"/>
      <c r="C29" s="268"/>
      <c r="D29" s="269"/>
      <c r="E29" s="270"/>
      <c r="F29" s="268"/>
      <c r="G29" s="271"/>
      <c r="H29" s="397"/>
      <c r="I29" s="750" t="s">
        <v>417</v>
      </c>
      <c r="J29" s="201"/>
      <c r="K29" s="227"/>
      <c r="L29" s="202"/>
      <c r="M29" s="226"/>
      <c r="N29" s="227"/>
      <c r="O29" s="202"/>
    </row>
    <row r="30" spans="1:22" ht="30" customHeight="1" x14ac:dyDescent="0.25">
      <c r="A30" s="768" t="s">
        <v>220</v>
      </c>
      <c r="B30" s="267"/>
      <c r="C30" s="268"/>
      <c r="D30" s="269"/>
      <c r="E30" s="270"/>
      <c r="F30" s="268"/>
      <c r="G30" s="271"/>
      <c r="H30" s="397"/>
      <c r="I30" s="751" t="s">
        <v>418</v>
      </c>
      <c r="J30" s="201"/>
      <c r="K30" s="227"/>
      <c r="L30" s="202"/>
      <c r="M30" s="226"/>
      <c r="N30" s="227"/>
      <c r="O30" s="202"/>
    </row>
    <row r="31" spans="1:22" ht="30" customHeight="1" x14ac:dyDescent="0.25">
      <c r="A31" s="768" t="s">
        <v>219</v>
      </c>
      <c r="B31" s="267"/>
      <c r="C31" s="268"/>
      <c r="D31" s="269"/>
      <c r="E31" s="270"/>
      <c r="F31" s="268"/>
      <c r="G31" s="271"/>
      <c r="H31" s="397"/>
      <c r="I31" s="750" t="s">
        <v>463</v>
      </c>
      <c r="J31" s="201"/>
      <c r="K31" s="227"/>
      <c r="L31" s="202"/>
      <c r="M31" s="226"/>
      <c r="N31" s="227"/>
      <c r="O31" s="202"/>
    </row>
    <row r="32" spans="1:22" ht="30" customHeight="1" x14ac:dyDescent="0.25">
      <c r="A32" s="930" t="s">
        <v>221</v>
      </c>
      <c r="B32" s="931"/>
      <c r="C32" s="932"/>
      <c r="D32" s="933"/>
      <c r="E32" s="934"/>
      <c r="F32" s="932"/>
      <c r="G32" s="935"/>
      <c r="H32" s="397"/>
      <c r="I32" s="751" t="s">
        <v>615</v>
      </c>
      <c r="J32" s="201"/>
      <c r="K32" s="227"/>
      <c r="L32" s="202"/>
      <c r="M32" s="226"/>
      <c r="N32" s="227"/>
      <c r="O32" s="202"/>
    </row>
    <row r="33" spans="1:15" ht="30" customHeight="1" thickBot="1" x14ac:dyDescent="0.3">
      <c r="A33" s="779" t="s">
        <v>919</v>
      </c>
      <c r="B33" s="272"/>
      <c r="C33" s="273"/>
      <c r="D33" s="274"/>
      <c r="E33" s="275"/>
      <c r="F33" s="273"/>
      <c r="G33" s="276"/>
      <c r="H33" s="397"/>
      <c r="I33" s="747" t="s">
        <v>416</v>
      </c>
      <c r="J33" s="656"/>
      <c r="K33" s="657"/>
      <c r="L33" s="658"/>
      <c r="M33" s="659"/>
      <c r="N33" s="657"/>
      <c r="O33" s="658"/>
    </row>
    <row r="34" spans="1:15" ht="30" customHeight="1" thickBot="1" x14ac:dyDescent="0.3">
      <c r="A34" s="397"/>
      <c r="B34" s="544"/>
      <c r="C34" s="544"/>
      <c r="D34" s="544"/>
      <c r="E34" s="544"/>
      <c r="F34" s="544"/>
      <c r="G34" s="544"/>
      <c r="H34" s="397"/>
      <c r="I34" s="397"/>
      <c r="J34" s="544"/>
      <c r="K34" s="544"/>
      <c r="L34" s="544"/>
      <c r="M34" s="544"/>
      <c r="N34" s="544"/>
      <c r="O34" s="544"/>
    </row>
    <row r="35" spans="1:15" ht="15" customHeight="1" x14ac:dyDescent="0.25">
      <c r="A35" s="409"/>
      <c r="B35" s="1196" t="s">
        <v>28</v>
      </c>
      <c r="C35" s="1197"/>
      <c r="D35" s="1198"/>
      <c r="E35" s="1192" t="s">
        <v>27</v>
      </c>
      <c r="F35" s="1193"/>
      <c r="G35" s="1194"/>
      <c r="H35" s="397"/>
      <c r="I35" s="409"/>
      <c r="J35" s="1196" t="s">
        <v>28</v>
      </c>
      <c r="K35" s="1197"/>
      <c r="L35" s="1198"/>
      <c r="M35" s="1192" t="s">
        <v>27</v>
      </c>
      <c r="N35" s="1193"/>
      <c r="O35" s="1194"/>
    </row>
    <row r="36" spans="1:15" ht="30" customHeight="1" x14ac:dyDescent="0.25">
      <c r="A36" s="752" t="s">
        <v>857</v>
      </c>
      <c r="B36" s="637" t="s">
        <v>210</v>
      </c>
      <c r="C36" s="638" t="s">
        <v>419</v>
      </c>
      <c r="D36" s="639" t="s">
        <v>330</v>
      </c>
      <c r="E36" s="642" t="s">
        <v>210</v>
      </c>
      <c r="F36" s="643" t="s">
        <v>419</v>
      </c>
      <c r="G36" s="644" t="s">
        <v>330</v>
      </c>
      <c r="H36" s="397"/>
      <c r="I36" s="760" t="s">
        <v>862</v>
      </c>
      <c r="J36" s="637" t="s">
        <v>210</v>
      </c>
      <c r="K36" s="638" t="s">
        <v>419</v>
      </c>
      <c r="L36" s="639" t="s">
        <v>330</v>
      </c>
      <c r="M36" s="642" t="s">
        <v>210</v>
      </c>
      <c r="N36" s="643" t="s">
        <v>419</v>
      </c>
      <c r="O36" s="644" t="s">
        <v>330</v>
      </c>
    </row>
    <row r="37" spans="1:15" ht="15" customHeight="1" thickBot="1" x14ac:dyDescent="0.25">
      <c r="A37" s="886"/>
      <c r="B37" s="411"/>
      <c r="C37" s="412"/>
      <c r="D37" s="936" t="s">
        <v>179</v>
      </c>
      <c r="E37" s="463"/>
      <c r="F37" s="464"/>
      <c r="G37" s="466" t="s">
        <v>179</v>
      </c>
      <c r="H37" s="397"/>
      <c r="I37" s="462"/>
      <c r="J37" s="463" t="s">
        <v>30</v>
      </c>
      <c r="K37" s="464" t="s">
        <v>30</v>
      </c>
      <c r="L37" s="465" t="s">
        <v>30</v>
      </c>
      <c r="M37" s="463" t="s">
        <v>30</v>
      </c>
      <c r="N37" s="464" t="s">
        <v>30</v>
      </c>
      <c r="O37" s="466" t="s">
        <v>30</v>
      </c>
    </row>
    <row r="38" spans="1:15" ht="30" customHeight="1" x14ac:dyDescent="0.25">
      <c r="A38" s="762" t="s">
        <v>335</v>
      </c>
      <c r="B38" s="764" t="str">
        <f t="shared" ref="B38" si="2">IF(SUM(B39:B43)=0,"",SUM(B39:B43))</f>
        <v/>
      </c>
      <c r="C38" s="764" t="str">
        <f t="shared" ref="C38:G38" si="3">IF(SUM(C39:C43)=0,"",SUM(C39:C43))</f>
        <v/>
      </c>
      <c r="D38" s="767" t="str">
        <f t="shared" si="3"/>
        <v/>
      </c>
      <c r="E38" s="763" t="str">
        <f t="shared" si="3"/>
        <v/>
      </c>
      <c r="F38" s="764" t="str">
        <f t="shared" si="3"/>
        <v/>
      </c>
      <c r="G38" s="767" t="str">
        <f t="shared" si="3"/>
        <v/>
      </c>
      <c r="H38" s="397"/>
      <c r="I38" s="749" t="s">
        <v>560</v>
      </c>
      <c r="J38" s="185"/>
      <c r="K38" s="698"/>
      <c r="L38" s="243"/>
      <c r="M38" s="699"/>
      <c r="N38" s="698"/>
      <c r="O38" s="243"/>
    </row>
    <row r="39" spans="1:15" ht="30" customHeight="1" thickBot="1" x14ac:dyDescent="0.3">
      <c r="A39" s="745"/>
      <c r="B39" s="348"/>
      <c r="C39" s="348"/>
      <c r="D39" s="271"/>
      <c r="E39" s="922"/>
      <c r="F39" s="920"/>
      <c r="G39" s="271"/>
      <c r="H39" s="397"/>
      <c r="I39" s="781" t="s">
        <v>561</v>
      </c>
      <c r="J39" s="694"/>
      <c r="K39" s="695"/>
      <c r="L39" s="696"/>
      <c r="M39" s="697"/>
      <c r="N39" s="695"/>
      <c r="O39" s="696"/>
    </row>
    <row r="40" spans="1:15" ht="30" customHeight="1" x14ac:dyDescent="0.25">
      <c r="A40" s="745"/>
      <c r="B40" s="348"/>
      <c r="C40" s="348"/>
      <c r="D40" s="271"/>
      <c r="E40" s="922"/>
      <c r="F40" s="920"/>
      <c r="G40" s="271"/>
      <c r="H40" s="780"/>
      <c r="I40" s="397"/>
      <c r="J40" s="397"/>
      <c r="K40" s="397"/>
      <c r="L40" s="397"/>
      <c r="M40" s="397"/>
      <c r="N40" s="397"/>
      <c r="O40" s="397"/>
    </row>
    <row r="41" spans="1:15" ht="30" customHeight="1" x14ac:dyDescent="0.25">
      <c r="A41" s="745"/>
      <c r="B41" s="348"/>
      <c r="C41" s="348"/>
      <c r="D41" s="271"/>
      <c r="E41" s="922"/>
      <c r="F41" s="920"/>
      <c r="G41" s="271"/>
      <c r="H41" s="780"/>
      <c r="I41" s="397"/>
      <c r="J41" s="544"/>
      <c r="K41" s="544"/>
      <c r="L41" s="544"/>
      <c r="M41" s="544"/>
      <c r="N41" s="544"/>
      <c r="O41" s="544"/>
    </row>
    <row r="42" spans="1:15" ht="30" customHeight="1" x14ac:dyDescent="0.25">
      <c r="A42" s="745"/>
      <c r="B42" s="348"/>
      <c r="C42" s="348"/>
      <c r="D42" s="271"/>
      <c r="E42" s="922"/>
      <c r="F42" s="920"/>
      <c r="G42" s="271"/>
      <c r="H42" s="780"/>
      <c r="I42" s="397"/>
      <c r="J42" s="544"/>
      <c r="K42" s="544"/>
      <c r="L42" s="544"/>
      <c r="M42" s="544"/>
      <c r="N42" s="544"/>
      <c r="O42" s="544"/>
    </row>
    <row r="43" spans="1:15" ht="30" customHeight="1" thickBot="1" x14ac:dyDescent="0.3">
      <c r="A43" s="746"/>
      <c r="B43" s="349"/>
      <c r="C43" s="349"/>
      <c r="D43" s="276"/>
      <c r="E43" s="923"/>
      <c r="F43" s="921"/>
      <c r="G43" s="276"/>
      <c r="H43" s="780"/>
      <c r="I43" s="397"/>
      <c r="J43" s="544"/>
      <c r="K43" s="544"/>
      <c r="L43" s="544"/>
      <c r="M43" s="544"/>
      <c r="N43" s="544"/>
      <c r="O43" s="544"/>
    </row>
    <row r="44" spans="1:15" ht="30" customHeight="1" x14ac:dyDescent="0.25">
      <c r="B44" s="754"/>
      <c r="C44" s="754"/>
      <c r="D44" s="754"/>
      <c r="E44" s="754"/>
      <c r="F44" s="754"/>
      <c r="G44" s="754"/>
      <c r="J44" s="754"/>
      <c r="K44" s="754"/>
      <c r="L44" s="754"/>
      <c r="M44" s="754"/>
      <c r="N44" s="754"/>
      <c r="O44" s="754"/>
    </row>
    <row r="45" spans="1:15" ht="30" customHeight="1" x14ac:dyDescent="0.25">
      <c r="B45" s="754"/>
      <c r="C45" s="754"/>
      <c r="D45" s="754"/>
      <c r="E45" s="754"/>
      <c r="F45" s="754"/>
      <c r="G45" s="754"/>
      <c r="J45" s="754"/>
      <c r="K45" s="754"/>
      <c r="L45" s="754"/>
      <c r="M45" s="754"/>
      <c r="N45" s="754"/>
      <c r="O45" s="754"/>
    </row>
  </sheetData>
  <sheetProtection algorithmName="SHA-512" hashValue="nSgr/npTQw2iVahViANUGy1h5o7wF7/bdNxRZ8Sq3QFvwYGraN4kzjtZZWcDXEzFjDSRaT2kyOqlsfB9Gg1Ztg==" saltValue="Zqdgd2U0G4LjkWXJRpX8RQ==" spinCount="100000" sheet="1" objects="1" scenarios="1"/>
  <mergeCells count="17">
    <mergeCell ref="M35:O35"/>
    <mergeCell ref="J24:L24"/>
    <mergeCell ref="A10:I10"/>
    <mergeCell ref="B35:D35"/>
    <mergeCell ref="E35:G35"/>
    <mergeCell ref="J35:L35"/>
    <mergeCell ref="G12:N12"/>
    <mergeCell ref="J15:L15"/>
    <mergeCell ref="M15:O15"/>
    <mergeCell ref="M24:O24"/>
    <mergeCell ref="A9:D9"/>
    <mergeCell ref="B24:D24"/>
    <mergeCell ref="E24:G24"/>
    <mergeCell ref="B15:D15"/>
    <mergeCell ref="E15:G15"/>
    <mergeCell ref="C12:F12"/>
    <mergeCell ref="C13:F13"/>
  </mergeCells>
  <conditionalFormatting sqref="J38:O38">
    <cfRule type="expression" dxfId="26" priority="86">
      <formula>IF(AND(J27&gt;0,J38=0),TRUE,FALSE)</formula>
    </cfRule>
  </conditionalFormatting>
  <conditionalFormatting sqref="J39:O39">
    <cfRule type="expression" dxfId="25" priority="73">
      <formula>IF(AND(J28&gt;0,J39=0),TRUE,FALSE)</formula>
    </cfRule>
  </conditionalFormatting>
  <conditionalFormatting sqref="F28:F33">
    <cfRule type="expression" dxfId="24" priority="61">
      <formula>AND(ISNUMBER($F$18), $F$18 &gt; 0, ISNUMBER($F$27), $F$27 &gt; 0, $F$27 &lt;&gt; $F$18, ISNUMBER($F$18))</formula>
    </cfRule>
  </conditionalFormatting>
  <conditionalFormatting sqref="A39:A43">
    <cfRule type="expression" dxfId="23" priority="50">
      <formula>AND(G39&gt;0, ISBLANK(A39))</formula>
    </cfRule>
    <cfRule type="expression" dxfId="22" priority="51">
      <formula>AND(D39&gt;0, ISBLANK(A39))</formula>
    </cfRule>
  </conditionalFormatting>
  <conditionalFormatting sqref="B19:B21">
    <cfRule type="expression" dxfId="21" priority="26">
      <formula>AND(ISNUMBER($B$27), ISNUMBER($B$18), $B$27 &gt; 0, $B$27 &lt;&gt; $B$18)</formula>
    </cfRule>
  </conditionalFormatting>
  <conditionalFormatting sqref="C19:C21">
    <cfRule type="expression" dxfId="20" priority="27">
      <formula>AND(ISNUMBER($C$27), ISNUMBER($C$18), $C$27 &gt; 0, $C$27 &lt;&gt; $C$18)</formula>
    </cfRule>
  </conditionalFormatting>
  <conditionalFormatting sqref="F19:F21">
    <cfRule type="expression" dxfId="19" priority="25">
      <formula>AND(ISNUMBER($F$27), ISNUMBER($F$18), $F$27 &gt; 0, $F$27 &lt;&gt; $F$18)</formula>
    </cfRule>
  </conditionalFormatting>
  <conditionalFormatting sqref="E19:E21">
    <cfRule type="expression" dxfId="18" priority="24">
      <formula>AND(ISNUMBER($E$27), ISNUMBER($E$18), $E$27 &gt; 0, $E$27 &lt;&gt; $E$18)</formula>
    </cfRule>
  </conditionalFormatting>
  <conditionalFormatting sqref="B28:B33">
    <cfRule type="expression" dxfId="17" priority="18">
      <formula>AND(ISNUMBER($B$18), $B$18 &gt; 0, ISNUMBER($B$27), $B$27 &gt; 0, $B$27 &lt;&gt; $B$18, ISNUMBER($B$18))</formula>
    </cfRule>
  </conditionalFormatting>
  <conditionalFormatting sqref="C28:C33">
    <cfRule type="expression" dxfId="16" priority="17">
      <formula>AND(ISNUMBER($C$18), $C$18 &gt; 0, ISNUMBER($C$27), $C$27 &gt; 0, $C$27 &lt;&gt; $C$18, ISNUMBER($C$18))</formula>
    </cfRule>
  </conditionalFormatting>
  <conditionalFormatting sqref="E28:E33">
    <cfRule type="expression" dxfId="15" priority="16">
      <formula>AND(ISNUMBER($E$18), $E$18 &gt; 0, ISNUMBER($E$27), $E$27 &gt; 0, $E$27 &lt;&gt; $E$18, ISNUMBER($E$18))</formula>
    </cfRule>
  </conditionalFormatting>
  <conditionalFormatting sqref="J27:O28">
    <cfRule type="expression" dxfId="14" priority="108">
      <formula>IF(AND(J27=0,J38&gt;0),TRUE,FALSE)</formula>
    </cfRule>
  </conditionalFormatting>
  <conditionalFormatting sqref="G39:G43">
    <cfRule type="expression" dxfId="13" priority="109">
      <formula>AND(OR(AND(ISNUMBER($G$18), $G$18 &gt; 0), AND(ISNUMBER($G$27), $G$27 &gt; 0)), $G$38 &lt;&gt; $G$27, $G$38 &lt;&gt; $G$18)</formula>
    </cfRule>
    <cfRule type="expression" dxfId="12" priority="110">
      <formula>IF(AND(NOT(ISBLANK(A39)),ISBLANK(D39),ISBLANK(G39)),TRUE,FALSE)</formula>
    </cfRule>
  </conditionalFormatting>
  <conditionalFormatting sqref="D39:D43">
    <cfRule type="expression" dxfId="11" priority="113">
      <formula>AND(OR(AND(ISNUMBER($D$18), $D$18 &gt; 0), AND(ISNUMBER($D$27), $D$27 &gt; 0)), $D$38 &lt;&gt; $D$27, $D$38 &lt;&gt; $D$18)</formula>
    </cfRule>
    <cfRule type="expression" dxfId="10" priority="114">
      <formula>IF(AND(NOT(ISBLANK(A39)),ISBLANK(D39),ISBLANK(G39)),TRUE,FALSE)</formula>
    </cfRule>
  </conditionalFormatting>
  <conditionalFormatting sqref="G19:G21">
    <cfRule type="expression" dxfId="9" priority="117">
      <formula>AND(OR(AND(ISNUMBER($G$27), $G$27 &gt; 0), AND(ISNUMBER($G$38), $G$38 &gt; 0)), $G$18 &lt;&gt; $G$27, $G$18 &lt;&gt; $G$38)</formula>
    </cfRule>
  </conditionalFormatting>
  <conditionalFormatting sqref="D19:D21">
    <cfRule type="expression" dxfId="8" priority="118">
      <formula>AND(OR(AND(ISNUMBER($D$27), $D$27 &gt; 0), AND(ISNUMBER($D$38), $D$38 &gt; 0)), $D$18 &lt;&gt; $D$27, $D$18 &lt;&gt; $D$38)</formula>
    </cfRule>
  </conditionalFormatting>
  <conditionalFormatting sqref="D28:D33">
    <cfRule type="expression" dxfId="7" priority="119">
      <formula>AND(ISNUMBER($D$18), $D$18 &gt; 0, ISNUMBER($D$27), $D$27 &gt; 0, $D$27 &lt;&gt; $D$18, ISNUMBER($D$18))</formula>
    </cfRule>
  </conditionalFormatting>
  <conditionalFormatting sqref="G28:G33">
    <cfRule type="expression" dxfId="6" priority="120">
      <formula>AND(ISNUMBER($G$18),$G$18&gt;0,ISNUMBER($G$27),$G$27&gt;0,$G$27&lt;&gt;$G$18,$G$27&lt;&gt;$G$38,$G$27&lt;&gt;"")</formula>
    </cfRule>
  </conditionalFormatting>
  <dataValidations count="4">
    <dataValidation type="whole" operator="greaterThanOrEqual" allowBlank="1" showInputMessage="1" showErrorMessage="1" error="Please enter a whole number greater than or equal to 0." sqref="B28:G33 B19:G21 B39:G43" xr:uid="{00000000-0002-0000-1200-000000000000}">
      <formula1>0</formula1>
    </dataValidation>
    <dataValidation type="decimal" operator="greaterThanOrEqual" allowBlank="1" showInputMessage="1" showErrorMessage="1" error="Please enter a number greater than or equal to 0.0." sqref="N20:N21 K20:K21 J22:O22 J27:O33" xr:uid="{00000000-0002-0000-1200-000001000000}">
      <formula1>0</formula1>
    </dataValidation>
    <dataValidation type="list" errorStyle="information" allowBlank="1" showInputMessage="1" sqref="A39:A43" xr:uid="{00000000-0002-0000-1200-000002000000}">
      <formula1>ListUnion</formula1>
    </dataValidation>
    <dataValidation type="decimal" operator="greaterThanOrEqual" allowBlank="1" showInputMessage="1" showErrorMessage="1" error="Please enter a dollar amount greater than or equal to $0.00." sqref="J38:O39" xr:uid="{00000000-0002-0000-1200-000003000000}">
      <formula1>0</formula1>
    </dataValidation>
  </dataValidations>
  <pageMargins left="0.7" right="0.7" top="0.75" bottom="0.75" header="0.3" footer="0.3"/>
  <pageSetup paperSize="5" scale="36"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3" id="{5AE51C43-8279-4658-A094-C8120A1936E2}">
            <xm:f>AND('S2'!$C$22&gt;0, ISBLANK(J22))</xm:f>
            <x14:dxf>
              <fill>
                <patternFill>
                  <bgColor rgb="FFFF0000"/>
                </patternFill>
              </fill>
            </x14:dxf>
          </x14:cfRule>
          <xm:sqref>J22</xm:sqref>
        </x14:conditionalFormatting>
        <x14:conditionalFormatting xmlns:xm="http://schemas.microsoft.com/office/excel/2006/main">
          <x14:cfRule type="expression" priority="6" id="{AEBE5BAF-9325-4B8E-BC75-D91F07575694}">
            <xm:f>AND('S2'!$D$22&gt;0, ISBLANK(K22))</xm:f>
            <x14:dxf>
              <fill>
                <patternFill>
                  <bgColor rgb="FFFF0000"/>
                </patternFill>
              </fill>
            </x14:dxf>
          </x14:cfRule>
          <xm:sqref>K22</xm:sqref>
        </x14:conditionalFormatting>
        <x14:conditionalFormatting xmlns:xm="http://schemas.microsoft.com/office/excel/2006/main">
          <x14:cfRule type="expression" priority="5" id="{7918C445-63DC-4AEF-8113-CA336C920513}">
            <xm:f>AND('S2'!$E$22&gt;0, ISBLANK(L22))</xm:f>
            <x14:dxf>
              <fill>
                <patternFill>
                  <bgColor rgb="FFFF0000"/>
                </patternFill>
              </fill>
            </x14:dxf>
          </x14:cfRule>
          <xm:sqref>L22</xm:sqref>
        </x14:conditionalFormatting>
        <x14:conditionalFormatting xmlns:xm="http://schemas.microsoft.com/office/excel/2006/main">
          <x14:cfRule type="expression" priority="3" id="{074E9A14-E87D-49A6-9064-6570AB43170B}">
            <xm:f>AND('S2'!$F$22&gt;0, ISBLANK(M22))</xm:f>
            <x14:dxf>
              <fill>
                <patternFill>
                  <bgColor rgb="FFFF0000"/>
                </patternFill>
              </fill>
            </x14:dxf>
          </x14:cfRule>
          <xm:sqref>M22</xm:sqref>
        </x14:conditionalFormatting>
        <x14:conditionalFormatting xmlns:xm="http://schemas.microsoft.com/office/excel/2006/main">
          <x14:cfRule type="expression" priority="2" id="{3D242806-FB4E-453B-8541-8CA7B63CD004}">
            <xm:f>AND('S2'!$G$22&gt;0, ISBLANK(N22))</xm:f>
            <x14:dxf>
              <fill>
                <patternFill>
                  <bgColor rgb="FFFF0000"/>
                </patternFill>
              </fill>
            </x14:dxf>
          </x14:cfRule>
          <xm:sqref>N22</xm:sqref>
        </x14:conditionalFormatting>
        <x14:conditionalFormatting xmlns:xm="http://schemas.microsoft.com/office/excel/2006/main">
          <x14:cfRule type="expression" priority="1" id="{821A50B8-7E24-4980-BDA6-1B4EB9DE40CE}">
            <xm:f>AND('S2'!$H$22&gt;0, ISBLANK(O22))</xm:f>
            <x14:dxf>
              <fill>
                <patternFill>
                  <bgColor rgb="FFFF0000"/>
                </patternFill>
              </fill>
            </x14:dxf>
          </x14:cfRule>
          <xm:sqref>O22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sheetPr>
  <dimension ref="A1:D39"/>
  <sheetViews>
    <sheetView topLeftCell="A4" workbookViewId="0">
      <selection activeCell="L7" sqref="L7"/>
    </sheetView>
  </sheetViews>
  <sheetFormatPr defaultColWidth="9.140625" defaultRowHeight="15" x14ac:dyDescent="0.25"/>
  <cols>
    <col min="1" max="3" width="25.7109375" style="865" customWidth="1"/>
    <col min="4" max="4" width="23.7109375" style="860" customWidth="1"/>
    <col min="5" max="16384" width="9.140625" style="860"/>
  </cols>
  <sheetData>
    <row r="1" spans="1:4" s="591" customFormat="1" ht="20.100000000000001" customHeight="1" x14ac:dyDescent="0.25">
      <c r="A1" s="866" t="s">
        <v>779</v>
      </c>
      <c r="B1" s="866"/>
      <c r="C1" s="866"/>
    </row>
    <row r="2" spans="1:4" s="591" customFormat="1" ht="20.100000000000001" customHeight="1" x14ac:dyDescent="0.25">
      <c r="A2" s="591" t="s">
        <v>1024</v>
      </c>
    </row>
    <row r="3" spans="1:4" s="591" customFormat="1" ht="20.100000000000001" customHeight="1" x14ac:dyDescent="0.25">
      <c r="A3" s="867" t="s">
        <v>780</v>
      </c>
    </row>
    <row r="4" spans="1:4" s="591" customFormat="1" ht="20.100000000000001" customHeight="1" x14ac:dyDescent="0.25"/>
    <row r="5" spans="1:4" s="591" customFormat="1" ht="20.100000000000001" customHeight="1" x14ac:dyDescent="0.25">
      <c r="A5" s="866" t="s">
        <v>781</v>
      </c>
      <c r="B5" s="866"/>
      <c r="C5" s="866"/>
    </row>
    <row r="6" spans="1:4" s="591" customFormat="1" ht="20.100000000000001" customHeight="1" x14ac:dyDescent="0.25">
      <c r="A6" s="591" t="s">
        <v>782</v>
      </c>
      <c r="B6" s="866"/>
      <c r="C6" s="866"/>
    </row>
    <row r="7" spans="1:4" s="591" customFormat="1" ht="20.100000000000001" customHeight="1" x14ac:dyDescent="0.25">
      <c r="A7" s="591" t="s">
        <v>783</v>
      </c>
      <c r="B7" s="866"/>
      <c r="C7" s="866"/>
    </row>
    <row r="8" spans="1:4" s="591" customFormat="1" ht="20.100000000000001" customHeight="1" x14ac:dyDescent="0.25">
      <c r="A8" s="591" t="s">
        <v>784</v>
      </c>
      <c r="B8" s="866"/>
      <c r="C8" s="866"/>
    </row>
    <row r="9" spans="1:4" s="591" customFormat="1" ht="20.100000000000001" customHeight="1" x14ac:dyDescent="0.25">
      <c r="B9" s="866"/>
      <c r="C9" s="866"/>
    </row>
    <row r="10" spans="1:4" s="591" customFormat="1" ht="20.100000000000001" customHeight="1" x14ac:dyDescent="0.25">
      <c r="A10" s="591" t="s">
        <v>785</v>
      </c>
      <c r="B10" s="866"/>
      <c r="C10" s="866"/>
    </row>
    <row r="11" spans="1:4" s="591" customFormat="1" ht="20.100000000000001" customHeight="1" x14ac:dyDescent="0.25">
      <c r="A11" s="591" t="s">
        <v>786</v>
      </c>
      <c r="B11" s="866"/>
      <c r="C11" s="866"/>
    </row>
    <row r="12" spans="1:4" s="591" customFormat="1" ht="20.100000000000001" customHeight="1" x14ac:dyDescent="0.25"/>
    <row r="13" spans="1:4" s="869" customFormat="1" ht="20.100000000000001" customHeight="1" thickBot="1" x14ac:dyDescent="0.3">
      <c r="A13" s="868" t="s">
        <v>787</v>
      </c>
      <c r="B13" s="868"/>
      <c r="C13" s="868"/>
    </row>
    <row r="14" spans="1:4" s="591" customFormat="1" ht="20.100000000000001" customHeight="1" thickBot="1" x14ac:dyDescent="0.3">
      <c r="A14" s="874" t="s">
        <v>797</v>
      </c>
      <c r="B14" s="875" t="s">
        <v>788</v>
      </c>
      <c r="C14" s="875" t="s">
        <v>789</v>
      </c>
      <c r="D14" s="875" t="s">
        <v>798</v>
      </c>
    </row>
    <row r="15" spans="1:4" s="591" customFormat="1" ht="39" thickBot="1" x14ac:dyDescent="0.3">
      <c r="A15" s="987" t="s">
        <v>1025</v>
      </c>
      <c r="B15" s="988" t="s">
        <v>1026</v>
      </c>
      <c r="C15" s="988" t="s">
        <v>799</v>
      </c>
      <c r="D15" s="988" t="s">
        <v>1027</v>
      </c>
    </row>
    <row r="16" spans="1:4" s="591" customFormat="1" ht="26.25" thickBot="1" x14ac:dyDescent="0.3">
      <c r="A16" s="877" t="s">
        <v>795</v>
      </c>
      <c r="B16" s="878" t="s">
        <v>1028</v>
      </c>
      <c r="C16" s="878" t="s">
        <v>801</v>
      </c>
      <c r="D16" s="878" t="s">
        <v>1029</v>
      </c>
    </row>
    <row r="17" spans="1:4" s="591" customFormat="1" ht="26.25" thickBot="1" x14ac:dyDescent="0.3">
      <c r="A17" s="984" t="s">
        <v>800</v>
      </c>
      <c r="B17" s="876" t="s">
        <v>1030</v>
      </c>
      <c r="C17" s="876" t="s">
        <v>801</v>
      </c>
      <c r="D17" s="876" t="s">
        <v>1031</v>
      </c>
    </row>
    <row r="18" spans="1:4" s="591" customFormat="1" ht="39" thickBot="1" x14ac:dyDescent="0.3">
      <c r="A18" s="877" t="s">
        <v>802</v>
      </c>
      <c r="B18" s="878" t="s">
        <v>1032</v>
      </c>
      <c r="C18" s="878" t="s">
        <v>801</v>
      </c>
      <c r="D18" s="878" t="s">
        <v>1033</v>
      </c>
    </row>
    <row r="19" spans="1:4" s="591" customFormat="1" ht="26.25" thickBot="1" x14ac:dyDescent="0.3">
      <c r="A19" s="984" t="s">
        <v>803</v>
      </c>
      <c r="B19" s="876" t="s">
        <v>1034</v>
      </c>
      <c r="C19" s="876" t="s">
        <v>801</v>
      </c>
      <c r="D19" s="876" t="s">
        <v>1035</v>
      </c>
    </row>
    <row r="20" spans="1:4" s="591" customFormat="1" ht="26.25" thickBot="1" x14ac:dyDescent="0.3">
      <c r="A20" s="877" t="s">
        <v>811</v>
      </c>
      <c r="B20" s="878" t="s">
        <v>1036</v>
      </c>
      <c r="C20" s="878" t="s">
        <v>799</v>
      </c>
      <c r="D20" s="878" t="s">
        <v>1037</v>
      </c>
    </row>
    <row r="21" spans="1:4" s="591" customFormat="1" ht="39" thickBot="1" x14ac:dyDescent="0.3">
      <c r="A21" s="984" t="s">
        <v>812</v>
      </c>
      <c r="B21" s="876" t="s">
        <v>1038</v>
      </c>
      <c r="C21" s="876" t="s">
        <v>801</v>
      </c>
      <c r="D21" s="876" t="s">
        <v>1066</v>
      </c>
    </row>
    <row r="22" spans="1:4" s="591" customFormat="1" ht="26.25" thickBot="1" x14ac:dyDescent="0.3">
      <c r="A22" s="877" t="s">
        <v>813</v>
      </c>
      <c r="B22" s="878" t="s">
        <v>1039</v>
      </c>
      <c r="C22" s="878" t="s">
        <v>801</v>
      </c>
      <c r="D22" s="878" t="s">
        <v>1040</v>
      </c>
    </row>
    <row r="23" spans="1:4" s="591" customFormat="1" ht="39" thickBot="1" x14ac:dyDescent="0.3">
      <c r="A23" s="984" t="s">
        <v>806</v>
      </c>
      <c r="B23" s="876" t="s">
        <v>1041</v>
      </c>
      <c r="C23" s="876" t="s">
        <v>801</v>
      </c>
      <c r="D23" s="876" t="s">
        <v>1042</v>
      </c>
    </row>
    <row r="24" spans="1:4" s="591" customFormat="1" ht="39" thickBot="1" x14ac:dyDescent="0.3">
      <c r="A24" s="877" t="s">
        <v>1043</v>
      </c>
      <c r="B24" s="878" t="s">
        <v>1044</v>
      </c>
      <c r="C24" s="878" t="s">
        <v>801</v>
      </c>
      <c r="D24" s="985" t="s">
        <v>1045</v>
      </c>
    </row>
    <row r="25" spans="1:4" s="591" customFormat="1" ht="15.75" thickBot="1" x14ac:dyDescent="0.3">
      <c r="A25" s="984" t="s">
        <v>796</v>
      </c>
      <c r="B25" s="876" t="s">
        <v>1046</v>
      </c>
      <c r="C25" s="876" t="s">
        <v>799</v>
      </c>
      <c r="D25" s="876" t="s">
        <v>805</v>
      </c>
    </row>
    <row r="26" spans="1:4" s="591" customFormat="1" ht="39" thickBot="1" x14ac:dyDescent="0.3">
      <c r="A26" s="877" t="s">
        <v>807</v>
      </c>
      <c r="B26" s="878" t="s">
        <v>1047</v>
      </c>
      <c r="C26" s="878" t="s">
        <v>801</v>
      </c>
      <c r="D26" s="878" t="s">
        <v>1048</v>
      </c>
    </row>
    <row r="27" spans="1:4" s="591" customFormat="1" ht="39" thickBot="1" x14ac:dyDescent="0.3">
      <c r="A27" s="984" t="s">
        <v>1049</v>
      </c>
      <c r="B27" s="876" t="s">
        <v>1050</v>
      </c>
      <c r="C27" s="876" t="s">
        <v>799</v>
      </c>
      <c r="D27" s="986" t="s">
        <v>1051</v>
      </c>
    </row>
    <row r="28" spans="1:4" s="591" customFormat="1" ht="15.75" thickBot="1" x14ac:dyDescent="0.3">
      <c r="A28" s="877" t="s">
        <v>809</v>
      </c>
      <c r="B28" s="878" t="s">
        <v>1052</v>
      </c>
      <c r="C28" s="878" t="s">
        <v>799</v>
      </c>
      <c r="D28" s="878" t="s">
        <v>1053</v>
      </c>
    </row>
    <row r="29" spans="1:4" s="591" customFormat="1" ht="15.75" thickBot="1" x14ac:dyDescent="0.3">
      <c r="A29" s="984" t="s">
        <v>804</v>
      </c>
      <c r="B29" s="876" t="s">
        <v>1054</v>
      </c>
      <c r="C29" s="876" t="s">
        <v>801</v>
      </c>
      <c r="D29" s="876" t="s">
        <v>805</v>
      </c>
    </row>
    <row r="30" spans="1:4" s="591" customFormat="1" ht="41.25" thickBot="1" x14ac:dyDescent="0.3">
      <c r="A30" s="877" t="s">
        <v>814</v>
      </c>
      <c r="B30" s="878" t="s">
        <v>1055</v>
      </c>
      <c r="C30" s="878" t="s">
        <v>799</v>
      </c>
      <c r="D30" s="878" t="s">
        <v>1056</v>
      </c>
    </row>
    <row r="31" spans="1:4" s="591" customFormat="1" ht="26.25" thickBot="1" x14ac:dyDescent="0.3">
      <c r="A31" s="984" t="s">
        <v>815</v>
      </c>
      <c r="B31" s="876" t="s">
        <v>1057</v>
      </c>
      <c r="C31" s="876" t="s">
        <v>799</v>
      </c>
      <c r="D31" s="876" t="s">
        <v>1058</v>
      </c>
    </row>
    <row r="32" spans="1:4" s="591" customFormat="1" ht="39" thickBot="1" x14ac:dyDescent="0.3">
      <c r="A32" s="877" t="s">
        <v>1059</v>
      </c>
      <c r="B32" s="878" t="s">
        <v>1060</v>
      </c>
      <c r="C32" s="878" t="s">
        <v>799</v>
      </c>
      <c r="D32" s="878" t="s">
        <v>1061</v>
      </c>
    </row>
    <row r="33" spans="1:4" s="869" customFormat="1" ht="16.5" thickBot="1" x14ac:dyDescent="0.3">
      <c r="A33" s="984" t="s">
        <v>808</v>
      </c>
      <c r="B33" s="876" t="s">
        <v>1062</v>
      </c>
      <c r="C33" s="876" t="s">
        <v>799</v>
      </c>
      <c r="D33" s="876" t="s">
        <v>805</v>
      </c>
    </row>
    <row r="34" spans="1:4" s="591" customFormat="1" ht="15.75" thickBot="1" x14ac:dyDescent="0.3">
      <c r="A34" s="877" t="s">
        <v>810</v>
      </c>
      <c r="B34" s="878" t="s">
        <v>1063</v>
      </c>
      <c r="C34" s="878" t="s">
        <v>801</v>
      </c>
      <c r="D34" s="878" t="s">
        <v>805</v>
      </c>
    </row>
    <row r="35" spans="1:4" s="591" customFormat="1" ht="15.75" thickBot="1" x14ac:dyDescent="0.3">
      <c r="A35" s="984" t="s">
        <v>1064</v>
      </c>
      <c r="B35" s="876" t="s">
        <v>1065</v>
      </c>
      <c r="C35" s="876" t="s">
        <v>801</v>
      </c>
      <c r="D35" s="876" t="s">
        <v>805</v>
      </c>
    </row>
    <row r="36" spans="1:4" s="591" customFormat="1" ht="20.100000000000001" customHeight="1" x14ac:dyDescent="0.25">
      <c r="A36" s="591" t="s">
        <v>790</v>
      </c>
    </row>
    <row r="37" spans="1:4" s="591" customFormat="1" ht="20.100000000000001" customHeight="1" x14ac:dyDescent="0.25"/>
    <row r="38" spans="1:4" s="869" customFormat="1" ht="20.100000000000001" customHeight="1" x14ac:dyDescent="0.25">
      <c r="A38" s="868" t="s">
        <v>791</v>
      </c>
      <c r="B38" s="868"/>
      <c r="C38" s="868"/>
    </row>
    <row r="39" spans="1:4" s="591" customFormat="1" ht="20.100000000000001" customHeight="1" x14ac:dyDescent="0.25">
      <c r="A39" s="591" t="s">
        <v>792</v>
      </c>
    </row>
  </sheetData>
  <sheetProtection algorithmName="SHA-512" hashValue="OD1Q/gHI/BKs1nQqreL+LWCQL9XUi6Cq6UYjh/U0/ZFXF7Y3yeiDaQEg177BHXMXNniv8hCCsddzt0s8UA3xrg==" saltValue="4qWjcDT5UDIjqvAZorz/Qw==" spinCount="100000" sheet="1" objects="1" scenarios="1"/>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6" tint="-0.249977111117893"/>
    <pageSetUpPr fitToPage="1"/>
  </sheetPr>
  <dimension ref="A1:R46"/>
  <sheetViews>
    <sheetView topLeftCell="A6" workbookViewId="0">
      <selection activeCell="H26" sqref="H26"/>
    </sheetView>
  </sheetViews>
  <sheetFormatPr defaultColWidth="9.140625" defaultRowHeight="15" x14ac:dyDescent="0.25"/>
  <cols>
    <col min="1" max="1" width="13.7109375" style="92" customWidth="1"/>
    <col min="2" max="2" width="30.7109375" style="92" customWidth="1"/>
    <col min="3" max="8" width="12.7109375" style="92" customWidth="1"/>
    <col min="9" max="9" width="9.140625" style="92"/>
    <col min="10" max="10" width="9.140625" style="92" customWidth="1"/>
    <col min="11" max="11" width="9.140625" style="92"/>
    <col min="12" max="12" width="8.7109375" style="92" customWidth="1"/>
    <col min="13" max="13" width="9.140625" style="92"/>
    <col min="14" max="14" width="9.140625" style="181"/>
    <col min="15" max="15" width="37.28515625" style="92" hidden="1" customWidth="1"/>
    <col min="16" max="16" width="17.7109375" style="915" hidden="1" customWidth="1"/>
    <col min="17" max="17" width="42" style="92" hidden="1" customWidth="1"/>
    <col min="18" max="18" width="17.7109375" style="915" hidden="1" customWidth="1"/>
    <col min="19" max="16384" width="9.140625" style="92"/>
  </cols>
  <sheetData>
    <row r="1" spans="1:18" s="90" customFormat="1" ht="15" customHeight="1" x14ac:dyDescent="0.25">
      <c r="N1" s="909"/>
      <c r="O1" s="910"/>
      <c r="P1" s="373"/>
      <c r="R1" s="373"/>
    </row>
    <row r="2" spans="1:18" s="90" customFormat="1" ht="15" customHeight="1" x14ac:dyDescent="0.25">
      <c r="N2" s="909"/>
      <c r="O2" s="910"/>
      <c r="P2" s="373"/>
      <c r="R2" s="373"/>
    </row>
    <row r="3" spans="1:18" s="90" customFormat="1" ht="15" customHeight="1" x14ac:dyDescent="0.25">
      <c r="N3" s="909"/>
      <c r="O3" s="910"/>
      <c r="P3" s="373"/>
      <c r="R3" s="373"/>
    </row>
    <row r="4" spans="1:18" s="90" customFormat="1" ht="15" customHeight="1" x14ac:dyDescent="0.25">
      <c r="N4" s="909"/>
      <c r="O4" s="910"/>
      <c r="P4" s="373"/>
      <c r="R4" s="373"/>
    </row>
    <row r="5" spans="1:18" s="90" customFormat="1" ht="15" customHeight="1" x14ac:dyDescent="0.25">
      <c r="N5" s="909"/>
      <c r="O5" s="910"/>
      <c r="P5" s="373"/>
      <c r="R5" s="373"/>
    </row>
    <row r="6" spans="1:18" s="90" customFormat="1" ht="15" customHeight="1" x14ac:dyDescent="0.25">
      <c r="N6" s="909"/>
      <c r="O6" s="910"/>
      <c r="P6" s="373"/>
      <c r="R6" s="373"/>
    </row>
    <row r="7" spans="1:18" s="90" customFormat="1" ht="15" hidden="1" customHeight="1" x14ac:dyDescent="0.25">
      <c r="N7" s="181"/>
      <c r="P7" s="373"/>
      <c r="R7" s="373"/>
    </row>
    <row r="8" spans="1:18" s="90" customFormat="1" ht="15" hidden="1" customHeight="1" x14ac:dyDescent="0.25">
      <c r="N8" s="181"/>
      <c r="P8" s="373"/>
      <c r="R8" s="373"/>
    </row>
    <row r="9" spans="1:18" ht="18.75" x14ac:dyDescent="0.25">
      <c r="A9" s="1071" t="s">
        <v>722</v>
      </c>
      <c r="B9" s="1071"/>
      <c r="C9" s="1071"/>
      <c r="D9" s="1071"/>
      <c r="E9" s="1071"/>
      <c r="F9" s="91"/>
      <c r="G9" s="91"/>
      <c r="H9" s="91"/>
    </row>
    <row r="10" spans="1:18" ht="19.5" thickBot="1" x14ac:dyDescent="0.3">
      <c r="A10" s="895" t="s">
        <v>901</v>
      </c>
      <c r="B10" s="898"/>
      <c r="C10" s="898"/>
      <c r="D10" s="898"/>
      <c r="E10" s="898"/>
      <c r="F10" s="91"/>
      <c r="G10" s="91"/>
      <c r="H10" s="91"/>
    </row>
    <row r="11" spans="1:18" s="512" customFormat="1" ht="30" customHeight="1" thickBot="1" x14ac:dyDescent="0.3">
      <c r="A11" s="1199" t="s">
        <v>880</v>
      </c>
      <c r="B11" s="1199"/>
      <c r="C11" s="1199"/>
      <c r="D11" s="1199"/>
      <c r="E11" s="1199"/>
      <c r="F11" s="1199"/>
      <c r="G11" s="1199"/>
      <c r="H11" s="1199"/>
      <c r="N11" s="908"/>
      <c r="O11" s="1221" t="s">
        <v>889</v>
      </c>
      <c r="P11" s="1222"/>
      <c r="Q11" s="1222"/>
      <c r="R11" s="1223"/>
    </row>
    <row r="12" spans="1:18" ht="15.75" x14ac:dyDescent="0.25">
      <c r="A12" s="1026" t="s">
        <v>519</v>
      </c>
      <c r="B12" s="1028"/>
      <c r="C12" s="887" t="str">
        <f>Home!J23</f>
        <v/>
      </c>
      <c r="D12" s="1026" t="s">
        <v>840</v>
      </c>
      <c r="E12" s="1027"/>
      <c r="F12" s="1028"/>
      <c r="G12" s="1219">
        <f>Home!D23</f>
        <v>0</v>
      </c>
      <c r="H12" s="1220"/>
      <c r="O12" s="912" t="s">
        <v>886</v>
      </c>
      <c r="P12" s="916">
        <f>SUM(Home!D29:D68)</f>
        <v>0</v>
      </c>
      <c r="Q12" s="911" t="s">
        <v>887</v>
      </c>
      <c r="R12" s="918">
        <f>SUM(Home!D70:D74)</f>
        <v>0</v>
      </c>
    </row>
    <row r="13" spans="1:18" ht="16.5" thickBot="1" x14ac:dyDescent="0.3">
      <c r="A13" s="1029" t="s">
        <v>520</v>
      </c>
      <c r="B13" s="1031"/>
      <c r="C13" s="888" t="str">
        <f>Home!J24</f>
        <v/>
      </c>
      <c r="D13" s="1210" t="s">
        <v>839</v>
      </c>
      <c r="E13" s="1211"/>
      <c r="F13" s="1212"/>
      <c r="G13" s="1215">
        <f>SUM(C19:H24, C26:H28, C30:H42)+SUM('M1'!E16, 'M1'!G16)</f>
        <v>0</v>
      </c>
      <c r="H13" s="1216"/>
      <c r="O13" s="912" t="s">
        <v>890</v>
      </c>
      <c r="P13" s="916">
        <f>SUM(C19:E42)</f>
        <v>0</v>
      </c>
      <c r="Q13" s="911" t="s">
        <v>891</v>
      </c>
      <c r="R13" s="918">
        <f>SUM(F19:H42)</f>
        <v>0</v>
      </c>
    </row>
    <row r="14" spans="1:18" ht="16.5" thickBot="1" x14ac:dyDescent="0.3">
      <c r="A14" s="1209"/>
      <c r="B14" s="1209"/>
      <c r="C14" s="891"/>
      <c r="D14" s="1213" t="s">
        <v>899</v>
      </c>
      <c r="E14" s="1214"/>
      <c r="F14" s="1214"/>
      <c r="G14" s="1217">
        <f>IF(G13&gt;G12, G13-G12,0)</f>
        <v>0</v>
      </c>
      <c r="H14" s="1218"/>
      <c r="O14" s="913" t="s">
        <v>892</v>
      </c>
      <c r="P14" s="917">
        <f>IF(P13&gt;P12,P13-P12,0)</f>
        <v>0</v>
      </c>
      <c r="Q14" s="914" t="s">
        <v>888</v>
      </c>
      <c r="R14" s="919">
        <f>IF(R13&gt;R12,R13-R12,0)</f>
        <v>0</v>
      </c>
    </row>
    <row r="15" spans="1:18" ht="15.75" thickBot="1" x14ac:dyDescent="0.3">
      <c r="A15" s="591"/>
      <c r="B15" s="591"/>
      <c r="C15" s="591"/>
      <c r="D15" s="591"/>
      <c r="E15" s="591"/>
      <c r="F15" s="591"/>
      <c r="G15" s="591"/>
      <c r="H15" s="591"/>
      <c r="J15" s="181"/>
      <c r="K15" s="181"/>
      <c r="L15" s="181"/>
      <c r="M15" s="181"/>
    </row>
    <row r="16" spans="1:18" ht="15" customHeight="1" x14ac:dyDescent="0.25">
      <c r="A16" s="98"/>
      <c r="B16" s="99"/>
      <c r="C16" s="1200" t="s">
        <v>28</v>
      </c>
      <c r="D16" s="1201"/>
      <c r="E16" s="1202"/>
      <c r="F16" s="1203" t="s">
        <v>27</v>
      </c>
      <c r="G16" s="1204"/>
      <c r="H16" s="1205"/>
      <c r="J16" s="181"/>
      <c r="K16" s="181"/>
      <c r="L16" s="181"/>
      <c r="M16" s="181"/>
    </row>
    <row r="17" spans="1:13" ht="38.25" customHeight="1" thickBot="1" x14ac:dyDescent="0.3">
      <c r="A17" s="104"/>
      <c r="B17" s="105"/>
      <c r="C17" s="635" t="s">
        <v>210</v>
      </c>
      <c r="D17" s="636" t="s">
        <v>419</v>
      </c>
      <c r="E17" s="861" t="s">
        <v>330</v>
      </c>
      <c r="F17" s="640" t="s">
        <v>210</v>
      </c>
      <c r="G17" s="641" t="s">
        <v>419</v>
      </c>
      <c r="H17" s="862" t="s">
        <v>330</v>
      </c>
      <c r="J17" s="181"/>
      <c r="K17" s="181"/>
      <c r="L17" s="181"/>
      <c r="M17" s="181"/>
    </row>
    <row r="18" spans="1:13" ht="15" customHeight="1" thickBot="1" x14ac:dyDescent="0.3">
      <c r="A18" s="1225" t="s">
        <v>195</v>
      </c>
      <c r="B18" s="1226"/>
      <c r="C18" s="101" t="s">
        <v>30</v>
      </c>
      <c r="D18" s="102" t="s">
        <v>30</v>
      </c>
      <c r="E18" s="103" t="s">
        <v>30</v>
      </c>
      <c r="F18" s="350" t="s">
        <v>30</v>
      </c>
      <c r="G18" s="351" t="s">
        <v>30</v>
      </c>
      <c r="H18" s="352" t="s">
        <v>30</v>
      </c>
    </row>
    <row r="19" spans="1:13" ht="30" customHeight="1" x14ac:dyDescent="0.25">
      <c r="A19" s="1206" t="s">
        <v>224</v>
      </c>
      <c r="B19" s="106" t="s">
        <v>246</v>
      </c>
      <c r="C19" s="111">
        <f>SUMIFS('N1'!W17:W196,'N1'!B17:B196,"Regular")</f>
        <v>0</v>
      </c>
      <c r="D19" s="112">
        <f>SUM('M1'!F17:F196)</f>
        <v>0</v>
      </c>
      <c r="E19" s="113">
        <f>SUMIFS('B1'!X17:X196,'B1'!B17:B196,"Regular")</f>
        <v>0</v>
      </c>
      <c r="F19" s="114">
        <f>SUMIFS('N1'!V17:V196,'N1'!B17:B196,"Regular")</f>
        <v>0</v>
      </c>
      <c r="G19" s="112">
        <f>SUM('M1'!D17:D196)</f>
        <v>0</v>
      </c>
      <c r="H19" s="115">
        <f>SUMIFS('B1'!W17:W196,'B1'!B17:B196,"Regular")</f>
        <v>0</v>
      </c>
    </row>
    <row r="20" spans="1:13" ht="30" customHeight="1" x14ac:dyDescent="0.25">
      <c r="A20" s="1208"/>
      <c r="B20" s="106" t="s">
        <v>247</v>
      </c>
      <c r="C20" s="116">
        <f>SUMIFS('N1'!W17:W196,'N1'!B17:B196,"Casual/add'l hours")+SUMIFS('N1'!W17:W196,'N1'!B17:B196,"Additional Hours")+SUMIFS('N1'!W17:W196,'N1'!B17:B196,"Casual")</f>
        <v>0</v>
      </c>
      <c r="D20" s="117">
        <v>0</v>
      </c>
      <c r="E20" s="113">
        <f>SUMIFS('B1'!X17:X196,'B1'!B17:B196,"Casual/add'l hours")+SUMIFS('B1'!X17:X196,'B1'!B17:B196,"Additional Hours")+SUMIFS('B1'!X17:X196,'B1'!B17:B196,"Casual")</f>
        <v>0</v>
      </c>
      <c r="F20" s="118">
        <f>SUMIFS('N1'!V17:V196,'N1'!B17:B196,"Casual/add'l hours")+SUMIFS('N1'!V17:V196,'N1'!B17:B196,"Additional Hours")+SUMIFS('N1'!V17:V196,'N1'!B17:B196,"Casual")</f>
        <v>0</v>
      </c>
      <c r="G20" s="117">
        <v>0</v>
      </c>
      <c r="H20" s="119">
        <f>SUMIFS('B1'!W17:W196,'B1'!B17:B196,"Casual/add'l hours")+SUMIFS('B1'!W17:W196,'B1'!B17:B196,"Additional Hours")+SUMIFS('B1'!W17:W196,'B1'!B17:B196,"Casual")</f>
        <v>0</v>
      </c>
    </row>
    <row r="21" spans="1:13" ht="30" customHeight="1" x14ac:dyDescent="0.25">
      <c r="A21" s="1206" t="s">
        <v>225</v>
      </c>
      <c r="B21" s="107" t="s">
        <v>226</v>
      </c>
      <c r="C21" s="130"/>
      <c r="D21" s="131"/>
      <c r="E21" s="132"/>
      <c r="F21" s="133"/>
      <c r="G21" s="131"/>
      <c r="H21" s="134"/>
    </row>
    <row r="22" spans="1:13" ht="30" customHeight="1" x14ac:dyDescent="0.25">
      <c r="A22" s="1208"/>
      <c r="B22" s="106" t="s">
        <v>227</v>
      </c>
      <c r="C22" s="130"/>
      <c r="D22" s="131"/>
      <c r="E22" s="144"/>
      <c r="F22" s="130"/>
      <c r="G22" s="131"/>
      <c r="H22" s="134"/>
    </row>
    <row r="23" spans="1:13" ht="30" customHeight="1" x14ac:dyDescent="0.25">
      <c r="A23" s="1227" t="s">
        <v>228</v>
      </c>
      <c r="B23" s="1228"/>
      <c r="C23" s="130"/>
      <c r="D23" s="131"/>
      <c r="E23" s="132"/>
      <c r="F23" s="133"/>
      <c r="G23" s="131"/>
      <c r="H23" s="134"/>
    </row>
    <row r="24" spans="1:13" ht="30" customHeight="1" thickBot="1" x14ac:dyDescent="0.3">
      <c r="A24" s="1229" t="s">
        <v>229</v>
      </c>
      <c r="B24" s="1230"/>
      <c r="C24" s="135"/>
      <c r="D24" s="136"/>
      <c r="E24" s="137"/>
      <c r="F24" s="138"/>
      <c r="G24" s="136"/>
      <c r="H24" s="139"/>
    </row>
    <row r="25" spans="1:13" ht="15" customHeight="1" x14ac:dyDescent="0.25">
      <c r="A25" s="1225" t="s">
        <v>856</v>
      </c>
      <c r="B25" s="1226"/>
      <c r="C25" s="120" t="s">
        <v>30</v>
      </c>
      <c r="D25" s="121" t="s">
        <v>30</v>
      </c>
      <c r="E25" s="122" t="s">
        <v>30</v>
      </c>
      <c r="F25" s="123" t="s">
        <v>30</v>
      </c>
      <c r="G25" s="121" t="s">
        <v>30</v>
      </c>
      <c r="H25" s="124" t="s">
        <v>30</v>
      </c>
    </row>
    <row r="26" spans="1:13" ht="30" customHeight="1" x14ac:dyDescent="0.25">
      <c r="A26" s="1227" t="s">
        <v>230</v>
      </c>
      <c r="B26" s="1228"/>
      <c r="C26" s="140"/>
      <c r="D26" s="141"/>
      <c r="E26" s="142"/>
      <c r="F26" s="143"/>
      <c r="G26" s="141"/>
      <c r="H26" s="144"/>
    </row>
    <row r="27" spans="1:13" ht="30" customHeight="1" x14ac:dyDescent="0.25">
      <c r="A27" s="1227" t="s">
        <v>231</v>
      </c>
      <c r="B27" s="1228"/>
      <c r="C27" s="140"/>
      <c r="D27" s="141"/>
      <c r="E27" s="142"/>
      <c r="F27" s="143"/>
      <c r="G27" s="141"/>
      <c r="H27" s="144"/>
    </row>
    <row r="28" spans="1:13" ht="30" customHeight="1" thickBot="1" x14ac:dyDescent="0.3">
      <c r="A28" s="1231" t="s">
        <v>232</v>
      </c>
      <c r="B28" s="1232"/>
      <c r="C28" s="130"/>
      <c r="D28" s="131"/>
      <c r="E28" s="132"/>
      <c r="F28" s="133"/>
      <c r="G28" s="131"/>
      <c r="H28" s="134"/>
    </row>
    <row r="29" spans="1:13" ht="15" customHeight="1" x14ac:dyDescent="0.25">
      <c r="A29" s="1225" t="s">
        <v>223</v>
      </c>
      <c r="B29" s="1226"/>
      <c r="C29" s="125" t="s">
        <v>30</v>
      </c>
      <c r="D29" s="126" t="s">
        <v>30</v>
      </c>
      <c r="E29" s="127" t="s">
        <v>30</v>
      </c>
      <c r="F29" s="128" t="s">
        <v>30</v>
      </c>
      <c r="G29" s="126" t="s">
        <v>30</v>
      </c>
      <c r="H29" s="129" t="s">
        <v>30</v>
      </c>
    </row>
    <row r="30" spans="1:13" ht="30" customHeight="1" x14ac:dyDescent="0.25">
      <c r="A30" s="1206" t="s">
        <v>236</v>
      </c>
      <c r="B30" s="106" t="s">
        <v>233</v>
      </c>
      <c r="C30" s="140"/>
      <c r="D30" s="141"/>
      <c r="E30" s="142"/>
      <c r="F30" s="143"/>
      <c r="G30" s="141"/>
      <c r="H30" s="144"/>
    </row>
    <row r="31" spans="1:13" ht="30" customHeight="1" x14ac:dyDescent="0.25">
      <c r="A31" s="1207"/>
      <c r="B31" s="106" t="s">
        <v>234</v>
      </c>
      <c r="C31" s="140"/>
      <c r="D31" s="141"/>
      <c r="E31" s="142"/>
      <c r="F31" s="143"/>
      <c r="G31" s="141"/>
      <c r="H31" s="144"/>
    </row>
    <row r="32" spans="1:13" ht="30" customHeight="1" x14ac:dyDescent="0.25">
      <c r="A32" s="1208"/>
      <c r="B32" s="106" t="s">
        <v>235</v>
      </c>
      <c r="C32" s="140"/>
      <c r="D32" s="141"/>
      <c r="E32" s="142"/>
      <c r="F32" s="143"/>
      <c r="G32" s="141"/>
      <c r="H32" s="144"/>
    </row>
    <row r="33" spans="1:9" ht="30" customHeight="1" x14ac:dyDescent="0.25">
      <c r="A33" s="1224" t="s">
        <v>242</v>
      </c>
      <c r="B33" s="106" t="s">
        <v>237</v>
      </c>
      <c r="C33" s="140"/>
      <c r="D33" s="141"/>
      <c r="E33" s="142"/>
      <c r="F33" s="143"/>
      <c r="G33" s="141"/>
      <c r="H33" s="144"/>
    </row>
    <row r="34" spans="1:9" ht="30" customHeight="1" x14ac:dyDescent="0.25">
      <c r="A34" s="1207"/>
      <c r="B34" s="106" t="s">
        <v>238</v>
      </c>
      <c r="C34" s="140"/>
      <c r="D34" s="141"/>
      <c r="E34" s="142"/>
      <c r="F34" s="143"/>
      <c r="G34" s="141"/>
      <c r="H34" s="144"/>
    </row>
    <row r="35" spans="1:9" ht="30" customHeight="1" x14ac:dyDescent="0.25">
      <c r="A35" s="1207"/>
      <c r="B35" s="106" t="s">
        <v>239</v>
      </c>
      <c r="C35" s="140"/>
      <c r="D35" s="141"/>
      <c r="E35" s="142"/>
      <c r="F35" s="143"/>
      <c r="G35" s="141"/>
      <c r="H35" s="144"/>
    </row>
    <row r="36" spans="1:9" ht="30" customHeight="1" x14ac:dyDescent="0.25">
      <c r="A36" s="1207"/>
      <c r="B36" s="897" t="s">
        <v>855</v>
      </c>
      <c r="C36" s="140"/>
      <c r="D36" s="141"/>
      <c r="E36" s="142"/>
      <c r="F36" s="143"/>
      <c r="G36" s="141"/>
      <c r="H36" s="144"/>
    </row>
    <row r="37" spans="1:9" ht="30" customHeight="1" x14ac:dyDescent="0.25">
      <c r="A37" s="1207"/>
      <c r="B37" s="106" t="s">
        <v>240</v>
      </c>
      <c r="C37" s="140"/>
      <c r="D37" s="141"/>
      <c r="E37" s="142"/>
      <c r="F37" s="143"/>
      <c r="G37" s="141"/>
      <c r="H37" s="144"/>
    </row>
    <row r="38" spans="1:9" ht="30" customHeight="1" x14ac:dyDescent="0.25">
      <c r="A38" s="1207"/>
      <c r="B38" s="469" t="s">
        <v>461</v>
      </c>
      <c r="C38" s="140"/>
      <c r="D38" s="141"/>
      <c r="E38" s="142"/>
      <c r="F38" s="143"/>
      <c r="G38" s="141"/>
      <c r="H38" s="144"/>
    </row>
    <row r="39" spans="1:9" ht="30" customHeight="1" x14ac:dyDescent="0.25">
      <c r="A39" s="1208"/>
      <c r="B39" s="106" t="s">
        <v>241</v>
      </c>
      <c r="C39" s="140"/>
      <c r="D39" s="141"/>
      <c r="E39" s="142"/>
      <c r="F39" s="143"/>
      <c r="G39" s="141"/>
      <c r="H39" s="144"/>
    </row>
    <row r="40" spans="1:9" ht="30" customHeight="1" x14ac:dyDescent="0.25">
      <c r="A40" s="1206" t="s">
        <v>245</v>
      </c>
      <c r="B40" s="106" t="s">
        <v>243</v>
      </c>
      <c r="C40" s="140"/>
      <c r="D40" s="141"/>
      <c r="E40" s="142"/>
      <c r="F40" s="143"/>
      <c r="G40" s="141"/>
      <c r="H40" s="144"/>
    </row>
    <row r="41" spans="1:9" ht="30" customHeight="1" x14ac:dyDescent="0.25">
      <c r="A41" s="1224"/>
      <c r="B41" s="107" t="s">
        <v>435</v>
      </c>
      <c r="C41" s="130"/>
      <c r="D41" s="131"/>
      <c r="E41" s="132"/>
      <c r="F41" s="133"/>
      <c r="G41" s="131"/>
      <c r="H41" s="134"/>
    </row>
    <row r="42" spans="1:9" ht="30" customHeight="1" thickBot="1" x14ac:dyDescent="0.3">
      <c r="A42" s="1067"/>
      <c r="B42" s="110" t="s">
        <v>244</v>
      </c>
      <c r="C42" s="135"/>
      <c r="D42" s="136"/>
      <c r="E42" s="137"/>
      <c r="F42" s="138"/>
      <c r="G42" s="136"/>
      <c r="H42" s="139"/>
    </row>
    <row r="44" spans="1:9" x14ac:dyDescent="0.25">
      <c r="B44" s="181"/>
      <c r="C44" s="889"/>
      <c r="D44" s="889"/>
      <c r="E44" s="889"/>
      <c r="F44" s="889"/>
      <c r="G44" s="889"/>
      <c r="H44" s="889"/>
      <c r="I44" s="181"/>
    </row>
    <row r="45" spans="1:9" x14ac:dyDescent="0.25">
      <c r="B45" s="181"/>
      <c r="C45" s="181"/>
      <c r="D45" s="181"/>
      <c r="E45" s="181"/>
      <c r="F45" s="181"/>
      <c r="G45" s="181"/>
      <c r="H45" s="181"/>
      <c r="I45" s="181"/>
    </row>
    <row r="46" spans="1:9" x14ac:dyDescent="0.25">
      <c r="B46" s="181"/>
      <c r="C46" s="181"/>
      <c r="D46" s="181"/>
      <c r="E46" s="181"/>
      <c r="F46" s="181"/>
      <c r="G46" s="181"/>
      <c r="H46" s="181"/>
      <c r="I46" s="181"/>
    </row>
  </sheetData>
  <sheetProtection algorithmName="SHA-512" hashValue="FIOq/mxpi6EsSkF38iR3Xe/3Gg72xWTxBh3rKzMOBtPi5XqrJ6I9qtfi+UcYytxj1Gm2Sc3oLeygz2wd3WyHPw==" saltValue="dUiXQxTzrl0Y4WONOeZDzw==" spinCount="100000" sheet="1" objects="1" scenarios="1"/>
  <mergeCells count="27">
    <mergeCell ref="O11:R11"/>
    <mergeCell ref="A33:A39"/>
    <mergeCell ref="A40:A42"/>
    <mergeCell ref="A18:B18"/>
    <mergeCell ref="A25:B25"/>
    <mergeCell ref="A29:B29"/>
    <mergeCell ref="A19:A20"/>
    <mergeCell ref="A21:A22"/>
    <mergeCell ref="A23:B23"/>
    <mergeCell ref="A24:B24"/>
    <mergeCell ref="A26:B26"/>
    <mergeCell ref="A27:B27"/>
    <mergeCell ref="A28:B28"/>
    <mergeCell ref="A9:E9"/>
    <mergeCell ref="C16:E16"/>
    <mergeCell ref="F16:H16"/>
    <mergeCell ref="A30:A32"/>
    <mergeCell ref="A11:H11"/>
    <mergeCell ref="A13:B13"/>
    <mergeCell ref="A14:B14"/>
    <mergeCell ref="D13:F13"/>
    <mergeCell ref="D14:F14"/>
    <mergeCell ref="G13:H13"/>
    <mergeCell ref="G14:H14"/>
    <mergeCell ref="A12:B12"/>
    <mergeCell ref="D12:F12"/>
    <mergeCell ref="G12:H12"/>
  </mergeCells>
  <conditionalFormatting sqref="C30:H30">
    <cfRule type="expression" dxfId="91" priority="91">
      <formula>IF(AND(SUM(C19:C20)&gt;0,ISBLANK(C30)),TRUE,FALSE)</formula>
    </cfRule>
  </conditionalFormatting>
  <conditionalFormatting sqref="C31:H31">
    <cfRule type="expression" dxfId="90" priority="68">
      <formula>IF(AND(SUM(C19:C20)&gt;0,ISBLANK(C31)),TRUE,FALSE)</formula>
    </cfRule>
  </conditionalFormatting>
  <conditionalFormatting sqref="C32:H32">
    <cfRule type="expression" dxfId="89" priority="67">
      <formula>IF(AND(SUM(C19:C20)&gt;0,ISBLANK(C32)),TRUE,FALSE)</formula>
    </cfRule>
  </conditionalFormatting>
  <conditionalFormatting sqref="G14:H14">
    <cfRule type="expression" dxfId="88" priority="61">
      <formula>AND($G$13&gt;$G$12)</formula>
    </cfRule>
  </conditionalFormatting>
  <conditionalFormatting sqref="P14">
    <cfRule type="expression" dxfId="87" priority="13">
      <formula>$P$13&gt;$P$12</formula>
    </cfRule>
  </conditionalFormatting>
  <conditionalFormatting sqref="R14">
    <cfRule type="expression" dxfId="86" priority="12">
      <formula>$R$13&gt;$R$12</formula>
    </cfRule>
  </conditionalFormatting>
  <dataValidations count="1">
    <dataValidation type="decimal" operator="greaterThanOrEqual" allowBlank="1" showInputMessage="1" showErrorMessage="1" error="Please enter a dollar amount greater than or equal to $0.00." sqref="C30:H42 C26:H28 C21:H24" xr:uid="{00000000-0002-0000-1300-000000000000}">
      <formula1>0</formula1>
    </dataValidation>
  </dataValidations>
  <pageMargins left="0.7" right="0.7" top="0.75" bottom="0.75" header="0.3" footer="0.3"/>
  <pageSetup paperSize="5" scale="31"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89" id="{DCEFEF3C-D8D2-46E8-9835-9763D84310FD}">
            <xm:f>IF(AND(SUM('N2'!$P$16:$R$16)&gt;0,ISBLANK(C33)),TRUE,FALSE)</xm:f>
            <x14:dxf>
              <fill>
                <patternFill>
                  <bgColor rgb="FFFF0000"/>
                </patternFill>
              </fill>
            </x14:dxf>
          </x14:cfRule>
          <xm:sqref>C33</xm:sqref>
        </x14:conditionalFormatting>
        <x14:conditionalFormatting xmlns:xm="http://schemas.microsoft.com/office/excel/2006/main">
          <x14:cfRule type="expression" priority="88" id="{01CD63C1-9E61-4603-98CC-277843E71544}">
            <xm:f>IF(AND(SUM('N2'!$P$15:$R$15)&gt;0,ISBLANK(C33)),TRUE,FALSE)</xm:f>
            <x14:dxf>
              <fill>
                <patternFill>
                  <bgColor rgb="FFFF0000"/>
                </patternFill>
              </fill>
            </x14:dxf>
          </x14:cfRule>
          <xm:sqref>C34</xm:sqref>
        </x14:conditionalFormatting>
        <x14:conditionalFormatting xmlns:xm="http://schemas.microsoft.com/office/excel/2006/main">
          <x14:cfRule type="expression" priority="86" id="{0381F84D-0A85-4FEC-905D-35FCEF50360F}">
            <xm:f>IF(AND(SUM('M2'!$P$16:$R$16)&gt;0,ISBLANK(D33)),TRUE,FALSE)</xm:f>
            <x14:dxf>
              <fill>
                <patternFill>
                  <bgColor rgb="FFFF0000"/>
                </patternFill>
              </fill>
            </x14:dxf>
          </x14:cfRule>
          <xm:sqref>D33</xm:sqref>
        </x14:conditionalFormatting>
        <x14:conditionalFormatting xmlns:xm="http://schemas.microsoft.com/office/excel/2006/main">
          <x14:cfRule type="expression" priority="85" id="{8ED4496D-3A14-4A09-B02F-714C021B8D17}">
            <xm:f>IF(AND(SUM('M2'!$P$15:$R$15)&gt;0,ISBLANK(D34)),TRUE,FALSE)</xm:f>
            <x14:dxf>
              <fill>
                <patternFill>
                  <bgColor rgb="FFFF0000"/>
                </patternFill>
              </fill>
            </x14:dxf>
          </x14:cfRule>
          <xm:sqref>D34</xm:sqref>
        </x14:conditionalFormatting>
        <x14:conditionalFormatting xmlns:xm="http://schemas.microsoft.com/office/excel/2006/main">
          <x14:cfRule type="expression" priority="83" id="{E07DC617-67F0-4E89-ACF6-2762E56D75D0}">
            <xm:f>IF(AND(SUM('B2'!$P$16:$R$16)&gt;0,ISBLANK(E33)),TRUE,FALSE)</xm:f>
            <x14:dxf>
              <fill>
                <patternFill>
                  <bgColor rgb="FFFF0000"/>
                </patternFill>
              </fill>
            </x14:dxf>
          </x14:cfRule>
          <xm:sqref>E33</xm:sqref>
        </x14:conditionalFormatting>
        <x14:conditionalFormatting xmlns:xm="http://schemas.microsoft.com/office/excel/2006/main">
          <x14:cfRule type="expression" priority="82" id="{3DE214D9-73E7-4922-8487-B276C15E6814}">
            <xm:f>IF(AND(SUM('B2'!$P$15:$R$15)&gt;0,ISBLANK(E34)),TRUE,FALSE)</xm:f>
            <x14:dxf>
              <fill>
                <patternFill>
                  <bgColor rgb="FFFF0000"/>
                </patternFill>
              </fill>
            </x14:dxf>
          </x14:cfRule>
          <xm:sqref>E34</xm:sqref>
        </x14:conditionalFormatting>
        <x14:conditionalFormatting xmlns:xm="http://schemas.microsoft.com/office/excel/2006/main">
          <x14:cfRule type="expression" priority="77" id="{0261EE71-6927-4CB1-8FD5-9B6ADB760DEA}">
            <xm:f>IF(AND(SUM('N2'!$P$17:$R$17)&gt;0,ISBLANK(C33)),TRUE,FALSE)</xm:f>
            <x14:dxf>
              <fill>
                <patternFill>
                  <bgColor rgb="FFFF0000"/>
                </patternFill>
              </fill>
            </x14:dxf>
          </x14:cfRule>
          <xm:sqref>C37</xm:sqref>
        </x14:conditionalFormatting>
        <x14:conditionalFormatting xmlns:xm="http://schemas.microsoft.com/office/excel/2006/main">
          <x14:cfRule type="expression" priority="76" id="{8F2D4B2C-6221-4B8C-B8B1-80E903423756}">
            <xm:f>IF(AND(SUM('M2'!$P$19:$R$19)&gt;0,ISBLANK(C33)),TRUE,FALSE)</xm:f>
            <x14:dxf>
              <fill>
                <patternFill>
                  <bgColor rgb="FFFF0000"/>
                </patternFill>
              </fill>
            </x14:dxf>
          </x14:cfRule>
          <xm:sqref>C38</xm:sqref>
        </x14:conditionalFormatting>
        <x14:conditionalFormatting xmlns:xm="http://schemas.microsoft.com/office/excel/2006/main">
          <x14:cfRule type="expression" priority="75" id="{4677C9DD-506E-4C9A-A31D-E914022B1CC1}">
            <xm:f>IF(AND(SUM('M2'!$P$17)&gt;0,ISBLANK(D37)),TRUE,FALSE)</xm:f>
            <x14:dxf>
              <fill>
                <patternFill>
                  <bgColor rgb="FFFF0000"/>
                </patternFill>
              </fill>
            </x14:dxf>
          </x14:cfRule>
          <xm:sqref>D37</xm:sqref>
        </x14:conditionalFormatting>
        <x14:conditionalFormatting xmlns:xm="http://schemas.microsoft.com/office/excel/2006/main">
          <x14:cfRule type="expression" priority="74" id="{7A4D5604-AE0F-4DD1-8C39-A256B77ACC99}">
            <xm:f>IF(AND(SUM('M2'!$P$19)&gt;0,ISBLANK(D38)),TRUE,FALSE)</xm:f>
            <x14:dxf>
              <fill>
                <patternFill>
                  <bgColor rgb="FFFF0000"/>
                </patternFill>
              </fill>
            </x14:dxf>
          </x14:cfRule>
          <xm:sqref>D38</xm:sqref>
        </x14:conditionalFormatting>
        <x14:conditionalFormatting xmlns:xm="http://schemas.microsoft.com/office/excel/2006/main">
          <x14:cfRule type="expression" priority="73" id="{8C554B2E-4708-47F3-B859-D08C812AC9DC}">
            <xm:f>IF(AND(SUM('B2'!$P$17)&gt;0,ISBLANK(E37)),TRUE,FALSE)</xm:f>
            <x14:dxf>
              <fill>
                <patternFill>
                  <bgColor rgb="FFFF0000"/>
                </patternFill>
              </fill>
            </x14:dxf>
          </x14:cfRule>
          <xm:sqref>E37</xm:sqref>
        </x14:conditionalFormatting>
        <x14:conditionalFormatting xmlns:xm="http://schemas.microsoft.com/office/excel/2006/main">
          <x14:cfRule type="expression" priority="72" id="{B7C14162-1879-4B71-BB21-D9C8629BFEFA}">
            <xm:f>IF(AND(SUM('B2'!$P$19)&gt;0,ISBLANK(E38)),TRUE,FALSE)</xm:f>
            <x14:dxf>
              <fill>
                <patternFill>
                  <bgColor rgb="FFFF0000"/>
                </patternFill>
              </fill>
            </x14:dxf>
          </x14:cfRule>
          <xm:sqref>E38</xm:sqref>
        </x14:conditionalFormatting>
        <x14:conditionalFormatting xmlns:xm="http://schemas.microsoft.com/office/excel/2006/main">
          <x14:cfRule type="expression" priority="93" id="{265E8A05-F81B-47D1-9EB6-9BE1926D7564}">
            <xm:f>IF(AND(C22=0,'S1'!J22&gt;0),TRUE,FALSE)</xm:f>
            <x14:dxf>
              <fill>
                <patternFill>
                  <bgColor rgb="FFFF0000"/>
                </patternFill>
              </fill>
            </x14:dxf>
          </x14:cfRule>
          <xm:sqref>C22:H22</xm:sqref>
        </x14:conditionalFormatting>
        <x14:conditionalFormatting xmlns:xm="http://schemas.microsoft.com/office/excel/2006/main">
          <x14:cfRule type="expression" priority="35" id="{85916124-838E-426A-A597-6B4C3D47B476}">
            <xm:f>AND(OR(ISNUMBER(SEARCH("MPP", 'Q1'!$B$99:$D$99)), ISNUMBER(SEARCH("Municipal Pension Plan", 'Q1'!$B$99:$D$99)), ISNUMBER(SEARCH("MPP - Municipal Pension Plan", 'Q1'!$B$99:$D$99))), ISBLANK($C$40), ISBLANK($F$40))</xm:f>
            <x14:dxf>
              <fill>
                <patternFill>
                  <bgColor rgb="FFFF0000"/>
                </patternFill>
              </fill>
            </x14:dxf>
          </x14:cfRule>
          <xm:sqref>C40</xm:sqref>
        </x14:conditionalFormatting>
        <x14:conditionalFormatting xmlns:xm="http://schemas.microsoft.com/office/excel/2006/main">
          <x14:cfRule type="expression" priority="34" id="{444B04BA-69C6-44CD-9A28-6A8A2CD720EB}">
            <xm:f>AND(OR(ISNUMBER(SEARCH("MPP", 'Q1'!$B$99:$D$99)), ISNUMBER(SEARCH("Municipal Pension Plan", 'Q1'!$B$99:$D$99))), ISBLANK($F$40), ISBLANK($C$40))</xm:f>
            <x14:dxf>
              <fill>
                <patternFill>
                  <bgColor rgb="FFFF0000"/>
                </patternFill>
              </fill>
            </x14:dxf>
          </x14:cfRule>
          <xm:sqref>F40</xm:sqref>
        </x14:conditionalFormatting>
        <x14:conditionalFormatting xmlns:xm="http://schemas.microsoft.com/office/excel/2006/main">
          <x14:cfRule type="expression" priority="32" id="{18EFC78B-1437-4D8E-9E4C-CC2FEF9774F1}">
            <xm:f>AND(OR(ISNUMBER(SEARCH("PSPP", 'Q1'!$B$99:$D$99)), ISNUMBER(SEARCH("Public Sector Pension Plan", 'Q1'!$B$99:$D$99)), ISNUMBER(SEARCH("PSPP - Public Sector Pension Plan", 'Q1'!$B$99:$D$99))), ISBLANK($F$41), ISBLANK($C$41))</xm:f>
            <x14:dxf>
              <fill>
                <patternFill>
                  <bgColor rgb="FFFF0000"/>
                </patternFill>
              </fill>
            </x14:dxf>
          </x14:cfRule>
          <xm:sqref>F41</xm:sqref>
        </x14:conditionalFormatting>
        <x14:conditionalFormatting xmlns:xm="http://schemas.microsoft.com/office/excel/2006/main">
          <x14:cfRule type="expression" priority="27" id="{CC670AA4-EBCE-4DA5-924E-935C7C18DEFA}">
            <xm:f>AND(OR(ISNUMBER(SEARCH("PSPP", 'Q1'!$B$100:$D$100)), ISNUMBER(SEARCH("Public Sector Pension Plan", 'Q1'!$B$100:$D$100)), ISNUMBER(SEARCH("PSPP - Public Sector Pension Plan", 'Q1'!$B$100:$D$100))), ISBLANK($D$41), ISBLANK($G$41))</xm:f>
            <x14:dxf>
              <fill>
                <patternFill>
                  <bgColor rgb="FFFF0000"/>
                </patternFill>
              </fill>
            </x14:dxf>
          </x14:cfRule>
          <xm:sqref>D41</xm:sqref>
        </x14:conditionalFormatting>
        <x14:conditionalFormatting xmlns:xm="http://schemas.microsoft.com/office/excel/2006/main">
          <x14:cfRule type="expression" priority="26" id="{93DBB339-FC34-4EC0-A5CF-6A32F8E0821D}">
            <xm:f>AND(OR(ISNUMBER(SEARCH("PSPP", 'Q1'!$B$100:$D$100)), ISNUMBER(SEARCH("Public Sector Pension Plan", 'Q1'!$B$100:$D$100)), ISNUMBER(SEARCH("PSPP - Public Sector Pension Plan", 'Q1'!$B$100:$D$100))), ISBLANK($G$41), ISBLANK($D$41))</xm:f>
            <x14:dxf>
              <fill>
                <patternFill>
                  <bgColor rgb="FFFF0000"/>
                </patternFill>
              </fill>
            </x14:dxf>
          </x14:cfRule>
          <xm:sqref>G41</xm:sqref>
        </x14:conditionalFormatting>
        <x14:conditionalFormatting xmlns:xm="http://schemas.microsoft.com/office/excel/2006/main">
          <x14:cfRule type="expression" priority="22" id="{D86D60FD-702E-4801-8F50-90562C2DD57D}">
            <xm:f>AND(OR(ISNUMBER(SEARCH("MPP", 'Q1'!$B$101:$D$101)), ISNUMBER(SEARCH("Municipal Pension Plan", 'Q1'!$B$101:$D$101)), ISNUMBER(SEARCH("MPP - Municipal Pension Plan", 'Q1'!$B$101:$D$101))), ISBLANK($E$40), ISBLANK($H$40))</xm:f>
            <x14:dxf>
              <fill>
                <patternFill>
                  <bgColor rgb="FFFF0000"/>
                </patternFill>
              </fill>
            </x14:dxf>
          </x14:cfRule>
          <xm:sqref>H40</xm:sqref>
        </x14:conditionalFormatting>
        <x14:conditionalFormatting xmlns:xm="http://schemas.microsoft.com/office/excel/2006/main">
          <x14:cfRule type="expression" priority="20" id="{E61AB10C-3F64-4643-9041-8660780492F4}">
            <xm:f>AND(OR(ISNUMBER(SEARCH("PSPP", 'Q1'!$B$101:$D$101)), ISNUMBER(SEARCH("Public Sector Pension Plan", 'Q1'!$B$101:$D$101)), ISNUMBER(SEARCH("PSPP - Public Sector Pension Plan", 'Q1'!$B$101:$D$101))), ISBLANK($H$41), ISBLANK($E$41))</xm:f>
            <x14:dxf>
              <fill>
                <patternFill>
                  <bgColor rgb="FFFF0000"/>
                </patternFill>
              </fill>
            </x14:dxf>
          </x14:cfRule>
          <xm:sqref>H41</xm:sqref>
        </x14:conditionalFormatting>
        <x14:conditionalFormatting xmlns:xm="http://schemas.microsoft.com/office/excel/2006/main">
          <x14:cfRule type="expression" priority="19" id="{D60A654F-DB64-4513-A366-A0C67459BF33}">
            <xm:f>AND(OR(ISNUMBER(SEARCH("PSPP", 'Q1'!$B$101:$D$101)), ISNUMBER(SEARCH("Public Sector Pension Plan", 'Q1'!$B$101:$D$101)), ISNUMBER(SEARCH("PSPP - Public Sector Pension Plan", 'Q1'!$B$101:$D$101))), ISBLANK($E$41), ISBLANK($H$41))</xm:f>
            <x14:dxf>
              <fill>
                <patternFill>
                  <bgColor rgb="FFFF0000"/>
                </patternFill>
              </fill>
            </x14:dxf>
          </x14:cfRule>
          <xm:sqref>E41</xm:sqref>
        </x14:conditionalFormatting>
        <x14:conditionalFormatting xmlns:xm="http://schemas.microsoft.com/office/excel/2006/main">
          <x14:cfRule type="expression" priority="14" id="{3BA073B9-03BC-440D-ADD2-15C209EFA878}">
            <xm:f>AND(OR(ISNUMBER(SEARCH("MPP", 'Q1'!$B$100:$D$100)), ISNUMBER(SEARCH("Municipal Pension Plan", 'Q1'!$B$100:$D$100)), ISNUMBER(SEARCH("MPP - Municipal Pension Plan", 'Q1'!$B$100:$D$100))), ISBLANK($G$40), ISBLANK($D$40))</xm:f>
            <x14:dxf>
              <fill>
                <patternFill>
                  <bgColor rgb="FFFF0000"/>
                </patternFill>
              </fill>
            </x14:dxf>
          </x14:cfRule>
          <xm:sqref>G40</xm:sqref>
        </x14:conditionalFormatting>
        <x14:conditionalFormatting xmlns:xm="http://schemas.microsoft.com/office/excel/2006/main">
          <x14:cfRule type="expression" priority="11" id="{71E52EEC-8477-4220-8A4F-F9EF26D273CA}">
            <xm:f>AND(OR(ISNUMBER(SEARCH("MPP", 'Q1'!$B$100:$D$100)), ISNUMBER(SEARCH("Municipal Pension Plan", 'Q1'!$B$100:$D$100)), ISNUMBER(SEARCH("MPP - Municipal Pension Plan", 'Q1'!$B$100:$D$100))), ISBLANK($D$40), ISBLANK($G$40))</xm:f>
            <x14:dxf>
              <fill>
                <patternFill>
                  <bgColor rgb="FFFF0000"/>
                </patternFill>
              </fill>
            </x14:dxf>
          </x14:cfRule>
          <xm:sqref>D40</xm:sqref>
        </x14:conditionalFormatting>
        <x14:conditionalFormatting xmlns:xm="http://schemas.microsoft.com/office/excel/2006/main">
          <x14:cfRule type="expression" priority="10" id="{E0D76EA3-ECD2-40FE-8024-AD787F217364}">
            <xm:f>AND(OR(ISNUMBER(SEARCH("MPP", 'Q1'!$B$101:$D$101)), ISNUMBER(SEARCH("Municipal Pension Plan", 'Q1'!$B$101:$D$101)), ISNUMBER(SEARCH("MPP - Municipal Pension Plan", 'Q1'!$B$101:$D$101))), ISBLANK($E$40), ISBLANK($H$40))</xm:f>
            <x14:dxf>
              <fill>
                <patternFill>
                  <bgColor rgb="FFFF0000"/>
                </patternFill>
              </fill>
            </x14:dxf>
          </x14:cfRule>
          <xm:sqref>E40</xm:sqref>
        </x14:conditionalFormatting>
        <x14:conditionalFormatting xmlns:xm="http://schemas.microsoft.com/office/excel/2006/main">
          <x14:cfRule type="expression" priority="9" id="{E4A41EB0-669D-4C85-91EC-0AF2CD2C4E2F}">
            <xm:f>AND(OR(ISNUMBER(SEARCH("PSPP", 'Q1'!$B$99:$D$99)), ISNUMBER(SEARCH("Public Sector Pension Plan", 'Q1'!$B$99:$D$99)), ISNUMBER(SEARCH("PSPP - Public Sector Pension Plan", 'Q1'!$B$99:$D$99))), ISBLANK($C$41), ISBLANK($F$41))</xm:f>
            <x14:dxf>
              <fill>
                <patternFill>
                  <bgColor rgb="FFFF0000"/>
                </patternFill>
              </fill>
            </x14:dxf>
          </x14:cfRule>
          <xm:sqref>C41</xm:sqref>
        </x14:conditionalFormatting>
        <x14:conditionalFormatting xmlns:xm="http://schemas.microsoft.com/office/excel/2006/main">
          <x14:cfRule type="expression" priority="6" id="{5AD786CD-A8E2-430F-AAD5-51998280F090}">
            <xm:f>AND('Q1'!$B$99&lt;&gt;"MPP", 'Q1'!$B$99&lt;&gt;"MPP - Municipal Pension Plan", 'Q1'!$B$99&lt;&gt;"Municipal Pension Plan", 'Q1'!$B$99&lt;&gt;"PSPP", 'Q1'!$B$99&lt;&gt;"PSPP - Public Sector Pension Plan", 'Q1'!$B$99&lt;&gt;"Public Sector Pension Plan", 'Q1'!$B$99&lt;&gt;"", ISBLANK($F$42), ISBLANK($C$42))</xm:f>
            <x14:dxf>
              <fill>
                <patternFill>
                  <bgColor rgb="FFFF0000"/>
                </patternFill>
              </fill>
            </x14:dxf>
          </x14:cfRule>
          <xm:sqref>C42</xm:sqref>
        </x14:conditionalFormatting>
        <x14:conditionalFormatting xmlns:xm="http://schemas.microsoft.com/office/excel/2006/main">
          <x14:cfRule type="expression" priority="5" id="{ACA49FE7-FC99-48A3-BB86-467C2C412D11}">
            <xm:f>AND('Q1'!$B$100&lt;&gt;"MPP", 'Q1'!$B$100&lt;&gt;"MPP - Municipal Pension Plan", 'Q1'!$B$100&lt;&gt;"Municipal Pension Plan", 'Q1'!$B$100&lt;&gt;"PSPP", 'Q1'!$B$100&lt;&gt;"PSPP - Public Sector Pension Plan", 'Q1'!$B$100&lt;&gt;"Public Sector Pension Plan", 'Q1'!$B$100&lt;&gt;"", ISBLANK($G$42), ISBLANK($D$42))</xm:f>
            <x14:dxf>
              <fill>
                <patternFill>
                  <bgColor rgb="FFFF0000"/>
                </patternFill>
              </fill>
            </x14:dxf>
          </x14:cfRule>
          <xm:sqref>D42</xm:sqref>
        </x14:conditionalFormatting>
        <x14:conditionalFormatting xmlns:xm="http://schemas.microsoft.com/office/excel/2006/main">
          <x14:cfRule type="expression" priority="4" id="{0870F86D-EE41-4FD6-AD65-0147A35E872F}">
            <xm:f>AND('Q1'!$B$101&lt;&gt;"MPP", 'Q1'!$B$101&lt;&gt;"MPP - Municipal Pension Plan", 'Q1'!$B$101&lt;&gt;"Municipal Pension Plan", 'Q1'!$B$101&lt;&gt;"PSPP", 'Q1'!$B$101&lt;&gt;"PSPP - Public Sector Pension Plan", 'Q1'!$B$101&lt;&gt;"Public Sector Pension Plan", 'Q1'!$B$101&lt;&gt;"", ISBLANK($H$42), ISBLANK($E$42))</xm:f>
            <x14:dxf>
              <fill>
                <patternFill>
                  <bgColor rgb="FFFF0000"/>
                </patternFill>
              </fill>
            </x14:dxf>
          </x14:cfRule>
          <xm:sqref>E42</xm:sqref>
        </x14:conditionalFormatting>
        <x14:conditionalFormatting xmlns:xm="http://schemas.microsoft.com/office/excel/2006/main">
          <x14:cfRule type="expression" priority="3" id="{FB088C90-0F28-45F2-AE99-C0FB2885843C}">
            <xm:f>AND('Q1'!$B$99&lt;&gt;"MPP", 'Q1'!$B$99&lt;&gt;"MPP - Municipal Pension Plan", 'Q1'!$B$99&lt;&gt;"Municipal Pension Plan", 'Q1'!$B$99&lt;&gt;"PSPP", 'Q1'!$B$99&lt;&gt;"PSPP - Public Sector Pension Plan", 'Q1'!$B$99&lt;&gt;"Public Sector Pension Plan", 'Q1'!$B$99&lt;&gt;"", ISBLANK($C$42), ISBLANK($F$42))</xm:f>
            <x14:dxf>
              <fill>
                <patternFill>
                  <bgColor rgb="FFFF0000"/>
                </patternFill>
              </fill>
            </x14:dxf>
          </x14:cfRule>
          <xm:sqref>F42</xm:sqref>
        </x14:conditionalFormatting>
        <x14:conditionalFormatting xmlns:xm="http://schemas.microsoft.com/office/excel/2006/main">
          <x14:cfRule type="expression" priority="2" id="{A8029835-DD96-4F25-AE14-995AA746A8AA}">
            <xm:f>AND('Q1'!$B$100&lt;&gt;"MPP", 'Q1'!$B$100&lt;&gt;"MPP - Municipal Pension Plan", 'Q1'!$B$100&lt;&gt;"Municipal Pension Plan", 'Q1'!$B$100&lt;&gt;"PSPP", 'Q1'!$B$100&lt;&gt;"PSPP - Public Sector Pension Plan", 'Q1'!$B$100&lt;&gt;"Public Sector Pension Plan", 'Q1'!$B$100&lt;&gt;"", ISBLANK($D$42), ISBLANK($G$42))</xm:f>
            <x14:dxf>
              <fill>
                <patternFill>
                  <bgColor rgb="FFFF0000"/>
                </patternFill>
              </fill>
            </x14:dxf>
          </x14:cfRule>
          <xm:sqref>G42</xm:sqref>
        </x14:conditionalFormatting>
        <x14:conditionalFormatting xmlns:xm="http://schemas.microsoft.com/office/excel/2006/main">
          <x14:cfRule type="expression" priority="1" id="{7D46F1C2-472A-49C6-897F-F465D2F2AC0C}">
            <xm:f>AND('Q1'!$B$101&lt;&gt;"MPP", 'Q1'!$B$101&lt;&gt;"MPP - Municipal Pension Plan", 'Q1'!$B$101&lt;&gt;"Municipal Pension Plan", 'Q1'!$B$101&lt;&gt;"PSPP", 'Q1'!$B$101&lt;&gt;"PSPP - Public Sector Pension Plan", 'Q1'!$B$101&lt;&gt;"Public Sector Pension Plan", 'Q1'!$B$101&lt;&gt;"", ISBLANK($E$42), ISBLANK($H$42))</xm:f>
            <x14:dxf>
              <fill>
                <patternFill>
                  <bgColor rgb="FFFF0000"/>
                </patternFill>
              </fill>
            </x14:dxf>
          </x14:cfRule>
          <xm:sqref>H42</xm:sqref>
        </x14:conditionalFormatting>
      </x14:conditionalFormatting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499984740745262"/>
    <pageSetUpPr fitToPage="1"/>
  </sheetPr>
  <dimension ref="A1:N82"/>
  <sheetViews>
    <sheetView topLeftCell="A48" workbookViewId="0">
      <selection activeCell="A70" sqref="A70:C70"/>
    </sheetView>
  </sheetViews>
  <sheetFormatPr defaultColWidth="9.140625" defaultRowHeight="15" x14ac:dyDescent="0.25"/>
  <cols>
    <col min="1" max="1" width="20.7109375" style="92" customWidth="1"/>
    <col min="2" max="3" width="15.7109375" style="92" customWidth="1"/>
    <col min="4" max="4" width="15.7109375" style="181" customWidth="1"/>
    <col min="5" max="14" width="15.7109375" style="92" customWidth="1"/>
    <col min="15" max="16384" width="9.140625" style="92"/>
  </cols>
  <sheetData>
    <row r="1" spans="1:14" s="90" customFormat="1" x14ac:dyDescent="0.25">
      <c r="D1" s="178"/>
    </row>
    <row r="2" spans="1:14" s="90" customFormat="1" x14ac:dyDescent="0.25">
      <c r="D2" s="178"/>
    </row>
    <row r="3" spans="1:14" s="90" customFormat="1" x14ac:dyDescent="0.25">
      <c r="D3" s="178"/>
    </row>
    <row r="4" spans="1:14" s="90" customFormat="1" x14ac:dyDescent="0.25">
      <c r="D4" s="178"/>
    </row>
    <row r="5" spans="1:14" s="90" customFormat="1" x14ac:dyDescent="0.25">
      <c r="D5" s="178"/>
    </row>
    <row r="6" spans="1:14" s="90" customFormat="1" x14ac:dyDescent="0.25">
      <c r="D6" s="178"/>
    </row>
    <row r="7" spans="1:14" s="90" customFormat="1" hidden="1" x14ac:dyDescent="0.25">
      <c r="D7" s="178"/>
    </row>
    <row r="8" spans="1:14" s="90" customFormat="1" hidden="1" x14ac:dyDescent="0.25">
      <c r="D8" s="178"/>
    </row>
    <row r="9" spans="1:14" ht="18.75" x14ac:dyDescent="0.25">
      <c r="A9" s="1071" t="s">
        <v>723</v>
      </c>
      <c r="B9" s="1071"/>
      <c r="C9" s="1071"/>
      <c r="D9" s="1071"/>
      <c r="E9" s="1071"/>
      <c r="F9" s="1071"/>
      <c r="G9" s="1071"/>
      <c r="H9" s="1071"/>
      <c r="I9" s="1071"/>
      <c r="J9" s="1071"/>
      <c r="K9" s="1071"/>
      <c r="L9" s="1071"/>
      <c r="M9" s="1071"/>
      <c r="N9" s="851"/>
    </row>
    <row r="10" spans="1:14" ht="18.75" x14ac:dyDescent="0.25">
      <c r="A10" s="1071" t="s">
        <v>363</v>
      </c>
      <c r="B10" s="1071"/>
      <c r="C10" s="1071"/>
      <c r="D10" s="1071"/>
      <c r="E10" s="1071"/>
      <c r="F10" s="1071"/>
      <c r="G10" s="1071"/>
      <c r="H10" s="1071"/>
      <c r="I10" s="1071"/>
      <c r="J10" s="1071"/>
      <c r="K10" s="1071"/>
      <c r="L10" s="1071"/>
      <c r="M10" s="1071"/>
      <c r="N10" s="851"/>
    </row>
    <row r="11" spans="1:14" ht="18.75" x14ac:dyDescent="0.25">
      <c r="A11" s="1255" t="s">
        <v>907</v>
      </c>
      <c r="B11" s="1255"/>
      <c r="C11" s="1255"/>
      <c r="D11" s="1255"/>
      <c r="E11" s="1255"/>
      <c r="F11" s="1255"/>
      <c r="G11" s="1255"/>
      <c r="H11" s="1255"/>
      <c r="I11" s="1255"/>
      <c r="J11" s="1255"/>
      <c r="K11" s="100"/>
      <c r="L11" s="100"/>
      <c r="M11" s="100"/>
      <c r="N11" s="851"/>
    </row>
    <row r="12" spans="1:14" ht="45" customHeight="1" x14ac:dyDescent="0.25">
      <c r="A12" s="1072" t="s">
        <v>903</v>
      </c>
      <c r="B12" s="1072"/>
      <c r="C12" s="1072"/>
      <c r="D12" s="1072"/>
      <c r="E12" s="1072"/>
      <c r="F12" s="1072"/>
      <c r="G12" s="1072"/>
      <c r="H12" s="1072"/>
      <c r="I12" s="1072"/>
      <c r="J12" s="1072"/>
      <c r="K12" s="182"/>
      <c r="L12" s="91"/>
      <c r="M12" s="91"/>
      <c r="N12" s="591"/>
    </row>
    <row r="13" spans="1:14" x14ac:dyDescent="0.25">
      <c r="A13" s="1254" t="s">
        <v>339</v>
      </c>
      <c r="B13" s="1254"/>
      <c r="C13" s="1254"/>
      <c r="D13" s="1254"/>
      <c r="E13" s="91"/>
      <c r="F13" s="91"/>
      <c r="G13" s="91"/>
      <c r="H13" s="91"/>
      <c r="I13" s="91"/>
      <c r="J13" s="91"/>
      <c r="K13" s="91"/>
      <c r="L13" s="91"/>
      <c r="M13" s="91"/>
      <c r="N13" s="591"/>
    </row>
    <row r="14" spans="1:14" x14ac:dyDescent="0.25">
      <c r="A14" s="310"/>
      <c r="B14" s="310"/>
      <c r="C14" s="310"/>
      <c r="D14" s="310"/>
      <c r="E14" s="91"/>
      <c r="F14" s="91"/>
      <c r="G14" s="91"/>
      <c r="H14" s="91"/>
      <c r="I14" s="91"/>
      <c r="J14" s="91"/>
      <c r="K14" s="91"/>
      <c r="L14" s="91"/>
      <c r="M14" s="91"/>
      <c r="N14" s="591"/>
    </row>
    <row r="15" spans="1:14" s="183" customFormat="1" ht="19.5" thickBot="1" x14ac:dyDescent="0.3">
      <c r="A15" s="97" t="s">
        <v>210</v>
      </c>
      <c r="B15" s="97"/>
      <c r="C15" s="97"/>
      <c r="D15" s="46" t="s">
        <v>338</v>
      </c>
      <c r="E15" s="97"/>
      <c r="F15" s="97"/>
      <c r="G15" s="97" t="s">
        <v>330</v>
      </c>
      <c r="H15" s="97"/>
      <c r="I15" s="97"/>
      <c r="J15" s="46" t="s">
        <v>338</v>
      </c>
      <c r="K15" s="97"/>
      <c r="L15" s="1071" t="s">
        <v>419</v>
      </c>
      <c r="M15" s="1071"/>
      <c r="N15" s="316" t="s">
        <v>338</v>
      </c>
    </row>
    <row r="16" spans="1:14" x14ac:dyDescent="0.25">
      <c r="A16" s="1250" t="s">
        <v>344</v>
      </c>
      <c r="B16" s="1069" t="s">
        <v>331</v>
      </c>
      <c r="C16" s="1070"/>
      <c r="D16" s="359"/>
      <c r="E16" s="91"/>
      <c r="F16" s="91"/>
      <c r="G16" s="1250" t="s">
        <v>336</v>
      </c>
      <c r="H16" s="1069" t="s">
        <v>331</v>
      </c>
      <c r="I16" s="1070"/>
      <c r="J16" s="359"/>
      <c r="K16" s="91"/>
      <c r="L16" s="1271" t="s">
        <v>701</v>
      </c>
      <c r="M16" s="1272"/>
      <c r="N16" s="359"/>
    </row>
    <row r="17" spans="1:14" x14ac:dyDescent="0.25">
      <c r="A17" s="1207"/>
      <c r="B17" s="1236" t="s">
        <v>121</v>
      </c>
      <c r="C17" s="1237"/>
      <c r="D17" s="324"/>
      <c r="E17" s="91"/>
      <c r="F17" s="91"/>
      <c r="G17" s="1207"/>
      <c r="H17" s="1236" t="s">
        <v>121</v>
      </c>
      <c r="I17" s="1237"/>
      <c r="J17" s="324"/>
      <c r="K17" s="91"/>
      <c r="L17" s="1273" t="s">
        <v>419</v>
      </c>
      <c r="M17" s="1274"/>
      <c r="N17" s="324"/>
    </row>
    <row r="18" spans="1:14" ht="30" customHeight="1" thickBot="1" x14ac:dyDescent="0.3">
      <c r="A18" s="1067"/>
      <c r="B18" s="1251" t="s">
        <v>332</v>
      </c>
      <c r="C18" s="1252"/>
      <c r="D18" s="473"/>
      <c r="E18" s="91"/>
      <c r="F18" s="91"/>
      <c r="G18" s="1067"/>
      <c r="H18" s="1251" t="s">
        <v>332</v>
      </c>
      <c r="I18" s="1252"/>
      <c r="J18" s="473"/>
      <c r="K18" s="91"/>
      <c r="L18" s="1273" t="s">
        <v>702</v>
      </c>
      <c r="M18" s="1274"/>
      <c r="N18" s="324"/>
    </row>
    <row r="19" spans="1:14" ht="15.75" thickBot="1" x14ac:dyDescent="0.3">
      <c r="A19" s="1250" t="s">
        <v>345</v>
      </c>
      <c r="B19" s="1069" t="s">
        <v>331</v>
      </c>
      <c r="C19" s="1070"/>
      <c r="D19" s="359"/>
      <c r="E19" s="91"/>
      <c r="F19" s="91"/>
      <c r="G19" s="1250" t="s">
        <v>337</v>
      </c>
      <c r="H19" s="1069" t="s">
        <v>331</v>
      </c>
      <c r="I19" s="1070"/>
      <c r="J19" s="359"/>
      <c r="K19" s="91"/>
      <c r="L19" s="1275" t="s">
        <v>703</v>
      </c>
      <c r="M19" s="1276"/>
      <c r="N19" s="473"/>
    </row>
    <row r="20" spans="1:14" ht="30" customHeight="1" x14ac:dyDescent="0.25">
      <c r="A20" s="1207"/>
      <c r="B20" s="1234" t="s">
        <v>333</v>
      </c>
      <c r="C20" s="1235"/>
      <c r="D20" s="324"/>
      <c r="E20" s="91"/>
      <c r="F20" s="91"/>
      <c r="G20" s="1207"/>
      <c r="H20" s="1234" t="s">
        <v>333</v>
      </c>
      <c r="I20" s="1235"/>
      <c r="J20" s="324"/>
      <c r="K20" s="91"/>
      <c r="L20" s="91"/>
      <c r="M20" s="91"/>
      <c r="N20" s="591"/>
    </row>
    <row r="21" spans="1:14" x14ac:dyDescent="0.25">
      <c r="A21" s="1207"/>
      <c r="B21" s="1236" t="s">
        <v>112</v>
      </c>
      <c r="C21" s="1237"/>
      <c r="D21" s="324"/>
      <c r="E21" s="91"/>
      <c r="F21" s="91"/>
      <c r="G21" s="1207"/>
      <c r="H21" s="1236" t="s">
        <v>112</v>
      </c>
      <c r="I21" s="1237"/>
      <c r="J21" s="324"/>
      <c r="K21" s="91"/>
      <c r="L21" s="91"/>
      <c r="M21" s="91"/>
      <c r="N21" s="591"/>
    </row>
    <row r="22" spans="1:14" x14ac:dyDescent="0.25">
      <c r="A22" s="1207"/>
      <c r="B22" s="1236" t="s">
        <v>120</v>
      </c>
      <c r="C22" s="1237"/>
      <c r="D22" s="324"/>
      <c r="E22" s="91"/>
      <c r="F22" s="91"/>
      <c r="G22" s="1207"/>
      <c r="H22" s="1236" t="s">
        <v>120</v>
      </c>
      <c r="I22" s="1237"/>
      <c r="J22" s="324"/>
      <c r="K22" s="91"/>
      <c r="L22" s="91"/>
      <c r="M22" s="91"/>
      <c r="N22" s="591"/>
    </row>
    <row r="23" spans="1:14" ht="15.75" thickBot="1" x14ac:dyDescent="0.3">
      <c r="A23" s="1067"/>
      <c r="B23" s="1238" t="s">
        <v>119</v>
      </c>
      <c r="C23" s="1239"/>
      <c r="D23" s="473"/>
      <c r="E23" s="91"/>
      <c r="F23" s="91"/>
      <c r="G23" s="1067"/>
      <c r="H23" s="1238" t="s">
        <v>119</v>
      </c>
      <c r="I23" s="1239"/>
      <c r="J23" s="473"/>
      <c r="K23" s="91"/>
      <c r="L23" s="91"/>
      <c r="M23" s="91"/>
      <c r="N23" s="591"/>
    </row>
    <row r="24" spans="1:14" x14ac:dyDescent="0.25">
      <c r="A24" s="91"/>
      <c r="B24" s="91"/>
      <c r="C24" s="91"/>
      <c r="D24" s="179"/>
      <c r="E24" s="91"/>
      <c r="F24" s="91"/>
      <c r="G24" s="91"/>
      <c r="H24" s="91"/>
      <c r="I24" s="91"/>
      <c r="J24" s="91"/>
      <c r="K24" s="91"/>
      <c r="L24" s="91"/>
      <c r="M24" s="91"/>
      <c r="N24" s="591"/>
    </row>
    <row r="25" spans="1:14" s="183" customFormat="1" ht="19.5" thickBot="1" x14ac:dyDescent="0.3">
      <c r="A25" s="849" t="s">
        <v>728</v>
      </c>
      <c r="B25" s="849"/>
      <c r="C25" s="849"/>
      <c r="D25" s="46" t="s">
        <v>338</v>
      </c>
      <c r="E25" s="849"/>
      <c r="F25" s="849"/>
      <c r="G25" s="850" t="s">
        <v>729</v>
      </c>
      <c r="H25" s="850"/>
      <c r="I25" s="850"/>
      <c r="J25" s="46" t="s">
        <v>338</v>
      </c>
      <c r="K25" s="849"/>
      <c r="L25" s="849"/>
      <c r="M25" s="849"/>
      <c r="N25" s="850"/>
    </row>
    <row r="26" spans="1:14" x14ac:dyDescent="0.25">
      <c r="A26" s="1250" t="s">
        <v>344</v>
      </c>
      <c r="B26" s="1069" t="s">
        <v>331</v>
      </c>
      <c r="C26" s="1070"/>
      <c r="D26" s="359"/>
      <c r="E26" s="591"/>
      <c r="F26" s="591"/>
      <c r="G26" s="1250" t="s">
        <v>344</v>
      </c>
      <c r="H26" s="1069" t="s">
        <v>331</v>
      </c>
      <c r="I26" s="1070"/>
      <c r="J26" s="359"/>
      <c r="K26" s="591"/>
      <c r="L26" s="591"/>
      <c r="M26" s="591"/>
      <c r="N26" s="591"/>
    </row>
    <row r="27" spans="1:14" x14ac:dyDescent="0.25">
      <c r="A27" s="1207"/>
      <c r="B27" s="1236" t="s">
        <v>121</v>
      </c>
      <c r="C27" s="1237"/>
      <c r="D27" s="324"/>
      <c r="E27" s="591"/>
      <c r="F27" s="591"/>
      <c r="G27" s="1207"/>
      <c r="H27" s="1236" t="s">
        <v>121</v>
      </c>
      <c r="I27" s="1237"/>
      <c r="J27" s="324"/>
      <c r="K27" s="591"/>
      <c r="L27" s="591"/>
      <c r="M27" s="591"/>
      <c r="N27" s="591"/>
    </row>
    <row r="28" spans="1:14" ht="30" customHeight="1" thickBot="1" x14ac:dyDescent="0.3">
      <c r="A28" s="1067"/>
      <c r="B28" s="1251" t="s">
        <v>332</v>
      </c>
      <c r="C28" s="1252"/>
      <c r="D28" s="473"/>
      <c r="E28" s="591"/>
      <c r="F28" s="591"/>
      <c r="G28" s="1067"/>
      <c r="H28" s="1251" t="s">
        <v>332</v>
      </c>
      <c r="I28" s="1252"/>
      <c r="J28" s="473"/>
      <c r="K28" s="591"/>
      <c r="L28" s="591"/>
      <c r="M28" s="591"/>
      <c r="N28" s="591"/>
    </row>
    <row r="29" spans="1:14" x14ac:dyDescent="0.25">
      <c r="A29" s="1250" t="s">
        <v>345</v>
      </c>
      <c r="B29" s="1069" t="s">
        <v>331</v>
      </c>
      <c r="C29" s="1070"/>
      <c r="D29" s="359"/>
      <c r="E29" s="591"/>
      <c r="F29" s="591"/>
      <c r="G29" s="1250" t="s">
        <v>345</v>
      </c>
      <c r="H29" s="1069" t="s">
        <v>331</v>
      </c>
      <c r="I29" s="1070"/>
      <c r="J29" s="359"/>
      <c r="K29" s="591"/>
      <c r="L29" s="591"/>
      <c r="M29" s="591"/>
      <c r="N29" s="591"/>
    </row>
    <row r="30" spans="1:14" ht="30" customHeight="1" x14ac:dyDescent="0.25">
      <c r="A30" s="1207"/>
      <c r="B30" s="1234" t="s">
        <v>333</v>
      </c>
      <c r="C30" s="1235"/>
      <c r="D30" s="324"/>
      <c r="E30" s="591"/>
      <c r="F30" s="591"/>
      <c r="G30" s="1207"/>
      <c r="H30" s="1234" t="s">
        <v>333</v>
      </c>
      <c r="I30" s="1235"/>
      <c r="J30" s="324"/>
      <c r="K30" s="591"/>
      <c r="L30" s="591"/>
      <c r="M30" s="591"/>
      <c r="N30" s="591"/>
    </row>
    <row r="31" spans="1:14" x14ac:dyDescent="0.25">
      <c r="A31" s="1207"/>
      <c r="B31" s="1236" t="s">
        <v>112</v>
      </c>
      <c r="C31" s="1237"/>
      <c r="D31" s="324"/>
      <c r="E31" s="591"/>
      <c r="F31" s="591"/>
      <c r="G31" s="1207"/>
      <c r="H31" s="1236" t="s">
        <v>112</v>
      </c>
      <c r="I31" s="1237"/>
      <c r="J31" s="324"/>
      <c r="K31" s="591"/>
      <c r="L31" s="591"/>
      <c r="M31" s="591"/>
      <c r="N31" s="591"/>
    </row>
    <row r="32" spans="1:14" x14ac:dyDescent="0.25">
      <c r="A32" s="1207"/>
      <c r="B32" s="1236" t="s">
        <v>120</v>
      </c>
      <c r="C32" s="1237"/>
      <c r="D32" s="324"/>
      <c r="E32" s="591"/>
      <c r="F32" s="591"/>
      <c r="G32" s="1207"/>
      <c r="H32" s="1236" t="s">
        <v>120</v>
      </c>
      <c r="I32" s="1237"/>
      <c r="J32" s="324"/>
      <c r="K32" s="591"/>
      <c r="L32" s="591"/>
      <c r="M32" s="591"/>
      <c r="N32" s="591"/>
    </row>
    <row r="33" spans="1:14" ht="15.75" thickBot="1" x14ac:dyDescent="0.3">
      <c r="A33" s="1067"/>
      <c r="B33" s="1238" t="s">
        <v>119</v>
      </c>
      <c r="C33" s="1239"/>
      <c r="D33" s="473"/>
      <c r="E33" s="591"/>
      <c r="F33" s="591"/>
      <c r="G33" s="1067"/>
      <c r="H33" s="1238" t="s">
        <v>119</v>
      </c>
      <c r="I33" s="1239"/>
      <c r="J33" s="473"/>
      <c r="K33" s="591"/>
      <c r="L33" s="591"/>
      <c r="M33" s="591"/>
      <c r="N33" s="591"/>
    </row>
    <row r="34" spans="1:14" ht="24.75" customHeight="1" x14ac:dyDescent="0.25">
      <c r="A34" s="591" t="s">
        <v>730</v>
      </c>
      <c r="B34" s="591"/>
      <c r="C34" s="591"/>
      <c r="D34" s="179"/>
      <c r="E34" s="591"/>
      <c r="F34" s="591"/>
      <c r="G34" s="591" t="s">
        <v>730</v>
      </c>
      <c r="H34" s="591"/>
      <c r="I34" s="591"/>
      <c r="J34" s="591"/>
      <c r="K34" s="591"/>
      <c r="L34" s="591"/>
      <c r="M34" s="591"/>
      <c r="N34" s="591"/>
    </row>
    <row r="35" spans="1:14" ht="48.75" customHeight="1" x14ac:dyDescent="0.25">
      <c r="A35" s="1249" t="s">
        <v>902</v>
      </c>
      <c r="B35" s="1249"/>
      <c r="C35" s="1249"/>
      <c r="D35" s="1249"/>
      <c r="E35" s="1249"/>
      <c r="F35" s="1249"/>
      <c r="G35" s="182"/>
      <c r="H35" s="182"/>
      <c r="I35" s="182"/>
      <c r="J35" s="182"/>
      <c r="K35" s="91"/>
      <c r="L35" s="91"/>
      <c r="M35" s="91"/>
      <c r="N35" s="591"/>
    </row>
    <row r="36" spans="1:14" ht="15.75" thickBot="1" x14ac:dyDescent="0.3">
      <c r="A36" s="1253" t="s">
        <v>346</v>
      </c>
      <c r="B36" s="1253"/>
      <c r="C36" s="1253"/>
      <c r="D36" s="1253"/>
      <c r="E36" s="1253"/>
      <c r="F36" s="1253"/>
      <c r="G36" s="91"/>
      <c r="H36" s="91"/>
      <c r="I36" s="91"/>
      <c r="J36" s="91"/>
      <c r="K36" s="91"/>
      <c r="L36" s="91"/>
      <c r="M36" s="91"/>
      <c r="N36" s="591"/>
    </row>
    <row r="37" spans="1:14" ht="3" hidden="1" customHeight="1" thickBot="1" x14ac:dyDescent="0.3">
      <c r="A37" s="315"/>
      <c r="B37" s="315"/>
      <c r="C37" s="315"/>
      <c r="D37" s="315"/>
      <c r="E37" s="315"/>
      <c r="F37" s="315"/>
      <c r="G37" s="91"/>
      <c r="H37" s="91"/>
      <c r="I37" s="91"/>
      <c r="J37" s="91"/>
      <c r="K37" s="91"/>
      <c r="L37" s="91"/>
      <c r="M37" s="91"/>
      <c r="N37" s="591"/>
    </row>
    <row r="38" spans="1:14" ht="15" customHeight="1" x14ac:dyDescent="0.25">
      <c r="A38" s="317"/>
      <c r="B38" s="318"/>
      <c r="C38" s="319"/>
      <c r="D38" s="1068" t="s">
        <v>210</v>
      </c>
      <c r="E38" s="1069"/>
      <c r="F38" s="1070"/>
      <c r="G38" s="1068" t="s">
        <v>330</v>
      </c>
      <c r="H38" s="1069"/>
      <c r="I38" s="1070"/>
      <c r="J38" s="1009" t="s">
        <v>419</v>
      </c>
      <c r="K38" s="311"/>
      <c r="L38" s="91"/>
      <c r="M38" s="91"/>
      <c r="N38" s="591"/>
    </row>
    <row r="39" spans="1:14" ht="45" customHeight="1" thickBot="1" x14ac:dyDescent="0.3">
      <c r="A39" s="109"/>
      <c r="B39" s="51"/>
      <c r="C39" s="34"/>
      <c r="D39" s="30" t="s">
        <v>344</v>
      </c>
      <c r="E39" s="313" t="s">
        <v>345</v>
      </c>
      <c r="F39" s="314" t="s">
        <v>397</v>
      </c>
      <c r="G39" s="30" t="s">
        <v>344</v>
      </c>
      <c r="H39" s="313" t="s">
        <v>345</v>
      </c>
      <c r="I39" s="312" t="s">
        <v>467</v>
      </c>
      <c r="J39" s="1011"/>
      <c r="K39" s="108"/>
      <c r="L39" s="91"/>
      <c r="M39" s="91"/>
      <c r="N39" s="591"/>
    </row>
    <row r="40" spans="1:14" x14ac:dyDescent="0.25">
      <c r="A40" s="1240" t="s">
        <v>340</v>
      </c>
      <c r="B40" s="1241"/>
      <c r="C40" s="1242"/>
      <c r="D40" s="335"/>
      <c r="E40" s="336"/>
      <c r="F40" s="337"/>
      <c r="G40" s="335"/>
      <c r="H40" s="707"/>
      <c r="I40" s="337"/>
      <c r="J40" s="474"/>
      <c r="K40" s="108"/>
      <c r="L40" s="91"/>
      <c r="M40" s="91"/>
      <c r="N40" s="591"/>
    </row>
    <row r="41" spans="1:14" x14ac:dyDescent="0.25">
      <c r="A41" s="1243" t="s">
        <v>532</v>
      </c>
      <c r="B41" s="1244"/>
      <c r="C41" s="1245"/>
      <c r="D41" s="329"/>
      <c r="E41" s="338"/>
      <c r="F41" s="339"/>
      <c r="G41" s="329"/>
      <c r="H41" s="708"/>
      <c r="I41" s="339"/>
      <c r="J41" s="330"/>
      <c r="K41" s="108"/>
      <c r="L41" s="91"/>
      <c r="M41" s="91"/>
      <c r="N41" s="591"/>
    </row>
    <row r="42" spans="1:14" ht="15.75" thickBot="1" x14ac:dyDescent="0.3">
      <c r="A42" s="1246" t="s">
        <v>341</v>
      </c>
      <c r="B42" s="1247"/>
      <c r="C42" s="1248"/>
      <c r="D42" s="331"/>
      <c r="E42" s="475"/>
      <c r="F42" s="443"/>
      <c r="G42" s="331"/>
      <c r="H42" s="709"/>
      <c r="I42" s="443"/>
      <c r="J42" s="332"/>
      <c r="K42" s="108"/>
      <c r="L42" s="91"/>
      <c r="M42" s="91"/>
      <c r="N42" s="591"/>
    </row>
    <row r="43" spans="1:14" x14ac:dyDescent="0.25">
      <c r="A43" s="1240" t="s">
        <v>533</v>
      </c>
      <c r="B43" s="1241"/>
      <c r="C43" s="1242"/>
      <c r="D43" s="329"/>
      <c r="E43" s="338"/>
      <c r="F43" s="339"/>
      <c r="G43" s="329"/>
      <c r="H43" s="708"/>
      <c r="I43" s="339"/>
      <c r="J43" s="330"/>
      <c r="K43" s="108"/>
      <c r="L43" s="91"/>
      <c r="M43" s="91"/>
      <c r="N43" s="591"/>
    </row>
    <row r="44" spans="1:14" ht="15.75" thickBot="1" x14ac:dyDescent="0.3">
      <c r="A44" s="1246" t="s">
        <v>534</v>
      </c>
      <c r="B44" s="1247"/>
      <c r="C44" s="1248"/>
      <c r="D44" s="329"/>
      <c r="E44" s="338"/>
      <c r="F44" s="339"/>
      <c r="G44" s="329"/>
      <c r="H44" s="708"/>
      <c r="I44" s="339"/>
      <c r="J44" s="330"/>
      <c r="K44" s="592"/>
      <c r="L44" s="591"/>
      <c r="M44" s="591"/>
      <c r="N44" s="591"/>
    </row>
    <row r="45" spans="1:14" x14ac:dyDescent="0.25">
      <c r="A45" s="1240" t="s">
        <v>535</v>
      </c>
      <c r="B45" s="1241"/>
      <c r="C45" s="1242"/>
      <c r="D45" s="331"/>
      <c r="E45" s="475"/>
      <c r="F45" s="443"/>
      <c r="G45" s="331"/>
      <c r="H45" s="709"/>
      <c r="I45" s="443"/>
      <c r="J45" s="332"/>
      <c r="K45" s="592"/>
      <c r="L45" s="591"/>
      <c r="M45" s="591"/>
      <c r="N45" s="591"/>
    </row>
    <row r="46" spans="1:14" x14ac:dyDescent="0.25">
      <c r="A46" s="1243" t="s">
        <v>536</v>
      </c>
      <c r="B46" s="1244"/>
      <c r="C46" s="1245"/>
      <c r="D46" s="329"/>
      <c r="E46" s="338"/>
      <c r="F46" s="339"/>
      <c r="G46" s="329"/>
      <c r="H46" s="708"/>
      <c r="I46" s="339"/>
      <c r="J46" s="330"/>
      <c r="K46" s="592"/>
      <c r="L46" s="591"/>
      <c r="M46" s="591"/>
      <c r="N46" s="591"/>
    </row>
    <row r="47" spans="1:14" x14ac:dyDescent="0.25">
      <c r="A47" s="1243" t="s">
        <v>546</v>
      </c>
      <c r="B47" s="1244"/>
      <c r="C47" s="1245"/>
      <c r="D47" s="329"/>
      <c r="E47" s="338"/>
      <c r="F47" s="339"/>
      <c r="G47" s="329"/>
      <c r="H47" s="708"/>
      <c r="I47" s="339"/>
      <c r="J47" s="330"/>
      <c r="K47" s="108"/>
      <c r="L47" s="91"/>
      <c r="M47" s="91"/>
      <c r="N47" s="591"/>
    </row>
    <row r="48" spans="1:14" x14ac:dyDescent="0.25">
      <c r="A48" s="1243" t="s">
        <v>537</v>
      </c>
      <c r="B48" s="1244"/>
      <c r="C48" s="1245"/>
      <c r="D48" s="329"/>
      <c r="E48" s="338"/>
      <c r="F48" s="339"/>
      <c r="G48" s="329"/>
      <c r="H48" s="708"/>
      <c r="I48" s="339"/>
      <c r="J48" s="330"/>
      <c r="K48" s="108"/>
      <c r="L48" s="91"/>
      <c r="M48" s="91"/>
      <c r="N48" s="591"/>
    </row>
    <row r="49" spans="1:14" ht="15.75" thickBot="1" x14ac:dyDescent="0.3">
      <c r="A49" s="1246" t="s">
        <v>538</v>
      </c>
      <c r="B49" s="1247"/>
      <c r="C49" s="1248"/>
      <c r="D49" s="329"/>
      <c r="E49" s="338"/>
      <c r="F49" s="339"/>
      <c r="G49" s="329"/>
      <c r="H49" s="708"/>
      <c r="I49" s="339"/>
      <c r="J49" s="330"/>
      <c r="K49" s="108"/>
      <c r="L49" s="91"/>
      <c r="M49" s="91"/>
      <c r="N49" s="591"/>
    </row>
    <row r="50" spans="1:14" x14ac:dyDescent="0.25">
      <c r="A50" s="1240" t="s">
        <v>539</v>
      </c>
      <c r="B50" s="1241"/>
      <c r="C50" s="1242"/>
      <c r="D50" s="329"/>
      <c r="E50" s="338"/>
      <c r="F50" s="339"/>
      <c r="G50" s="329"/>
      <c r="H50" s="708"/>
      <c r="I50" s="339"/>
      <c r="J50" s="330"/>
      <c r="K50" s="108"/>
      <c r="L50" s="91"/>
      <c r="M50" s="91"/>
      <c r="N50" s="591"/>
    </row>
    <row r="51" spans="1:14" x14ac:dyDescent="0.25">
      <c r="A51" s="1243" t="s">
        <v>541</v>
      </c>
      <c r="B51" s="1244"/>
      <c r="C51" s="1245"/>
      <c r="D51" s="329"/>
      <c r="E51" s="338"/>
      <c r="F51" s="339"/>
      <c r="G51" s="329"/>
      <c r="H51" s="708"/>
      <c r="I51" s="339"/>
      <c r="J51" s="330"/>
      <c r="K51" s="108"/>
      <c r="L51" s="91"/>
      <c r="M51" s="91"/>
      <c r="N51" s="591"/>
    </row>
    <row r="52" spans="1:14" x14ac:dyDescent="0.25">
      <c r="A52" s="1243" t="s">
        <v>540</v>
      </c>
      <c r="B52" s="1244"/>
      <c r="C52" s="1245"/>
      <c r="D52" s="329"/>
      <c r="E52" s="338"/>
      <c r="F52" s="339"/>
      <c r="G52" s="329"/>
      <c r="H52" s="708"/>
      <c r="I52" s="339"/>
      <c r="J52" s="330"/>
      <c r="K52" s="108"/>
      <c r="L52" s="91"/>
      <c r="M52" s="91"/>
      <c r="N52" s="591"/>
    </row>
    <row r="53" spans="1:14" ht="15.75" thickBot="1" x14ac:dyDescent="0.3">
      <c r="A53" s="1246" t="s">
        <v>542</v>
      </c>
      <c r="B53" s="1247"/>
      <c r="C53" s="1248"/>
      <c r="D53" s="329"/>
      <c r="E53" s="338"/>
      <c r="F53" s="339"/>
      <c r="G53" s="329"/>
      <c r="H53" s="708"/>
      <c r="I53" s="339"/>
      <c r="J53" s="330"/>
      <c r="K53" s="593"/>
      <c r="L53" s="591"/>
      <c r="M53" s="591"/>
      <c r="N53" s="591"/>
    </row>
    <row r="54" spans="1:14" x14ac:dyDescent="0.25">
      <c r="A54" s="1240" t="s">
        <v>543</v>
      </c>
      <c r="B54" s="1241"/>
      <c r="C54" s="1242"/>
      <c r="D54" s="329"/>
      <c r="E54" s="338"/>
      <c r="F54" s="339"/>
      <c r="G54" s="329"/>
      <c r="H54" s="708"/>
      <c r="I54" s="339"/>
      <c r="J54" s="330"/>
      <c r="K54" s="108"/>
      <c r="L54" s="91"/>
      <c r="M54" s="91"/>
      <c r="N54" s="591"/>
    </row>
    <row r="55" spans="1:14" x14ac:dyDescent="0.25">
      <c r="A55" s="1243" t="s">
        <v>545</v>
      </c>
      <c r="B55" s="1244"/>
      <c r="C55" s="1245"/>
      <c r="D55" s="331"/>
      <c r="E55" s="475"/>
      <c r="F55" s="443"/>
      <c r="G55" s="331"/>
      <c r="H55" s="709"/>
      <c r="I55" s="443"/>
      <c r="J55" s="332"/>
      <c r="K55" s="593"/>
      <c r="L55" s="591"/>
      <c r="M55" s="591"/>
      <c r="N55" s="591"/>
    </row>
    <row r="56" spans="1:14" ht="15.75" thickBot="1" x14ac:dyDescent="0.3">
      <c r="A56" s="1246" t="s">
        <v>544</v>
      </c>
      <c r="B56" s="1247"/>
      <c r="C56" s="1248"/>
      <c r="D56" s="331"/>
      <c r="E56" s="475"/>
      <c r="F56" s="443"/>
      <c r="G56" s="331"/>
      <c r="H56" s="709"/>
      <c r="I56" s="443"/>
      <c r="J56" s="332"/>
      <c r="K56" s="593"/>
      <c r="L56" s="591"/>
      <c r="M56" s="591"/>
      <c r="N56" s="591"/>
    </row>
    <row r="57" spans="1:14" ht="15.75" thickBot="1" x14ac:dyDescent="0.3">
      <c r="A57" s="1260" t="s">
        <v>342</v>
      </c>
      <c r="B57" s="1261"/>
      <c r="C57" s="1262"/>
      <c r="D57" s="331"/>
      <c r="E57" s="475"/>
      <c r="F57" s="443"/>
      <c r="G57" s="331"/>
      <c r="H57" s="709"/>
      <c r="I57" s="443"/>
      <c r="J57" s="332"/>
      <c r="K57" s="488"/>
      <c r="L57" s="91"/>
      <c r="M57" s="91"/>
      <c r="N57" s="591"/>
    </row>
    <row r="58" spans="1:14" x14ac:dyDescent="0.25">
      <c r="A58" s="1240" t="s">
        <v>547</v>
      </c>
      <c r="B58" s="1241"/>
      <c r="C58" s="1242"/>
      <c r="D58" s="331"/>
      <c r="E58" s="475"/>
      <c r="F58" s="443"/>
      <c r="G58" s="331"/>
      <c r="H58" s="709"/>
      <c r="I58" s="443"/>
      <c r="J58" s="332"/>
      <c r="K58" s="593"/>
      <c r="L58" s="591"/>
      <c r="M58" s="591"/>
      <c r="N58" s="591"/>
    </row>
    <row r="59" spans="1:14" x14ac:dyDescent="0.25">
      <c r="A59" s="1243" t="s">
        <v>548</v>
      </c>
      <c r="B59" s="1244"/>
      <c r="C59" s="1245"/>
      <c r="D59" s="331"/>
      <c r="E59" s="475"/>
      <c r="F59" s="443"/>
      <c r="G59" s="331"/>
      <c r="H59" s="709"/>
      <c r="I59" s="443"/>
      <c r="J59" s="332"/>
      <c r="K59" s="593"/>
      <c r="L59" s="591"/>
      <c r="M59" s="591"/>
      <c r="N59" s="591"/>
    </row>
    <row r="60" spans="1:14" x14ac:dyDescent="0.25">
      <c r="A60" s="1243" t="s">
        <v>343</v>
      </c>
      <c r="B60" s="1244"/>
      <c r="C60" s="1245"/>
      <c r="D60" s="331"/>
      <c r="E60" s="475"/>
      <c r="F60" s="443"/>
      <c r="G60" s="331"/>
      <c r="H60" s="709"/>
      <c r="I60" s="443"/>
      <c r="J60" s="332"/>
      <c r="K60" s="416"/>
      <c r="L60" s="91"/>
      <c r="M60" s="91"/>
      <c r="N60" s="591"/>
    </row>
    <row r="61" spans="1:14" ht="15.75" thickBot="1" x14ac:dyDescent="0.3">
      <c r="A61" s="1246" t="s">
        <v>433</v>
      </c>
      <c r="B61" s="1247"/>
      <c r="C61" s="1248"/>
      <c r="D61" s="331"/>
      <c r="E61" s="475"/>
      <c r="F61" s="443"/>
      <c r="G61" s="331"/>
      <c r="H61" s="709"/>
      <c r="I61" s="443"/>
      <c r="J61" s="332"/>
      <c r="K61" s="108"/>
      <c r="L61" s="91"/>
      <c r="M61" s="91"/>
      <c r="N61" s="591"/>
    </row>
    <row r="62" spans="1:14" ht="15.75" thickBot="1" x14ac:dyDescent="0.3">
      <c r="A62" s="1268" t="s">
        <v>318</v>
      </c>
      <c r="B62" s="1269"/>
      <c r="C62" s="1270"/>
      <c r="D62" s="476">
        <f>SUM(D40:D61)</f>
        <v>0</v>
      </c>
      <c r="E62" s="477">
        <f t="shared" ref="E62:J62" si="0">SUM(E40:E61)</f>
        <v>0</v>
      </c>
      <c r="F62" s="478">
        <f t="shared" si="0"/>
        <v>0</v>
      </c>
      <c r="G62" s="476">
        <f t="shared" si="0"/>
        <v>0</v>
      </c>
      <c r="H62" s="478">
        <f t="shared" si="0"/>
        <v>0</v>
      </c>
      <c r="I62" s="479">
        <f t="shared" ref="I62" si="1">SUM(I40:I61)</f>
        <v>0</v>
      </c>
      <c r="J62" s="480">
        <f t="shared" si="0"/>
        <v>0</v>
      </c>
      <c r="K62" s="180"/>
      <c r="L62" s="91"/>
      <c r="M62" s="91"/>
      <c r="N62" s="591"/>
    </row>
    <row r="63" spans="1:14" x14ac:dyDescent="0.25">
      <c r="A63" s="91"/>
      <c r="B63" s="91"/>
      <c r="C63" s="91"/>
      <c r="D63" s="179"/>
      <c r="E63" s="91"/>
      <c r="F63" s="91"/>
      <c r="G63" s="91"/>
      <c r="H63" s="91"/>
      <c r="I63" s="91"/>
      <c r="J63" s="91"/>
      <c r="K63" s="91"/>
      <c r="L63" s="91"/>
      <c r="M63" s="91"/>
      <c r="N63" s="591"/>
    </row>
    <row r="64" spans="1:14" ht="48" customHeight="1" thickBot="1" x14ac:dyDescent="0.3">
      <c r="A64" s="1267" t="s">
        <v>906</v>
      </c>
      <c r="B64" s="1267"/>
      <c r="C64" s="1267"/>
      <c r="D64" s="1267"/>
      <c r="E64" s="1267"/>
      <c r="F64" s="1267"/>
      <c r="G64" s="1267"/>
      <c r="H64" s="1267"/>
      <c r="I64" s="1267"/>
      <c r="J64" s="91"/>
      <c r="K64" s="91"/>
      <c r="L64" s="91"/>
      <c r="M64" s="91"/>
      <c r="N64" s="591"/>
    </row>
    <row r="65" spans="1:14" ht="15.75" hidden="1" thickBot="1" x14ac:dyDescent="0.3">
      <c r="A65" s="91"/>
      <c r="B65" s="91"/>
      <c r="C65" s="91"/>
      <c r="D65" s="179"/>
      <c r="E65" s="91"/>
      <c r="F65" s="91"/>
      <c r="G65" s="91"/>
      <c r="H65" s="91"/>
      <c r="I65" s="91"/>
      <c r="J65" s="91"/>
      <c r="K65" s="91"/>
      <c r="L65" s="91"/>
      <c r="M65" s="91"/>
      <c r="N65" s="591"/>
    </row>
    <row r="66" spans="1:14" x14ac:dyDescent="0.25">
      <c r="A66" s="309"/>
      <c r="B66" s="320"/>
      <c r="C66" s="321"/>
      <c r="D66" s="1068" t="s">
        <v>210</v>
      </c>
      <c r="E66" s="1069"/>
      <c r="F66" s="1070"/>
      <c r="G66" s="1068" t="s">
        <v>330</v>
      </c>
      <c r="H66" s="1069"/>
      <c r="I66" s="1070"/>
      <c r="J66" s="1009" t="s">
        <v>419</v>
      </c>
      <c r="K66" s="91"/>
      <c r="L66" s="91"/>
      <c r="M66" s="91"/>
      <c r="N66" s="591"/>
    </row>
    <row r="67" spans="1:14" ht="45" customHeight="1" thickBot="1" x14ac:dyDescent="0.3">
      <c r="A67" s="450"/>
      <c r="B67" s="451"/>
      <c r="C67" s="452"/>
      <c r="D67" s="30" t="s">
        <v>344</v>
      </c>
      <c r="E67" s="313" t="s">
        <v>345</v>
      </c>
      <c r="F67" s="312" t="s">
        <v>397</v>
      </c>
      <c r="G67" s="30" t="s">
        <v>344</v>
      </c>
      <c r="H67" s="313" t="s">
        <v>345</v>
      </c>
      <c r="I67" s="312" t="s">
        <v>467</v>
      </c>
      <c r="J67" s="1233"/>
      <c r="K67" s="91"/>
      <c r="L67" s="91"/>
      <c r="M67" s="91"/>
      <c r="N67" s="591"/>
    </row>
    <row r="68" spans="1:14" ht="15" customHeight="1" x14ac:dyDescent="0.25">
      <c r="A68" s="1257" t="s">
        <v>434</v>
      </c>
      <c r="B68" s="1258"/>
      <c r="C68" s="1259"/>
      <c r="D68" s="335"/>
      <c r="E68" s="336"/>
      <c r="F68" s="337"/>
      <c r="G68" s="335"/>
      <c r="H68" s="707"/>
      <c r="I68" s="337"/>
      <c r="J68" s="474"/>
      <c r="K68" s="91"/>
      <c r="L68" s="91"/>
      <c r="M68" s="91"/>
      <c r="N68" s="591"/>
    </row>
    <row r="69" spans="1:14" x14ac:dyDescent="0.25">
      <c r="A69" s="1256" t="s">
        <v>17</v>
      </c>
      <c r="B69" s="1234"/>
      <c r="C69" s="1235"/>
      <c r="D69" s="329"/>
      <c r="E69" s="338"/>
      <c r="F69" s="339"/>
      <c r="G69" s="329"/>
      <c r="H69" s="708"/>
      <c r="I69" s="339"/>
      <c r="J69" s="330"/>
      <c r="K69" s="91"/>
      <c r="L69" s="91"/>
      <c r="M69" s="91"/>
      <c r="N69" s="591"/>
    </row>
    <row r="70" spans="1:14" x14ac:dyDescent="0.25">
      <c r="A70" s="1256" t="s">
        <v>15</v>
      </c>
      <c r="B70" s="1234"/>
      <c r="C70" s="1235"/>
      <c r="D70" s="329"/>
      <c r="E70" s="338"/>
      <c r="F70" s="339"/>
      <c r="G70" s="329"/>
      <c r="H70" s="708"/>
      <c r="I70" s="339"/>
      <c r="J70" s="330"/>
      <c r="K70" s="91"/>
      <c r="L70" s="91"/>
      <c r="M70" s="91"/>
      <c r="N70" s="591"/>
    </row>
    <row r="71" spans="1:14" ht="15" customHeight="1" x14ac:dyDescent="0.25">
      <c r="A71" s="1256" t="s">
        <v>494</v>
      </c>
      <c r="B71" s="1234"/>
      <c r="C71" s="1235"/>
      <c r="D71" s="329"/>
      <c r="E71" s="338"/>
      <c r="F71" s="339"/>
      <c r="G71" s="329"/>
      <c r="H71" s="708"/>
      <c r="I71" s="339"/>
      <c r="J71" s="330"/>
      <c r="K71" s="91"/>
      <c r="L71" s="91"/>
      <c r="M71" s="91"/>
      <c r="N71" s="591"/>
    </row>
    <row r="72" spans="1:14" ht="15" customHeight="1" x14ac:dyDescent="0.25">
      <c r="A72" s="1256" t="s">
        <v>483</v>
      </c>
      <c r="B72" s="1234"/>
      <c r="C72" s="1235"/>
      <c r="D72" s="329"/>
      <c r="E72" s="338"/>
      <c r="F72" s="339"/>
      <c r="G72" s="329"/>
      <c r="H72" s="708"/>
      <c r="I72" s="339"/>
      <c r="J72" s="330"/>
      <c r="K72" s="91"/>
      <c r="L72" s="91"/>
      <c r="M72" s="91"/>
      <c r="N72" s="591"/>
    </row>
    <row r="73" spans="1:14" ht="15" customHeight="1" x14ac:dyDescent="0.25">
      <c r="A73" s="1256" t="s">
        <v>484</v>
      </c>
      <c r="B73" s="1234"/>
      <c r="C73" s="1235"/>
      <c r="D73" s="329"/>
      <c r="E73" s="338"/>
      <c r="F73" s="339"/>
      <c r="G73" s="329"/>
      <c r="H73" s="708"/>
      <c r="I73" s="339"/>
      <c r="J73" s="330"/>
      <c r="K73" s="91"/>
      <c r="L73" s="91"/>
      <c r="M73" s="91"/>
      <c r="N73" s="591"/>
    </row>
    <row r="74" spans="1:14" ht="15" customHeight="1" x14ac:dyDescent="0.25">
      <c r="A74" s="1256" t="s">
        <v>485</v>
      </c>
      <c r="B74" s="1234"/>
      <c r="C74" s="1235"/>
      <c r="D74" s="329"/>
      <c r="E74" s="338"/>
      <c r="F74" s="339"/>
      <c r="G74" s="329"/>
      <c r="H74" s="708"/>
      <c r="I74" s="339"/>
      <c r="J74" s="330"/>
      <c r="K74" s="91"/>
      <c r="L74" s="91"/>
      <c r="M74" s="91"/>
      <c r="N74" s="591"/>
    </row>
    <row r="75" spans="1:14" ht="15" customHeight="1" x14ac:dyDescent="0.25">
      <c r="A75" s="1256" t="s">
        <v>486</v>
      </c>
      <c r="B75" s="1234"/>
      <c r="C75" s="1235"/>
      <c r="D75" s="329"/>
      <c r="E75" s="338"/>
      <c r="F75" s="339"/>
      <c r="G75" s="329"/>
      <c r="H75" s="708"/>
      <c r="I75" s="339"/>
      <c r="J75" s="330"/>
      <c r="K75" s="91"/>
      <c r="L75" s="91"/>
      <c r="M75" s="91"/>
      <c r="N75" s="591"/>
    </row>
    <row r="76" spans="1:14" ht="15" customHeight="1" x14ac:dyDescent="0.25">
      <c r="A76" s="1256" t="s">
        <v>487</v>
      </c>
      <c r="B76" s="1234"/>
      <c r="C76" s="1235"/>
      <c r="D76" s="329"/>
      <c r="E76" s="338"/>
      <c r="F76" s="339"/>
      <c r="G76" s="329"/>
      <c r="H76" s="708"/>
      <c r="I76" s="339"/>
      <c r="J76" s="330"/>
      <c r="K76" s="91"/>
      <c r="L76" s="91"/>
      <c r="M76" s="91"/>
      <c r="N76" s="591"/>
    </row>
    <row r="77" spans="1:14" ht="15" customHeight="1" x14ac:dyDescent="0.25">
      <c r="A77" s="1256" t="s">
        <v>488</v>
      </c>
      <c r="B77" s="1234"/>
      <c r="C77" s="1235"/>
      <c r="D77" s="329"/>
      <c r="E77" s="338"/>
      <c r="F77" s="339"/>
      <c r="G77" s="329"/>
      <c r="H77" s="708"/>
      <c r="I77" s="339"/>
      <c r="J77" s="330"/>
      <c r="K77" s="91"/>
      <c r="L77" s="91"/>
      <c r="M77" s="91"/>
      <c r="N77" s="591"/>
    </row>
    <row r="78" spans="1:14" ht="15" customHeight="1" x14ac:dyDescent="0.25">
      <c r="A78" s="1256" t="s">
        <v>489</v>
      </c>
      <c r="B78" s="1234"/>
      <c r="C78" s="1235"/>
      <c r="D78" s="329"/>
      <c r="E78" s="338"/>
      <c r="F78" s="339"/>
      <c r="G78" s="329"/>
      <c r="H78" s="708"/>
      <c r="I78" s="339"/>
      <c r="J78" s="330"/>
      <c r="K78" s="91"/>
      <c r="L78" s="91"/>
      <c r="M78" s="91"/>
      <c r="N78" s="591"/>
    </row>
    <row r="79" spans="1:14" ht="15" customHeight="1" x14ac:dyDescent="0.25">
      <c r="A79" s="1256" t="s">
        <v>490</v>
      </c>
      <c r="B79" s="1234"/>
      <c r="C79" s="1235"/>
      <c r="D79" s="329"/>
      <c r="E79" s="338"/>
      <c r="F79" s="339"/>
      <c r="G79" s="329"/>
      <c r="H79" s="708"/>
      <c r="I79" s="339"/>
      <c r="J79" s="330"/>
      <c r="K79" s="91"/>
      <c r="L79" s="91"/>
      <c r="M79" s="91"/>
      <c r="N79" s="591"/>
    </row>
    <row r="80" spans="1:14" x14ac:dyDescent="0.25">
      <c r="A80" s="1256" t="s">
        <v>343</v>
      </c>
      <c r="B80" s="1234"/>
      <c r="C80" s="1235"/>
      <c r="D80" s="329"/>
      <c r="E80" s="338"/>
      <c r="F80" s="339"/>
      <c r="G80" s="329"/>
      <c r="H80" s="708"/>
      <c r="I80" s="339"/>
      <c r="J80" s="330"/>
      <c r="K80" s="91"/>
      <c r="L80" s="91"/>
      <c r="M80" s="91"/>
      <c r="N80" s="591"/>
    </row>
    <row r="81" spans="1:14" ht="15.75" thickBot="1" x14ac:dyDescent="0.3">
      <c r="A81" s="1263" t="s">
        <v>433</v>
      </c>
      <c r="B81" s="1251"/>
      <c r="C81" s="1252"/>
      <c r="D81" s="331"/>
      <c r="E81" s="475"/>
      <c r="F81" s="443"/>
      <c r="G81" s="331"/>
      <c r="H81" s="709"/>
      <c r="I81" s="710"/>
      <c r="J81" s="332"/>
      <c r="K81" s="91"/>
      <c r="L81" s="91"/>
      <c r="M81" s="91"/>
      <c r="N81" s="591"/>
    </row>
    <row r="82" spans="1:14" ht="15.75" thickBot="1" x14ac:dyDescent="0.3">
      <c r="A82" s="1264" t="s">
        <v>318</v>
      </c>
      <c r="B82" s="1265"/>
      <c r="C82" s="1266"/>
      <c r="D82" s="481">
        <f>SUM(D68:D81)</f>
        <v>0</v>
      </c>
      <c r="E82" s="482">
        <f t="shared" ref="E82:J82" si="2">SUM(E68:E81)</f>
        <v>0</v>
      </c>
      <c r="F82" s="483">
        <f t="shared" si="2"/>
        <v>0</v>
      </c>
      <c r="G82" s="484">
        <f t="shared" si="2"/>
        <v>0</v>
      </c>
      <c r="H82" s="485">
        <f t="shared" si="2"/>
        <v>0</v>
      </c>
      <c r="I82" s="485">
        <f t="shared" ref="I82" si="3">SUM(I68:I81)</f>
        <v>0</v>
      </c>
      <c r="J82" s="486">
        <f t="shared" si="2"/>
        <v>0</v>
      </c>
      <c r="K82" s="91"/>
      <c r="L82" s="91"/>
      <c r="M82" s="91"/>
      <c r="N82" s="591"/>
    </row>
  </sheetData>
  <sheetProtection algorithmName="SHA-512" hashValue="Eyq9mzh4qDb5XprG/3ABclfyo3Fh9+4q70u5SzjcvENsN2Olfph0qN7XsTtDo6G0/EEwDrDmqP1eqAiGWLLlew==" saltValue="gPeibDwxTHwgtfk7lYetyw==" spinCount="100000" sheet="1" objects="1" scenarios="1"/>
  <mergeCells count="97">
    <mergeCell ref="A52:C52"/>
    <mergeCell ref="A40:C40"/>
    <mergeCell ref="L16:M16"/>
    <mergeCell ref="L17:M17"/>
    <mergeCell ref="L18:M18"/>
    <mergeCell ref="L19:M19"/>
    <mergeCell ref="H29:I29"/>
    <mergeCell ref="H30:I30"/>
    <mergeCell ref="H31:I31"/>
    <mergeCell ref="H32:I32"/>
    <mergeCell ref="H33:I33"/>
    <mergeCell ref="A41:C41"/>
    <mergeCell ref="A42:C42"/>
    <mergeCell ref="A43:C43"/>
    <mergeCell ref="B20:C20"/>
    <mergeCell ref="B21:C21"/>
    <mergeCell ref="A81:C81"/>
    <mergeCell ref="A82:C82"/>
    <mergeCell ref="A80:C80"/>
    <mergeCell ref="A55:C55"/>
    <mergeCell ref="A53:C53"/>
    <mergeCell ref="A78:C78"/>
    <mergeCell ref="A79:C79"/>
    <mergeCell ref="A61:C61"/>
    <mergeCell ref="A64:I64"/>
    <mergeCell ref="A73:C73"/>
    <mergeCell ref="A74:C74"/>
    <mergeCell ref="A62:C62"/>
    <mergeCell ref="D66:F66"/>
    <mergeCell ref="A77:C77"/>
    <mergeCell ref="A76:C76"/>
    <mergeCell ref="A75:C75"/>
    <mergeCell ref="A57:C57"/>
    <mergeCell ref="A54:C54"/>
    <mergeCell ref="A58:C58"/>
    <mergeCell ref="A59:C59"/>
    <mergeCell ref="A56:C56"/>
    <mergeCell ref="A72:C72"/>
    <mergeCell ref="A71:C71"/>
    <mergeCell ref="A70:C70"/>
    <mergeCell ref="A69:C69"/>
    <mergeCell ref="A68:C68"/>
    <mergeCell ref="A9:M9"/>
    <mergeCell ref="A10:M10"/>
    <mergeCell ref="H16:I16"/>
    <mergeCell ref="L15:M15"/>
    <mergeCell ref="A16:A18"/>
    <mergeCell ref="G16:G18"/>
    <mergeCell ref="H17:I17"/>
    <mergeCell ref="H18:I18"/>
    <mergeCell ref="B16:C16"/>
    <mergeCell ref="B17:C17"/>
    <mergeCell ref="B18:C18"/>
    <mergeCell ref="A11:J11"/>
    <mergeCell ref="A36:F36"/>
    <mergeCell ref="A12:J12"/>
    <mergeCell ref="A13:D13"/>
    <mergeCell ref="B22:C22"/>
    <mergeCell ref="B23:C23"/>
    <mergeCell ref="A29:A33"/>
    <mergeCell ref="B29:C29"/>
    <mergeCell ref="A26:A28"/>
    <mergeCell ref="B26:C26"/>
    <mergeCell ref="B27:C27"/>
    <mergeCell ref="B28:C28"/>
    <mergeCell ref="A46:C46"/>
    <mergeCell ref="H19:I19"/>
    <mergeCell ref="H20:I20"/>
    <mergeCell ref="B19:C19"/>
    <mergeCell ref="H21:I21"/>
    <mergeCell ref="D38:F38"/>
    <mergeCell ref="H22:I22"/>
    <mergeCell ref="H23:I23"/>
    <mergeCell ref="A35:F35"/>
    <mergeCell ref="G19:G23"/>
    <mergeCell ref="A19:A23"/>
    <mergeCell ref="G26:G28"/>
    <mergeCell ref="H26:I26"/>
    <mergeCell ref="H27:I27"/>
    <mergeCell ref="H28:I28"/>
    <mergeCell ref="G29:G33"/>
    <mergeCell ref="G38:I38"/>
    <mergeCell ref="G66:I66"/>
    <mergeCell ref="J66:J67"/>
    <mergeCell ref="J38:J39"/>
    <mergeCell ref="B30:C30"/>
    <mergeCell ref="B31:C31"/>
    <mergeCell ref="B32:C32"/>
    <mergeCell ref="B33:C33"/>
    <mergeCell ref="A50:C50"/>
    <mergeCell ref="A51:C51"/>
    <mergeCell ref="A48:C48"/>
    <mergeCell ref="A60:C60"/>
    <mergeCell ref="A49:C49"/>
    <mergeCell ref="A47:C47"/>
    <mergeCell ref="A44:C44"/>
    <mergeCell ref="A45:C45"/>
  </mergeCells>
  <dataValidations count="1">
    <dataValidation type="whole" operator="greaterThanOrEqual" allowBlank="1" showInputMessage="1" showErrorMessage="1" error="Please enter a whole number greater than or equal to 0." sqref="D16:D23 J16:J23 J26:J33 D40:J62 D68:J81 D26:D33" xr:uid="{00000000-0002-0000-1400-000000000000}">
      <formula1>0</formula1>
    </dataValidation>
  </dataValidations>
  <pageMargins left="0.7" right="0.7" top="0.75" bottom="0.75" header="0.3" footer="0.3"/>
  <pageSetup paperSize="5" scale="36"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6" id="{4D870968-8B0F-4827-AD8F-542CF3F80C0A}">
            <xm:f>AND(SUM($D$62:$F$62)&lt;&gt;SUM('T2'!$C$17:$C$196), SUM('T2'!$C$17:$C$196)&gt;0, SUM($D$62:$F$62)&gt;0)</xm:f>
            <x14:dxf>
              <fill>
                <patternFill>
                  <bgColor rgb="FFFF0000"/>
                </patternFill>
              </fill>
            </x14:dxf>
          </x14:cfRule>
          <xm:sqref>D62:F62</xm:sqref>
        </x14:conditionalFormatting>
        <x14:conditionalFormatting xmlns:xm="http://schemas.microsoft.com/office/excel/2006/main">
          <x14:cfRule type="expression" priority="5" id="{8CDE6D6D-82F0-4BC7-AA48-C5F85D4AE4F7}">
            <xm:f>AND(SUM($G$62:$I$62)&lt;&gt;SUM('T4'!$C$17:$C$196),SUM('T4'!$C$17:$C$196)&gt;0, SUM($D$62:$F$62)&gt;0)</xm:f>
            <x14:dxf>
              <fill>
                <patternFill>
                  <bgColor rgb="FFFF0000"/>
                </patternFill>
              </fill>
            </x14:dxf>
          </x14:cfRule>
          <xm:sqref>G62:I62</xm:sqref>
        </x14:conditionalFormatting>
        <x14:conditionalFormatting xmlns:xm="http://schemas.microsoft.com/office/excel/2006/main">
          <x14:cfRule type="expression" priority="4" id="{75856780-8F9C-4C8F-A04A-3E03D6856C25}">
            <xm:f>AND(SUM($J$62)&lt;&gt;SUM('T3'!$C$17:$C$196), $J$62&gt;0, SUM('T3'!$C$17:$C$196)&gt;0)</xm:f>
            <x14:dxf>
              <fill>
                <patternFill>
                  <bgColor rgb="FFFF0000"/>
                </patternFill>
              </fill>
            </x14:dxf>
          </x14:cfRule>
          <xm:sqref>J62</xm:sqref>
        </x14:conditionalFormatting>
        <x14:conditionalFormatting xmlns:xm="http://schemas.microsoft.com/office/excel/2006/main">
          <x14:cfRule type="expression" priority="3" id="{BAAEC00F-3A2C-40D6-B9F6-8D1E100B6ED2}">
            <xm:f>AND(SUM($D$82:$F$82)&lt;&gt;SUM('T2'!$C$17:$C$196), SUM('T2'!$C$17:$C$196)&gt;0, SUM($D$82:$F$82)&gt;0)</xm:f>
            <x14:dxf>
              <fill>
                <patternFill>
                  <bgColor rgb="FFFF0000"/>
                </patternFill>
              </fill>
            </x14:dxf>
          </x14:cfRule>
          <xm:sqref>D82:F82</xm:sqref>
        </x14:conditionalFormatting>
        <x14:conditionalFormatting xmlns:xm="http://schemas.microsoft.com/office/excel/2006/main">
          <x14:cfRule type="expression" priority="2" id="{4D04638F-1251-48FF-974F-F10439578C75}">
            <xm:f>AND(SUM($G$82:$I$82)&lt;&gt;SUM('T4'!$C$17:$C$196),SUM($G$82:$I$82)&gt;0,SUM('T4'!$C$17:$C$196)&gt;0)</xm:f>
            <x14:dxf>
              <fill>
                <patternFill>
                  <bgColor rgb="FFFF0000"/>
                </patternFill>
              </fill>
            </x14:dxf>
          </x14:cfRule>
          <xm:sqref>G82:I82</xm:sqref>
        </x14:conditionalFormatting>
        <x14:conditionalFormatting xmlns:xm="http://schemas.microsoft.com/office/excel/2006/main">
          <x14:cfRule type="expression" priority="1" id="{4A2727E2-6367-4374-9C67-197A19FBF047}">
            <xm:f>AND(SUM($J$82)&lt;&gt;SUM('T3'!$C$17:$C$196),$J$82&gt;0,SUM('T3'!$C$17:$C$196)&gt;0)</xm:f>
            <x14:dxf>
              <fill>
                <patternFill>
                  <bgColor rgb="FFFF0000"/>
                </patternFill>
              </fill>
            </x14:dxf>
          </x14:cfRule>
          <xm:sqref>J82</xm:sqref>
        </x14:conditionalFormatting>
      </x14:conditionalFormatting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tint="-0.249977111117893"/>
    <pageSetUpPr fitToPage="1"/>
  </sheetPr>
  <dimension ref="A1:AF196"/>
  <sheetViews>
    <sheetView topLeftCell="A3" workbookViewId="0">
      <selection activeCell="B12" sqref="B12:B15"/>
    </sheetView>
  </sheetViews>
  <sheetFormatPr defaultColWidth="9.140625" defaultRowHeight="15" x14ac:dyDescent="0.25"/>
  <cols>
    <col min="1" max="1" width="40.7109375" style="43" customWidth="1"/>
    <col min="2" max="3" width="13.7109375" style="43" customWidth="1"/>
    <col min="4" max="22" width="9.7109375" style="43" customWidth="1"/>
    <col min="23" max="23" width="9.140625" style="43"/>
    <col min="24" max="27" width="10.7109375" style="43" hidden="1" customWidth="1"/>
    <col min="28" max="28" width="2.85546875" style="43" hidden="1" customWidth="1"/>
    <col min="29" max="32" width="10.7109375" style="43" hidden="1" customWidth="1"/>
    <col min="33" max="16384" width="9.140625" style="43"/>
  </cols>
  <sheetData>
    <row r="1" spans="1:32" s="41" customFormat="1" x14ac:dyDescent="0.25"/>
    <row r="2" spans="1:32" s="41" customFormat="1" x14ac:dyDescent="0.25"/>
    <row r="3" spans="1:32" s="41" customFormat="1" x14ac:dyDescent="0.25"/>
    <row r="4" spans="1:32" s="41" customFormat="1" x14ac:dyDescent="0.25"/>
    <row r="5" spans="1:32" s="41" customFormat="1" x14ac:dyDescent="0.25"/>
    <row r="6" spans="1:32" s="41" customFormat="1" x14ac:dyDescent="0.25"/>
    <row r="7" spans="1:32" s="41" customFormat="1" hidden="1" x14ac:dyDescent="0.25"/>
    <row r="8" spans="1:32" s="41" customFormat="1" hidden="1" x14ac:dyDescent="0.25"/>
    <row r="9" spans="1:32" ht="18.75" x14ac:dyDescent="0.25">
      <c r="A9" s="1071" t="s">
        <v>724</v>
      </c>
      <c r="B9" s="1071"/>
      <c r="C9" s="1071"/>
      <c r="D9" s="42"/>
      <c r="E9" s="42"/>
      <c r="F9" s="42"/>
      <c r="G9" s="42"/>
      <c r="H9" s="42"/>
      <c r="I9" s="42"/>
      <c r="J9" s="42"/>
      <c r="K9" s="42"/>
      <c r="L9" s="42"/>
      <c r="M9" s="42"/>
      <c r="N9" s="42"/>
      <c r="O9" s="42"/>
      <c r="P9" s="42"/>
      <c r="Q9" s="42"/>
      <c r="R9" s="42"/>
      <c r="S9" s="42"/>
      <c r="T9" s="42"/>
      <c r="U9" s="42"/>
      <c r="V9" s="42"/>
    </row>
    <row r="10" spans="1:32" ht="18.75" x14ac:dyDescent="0.25">
      <c r="A10" s="1071" t="s">
        <v>279</v>
      </c>
      <c r="B10" s="1071"/>
      <c r="C10" s="1071"/>
      <c r="D10" s="42"/>
      <c r="E10" s="42"/>
      <c r="F10" s="42"/>
      <c r="G10" s="42"/>
      <c r="H10" s="42"/>
      <c r="I10" s="42"/>
      <c r="J10" s="42"/>
      <c r="K10" s="42"/>
      <c r="L10" s="42"/>
      <c r="M10" s="42"/>
      <c r="N10" s="42"/>
      <c r="O10" s="42"/>
      <c r="P10" s="42"/>
      <c r="Q10" s="42"/>
      <c r="R10" s="42"/>
      <c r="S10" s="42"/>
      <c r="T10" s="42"/>
      <c r="U10" s="42"/>
      <c r="V10" s="42"/>
    </row>
    <row r="11" spans="1:32" ht="18.600000000000001" customHeight="1" thickBot="1" x14ac:dyDescent="0.3">
      <c r="A11" s="896" t="s">
        <v>881</v>
      </c>
      <c r="B11" s="42"/>
      <c r="C11" s="42"/>
      <c r="D11" s="42"/>
      <c r="E11" s="42"/>
      <c r="F11" s="42"/>
      <c r="G11" s="42"/>
      <c r="H11" s="42"/>
      <c r="I11" s="42"/>
      <c r="J11" s="42"/>
      <c r="K11" s="42"/>
      <c r="L11" s="42"/>
      <c r="M11" s="42"/>
      <c r="N11" s="42"/>
      <c r="O11" s="42"/>
      <c r="P11" s="42"/>
      <c r="Q11" s="42"/>
      <c r="R11" s="42"/>
      <c r="S11" s="42"/>
      <c r="T11" s="42"/>
      <c r="U11" s="42"/>
      <c r="V11" s="42"/>
    </row>
    <row r="12" spans="1:32" ht="45.75" customHeight="1" thickBot="1" x14ac:dyDescent="0.3">
      <c r="A12" s="1098" t="s">
        <v>885</v>
      </c>
      <c r="B12" s="1087" t="s">
        <v>26</v>
      </c>
      <c r="C12" s="1090" t="s">
        <v>882</v>
      </c>
      <c r="D12" s="1282" t="s">
        <v>884</v>
      </c>
      <c r="E12" s="1283"/>
      <c r="F12" s="1283"/>
      <c r="G12" s="1283"/>
      <c r="H12" s="1283"/>
      <c r="I12" s="1283"/>
      <c r="J12" s="1283"/>
      <c r="K12" s="1283"/>
      <c r="L12" s="1283"/>
      <c r="M12" s="1283"/>
      <c r="N12" s="1283"/>
      <c r="O12" s="1283"/>
      <c r="P12" s="1283"/>
      <c r="Q12" s="1283"/>
      <c r="R12" s="1283"/>
      <c r="S12" s="1283"/>
      <c r="T12" s="1283"/>
      <c r="U12" s="1283"/>
      <c r="V12" s="1284"/>
    </row>
    <row r="13" spans="1:32" x14ac:dyDescent="0.25">
      <c r="A13" s="1099"/>
      <c r="B13" s="1088"/>
      <c r="C13" s="1277"/>
      <c r="D13" s="1279" t="s">
        <v>275</v>
      </c>
      <c r="E13" s="1280"/>
      <c r="F13" s="1280"/>
      <c r="G13" s="1280"/>
      <c r="H13" s="1280"/>
      <c r="I13" s="1281"/>
      <c r="J13" s="1279" t="s">
        <v>169</v>
      </c>
      <c r="K13" s="1280"/>
      <c r="L13" s="1281"/>
      <c r="M13" s="1279" t="s">
        <v>274</v>
      </c>
      <c r="N13" s="1280"/>
      <c r="O13" s="1280"/>
      <c r="P13" s="1281"/>
      <c r="Q13" s="1285" t="s">
        <v>276</v>
      </c>
      <c r="R13" s="1286"/>
      <c r="S13" s="1286"/>
      <c r="T13" s="1286"/>
      <c r="U13" s="1286"/>
      <c r="V13" s="1287"/>
    </row>
    <row r="14" spans="1:32" ht="51.75" customHeight="1" thickBot="1" x14ac:dyDescent="0.3">
      <c r="A14" s="1099"/>
      <c r="B14" s="1088"/>
      <c r="C14" s="1277"/>
      <c r="D14" s="76" t="s">
        <v>264</v>
      </c>
      <c r="E14" s="77" t="s">
        <v>265</v>
      </c>
      <c r="F14" s="74" t="s">
        <v>266</v>
      </c>
      <c r="G14" s="74" t="s">
        <v>267</v>
      </c>
      <c r="H14" s="78" t="s">
        <v>268</v>
      </c>
      <c r="I14" s="89" t="s">
        <v>269</v>
      </c>
      <c r="J14" s="147" t="s">
        <v>171</v>
      </c>
      <c r="K14" s="499" t="s">
        <v>170</v>
      </c>
      <c r="L14" s="73" t="s">
        <v>473</v>
      </c>
      <c r="M14" s="148" t="s">
        <v>270</v>
      </c>
      <c r="N14" s="149" t="s">
        <v>271</v>
      </c>
      <c r="O14" s="149" t="s">
        <v>272</v>
      </c>
      <c r="P14" s="150" t="s">
        <v>273</v>
      </c>
      <c r="Q14" s="76" t="s">
        <v>217</v>
      </c>
      <c r="R14" s="151" t="s">
        <v>218</v>
      </c>
      <c r="S14" s="151" t="s">
        <v>220</v>
      </c>
      <c r="T14" s="152" t="s">
        <v>277</v>
      </c>
      <c r="U14" s="151" t="s">
        <v>278</v>
      </c>
      <c r="V14" s="951" t="s">
        <v>919</v>
      </c>
    </row>
    <row r="15" spans="1:32" ht="15.75" thickBot="1" x14ac:dyDescent="0.3">
      <c r="A15" s="1100"/>
      <c r="B15" s="1089"/>
      <c r="C15" s="1278"/>
      <c r="D15" s="79" t="s">
        <v>179</v>
      </c>
      <c r="E15" s="82" t="s">
        <v>179</v>
      </c>
      <c r="F15" s="80" t="s">
        <v>179</v>
      </c>
      <c r="G15" s="80" t="s">
        <v>179</v>
      </c>
      <c r="H15" s="80" t="s">
        <v>179</v>
      </c>
      <c r="I15" s="81" t="s">
        <v>179</v>
      </c>
      <c r="J15" s="82" t="s">
        <v>179</v>
      </c>
      <c r="K15" s="80" t="s">
        <v>179</v>
      </c>
      <c r="L15" s="153" t="s">
        <v>179</v>
      </c>
      <c r="M15" s="79" t="s">
        <v>179</v>
      </c>
      <c r="N15" s="80" t="s">
        <v>179</v>
      </c>
      <c r="O15" s="80" t="s">
        <v>179</v>
      </c>
      <c r="P15" s="81" t="s">
        <v>179</v>
      </c>
      <c r="Q15" s="79" t="s">
        <v>179</v>
      </c>
      <c r="R15" s="80" t="s">
        <v>179</v>
      </c>
      <c r="S15" s="80" t="s">
        <v>179</v>
      </c>
      <c r="T15" s="80" t="s">
        <v>179</v>
      </c>
      <c r="U15" s="80" t="s">
        <v>179</v>
      </c>
      <c r="V15" s="81" t="s">
        <v>179</v>
      </c>
      <c r="X15" s="160" t="s">
        <v>280</v>
      </c>
      <c r="Y15" s="161" t="s">
        <v>281</v>
      </c>
      <c r="Z15" s="161" t="s">
        <v>282</v>
      </c>
      <c r="AA15" s="162" t="s">
        <v>283</v>
      </c>
      <c r="AC15" s="160" t="s">
        <v>284</v>
      </c>
      <c r="AD15" s="161" t="s">
        <v>285</v>
      </c>
      <c r="AE15" s="161" t="s">
        <v>286</v>
      </c>
      <c r="AF15" s="162" t="s">
        <v>287</v>
      </c>
    </row>
    <row r="16" spans="1:32" ht="15.75" thickBot="1" x14ac:dyDescent="0.3">
      <c r="A16" s="239"/>
      <c r="B16" s="277"/>
      <c r="C16" s="278" t="s">
        <v>174</v>
      </c>
      <c r="D16" s="248">
        <f>SUM(D17:D196)</f>
        <v>0</v>
      </c>
      <c r="E16" s="248">
        <f t="shared" ref="E16:U16" si="0">SUM(E17:E196)</f>
        <v>0</v>
      </c>
      <c r="F16" s="248">
        <f t="shared" si="0"/>
        <v>0</v>
      </c>
      <c r="G16" s="248">
        <f t="shared" si="0"/>
        <v>0</v>
      </c>
      <c r="H16" s="248">
        <f t="shared" si="0"/>
        <v>0</v>
      </c>
      <c r="I16" s="248">
        <f t="shared" si="0"/>
        <v>0</v>
      </c>
      <c r="J16" s="248">
        <f t="shared" si="0"/>
        <v>0</v>
      </c>
      <c r="K16" s="248">
        <f t="shared" si="0"/>
        <v>0</v>
      </c>
      <c r="L16" s="248">
        <f t="shared" si="0"/>
        <v>0</v>
      </c>
      <c r="M16" s="248">
        <f t="shared" si="0"/>
        <v>0</v>
      </c>
      <c r="N16" s="248">
        <f t="shared" si="0"/>
        <v>0</v>
      </c>
      <c r="O16" s="248">
        <f t="shared" si="0"/>
        <v>0</v>
      </c>
      <c r="P16" s="248">
        <f t="shared" si="0"/>
        <v>0</v>
      </c>
      <c r="Q16" s="248">
        <f t="shared" si="0"/>
        <v>0</v>
      </c>
      <c r="R16" s="248">
        <f t="shared" si="0"/>
        <v>0</v>
      </c>
      <c r="S16" s="248">
        <f t="shared" si="0"/>
        <v>0</v>
      </c>
      <c r="T16" s="248">
        <f t="shared" si="0"/>
        <v>0</v>
      </c>
      <c r="U16" s="248">
        <f t="shared" si="0"/>
        <v>0</v>
      </c>
      <c r="V16" s="953">
        <f>SUM(V17:V196)</f>
        <v>0</v>
      </c>
    </row>
    <row r="17" spans="1:32" x14ac:dyDescent="0.25">
      <c r="A17" s="154" t="str">
        <f>IF(ISBLANK('N1'!A17),"",'N1'!A17)</f>
        <v/>
      </c>
      <c r="B17" s="157" t="str">
        <f>IF(ISBLANK('N1'!B17),"",'N1'!B17)</f>
        <v/>
      </c>
      <c r="C17" s="279" t="str">
        <f>IF(ISBLANK('N1'!P17),"",'N1'!P17)</f>
        <v/>
      </c>
      <c r="D17" s="206"/>
      <c r="E17" s="207"/>
      <c r="F17" s="207"/>
      <c r="G17" s="207"/>
      <c r="H17" s="207"/>
      <c r="I17" s="207"/>
      <c r="J17" s="209"/>
      <c r="K17" s="500"/>
      <c r="L17" s="210"/>
      <c r="M17" s="208"/>
      <c r="N17" s="208"/>
      <c r="O17" s="208"/>
      <c r="P17" s="208"/>
      <c r="Q17" s="209"/>
      <c r="R17" s="207"/>
      <c r="S17" s="207"/>
      <c r="T17" s="207"/>
      <c r="U17" s="207"/>
      <c r="V17" s="210"/>
      <c r="X17" s="164">
        <f>SUM(D17:I17)</f>
        <v>0</v>
      </c>
      <c r="Y17" s="165">
        <f>SUM(J17:L17)</f>
        <v>0</v>
      </c>
      <c r="Z17" s="165">
        <f>SUM(M17:P17)</f>
        <v>0</v>
      </c>
      <c r="AA17" s="957">
        <f>SUM(Q17:V17)</f>
        <v>0</v>
      </c>
      <c r="AC17" s="164">
        <f>IF(C17="",X17,C17-X17)</f>
        <v>0</v>
      </c>
      <c r="AD17" s="165">
        <f>IF(C17="",Y17,C17-Y17)</f>
        <v>0</v>
      </c>
      <c r="AE17" s="165">
        <f>IF(C17="",Z17,C17-Z17)</f>
        <v>0</v>
      </c>
      <c r="AF17" s="166">
        <f>IF(C17="",AA17,C17-AA17)</f>
        <v>0</v>
      </c>
    </row>
    <row r="18" spans="1:32" x14ac:dyDescent="0.25">
      <c r="A18" s="155" t="str">
        <f>IF(ISBLANK('N1'!A18),"",'N1'!A18)</f>
        <v/>
      </c>
      <c r="B18" s="158" t="str">
        <f>IF(ISBLANK('N1'!B18),"",'N1'!B18)</f>
        <v/>
      </c>
      <c r="C18" s="937" t="str">
        <f>IF(ISBLANK('N1'!P18),"",'N1'!P18)</f>
        <v/>
      </c>
      <c r="D18" s="212"/>
      <c r="E18" s="213"/>
      <c r="F18" s="213"/>
      <c r="G18" s="213"/>
      <c r="H18" s="213"/>
      <c r="I18" s="213"/>
      <c r="J18" s="215"/>
      <c r="K18" s="501"/>
      <c r="L18" s="216"/>
      <c r="M18" s="214"/>
      <c r="N18" s="214"/>
      <c r="O18" s="214"/>
      <c r="P18" s="214"/>
      <c r="Q18" s="215"/>
      <c r="R18" s="213"/>
      <c r="S18" s="213"/>
      <c r="T18" s="213"/>
      <c r="U18" s="213"/>
      <c r="V18" s="216"/>
      <c r="X18" s="167">
        <f t="shared" ref="X18:X81" si="1">SUM(D18:I18)</f>
        <v>0</v>
      </c>
      <c r="Y18" s="163">
        <f t="shared" ref="Y18:Y81" si="2">SUM(J18:L18)</f>
        <v>0</v>
      </c>
      <c r="Z18" s="163">
        <f t="shared" ref="Z18:Z81" si="3">SUM(M18:P18)</f>
        <v>0</v>
      </c>
      <c r="AA18" s="958">
        <f t="shared" ref="AA18:AA81" si="4">SUM(Q18:V18)</f>
        <v>0</v>
      </c>
      <c r="AC18" s="167">
        <f t="shared" ref="AC18:AC81" si="5">IF(C18="",X18,C18-X18)</f>
        <v>0</v>
      </c>
      <c r="AD18" s="163">
        <f t="shared" ref="AD18:AD81" si="6">IF(C18="",Y18,C18-Y18)</f>
        <v>0</v>
      </c>
      <c r="AE18" s="163">
        <f t="shared" ref="AE18:AE81" si="7">IF(C18="",Z18,C18-Z18)</f>
        <v>0</v>
      </c>
      <c r="AF18" s="168">
        <f t="shared" ref="AF18:AF81" si="8">IF(C18="",AA18,C18-AA18)</f>
        <v>0</v>
      </c>
    </row>
    <row r="19" spans="1:32" x14ac:dyDescent="0.25">
      <c r="A19" s="155" t="str">
        <f>IF(ISBLANK('N1'!A19),"",'N1'!A19)</f>
        <v/>
      </c>
      <c r="B19" s="158" t="str">
        <f>IF(ISBLANK('N1'!B19),"",'N1'!B19)</f>
        <v/>
      </c>
      <c r="C19" s="937" t="str">
        <f>IF(ISBLANK('N1'!P19),"",'N1'!P19)</f>
        <v/>
      </c>
      <c r="D19" s="212"/>
      <c r="E19" s="213"/>
      <c r="F19" s="213"/>
      <c r="G19" s="213"/>
      <c r="H19" s="213"/>
      <c r="I19" s="213"/>
      <c r="J19" s="215"/>
      <c r="K19" s="501"/>
      <c r="L19" s="216"/>
      <c r="M19" s="214"/>
      <c r="N19" s="214"/>
      <c r="O19" s="214"/>
      <c r="P19" s="214"/>
      <c r="Q19" s="215"/>
      <c r="R19" s="213"/>
      <c r="S19" s="213"/>
      <c r="T19" s="213"/>
      <c r="U19" s="213"/>
      <c r="V19" s="216"/>
      <c r="X19" s="167">
        <f t="shared" si="1"/>
        <v>0</v>
      </c>
      <c r="Y19" s="163">
        <f t="shared" si="2"/>
        <v>0</v>
      </c>
      <c r="Z19" s="163">
        <f t="shared" si="3"/>
        <v>0</v>
      </c>
      <c r="AA19" s="958">
        <f t="shared" si="4"/>
        <v>0</v>
      </c>
      <c r="AC19" s="167">
        <f t="shared" si="5"/>
        <v>0</v>
      </c>
      <c r="AD19" s="163">
        <f t="shared" si="6"/>
        <v>0</v>
      </c>
      <c r="AE19" s="163">
        <f t="shared" si="7"/>
        <v>0</v>
      </c>
      <c r="AF19" s="168">
        <f t="shared" si="8"/>
        <v>0</v>
      </c>
    </row>
    <row r="20" spans="1:32" x14ac:dyDescent="0.25">
      <c r="A20" s="155" t="str">
        <f>IF(ISBLANK('N1'!A20),"",'N1'!A20)</f>
        <v/>
      </c>
      <c r="B20" s="158" t="str">
        <f>IF(ISBLANK('N1'!B20),"",'N1'!B20)</f>
        <v/>
      </c>
      <c r="C20" s="937" t="str">
        <f>IF(ISBLANK('N1'!P20),"",'N1'!P20)</f>
        <v/>
      </c>
      <c r="D20" s="212"/>
      <c r="E20" s="213"/>
      <c r="F20" s="213"/>
      <c r="G20" s="213"/>
      <c r="H20" s="213"/>
      <c r="I20" s="213"/>
      <c r="J20" s="215"/>
      <c r="K20" s="501"/>
      <c r="L20" s="216"/>
      <c r="M20" s="214"/>
      <c r="N20" s="214"/>
      <c r="O20" s="214"/>
      <c r="P20" s="214"/>
      <c r="Q20" s="215"/>
      <c r="R20" s="213"/>
      <c r="S20" s="213"/>
      <c r="T20" s="213"/>
      <c r="U20" s="213"/>
      <c r="V20" s="216"/>
      <c r="X20" s="167">
        <f t="shared" si="1"/>
        <v>0</v>
      </c>
      <c r="Y20" s="163">
        <f t="shared" si="2"/>
        <v>0</v>
      </c>
      <c r="Z20" s="163">
        <f t="shared" si="3"/>
        <v>0</v>
      </c>
      <c r="AA20" s="958">
        <f t="shared" si="4"/>
        <v>0</v>
      </c>
      <c r="AC20" s="167">
        <f t="shared" si="5"/>
        <v>0</v>
      </c>
      <c r="AD20" s="163">
        <f t="shared" si="6"/>
        <v>0</v>
      </c>
      <c r="AE20" s="163">
        <f t="shared" si="7"/>
        <v>0</v>
      </c>
      <c r="AF20" s="168">
        <f t="shared" si="8"/>
        <v>0</v>
      </c>
    </row>
    <row r="21" spans="1:32" x14ac:dyDescent="0.25">
      <c r="A21" s="155" t="str">
        <f>IF(ISBLANK('N1'!A21),"",'N1'!A21)</f>
        <v/>
      </c>
      <c r="B21" s="158" t="str">
        <f>IF(ISBLANK('N1'!B21),"",'N1'!B21)</f>
        <v/>
      </c>
      <c r="C21" s="937" t="str">
        <f>IF(ISBLANK('N1'!P21),"",'N1'!P21)</f>
        <v/>
      </c>
      <c r="D21" s="212"/>
      <c r="E21" s="213"/>
      <c r="F21" s="213"/>
      <c r="G21" s="213"/>
      <c r="H21" s="213"/>
      <c r="I21" s="213"/>
      <c r="J21" s="215"/>
      <c r="K21" s="501"/>
      <c r="L21" s="216"/>
      <c r="M21" s="214"/>
      <c r="N21" s="214"/>
      <c r="O21" s="214"/>
      <c r="P21" s="214"/>
      <c r="Q21" s="215"/>
      <c r="R21" s="213"/>
      <c r="S21" s="213"/>
      <c r="T21" s="213"/>
      <c r="U21" s="213"/>
      <c r="V21" s="216"/>
      <c r="X21" s="167">
        <f t="shared" si="1"/>
        <v>0</v>
      </c>
      <c r="Y21" s="163">
        <f t="shared" si="2"/>
        <v>0</v>
      </c>
      <c r="Z21" s="163">
        <f t="shared" si="3"/>
        <v>0</v>
      </c>
      <c r="AA21" s="958">
        <f t="shared" si="4"/>
        <v>0</v>
      </c>
      <c r="AC21" s="167">
        <f t="shared" si="5"/>
        <v>0</v>
      </c>
      <c r="AD21" s="163">
        <f t="shared" si="6"/>
        <v>0</v>
      </c>
      <c r="AE21" s="163">
        <f t="shared" si="7"/>
        <v>0</v>
      </c>
      <c r="AF21" s="168">
        <f t="shared" si="8"/>
        <v>0</v>
      </c>
    </row>
    <row r="22" spans="1:32" x14ac:dyDescent="0.25">
      <c r="A22" s="155" t="str">
        <f>IF(ISBLANK('N1'!A22),"",'N1'!A22)</f>
        <v/>
      </c>
      <c r="B22" s="158" t="str">
        <f>IF(ISBLANK('N1'!B22),"",'N1'!B22)</f>
        <v/>
      </c>
      <c r="C22" s="937" t="str">
        <f>IF(ISBLANK('N1'!P22),"",'N1'!P22)</f>
        <v/>
      </c>
      <c r="D22" s="212"/>
      <c r="E22" s="213"/>
      <c r="F22" s="213"/>
      <c r="G22" s="213"/>
      <c r="H22" s="213"/>
      <c r="I22" s="213"/>
      <c r="J22" s="215"/>
      <c r="K22" s="501"/>
      <c r="L22" s="216"/>
      <c r="M22" s="214"/>
      <c r="N22" s="214"/>
      <c r="O22" s="214"/>
      <c r="P22" s="214"/>
      <c r="Q22" s="215"/>
      <c r="R22" s="213"/>
      <c r="S22" s="213"/>
      <c r="T22" s="213"/>
      <c r="U22" s="213"/>
      <c r="V22" s="216"/>
      <c r="X22" s="167">
        <f t="shared" si="1"/>
        <v>0</v>
      </c>
      <c r="Y22" s="163">
        <f t="shared" si="2"/>
        <v>0</v>
      </c>
      <c r="Z22" s="163">
        <f t="shared" si="3"/>
        <v>0</v>
      </c>
      <c r="AA22" s="958">
        <f t="shared" si="4"/>
        <v>0</v>
      </c>
      <c r="AC22" s="167">
        <f t="shared" si="5"/>
        <v>0</v>
      </c>
      <c r="AD22" s="163">
        <f t="shared" si="6"/>
        <v>0</v>
      </c>
      <c r="AE22" s="163">
        <f t="shared" si="7"/>
        <v>0</v>
      </c>
      <c r="AF22" s="168">
        <f t="shared" si="8"/>
        <v>0</v>
      </c>
    </row>
    <row r="23" spans="1:32" x14ac:dyDescent="0.25">
      <c r="A23" s="155" t="str">
        <f>IF(ISBLANK('N1'!A23),"",'N1'!A23)</f>
        <v/>
      </c>
      <c r="B23" s="158" t="str">
        <f>IF(ISBLANK('N1'!B23),"",'N1'!B23)</f>
        <v/>
      </c>
      <c r="C23" s="937" t="str">
        <f>IF(ISBLANK('N1'!P23),"",'N1'!P23)</f>
        <v/>
      </c>
      <c r="D23" s="212"/>
      <c r="E23" s="213"/>
      <c r="F23" s="213"/>
      <c r="G23" s="213"/>
      <c r="H23" s="213"/>
      <c r="I23" s="213"/>
      <c r="J23" s="215"/>
      <c r="K23" s="501"/>
      <c r="L23" s="216"/>
      <c r="M23" s="214"/>
      <c r="N23" s="214"/>
      <c r="O23" s="214"/>
      <c r="P23" s="214"/>
      <c r="Q23" s="215"/>
      <c r="R23" s="213"/>
      <c r="S23" s="213"/>
      <c r="T23" s="213"/>
      <c r="U23" s="213"/>
      <c r="V23" s="216"/>
      <c r="X23" s="167">
        <f t="shared" si="1"/>
        <v>0</v>
      </c>
      <c r="Y23" s="163">
        <f t="shared" si="2"/>
        <v>0</v>
      </c>
      <c r="Z23" s="163">
        <f t="shared" si="3"/>
        <v>0</v>
      </c>
      <c r="AA23" s="958">
        <f t="shared" si="4"/>
        <v>0</v>
      </c>
      <c r="AC23" s="167">
        <f t="shared" si="5"/>
        <v>0</v>
      </c>
      <c r="AD23" s="163">
        <f t="shared" si="6"/>
        <v>0</v>
      </c>
      <c r="AE23" s="163">
        <f t="shared" si="7"/>
        <v>0</v>
      </c>
      <c r="AF23" s="168">
        <f t="shared" si="8"/>
        <v>0</v>
      </c>
    </row>
    <row r="24" spans="1:32" x14ac:dyDescent="0.25">
      <c r="A24" s="155" t="str">
        <f>IF(ISBLANK('N1'!A24),"",'N1'!A24)</f>
        <v/>
      </c>
      <c r="B24" s="158" t="str">
        <f>IF(ISBLANK('N1'!B24),"",'N1'!B24)</f>
        <v/>
      </c>
      <c r="C24" s="937" t="str">
        <f>IF(ISBLANK('N1'!P24),"",'N1'!P24)</f>
        <v/>
      </c>
      <c r="D24" s="212"/>
      <c r="E24" s="213"/>
      <c r="F24" s="213"/>
      <c r="G24" s="213"/>
      <c r="H24" s="213"/>
      <c r="I24" s="213"/>
      <c r="J24" s="215"/>
      <c r="K24" s="501"/>
      <c r="L24" s="216"/>
      <c r="M24" s="214"/>
      <c r="N24" s="214"/>
      <c r="O24" s="214"/>
      <c r="P24" s="214"/>
      <c r="Q24" s="215"/>
      <c r="R24" s="213"/>
      <c r="S24" s="213"/>
      <c r="T24" s="213"/>
      <c r="U24" s="213"/>
      <c r="V24" s="216"/>
      <c r="X24" s="167">
        <f t="shared" si="1"/>
        <v>0</v>
      </c>
      <c r="Y24" s="163">
        <f t="shared" si="2"/>
        <v>0</v>
      </c>
      <c r="Z24" s="163">
        <f t="shared" si="3"/>
        <v>0</v>
      </c>
      <c r="AA24" s="958">
        <f t="shared" si="4"/>
        <v>0</v>
      </c>
      <c r="AC24" s="167">
        <f t="shared" si="5"/>
        <v>0</v>
      </c>
      <c r="AD24" s="163">
        <f t="shared" si="6"/>
        <v>0</v>
      </c>
      <c r="AE24" s="163">
        <f t="shared" si="7"/>
        <v>0</v>
      </c>
      <c r="AF24" s="168">
        <f t="shared" si="8"/>
        <v>0</v>
      </c>
    </row>
    <row r="25" spans="1:32" x14ac:dyDescent="0.25">
      <c r="A25" s="155" t="str">
        <f>IF(ISBLANK('N1'!A25),"",'N1'!A25)</f>
        <v/>
      </c>
      <c r="B25" s="158" t="str">
        <f>IF(ISBLANK('N1'!B25),"",'N1'!B25)</f>
        <v/>
      </c>
      <c r="C25" s="937" t="str">
        <f>IF(ISBLANK('N1'!P25),"",'N1'!P25)</f>
        <v/>
      </c>
      <c r="D25" s="212"/>
      <c r="E25" s="213"/>
      <c r="F25" s="213"/>
      <c r="G25" s="213"/>
      <c r="H25" s="213"/>
      <c r="I25" s="213"/>
      <c r="J25" s="215"/>
      <c r="K25" s="501"/>
      <c r="L25" s="216"/>
      <c r="M25" s="214"/>
      <c r="N25" s="214"/>
      <c r="O25" s="214"/>
      <c r="P25" s="214"/>
      <c r="Q25" s="215"/>
      <c r="R25" s="213"/>
      <c r="S25" s="213"/>
      <c r="T25" s="213"/>
      <c r="U25" s="213"/>
      <c r="V25" s="216"/>
      <c r="X25" s="167">
        <f t="shared" si="1"/>
        <v>0</v>
      </c>
      <c r="Y25" s="163">
        <f t="shared" si="2"/>
        <v>0</v>
      </c>
      <c r="Z25" s="163">
        <f t="shared" si="3"/>
        <v>0</v>
      </c>
      <c r="AA25" s="958">
        <f t="shared" si="4"/>
        <v>0</v>
      </c>
      <c r="AC25" s="167">
        <f t="shared" si="5"/>
        <v>0</v>
      </c>
      <c r="AD25" s="163">
        <f t="shared" si="6"/>
        <v>0</v>
      </c>
      <c r="AE25" s="163">
        <f t="shared" si="7"/>
        <v>0</v>
      </c>
      <c r="AF25" s="168">
        <f t="shared" si="8"/>
        <v>0</v>
      </c>
    </row>
    <row r="26" spans="1:32" x14ac:dyDescent="0.25">
      <c r="A26" s="155" t="str">
        <f>IF(ISBLANK('N1'!A26),"",'N1'!A26)</f>
        <v/>
      </c>
      <c r="B26" s="158" t="str">
        <f>IF(ISBLANK('N1'!B26),"",'N1'!B26)</f>
        <v/>
      </c>
      <c r="C26" s="937" t="str">
        <f>IF(ISBLANK('N1'!P26),"",'N1'!P26)</f>
        <v/>
      </c>
      <c r="D26" s="212"/>
      <c r="E26" s="213"/>
      <c r="F26" s="213"/>
      <c r="G26" s="213"/>
      <c r="H26" s="213"/>
      <c r="I26" s="213"/>
      <c r="J26" s="215"/>
      <c r="K26" s="501"/>
      <c r="L26" s="216"/>
      <c r="M26" s="214"/>
      <c r="N26" s="214"/>
      <c r="O26" s="214"/>
      <c r="P26" s="214"/>
      <c r="Q26" s="215"/>
      <c r="R26" s="213"/>
      <c r="S26" s="213"/>
      <c r="T26" s="213"/>
      <c r="U26" s="213"/>
      <c r="V26" s="216"/>
      <c r="X26" s="167">
        <f t="shared" si="1"/>
        <v>0</v>
      </c>
      <c r="Y26" s="163">
        <f t="shared" si="2"/>
        <v>0</v>
      </c>
      <c r="Z26" s="163">
        <f t="shared" si="3"/>
        <v>0</v>
      </c>
      <c r="AA26" s="958">
        <f t="shared" si="4"/>
        <v>0</v>
      </c>
      <c r="AC26" s="167">
        <f t="shared" si="5"/>
        <v>0</v>
      </c>
      <c r="AD26" s="163">
        <f t="shared" si="6"/>
        <v>0</v>
      </c>
      <c r="AE26" s="163">
        <f t="shared" si="7"/>
        <v>0</v>
      </c>
      <c r="AF26" s="168">
        <f t="shared" si="8"/>
        <v>0</v>
      </c>
    </row>
    <row r="27" spans="1:32" x14ac:dyDescent="0.25">
      <c r="A27" s="155" t="str">
        <f>IF(ISBLANK('N1'!A27),"",'N1'!A27)</f>
        <v/>
      </c>
      <c r="B27" s="158" t="str">
        <f>IF(ISBLANK('N1'!B27),"",'N1'!B27)</f>
        <v/>
      </c>
      <c r="C27" s="937" t="str">
        <f>IF(ISBLANK('N1'!P27),"",'N1'!P27)</f>
        <v/>
      </c>
      <c r="D27" s="212"/>
      <c r="E27" s="213"/>
      <c r="F27" s="213"/>
      <c r="G27" s="213"/>
      <c r="H27" s="213"/>
      <c r="I27" s="213"/>
      <c r="J27" s="215"/>
      <c r="K27" s="501"/>
      <c r="L27" s="216"/>
      <c r="M27" s="214"/>
      <c r="N27" s="214"/>
      <c r="O27" s="214"/>
      <c r="P27" s="214"/>
      <c r="Q27" s="215"/>
      <c r="R27" s="213"/>
      <c r="S27" s="213"/>
      <c r="T27" s="213"/>
      <c r="U27" s="213"/>
      <c r="V27" s="216"/>
      <c r="X27" s="167">
        <f t="shared" si="1"/>
        <v>0</v>
      </c>
      <c r="Y27" s="163">
        <f t="shared" si="2"/>
        <v>0</v>
      </c>
      <c r="Z27" s="163">
        <f t="shared" si="3"/>
        <v>0</v>
      </c>
      <c r="AA27" s="958">
        <f t="shared" si="4"/>
        <v>0</v>
      </c>
      <c r="AC27" s="167">
        <f t="shared" si="5"/>
        <v>0</v>
      </c>
      <c r="AD27" s="163">
        <f t="shared" si="6"/>
        <v>0</v>
      </c>
      <c r="AE27" s="163">
        <f t="shared" si="7"/>
        <v>0</v>
      </c>
      <c r="AF27" s="168">
        <f t="shared" si="8"/>
        <v>0</v>
      </c>
    </row>
    <row r="28" spans="1:32" x14ac:dyDescent="0.25">
      <c r="A28" s="155" t="str">
        <f>IF(ISBLANK('N1'!A28),"",'N1'!A28)</f>
        <v/>
      </c>
      <c r="B28" s="158" t="str">
        <f>IF(ISBLANK('N1'!B28),"",'N1'!B28)</f>
        <v/>
      </c>
      <c r="C28" s="937" t="str">
        <f>IF(ISBLANK('N1'!P28),"",'N1'!P28)</f>
        <v/>
      </c>
      <c r="D28" s="212"/>
      <c r="E28" s="213"/>
      <c r="F28" s="213"/>
      <c r="G28" s="213"/>
      <c r="H28" s="213"/>
      <c r="I28" s="213"/>
      <c r="J28" s="215"/>
      <c r="K28" s="501"/>
      <c r="L28" s="216"/>
      <c r="M28" s="214"/>
      <c r="N28" s="214"/>
      <c r="O28" s="214"/>
      <c r="P28" s="214"/>
      <c r="Q28" s="215"/>
      <c r="R28" s="213"/>
      <c r="S28" s="213"/>
      <c r="T28" s="213"/>
      <c r="U28" s="213"/>
      <c r="V28" s="216"/>
      <c r="X28" s="167">
        <f t="shared" si="1"/>
        <v>0</v>
      </c>
      <c r="Y28" s="163">
        <f t="shared" si="2"/>
        <v>0</v>
      </c>
      <c r="Z28" s="163">
        <f t="shared" si="3"/>
        <v>0</v>
      </c>
      <c r="AA28" s="958">
        <f t="shared" si="4"/>
        <v>0</v>
      </c>
      <c r="AC28" s="167">
        <f t="shared" si="5"/>
        <v>0</v>
      </c>
      <c r="AD28" s="163">
        <f t="shared" si="6"/>
        <v>0</v>
      </c>
      <c r="AE28" s="163">
        <f t="shared" si="7"/>
        <v>0</v>
      </c>
      <c r="AF28" s="168">
        <f t="shared" si="8"/>
        <v>0</v>
      </c>
    </row>
    <row r="29" spans="1:32" x14ac:dyDescent="0.25">
      <c r="A29" s="155" t="str">
        <f>IF(ISBLANK('N1'!A29),"",'N1'!A29)</f>
        <v/>
      </c>
      <c r="B29" s="158" t="str">
        <f>IF(ISBLANK('N1'!B29),"",'N1'!B29)</f>
        <v/>
      </c>
      <c r="C29" s="937" t="str">
        <f>IF(ISBLANK('N1'!P29),"",'N1'!P29)</f>
        <v/>
      </c>
      <c r="D29" s="212"/>
      <c r="E29" s="213"/>
      <c r="F29" s="213"/>
      <c r="G29" s="213"/>
      <c r="H29" s="213"/>
      <c r="I29" s="213"/>
      <c r="J29" s="215"/>
      <c r="K29" s="501"/>
      <c r="L29" s="216"/>
      <c r="M29" s="214"/>
      <c r="N29" s="214"/>
      <c r="O29" s="214"/>
      <c r="P29" s="214"/>
      <c r="Q29" s="215"/>
      <c r="R29" s="213"/>
      <c r="S29" s="213"/>
      <c r="T29" s="213"/>
      <c r="U29" s="213"/>
      <c r="V29" s="216"/>
      <c r="X29" s="167">
        <f t="shared" si="1"/>
        <v>0</v>
      </c>
      <c r="Y29" s="163">
        <f t="shared" si="2"/>
        <v>0</v>
      </c>
      <c r="Z29" s="163">
        <f t="shared" si="3"/>
        <v>0</v>
      </c>
      <c r="AA29" s="958">
        <f t="shared" si="4"/>
        <v>0</v>
      </c>
      <c r="AC29" s="167">
        <f t="shared" si="5"/>
        <v>0</v>
      </c>
      <c r="AD29" s="163">
        <f t="shared" si="6"/>
        <v>0</v>
      </c>
      <c r="AE29" s="163">
        <f t="shared" si="7"/>
        <v>0</v>
      </c>
      <c r="AF29" s="168">
        <f t="shared" si="8"/>
        <v>0</v>
      </c>
    </row>
    <row r="30" spans="1:32" x14ac:dyDescent="0.25">
      <c r="A30" s="155" t="str">
        <f>IF(ISBLANK('N1'!A30),"",'N1'!A30)</f>
        <v/>
      </c>
      <c r="B30" s="158" t="str">
        <f>IF(ISBLANK('N1'!B30),"",'N1'!B30)</f>
        <v/>
      </c>
      <c r="C30" s="937" t="str">
        <f>IF(ISBLANK('N1'!P30),"",'N1'!P30)</f>
        <v/>
      </c>
      <c r="D30" s="212"/>
      <c r="E30" s="213"/>
      <c r="F30" s="213"/>
      <c r="G30" s="213"/>
      <c r="H30" s="213"/>
      <c r="I30" s="213"/>
      <c r="J30" s="215"/>
      <c r="K30" s="501"/>
      <c r="L30" s="216"/>
      <c r="M30" s="214"/>
      <c r="N30" s="214"/>
      <c r="O30" s="214"/>
      <c r="P30" s="214"/>
      <c r="Q30" s="215"/>
      <c r="R30" s="213"/>
      <c r="S30" s="213"/>
      <c r="T30" s="213"/>
      <c r="U30" s="213"/>
      <c r="V30" s="216"/>
      <c r="X30" s="167">
        <f t="shared" si="1"/>
        <v>0</v>
      </c>
      <c r="Y30" s="163">
        <f t="shared" si="2"/>
        <v>0</v>
      </c>
      <c r="Z30" s="163">
        <f t="shared" si="3"/>
        <v>0</v>
      </c>
      <c r="AA30" s="958">
        <f t="shared" si="4"/>
        <v>0</v>
      </c>
      <c r="AC30" s="167">
        <f t="shared" si="5"/>
        <v>0</v>
      </c>
      <c r="AD30" s="163">
        <f t="shared" si="6"/>
        <v>0</v>
      </c>
      <c r="AE30" s="163">
        <f t="shared" si="7"/>
        <v>0</v>
      </c>
      <c r="AF30" s="168">
        <f t="shared" si="8"/>
        <v>0</v>
      </c>
    </row>
    <row r="31" spans="1:32" x14ac:dyDescent="0.25">
      <c r="A31" s="155" t="str">
        <f>IF(ISBLANK('N1'!A31),"",'N1'!A31)</f>
        <v/>
      </c>
      <c r="B31" s="158" t="str">
        <f>IF(ISBLANK('N1'!B31),"",'N1'!B31)</f>
        <v/>
      </c>
      <c r="C31" s="937" t="str">
        <f>IF(ISBLANK('N1'!P31),"",'N1'!P31)</f>
        <v/>
      </c>
      <c r="D31" s="212"/>
      <c r="E31" s="213"/>
      <c r="F31" s="213"/>
      <c r="G31" s="213"/>
      <c r="H31" s="213"/>
      <c r="I31" s="213"/>
      <c r="J31" s="215"/>
      <c r="K31" s="501"/>
      <c r="L31" s="216"/>
      <c r="M31" s="214"/>
      <c r="N31" s="214"/>
      <c r="O31" s="214"/>
      <c r="P31" s="214"/>
      <c r="Q31" s="215"/>
      <c r="R31" s="213"/>
      <c r="S31" s="213"/>
      <c r="T31" s="213"/>
      <c r="U31" s="213"/>
      <c r="V31" s="216"/>
      <c r="X31" s="167">
        <f t="shared" si="1"/>
        <v>0</v>
      </c>
      <c r="Y31" s="163">
        <f t="shared" si="2"/>
        <v>0</v>
      </c>
      <c r="Z31" s="163">
        <f t="shared" si="3"/>
        <v>0</v>
      </c>
      <c r="AA31" s="958">
        <f t="shared" si="4"/>
        <v>0</v>
      </c>
      <c r="AC31" s="167">
        <f t="shared" si="5"/>
        <v>0</v>
      </c>
      <c r="AD31" s="163">
        <f t="shared" si="6"/>
        <v>0</v>
      </c>
      <c r="AE31" s="163">
        <f t="shared" si="7"/>
        <v>0</v>
      </c>
      <c r="AF31" s="168">
        <f t="shared" si="8"/>
        <v>0</v>
      </c>
    </row>
    <row r="32" spans="1:32" x14ac:dyDescent="0.25">
      <c r="A32" s="155" t="str">
        <f>IF(ISBLANK('N1'!A32),"",'N1'!A32)</f>
        <v/>
      </c>
      <c r="B32" s="158" t="str">
        <f>IF(ISBLANK('N1'!B32),"",'N1'!B32)</f>
        <v/>
      </c>
      <c r="C32" s="937" t="str">
        <f>IF(ISBLANK('N1'!P32),"",'N1'!P32)</f>
        <v/>
      </c>
      <c r="D32" s="212"/>
      <c r="E32" s="213"/>
      <c r="F32" s="213"/>
      <c r="G32" s="213"/>
      <c r="H32" s="213"/>
      <c r="I32" s="213"/>
      <c r="J32" s="215"/>
      <c r="K32" s="501"/>
      <c r="L32" s="216"/>
      <c r="M32" s="214"/>
      <c r="N32" s="214"/>
      <c r="O32" s="214"/>
      <c r="P32" s="214"/>
      <c r="Q32" s="215"/>
      <c r="R32" s="213"/>
      <c r="S32" s="213"/>
      <c r="T32" s="213"/>
      <c r="U32" s="213"/>
      <c r="V32" s="216"/>
      <c r="X32" s="167">
        <f t="shared" si="1"/>
        <v>0</v>
      </c>
      <c r="Y32" s="163">
        <f t="shared" si="2"/>
        <v>0</v>
      </c>
      <c r="Z32" s="163">
        <f t="shared" si="3"/>
        <v>0</v>
      </c>
      <c r="AA32" s="958">
        <f t="shared" si="4"/>
        <v>0</v>
      </c>
      <c r="AC32" s="167">
        <f t="shared" si="5"/>
        <v>0</v>
      </c>
      <c r="AD32" s="163">
        <f t="shared" si="6"/>
        <v>0</v>
      </c>
      <c r="AE32" s="163">
        <f t="shared" si="7"/>
        <v>0</v>
      </c>
      <c r="AF32" s="168">
        <f t="shared" si="8"/>
        <v>0</v>
      </c>
    </row>
    <row r="33" spans="1:32" x14ac:dyDescent="0.25">
      <c r="A33" s="155" t="str">
        <f>IF(ISBLANK('N1'!A33),"",'N1'!A33)</f>
        <v/>
      </c>
      <c r="B33" s="158" t="str">
        <f>IF(ISBLANK('N1'!B33),"",'N1'!B33)</f>
        <v/>
      </c>
      <c r="C33" s="937" t="str">
        <f>IF(ISBLANK('N1'!P33),"",'N1'!P33)</f>
        <v/>
      </c>
      <c r="D33" s="212"/>
      <c r="E33" s="213"/>
      <c r="F33" s="213"/>
      <c r="G33" s="213"/>
      <c r="H33" s="213"/>
      <c r="I33" s="213"/>
      <c r="J33" s="215"/>
      <c r="K33" s="501"/>
      <c r="L33" s="216"/>
      <c r="M33" s="214"/>
      <c r="N33" s="214"/>
      <c r="O33" s="214"/>
      <c r="P33" s="214"/>
      <c r="Q33" s="215"/>
      <c r="R33" s="213"/>
      <c r="S33" s="213"/>
      <c r="T33" s="213"/>
      <c r="U33" s="213"/>
      <c r="V33" s="216"/>
      <c r="X33" s="167">
        <f t="shared" si="1"/>
        <v>0</v>
      </c>
      <c r="Y33" s="163">
        <f t="shared" si="2"/>
        <v>0</v>
      </c>
      <c r="Z33" s="163">
        <f t="shared" si="3"/>
        <v>0</v>
      </c>
      <c r="AA33" s="958">
        <f t="shared" si="4"/>
        <v>0</v>
      </c>
      <c r="AC33" s="167">
        <f t="shared" si="5"/>
        <v>0</v>
      </c>
      <c r="AD33" s="163">
        <f t="shared" si="6"/>
        <v>0</v>
      </c>
      <c r="AE33" s="163">
        <f t="shared" si="7"/>
        <v>0</v>
      </c>
      <c r="AF33" s="168">
        <f t="shared" si="8"/>
        <v>0</v>
      </c>
    </row>
    <row r="34" spans="1:32" x14ac:dyDescent="0.25">
      <c r="A34" s="155" t="str">
        <f>IF(ISBLANK('N1'!A34),"",'N1'!A34)</f>
        <v/>
      </c>
      <c r="B34" s="158" t="str">
        <f>IF(ISBLANK('N1'!B34),"",'N1'!B34)</f>
        <v/>
      </c>
      <c r="C34" s="937" t="str">
        <f>IF(ISBLANK('N1'!P34),"",'N1'!P34)</f>
        <v/>
      </c>
      <c r="D34" s="212"/>
      <c r="E34" s="213"/>
      <c r="F34" s="213"/>
      <c r="G34" s="213"/>
      <c r="H34" s="213"/>
      <c r="I34" s="213"/>
      <c r="J34" s="215"/>
      <c r="K34" s="501"/>
      <c r="L34" s="216"/>
      <c r="M34" s="214"/>
      <c r="N34" s="214"/>
      <c r="O34" s="214"/>
      <c r="P34" s="214"/>
      <c r="Q34" s="215"/>
      <c r="R34" s="213"/>
      <c r="S34" s="213"/>
      <c r="T34" s="213"/>
      <c r="U34" s="213"/>
      <c r="V34" s="216"/>
      <c r="X34" s="167">
        <f t="shared" si="1"/>
        <v>0</v>
      </c>
      <c r="Y34" s="163">
        <f t="shared" si="2"/>
        <v>0</v>
      </c>
      <c r="Z34" s="163">
        <f t="shared" si="3"/>
        <v>0</v>
      </c>
      <c r="AA34" s="958">
        <f t="shared" si="4"/>
        <v>0</v>
      </c>
      <c r="AC34" s="167">
        <f t="shared" si="5"/>
        <v>0</v>
      </c>
      <c r="AD34" s="163">
        <f t="shared" si="6"/>
        <v>0</v>
      </c>
      <c r="AE34" s="163">
        <f t="shared" si="7"/>
        <v>0</v>
      </c>
      <c r="AF34" s="168">
        <f t="shared" si="8"/>
        <v>0</v>
      </c>
    </row>
    <row r="35" spans="1:32" x14ac:dyDescent="0.25">
      <c r="A35" s="155" t="str">
        <f>IF(ISBLANK('N1'!A35),"",'N1'!A35)</f>
        <v/>
      </c>
      <c r="B35" s="158" t="str">
        <f>IF(ISBLANK('N1'!B35),"",'N1'!B35)</f>
        <v/>
      </c>
      <c r="C35" s="937" t="str">
        <f>IF(ISBLANK('N1'!P35),"",'N1'!P35)</f>
        <v/>
      </c>
      <c r="D35" s="212"/>
      <c r="E35" s="213"/>
      <c r="F35" s="213"/>
      <c r="G35" s="213"/>
      <c r="H35" s="213"/>
      <c r="I35" s="213"/>
      <c r="J35" s="215"/>
      <c r="K35" s="501"/>
      <c r="L35" s="216"/>
      <c r="M35" s="214"/>
      <c r="N35" s="214"/>
      <c r="O35" s="214"/>
      <c r="P35" s="214"/>
      <c r="Q35" s="215"/>
      <c r="R35" s="213"/>
      <c r="S35" s="213"/>
      <c r="T35" s="213"/>
      <c r="U35" s="213"/>
      <c r="V35" s="216"/>
      <c r="X35" s="167">
        <f t="shared" si="1"/>
        <v>0</v>
      </c>
      <c r="Y35" s="163">
        <f t="shared" si="2"/>
        <v>0</v>
      </c>
      <c r="Z35" s="163">
        <f t="shared" si="3"/>
        <v>0</v>
      </c>
      <c r="AA35" s="958">
        <f t="shared" si="4"/>
        <v>0</v>
      </c>
      <c r="AC35" s="167">
        <f t="shared" si="5"/>
        <v>0</v>
      </c>
      <c r="AD35" s="163">
        <f t="shared" si="6"/>
        <v>0</v>
      </c>
      <c r="AE35" s="163">
        <f t="shared" si="7"/>
        <v>0</v>
      </c>
      <c r="AF35" s="168">
        <f t="shared" si="8"/>
        <v>0</v>
      </c>
    </row>
    <row r="36" spans="1:32" x14ac:dyDescent="0.25">
      <c r="A36" s="155" t="str">
        <f>IF(ISBLANK('N1'!A36),"",'N1'!A36)</f>
        <v/>
      </c>
      <c r="B36" s="158" t="str">
        <f>IF(ISBLANK('N1'!B36),"",'N1'!B36)</f>
        <v/>
      </c>
      <c r="C36" s="937" t="str">
        <f>IF(ISBLANK('N1'!P36),"",'N1'!P36)</f>
        <v/>
      </c>
      <c r="D36" s="212"/>
      <c r="E36" s="213"/>
      <c r="F36" s="213"/>
      <c r="G36" s="213"/>
      <c r="H36" s="213"/>
      <c r="I36" s="213"/>
      <c r="J36" s="215"/>
      <c r="K36" s="501"/>
      <c r="L36" s="216"/>
      <c r="M36" s="214"/>
      <c r="N36" s="214"/>
      <c r="O36" s="214"/>
      <c r="P36" s="214"/>
      <c r="Q36" s="215"/>
      <c r="R36" s="213"/>
      <c r="S36" s="213"/>
      <c r="T36" s="213"/>
      <c r="U36" s="213"/>
      <c r="V36" s="216"/>
      <c r="X36" s="167">
        <f t="shared" si="1"/>
        <v>0</v>
      </c>
      <c r="Y36" s="163">
        <f t="shared" si="2"/>
        <v>0</v>
      </c>
      <c r="Z36" s="163">
        <f t="shared" si="3"/>
        <v>0</v>
      </c>
      <c r="AA36" s="958">
        <f t="shared" si="4"/>
        <v>0</v>
      </c>
      <c r="AC36" s="167">
        <f t="shared" si="5"/>
        <v>0</v>
      </c>
      <c r="AD36" s="163">
        <f t="shared" si="6"/>
        <v>0</v>
      </c>
      <c r="AE36" s="163">
        <f t="shared" si="7"/>
        <v>0</v>
      </c>
      <c r="AF36" s="168">
        <f t="shared" si="8"/>
        <v>0</v>
      </c>
    </row>
    <row r="37" spans="1:32" x14ac:dyDescent="0.25">
      <c r="A37" s="155" t="str">
        <f>IF(ISBLANK('N1'!A37),"",'N1'!A37)</f>
        <v/>
      </c>
      <c r="B37" s="158" t="str">
        <f>IF(ISBLANK('N1'!B37),"",'N1'!B37)</f>
        <v/>
      </c>
      <c r="C37" s="937" t="str">
        <f>IF(ISBLANK('N1'!P37),"",'N1'!P37)</f>
        <v/>
      </c>
      <c r="D37" s="212"/>
      <c r="E37" s="213"/>
      <c r="F37" s="213"/>
      <c r="G37" s="213"/>
      <c r="H37" s="213"/>
      <c r="I37" s="213"/>
      <c r="J37" s="215"/>
      <c r="K37" s="501"/>
      <c r="L37" s="216"/>
      <c r="M37" s="214"/>
      <c r="N37" s="214"/>
      <c r="O37" s="214"/>
      <c r="P37" s="214"/>
      <c r="Q37" s="215"/>
      <c r="R37" s="213"/>
      <c r="S37" s="213"/>
      <c r="T37" s="213"/>
      <c r="U37" s="213"/>
      <c r="V37" s="216"/>
      <c r="X37" s="167">
        <f t="shared" si="1"/>
        <v>0</v>
      </c>
      <c r="Y37" s="163">
        <f t="shared" si="2"/>
        <v>0</v>
      </c>
      <c r="Z37" s="163">
        <f t="shared" si="3"/>
        <v>0</v>
      </c>
      <c r="AA37" s="958">
        <f t="shared" si="4"/>
        <v>0</v>
      </c>
      <c r="AC37" s="167">
        <f t="shared" si="5"/>
        <v>0</v>
      </c>
      <c r="AD37" s="163">
        <f t="shared" si="6"/>
        <v>0</v>
      </c>
      <c r="AE37" s="163">
        <f t="shared" si="7"/>
        <v>0</v>
      </c>
      <c r="AF37" s="168">
        <f t="shared" si="8"/>
        <v>0</v>
      </c>
    </row>
    <row r="38" spans="1:32" x14ac:dyDescent="0.25">
      <c r="A38" s="155" t="str">
        <f>IF(ISBLANK('N1'!A38),"",'N1'!A38)</f>
        <v/>
      </c>
      <c r="B38" s="158" t="str">
        <f>IF(ISBLANK('N1'!B38),"",'N1'!B38)</f>
        <v/>
      </c>
      <c r="C38" s="937" t="str">
        <f>IF(ISBLANK('N1'!P38),"",'N1'!P38)</f>
        <v/>
      </c>
      <c r="D38" s="212"/>
      <c r="E38" s="213"/>
      <c r="F38" s="213"/>
      <c r="G38" s="213"/>
      <c r="H38" s="213"/>
      <c r="I38" s="213"/>
      <c r="J38" s="215"/>
      <c r="K38" s="501"/>
      <c r="L38" s="216"/>
      <c r="M38" s="214"/>
      <c r="N38" s="214"/>
      <c r="O38" s="214"/>
      <c r="P38" s="214"/>
      <c r="Q38" s="215"/>
      <c r="R38" s="213"/>
      <c r="S38" s="213"/>
      <c r="T38" s="213"/>
      <c r="U38" s="213"/>
      <c r="V38" s="216"/>
      <c r="X38" s="167">
        <f t="shared" si="1"/>
        <v>0</v>
      </c>
      <c r="Y38" s="163">
        <f t="shared" si="2"/>
        <v>0</v>
      </c>
      <c r="Z38" s="163">
        <f t="shared" si="3"/>
        <v>0</v>
      </c>
      <c r="AA38" s="958">
        <f t="shared" si="4"/>
        <v>0</v>
      </c>
      <c r="AC38" s="167">
        <f t="shared" si="5"/>
        <v>0</v>
      </c>
      <c r="AD38" s="163">
        <f t="shared" si="6"/>
        <v>0</v>
      </c>
      <c r="AE38" s="163">
        <f t="shared" si="7"/>
        <v>0</v>
      </c>
      <c r="AF38" s="168">
        <f t="shared" si="8"/>
        <v>0</v>
      </c>
    </row>
    <row r="39" spans="1:32" x14ac:dyDescent="0.25">
      <c r="A39" s="155" t="str">
        <f>IF(ISBLANK('N1'!A39),"",'N1'!A39)</f>
        <v/>
      </c>
      <c r="B39" s="158" t="str">
        <f>IF(ISBLANK('N1'!B39),"",'N1'!B39)</f>
        <v/>
      </c>
      <c r="C39" s="937" t="str">
        <f>IF(ISBLANK('N1'!P39),"",'N1'!P39)</f>
        <v/>
      </c>
      <c r="D39" s="212"/>
      <c r="E39" s="213"/>
      <c r="F39" s="213"/>
      <c r="G39" s="213"/>
      <c r="H39" s="213"/>
      <c r="I39" s="213"/>
      <c r="J39" s="215"/>
      <c r="K39" s="501"/>
      <c r="L39" s="216"/>
      <c r="M39" s="214"/>
      <c r="N39" s="214"/>
      <c r="O39" s="214"/>
      <c r="P39" s="214"/>
      <c r="Q39" s="215"/>
      <c r="R39" s="213"/>
      <c r="S39" s="213"/>
      <c r="T39" s="213"/>
      <c r="U39" s="213"/>
      <c r="V39" s="216"/>
      <c r="X39" s="167">
        <f t="shared" si="1"/>
        <v>0</v>
      </c>
      <c r="Y39" s="163">
        <f t="shared" si="2"/>
        <v>0</v>
      </c>
      <c r="Z39" s="163">
        <f t="shared" si="3"/>
        <v>0</v>
      </c>
      <c r="AA39" s="958">
        <f t="shared" si="4"/>
        <v>0</v>
      </c>
      <c r="AC39" s="167">
        <f t="shared" si="5"/>
        <v>0</v>
      </c>
      <c r="AD39" s="163">
        <f t="shared" si="6"/>
        <v>0</v>
      </c>
      <c r="AE39" s="163">
        <f t="shared" si="7"/>
        <v>0</v>
      </c>
      <c r="AF39" s="168">
        <f t="shared" si="8"/>
        <v>0</v>
      </c>
    </row>
    <row r="40" spans="1:32" x14ac:dyDescent="0.25">
      <c r="A40" s="155" t="str">
        <f>IF(ISBLANK('N1'!A40),"",'N1'!A40)</f>
        <v/>
      </c>
      <c r="B40" s="158" t="str">
        <f>IF(ISBLANK('N1'!B40),"",'N1'!B40)</f>
        <v/>
      </c>
      <c r="C40" s="937" t="str">
        <f>IF(ISBLANK('N1'!P40),"",'N1'!P40)</f>
        <v/>
      </c>
      <c r="D40" s="212"/>
      <c r="E40" s="213"/>
      <c r="F40" s="213"/>
      <c r="G40" s="213"/>
      <c r="H40" s="213"/>
      <c r="I40" s="213"/>
      <c r="J40" s="215"/>
      <c r="K40" s="501"/>
      <c r="L40" s="216"/>
      <c r="M40" s="214"/>
      <c r="N40" s="214"/>
      <c r="O40" s="214"/>
      <c r="P40" s="214"/>
      <c r="Q40" s="215"/>
      <c r="R40" s="213"/>
      <c r="S40" s="213"/>
      <c r="T40" s="213"/>
      <c r="U40" s="213"/>
      <c r="V40" s="216"/>
      <c r="X40" s="167">
        <f t="shared" si="1"/>
        <v>0</v>
      </c>
      <c r="Y40" s="163">
        <f t="shared" si="2"/>
        <v>0</v>
      </c>
      <c r="Z40" s="163">
        <f t="shared" si="3"/>
        <v>0</v>
      </c>
      <c r="AA40" s="958">
        <f t="shared" si="4"/>
        <v>0</v>
      </c>
      <c r="AC40" s="167">
        <f t="shared" si="5"/>
        <v>0</v>
      </c>
      <c r="AD40" s="163">
        <f t="shared" si="6"/>
        <v>0</v>
      </c>
      <c r="AE40" s="163">
        <f t="shared" si="7"/>
        <v>0</v>
      </c>
      <c r="AF40" s="168">
        <f t="shared" si="8"/>
        <v>0</v>
      </c>
    </row>
    <row r="41" spans="1:32" x14ac:dyDescent="0.25">
      <c r="A41" s="155" t="str">
        <f>IF(ISBLANK('N1'!A41),"",'N1'!A41)</f>
        <v/>
      </c>
      <c r="B41" s="158" t="str">
        <f>IF(ISBLANK('N1'!B41),"",'N1'!B41)</f>
        <v/>
      </c>
      <c r="C41" s="937" t="str">
        <f>IF(ISBLANK('N1'!P41),"",'N1'!P41)</f>
        <v/>
      </c>
      <c r="D41" s="212"/>
      <c r="E41" s="213"/>
      <c r="F41" s="213"/>
      <c r="G41" s="213"/>
      <c r="H41" s="213"/>
      <c r="I41" s="213"/>
      <c r="J41" s="215"/>
      <c r="K41" s="501"/>
      <c r="L41" s="216"/>
      <c r="M41" s="214"/>
      <c r="N41" s="214"/>
      <c r="O41" s="214"/>
      <c r="P41" s="214"/>
      <c r="Q41" s="215"/>
      <c r="R41" s="213"/>
      <c r="S41" s="213"/>
      <c r="T41" s="213"/>
      <c r="U41" s="213"/>
      <c r="V41" s="216"/>
      <c r="X41" s="167">
        <f t="shared" si="1"/>
        <v>0</v>
      </c>
      <c r="Y41" s="163">
        <f t="shared" si="2"/>
        <v>0</v>
      </c>
      <c r="Z41" s="163">
        <f t="shared" si="3"/>
        <v>0</v>
      </c>
      <c r="AA41" s="958">
        <f t="shared" si="4"/>
        <v>0</v>
      </c>
      <c r="AC41" s="167">
        <f t="shared" si="5"/>
        <v>0</v>
      </c>
      <c r="AD41" s="163">
        <f t="shared" si="6"/>
        <v>0</v>
      </c>
      <c r="AE41" s="163">
        <f t="shared" si="7"/>
        <v>0</v>
      </c>
      <c r="AF41" s="168">
        <f t="shared" si="8"/>
        <v>0</v>
      </c>
    </row>
    <row r="42" spans="1:32" x14ac:dyDescent="0.25">
      <c r="A42" s="155" t="str">
        <f>IF(ISBLANK('N1'!A42),"",'N1'!A42)</f>
        <v/>
      </c>
      <c r="B42" s="158" t="str">
        <f>IF(ISBLANK('N1'!B42),"",'N1'!B42)</f>
        <v/>
      </c>
      <c r="C42" s="937" t="str">
        <f>IF(ISBLANK('N1'!P42),"",'N1'!P42)</f>
        <v/>
      </c>
      <c r="D42" s="212"/>
      <c r="E42" s="213"/>
      <c r="F42" s="213"/>
      <c r="G42" s="213"/>
      <c r="H42" s="213"/>
      <c r="I42" s="213"/>
      <c r="J42" s="215"/>
      <c r="K42" s="501"/>
      <c r="L42" s="216"/>
      <c r="M42" s="214"/>
      <c r="N42" s="214"/>
      <c r="O42" s="214"/>
      <c r="P42" s="214"/>
      <c r="Q42" s="215"/>
      <c r="R42" s="213"/>
      <c r="S42" s="213"/>
      <c r="T42" s="213"/>
      <c r="U42" s="213"/>
      <c r="V42" s="216"/>
      <c r="X42" s="167">
        <f t="shared" si="1"/>
        <v>0</v>
      </c>
      <c r="Y42" s="163">
        <f t="shared" si="2"/>
        <v>0</v>
      </c>
      <c r="Z42" s="163">
        <f t="shared" si="3"/>
        <v>0</v>
      </c>
      <c r="AA42" s="958">
        <f t="shared" si="4"/>
        <v>0</v>
      </c>
      <c r="AC42" s="167">
        <f t="shared" si="5"/>
        <v>0</v>
      </c>
      <c r="AD42" s="163">
        <f t="shared" si="6"/>
        <v>0</v>
      </c>
      <c r="AE42" s="163">
        <f t="shared" si="7"/>
        <v>0</v>
      </c>
      <c r="AF42" s="168">
        <f t="shared" si="8"/>
        <v>0</v>
      </c>
    </row>
    <row r="43" spans="1:32" x14ac:dyDescent="0.25">
      <c r="A43" s="155" t="str">
        <f>IF(ISBLANK('N1'!A43),"",'N1'!A43)</f>
        <v/>
      </c>
      <c r="B43" s="158" t="str">
        <f>IF(ISBLANK('N1'!B43),"",'N1'!B43)</f>
        <v/>
      </c>
      <c r="C43" s="937" t="str">
        <f>IF(ISBLANK('N1'!P43),"",'N1'!P43)</f>
        <v/>
      </c>
      <c r="D43" s="212"/>
      <c r="E43" s="213"/>
      <c r="F43" s="213"/>
      <c r="G43" s="213"/>
      <c r="H43" s="213"/>
      <c r="I43" s="213"/>
      <c r="J43" s="215"/>
      <c r="K43" s="501"/>
      <c r="L43" s="216"/>
      <c r="M43" s="214"/>
      <c r="N43" s="214"/>
      <c r="O43" s="214"/>
      <c r="P43" s="214"/>
      <c r="Q43" s="215"/>
      <c r="R43" s="213"/>
      <c r="S43" s="213"/>
      <c r="T43" s="213"/>
      <c r="U43" s="213"/>
      <c r="V43" s="216"/>
      <c r="X43" s="167">
        <f t="shared" si="1"/>
        <v>0</v>
      </c>
      <c r="Y43" s="163">
        <f t="shared" si="2"/>
        <v>0</v>
      </c>
      <c r="Z43" s="163">
        <f t="shared" si="3"/>
        <v>0</v>
      </c>
      <c r="AA43" s="958">
        <f t="shared" si="4"/>
        <v>0</v>
      </c>
      <c r="AC43" s="167">
        <f t="shared" si="5"/>
        <v>0</v>
      </c>
      <c r="AD43" s="163">
        <f t="shared" si="6"/>
        <v>0</v>
      </c>
      <c r="AE43" s="163">
        <f t="shared" si="7"/>
        <v>0</v>
      </c>
      <c r="AF43" s="168">
        <f t="shared" si="8"/>
        <v>0</v>
      </c>
    </row>
    <row r="44" spans="1:32" x14ac:dyDescent="0.25">
      <c r="A44" s="155" t="str">
        <f>IF(ISBLANK('N1'!A44),"",'N1'!A44)</f>
        <v/>
      </c>
      <c r="B44" s="158" t="str">
        <f>IF(ISBLANK('N1'!B44),"",'N1'!B44)</f>
        <v/>
      </c>
      <c r="C44" s="937" t="str">
        <f>IF(ISBLANK('N1'!P44),"",'N1'!P44)</f>
        <v/>
      </c>
      <c r="D44" s="212"/>
      <c r="E44" s="213"/>
      <c r="F44" s="213"/>
      <c r="G44" s="213"/>
      <c r="H44" s="213"/>
      <c r="I44" s="213"/>
      <c r="J44" s="215"/>
      <c r="K44" s="501"/>
      <c r="L44" s="216"/>
      <c r="M44" s="214"/>
      <c r="N44" s="214"/>
      <c r="O44" s="214"/>
      <c r="P44" s="214"/>
      <c r="Q44" s="215"/>
      <c r="R44" s="213"/>
      <c r="S44" s="213"/>
      <c r="T44" s="213"/>
      <c r="U44" s="213"/>
      <c r="V44" s="216"/>
      <c r="X44" s="167">
        <f t="shared" si="1"/>
        <v>0</v>
      </c>
      <c r="Y44" s="163">
        <f t="shared" si="2"/>
        <v>0</v>
      </c>
      <c r="Z44" s="163">
        <f t="shared" si="3"/>
        <v>0</v>
      </c>
      <c r="AA44" s="958">
        <f t="shared" si="4"/>
        <v>0</v>
      </c>
      <c r="AC44" s="167">
        <f t="shared" si="5"/>
        <v>0</v>
      </c>
      <c r="AD44" s="163">
        <f t="shared" si="6"/>
        <v>0</v>
      </c>
      <c r="AE44" s="163">
        <f t="shared" si="7"/>
        <v>0</v>
      </c>
      <c r="AF44" s="168">
        <f t="shared" si="8"/>
        <v>0</v>
      </c>
    </row>
    <row r="45" spans="1:32" x14ac:dyDescent="0.25">
      <c r="A45" s="155" t="str">
        <f>IF(ISBLANK('N1'!A45),"",'N1'!A45)</f>
        <v/>
      </c>
      <c r="B45" s="158" t="str">
        <f>IF(ISBLANK('N1'!B45),"",'N1'!B45)</f>
        <v/>
      </c>
      <c r="C45" s="937" t="str">
        <f>IF(ISBLANK('N1'!P45),"",'N1'!P45)</f>
        <v/>
      </c>
      <c r="D45" s="212"/>
      <c r="E45" s="213"/>
      <c r="F45" s="213"/>
      <c r="G45" s="213"/>
      <c r="H45" s="213"/>
      <c r="I45" s="213"/>
      <c r="J45" s="215"/>
      <c r="K45" s="501"/>
      <c r="L45" s="216"/>
      <c r="M45" s="214"/>
      <c r="N45" s="214"/>
      <c r="O45" s="214"/>
      <c r="P45" s="214"/>
      <c r="Q45" s="215"/>
      <c r="R45" s="213"/>
      <c r="S45" s="213"/>
      <c r="T45" s="213"/>
      <c r="U45" s="213"/>
      <c r="V45" s="216"/>
      <c r="X45" s="167">
        <f t="shared" si="1"/>
        <v>0</v>
      </c>
      <c r="Y45" s="163">
        <f t="shared" si="2"/>
        <v>0</v>
      </c>
      <c r="Z45" s="163">
        <f t="shared" si="3"/>
        <v>0</v>
      </c>
      <c r="AA45" s="958">
        <f t="shared" si="4"/>
        <v>0</v>
      </c>
      <c r="AC45" s="167">
        <f t="shared" si="5"/>
        <v>0</v>
      </c>
      <c r="AD45" s="163">
        <f t="shared" si="6"/>
        <v>0</v>
      </c>
      <c r="AE45" s="163">
        <f t="shared" si="7"/>
        <v>0</v>
      </c>
      <c r="AF45" s="168">
        <f t="shared" si="8"/>
        <v>0</v>
      </c>
    </row>
    <row r="46" spans="1:32" x14ac:dyDescent="0.25">
      <c r="A46" s="155" t="str">
        <f>IF(ISBLANK('N1'!A46),"",'N1'!A46)</f>
        <v/>
      </c>
      <c r="B46" s="158" t="str">
        <f>IF(ISBLANK('N1'!B46),"",'N1'!B46)</f>
        <v/>
      </c>
      <c r="C46" s="937" t="str">
        <f>IF(ISBLANK('N1'!P46),"",'N1'!P46)</f>
        <v/>
      </c>
      <c r="D46" s="212"/>
      <c r="E46" s="213"/>
      <c r="F46" s="213"/>
      <c r="G46" s="213"/>
      <c r="H46" s="213"/>
      <c r="I46" s="213"/>
      <c r="J46" s="215"/>
      <c r="K46" s="501"/>
      <c r="L46" s="216"/>
      <c r="M46" s="214"/>
      <c r="N46" s="214"/>
      <c r="O46" s="214"/>
      <c r="P46" s="214"/>
      <c r="Q46" s="215"/>
      <c r="R46" s="213"/>
      <c r="S46" s="213"/>
      <c r="T46" s="213"/>
      <c r="U46" s="213"/>
      <c r="V46" s="216"/>
      <c r="X46" s="167">
        <f t="shared" si="1"/>
        <v>0</v>
      </c>
      <c r="Y46" s="163">
        <f t="shared" si="2"/>
        <v>0</v>
      </c>
      <c r="Z46" s="163">
        <f t="shared" si="3"/>
        <v>0</v>
      </c>
      <c r="AA46" s="958">
        <f t="shared" si="4"/>
        <v>0</v>
      </c>
      <c r="AC46" s="167">
        <f t="shared" si="5"/>
        <v>0</v>
      </c>
      <c r="AD46" s="163">
        <f t="shared" si="6"/>
        <v>0</v>
      </c>
      <c r="AE46" s="163">
        <f t="shared" si="7"/>
        <v>0</v>
      </c>
      <c r="AF46" s="168">
        <f t="shared" si="8"/>
        <v>0</v>
      </c>
    </row>
    <row r="47" spans="1:32" x14ac:dyDescent="0.25">
      <c r="A47" s="155" t="str">
        <f>IF(ISBLANK('N1'!A47),"",'N1'!A47)</f>
        <v/>
      </c>
      <c r="B47" s="158" t="str">
        <f>IF(ISBLANK('N1'!B47),"",'N1'!B47)</f>
        <v/>
      </c>
      <c r="C47" s="937" t="str">
        <f>IF(ISBLANK('N1'!P47),"",'N1'!P47)</f>
        <v/>
      </c>
      <c r="D47" s="212"/>
      <c r="E47" s="213"/>
      <c r="F47" s="213"/>
      <c r="G47" s="213"/>
      <c r="H47" s="213"/>
      <c r="I47" s="213"/>
      <c r="J47" s="215"/>
      <c r="K47" s="501"/>
      <c r="L47" s="216"/>
      <c r="M47" s="214"/>
      <c r="N47" s="214"/>
      <c r="O47" s="214"/>
      <c r="P47" s="214"/>
      <c r="Q47" s="215"/>
      <c r="R47" s="213"/>
      <c r="S47" s="213"/>
      <c r="T47" s="213"/>
      <c r="U47" s="213"/>
      <c r="V47" s="216"/>
      <c r="X47" s="167">
        <f t="shared" si="1"/>
        <v>0</v>
      </c>
      <c r="Y47" s="163">
        <f t="shared" si="2"/>
        <v>0</v>
      </c>
      <c r="Z47" s="163">
        <f t="shared" si="3"/>
        <v>0</v>
      </c>
      <c r="AA47" s="958">
        <f t="shared" si="4"/>
        <v>0</v>
      </c>
      <c r="AC47" s="167">
        <f t="shared" si="5"/>
        <v>0</v>
      </c>
      <c r="AD47" s="163">
        <f t="shared" si="6"/>
        <v>0</v>
      </c>
      <c r="AE47" s="163">
        <f t="shared" si="7"/>
        <v>0</v>
      </c>
      <c r="AF47" s="168">
        <f t="shared" si="8"/>
        <v>0</v>
      </c>
    </row>
    <row r="48" spans="1:32" x14ac:dyDescent="0.25">
      <c r="A48" s="155" t="str">
        <f>IF(ISBLANK('N1'!A48),"",'N1'!A48)</f>
        <v/>
      </c>
      <c r="B48" s="158" t="str">
        <f>IF(ISBLANK('N1'!B48),"",'N1'!B48)</f>
        <v/>
      </c>
      <c r="C48" s="937" t="str">
        <f>IF(ISBLANK('N1'!P48),"",'N1'!P48)</f>
        <v/>
      </c>
      <c r="D48" s="212"/>
      <c r="E48" s="213"/>
      <c r="F48" s="213"/>
      <c r="G48" s="213"/>
      <c r="H48" s="213"/>
      <c r="I48" s="213"/>
      <c r="J48" s="215"/>
      <c r="K48" s="501"/>
      <c r="L48" s="216"/>
      <c r="M48" s="214"/>
      <c r="N48" s="214"/>
      <c r="O48" s="214"/>
      <c r="P48" s="214"/>
      <c r="Q48" s="215"/>
      <c r="R48" s="213"/>
      <c r="S48" s="213"/>
      <c r="T48" s="213"/>
      <c r="U48" s="213"/>
      <c r="V48" s="216"/>
      <c r="X48" s="167">
        <f t="shared" si="1"/>
        <v>0</v>
      </c>
      <c r="Y48" s="163">
        <f t="shared" si="2"/>
        <v>0</v>
      </c>
      <c r="Z48" s="163">
        <f t="shared" si="3"/>
        <v>0</v>
      </c>
      <c r="AA48" s="958">
        <f t="shared" si="4"/>
        <v>0</v>
      </c>
      <c r="AC48" s="167">
        <f t="shared" si="5"/>
        <v>0</v>
      </c>
      <c r="AD48" s="163">
        <f t="shared" si="6"/>
        <v>0</v>
      </c>
      <c r="AE48" s="163">
        <f t="shared" si="7"/>
        <v>0</v>
      </c>
      <c r="AF48" s="168">
        <f t="shared" si="8"/>
        <v>0</v>
      </c>
    </row>
    <row r="49" spans="1:32" x14ac:dyDescent="0.25">
      <c r="A49" s="155" t="str">
        <f>IF(ISBLANK('N1'!A49),"",'N1'!A49)</f>
        <v/>
      </c>
      <c r="B49" s="158" t="str">
        <f>IF(ISBLANK('N1'!B49),"",'N1'!B49)</f>
        <v/>
      </c>
      <c r="C49" s="937" t="str">
        <f>IF(ISBLANK('N1'!P49),"",'N1'!P49)</f>
        <v/>
      </c>
      <c r="D49" s="212"/>
      <c r="E49" s="213"/>
      <c r="F49" s="213"/>
      <c r="G49" s="213"/>
      <c r="H49" s="213"/>
      <c r="I49" s="213"/>
      <c r="J49" s="215"/>
      <c r="K49" s="501"/>
      <c r="L49" s="216"/>
      <c r="M49" s="214"/>
      <c r="N49" s="214"/>
      <c r="O49" s="214"/>
      <c r="P49" s="214"/>
      <c r="Q49" s="215"/>
      <c r="R49" s="213"/>
      <c r="S49" s="213"/>
      <c r="T49" s="213"/>
      <c r="U49" s="213"/>
      <c r="V49" s="216"/>
      <c r="X49" s="167">
        <f t="shared" si="1"/>
        <v>0</v>
      </c>
      <c r="Y49" s="163">
        <f t="shared" si="2"/>
        <v>0</v>
      </c>
      <c r="Z49" s="163">
        <f t="shared" si="3"/>
        <v>0</v>
      </c>
      <c r="AA49" s="958">
        <f t="shared" si="4"/>
        <v>0</v>
      </c>
      <c r="AC49" s="167">
        <f t="shared" si="5"/>
        <v>0</v>
      </c>
      <c r="AD49" s="163">
        <f t="shared" si="6"/>
        <v>0</v>
      </c>
      <c r="AE49" s="163">
        <f t="shared" si="7"/>
        <v>0</v>
      </c>
      <c r="AF49" s="168">
        <f t="shared" si="8"/>
        <v>0</v>
      </c>
    </row>
    <row r="50" spans="1:32" x14ac:dyDescent="0.25">
      <c r="A50" s="155" t="str">
        <f>IF(ISBLANK('N1'!A50),"",'N1'!A50)</f>
        <v/>
      </c>
      <c r="B50" s="158" t="str">
        <f>IF(ISBLANK('N1'!B50),"",'N1'!B50)</f>
        <v/>
      </c>
      <c r="C50" s="937" t="str">
        <f>IF(ISBLANK('N1'!P50),"",'N1'!P50)</f>
        <v/>
      </c>
      <c r="D50" s="212"/>
      <c r="E50" s="213"/>
      <c r="F50" s="213"/>
      <c r="G50" s="213"/>
      <c r="H50" s="213"/>
      <c r="I50" s="213"/>
      <c r="J50" s="215"/>
      <c r="K50" s="501"/>
      <c r="L50" s="216"/>
      <c r="M50" s="214"/>
      <c r="N50" s="214"/>
      <c r="O50" s="214"/>
      <c r="P50" s="214"/>
      <c r="Q50" s="215"/>
      <c r="R50" s="213"/>
      <c r="S50" s="213"/>
      <c r="T50" s="213"/>
      <c r="U50" s="213"/>
      <c r="V50" s="216"/>
      <c r="X50" s="167">
        <f t="shared" si="1"/>
        <v>0</v>
      </c>
      <c r="Y50" s="163">
        <f t="shared" si="2"/>
        <v>0</v>
      </c>
      <c r="Z50" s="163">
        <f t="shared" si="3"/>
        <v>0</v>
      </c>
      <c r="AA50" s="958">
        <f t="shared" si="4"/>
        <v>0</v>
      </c>
      <c r="AC50" s="167">
        <f t="shared" si="5"/>
        <v>0</v>
      </c>
      <c r="AD50" s="163">
        <f t="shared" si="6"/>
        <v>0</v>
      </c>
      <c r="AE50" s="163">
        <f t="shared" si="7"/>
        <v>0</v>
      </c>
      <c r="AF50" s="168">
        <f t="shared" si="8"/>
        <v>0</v>
      </c>
    </row>
    <row r="51" spans="1:32" x14ac:dyDescent="0.25">
      <c r="A51" s="155" t="str">
        <f>IF(ISBLANK('N1'!A51),"",'N1'!A51)</f>
        <v/>
      </c>
      <c r="B51" s="158" t="str">
        <f>IF(ISBLANK('N1'!B51),"",'N1'!B51)</f>
        <v/>
      </c>
      <c r="C51" s="937" t="str">
        <f>IF(ISBLANK('N1'!P51),"",'N1'!P51)</f>
        <v/>
      </c>
      <c r="D51" s="212"/>
      <c r="E51" s="213"/>
      <c r="F51" s="213"/>
      <c r="G51" s="213"/>
      <c r="H51" s="213"/>
      <c r="I51" s="213"/>
      <c r="J51" s="215"/>
      <c r="K51" s="501"/>
      <c r="L51" s="216"/>
      <c r="M51" s="214"/>
      <c r="N51" s="214"/>
      <c r="O51" s="214"/>
      <c r="P51" s="214"/>
      <c r="Q51" s="215"/>
      <c r="R51" s="213"/>
      <c r="S51" s="213"/>
      <c r="T51" s="213"/>
      <c r="U51" s="213"/>
      <c r="V51" s="216"/>
      <c r="X51" s="167">
        <f t="shared" si="1"/>
        <v>0</v>
      </c>
      <c r="Y51" s="163">
        <f t="shared" si="2"/>
        <v>0</v>
      </c>
      <c r="Z51" s="163">
        <f t="shared" si="3"/>
        <v>0</v>
      </c>
      <c r="AA51" s="958">
        <f t="shared" si="4"/>
        <v>0</v>
      </c>
      <c r="AC51" s="167">
        <f t="shared" si="5"/>
        <v>0</v>
      </c>
      <c r="AD51" s="163">
        <f t="shared" si="6"/>
        <v>0</v>
      </c>
      <c r="AE51" s="163">
        <f t="shared" si="7"/>
        <v>0</v>
      </c>
      <c r="AF51" s="168">
        <f t="shared" si="8"/>
        <v>0</v>
      </c>
    </row>
    <row r="52" spans="1:32" x14ac:dyDescent="0.25">
      <c r="A52" s="155" t="str">
        <f>IF(ISBLANK('N1'!A52),"",'N1'!A52)</f>
        <v/>
      </c>
      <c r="B52" s="158" t="str">
        <f>IF(ISBLANK('N1'!B52),"",'N1'!B52)</f>
        <v/>
      </c>
      <c r="C52" s="937" t="str">
        <f>IF(ISBLANK('N1'!P52),"",'N1'!P52)</f>
        <v/>
      </c>
      <c r="D52" s="212"/>
      <c r="E52" s="213"/>
      <c r="F52" s="213"/>
      <c r="G52" s="213"/>
      <c r="H52" s="213"/>
      <c r="I52" s="213"/>
      <c r="J52" s="215"/>
      <c r="K52" s="501"/>
      <c r="L52" s="216"/>
      <c r="M52" s="214"/>
      <c r="N52" s="214"/>
      <c r="O52" s="214"/>
      <c r="P52" s="214"/>
      <c r="Q52" s="215"/>
      <c r="R52" s="213"/>
      <c r="S52" s="213"/>
      <c r="T52" s="213"/>
      <c r="U52" s="213"/>
      <c r="V52" s="216"/>
      <c r="X52" s="167">
        <f t="shared" si="1"/>
        <v>0</v>
      </c>
      <c r="Y52" s="163">
        <f t="shared" si="2"/>
        <v>0</v>
      </c>
      <c r="Z52" s="163">
        <f t="shared" si="3"/>
        <v>0</v>
      </c>
      <c r="AA52" s="958">
        <f t="shared" si="4"/>
        <v>0</v>
      </c>
      <c r="AC52" s="167">
        <f t="shared" si="5"/>
        <v>0</v>
      </c>
      <c r="AD52" s="163">
        <f t="shared" si="6"/>
        <v>0</v>
      </c>
      <c r="AE52" s="163">
        <f t="shared" si="7"/>
        <v>0</v>
      </c>
      <c r="AF52" s="168">
        <f t="shared" si="8"/>
        <v>0</v>
      </c>
    </row>
    <row r="53" spans="1:32" x14ac:dyDescent="0.25">
      <c r="A53" s="155" t="str">
        <f>IF(ISBLANK('N1'!A53),"",'N1'!A53)</f>
        <v/>
      </c>
      <c r="B53" s="158" t="str">
        <f>IF(ISBLANK('N1'!B53),"",'N1'!B53)</f>
        <v/>
      </c>
      <c r="C53" s="937" t="str">
        <f>IF(ISBLANK('N1'!P53),"",'N1'!P53)</f>
        <v/>
      </c>
      <c r="D53" s="212"/>
      <c r="E53" s="213"/>
      <c r="F53" s="213"/>
      <c r="G53" s="213"/>
      <c r="H53" s="213"/>
      <c r="I53" s="213"/>
      <c r="J53" s="215"/>
      <c r="K53" s="501"/>
      <c r="L53" s="216"/>
      <c r="M53" s="214"/>
      <c r="N53" s="214"/>
      <c r="O53" s="214"/>
      <c r="P53" s="214"/>
      <c r="Q53" s="215"/>
      <c r="R53" s="213"/>
      <c r="S53" s="213"/>
      <c r="T53" s="213"/>
      <c r="U53" s="213"/>
      <c r="V53" s="216"/>
      <c r="X53" s="167">
        <f t="shared" si="1"/>
        <v>0</v>
      </c>
      <c r="Y53" s="163">
        <f t="shared" si="2"/>
        <v>0</v>
      </c>
      <c r="Z53" s="163">
        <f t="shared" si="3"/>
        <v>0</v>
      </c>
      <c r="AA53" s="958">
        <f t="shared" si="4"/>
        <v>0</v>
      </c>
      <c r="AC53" s="167">
        <f t="shared" si="5"/>
        <v>0</v>
      </c>
      <c r="AD53" s="163">
        <f t="shared" si="6"/>
        <v>0</v>
      </c>
      <c r="AE53" s="163">
        <f t="shared" si="7"/>
        <v>0</v>
      </c>
      <c r="AF53" s="168">
        <f t="shared" si="8"/>
        <v>0</v>
      </c>
    </row>
    <row r="54" spans="1:32" x14ac:dyDescent="0.25">
      <c r="A54" s="155" t="str">
        <f>IF(ISBLANK('N1'!A54),"",'N1'!A54)</f>
        <v/>
      </c>
      <c r="B54" s="158" t="str">
        <f>IF(ISBLANK('N1'!B54),"",'N1'!B54)</f>
        <v/>
      </c>
      <c r="C54" s="937" t="str">
        <f>IF(ISBLANK('N1'!P54),"",'N1'!P54)</f>
        <v/>
      </c>
      <c r="D54" s="212"/>
      <c r="E54" s="213"/>
      <c r="F54" s="213"/>
      <c r="G54" s="213"/>
      <c r="H54" s="213"/>
      <c r="I54" s="213"/>
      <c r="J54" s="215"/>
      <c r="K54" s="501"/>
      <c r="L54" s="216"/>
      <c r="M54" s="214"/>
      <c r="N54" s="214"/>
      <c r="O54" s="214"/>
      <c r="P54" s="214"/>
      <c r="Q54" s="215"/>
      <c r="R54" s="213"/>
      <c r="S54" s="213"/>
      <c r="T54" s="213"/>
      <c r="U54" s="213"/>
      <c r="V54" s="216"/>
      <c r="X54" s="167">
        <f t="shared" si="1"/>
        <v>0</v>
      </c>
      <c r="Y54" s="163">
        <f t="shared" si="2"/>
        <v>0</v>
      </c>
      <c r="Z54" s="163">
        <f t="shared" si="3"/>
        <v>0</v>
      </c>
      <c r="AA54" s="958">
        <f t="shared" si="4"/>
        <v>0</v>
      </c>
      <c r="AC54" s="167">
        <f t="shared" si="5"/>
        <v>0</v>
      </c>
      <c r="AD54" s="163">
        <f t="shared" si="6"/>
        <v>0</v>
      </c>
      <c r="AE54" s="163">
        <f t="shared" si="7"/>
        <v>0</v>
      </c>
      <c r="AF54" s="168">
        <f t="shared" si="8"/>
        <v>0</v>
      </c>
    </row>
    <row r="55" spans="1:32" x14ac:dyDescent="0.25">
      <c r="A55" s="155" t="str">
        <f>IF(ISBLANK('N1'!A55),"",'N1'!A55)</f>
        <v/>
      </c>
      <c r="B55" s="158" t="str">
        <f>IF(ISBLANK('N1'!B55),"",'N1'!B55)</f>
        <v/>
      </c>
      <c r="C55" s="937" t="str">
        <f>IF(ISBLANK('N1'!P55),"",'N1'!P55)</f>
        <v/>
      </c>
      <c r="D55" s="212"/>
      <c r="E55" s="213"/>
      <c r="F55" s="213"/>
      <c r="G55" s="213"/>
      <c r="H55" s="213"/>
      <c r="I55" s="213"/>
      <c r="J55" s="215"/>
      <c r="K55" s="501"/>
      <c r="L55" s="216"/>
      <c r="M55" s="214"/>
      <c r="N55" s="214"/>
      <c r="O55" s="214"/>
      <c r="P55" s="214"/>
      <c r="Q55" s="215"/>
      <c r="R55" s="213"/>
      <c r="S55" s="213"/>
      <c r="T55" s="213"/>
      <c r="U55" s="213"/>
      <c r="V55" s="216"/>
      <c r="X55" s="167">
        <f t="shared" si="1"/>
        <v>0</v>
      </c>
      <c r="Y55" s="163">
        <f t="shared" si="2"/>
        <v>0</v>
      </c>
      <c r="Z55" s="163">
        <f t="shared" si="3"/>
        <v>0</v>
      </c>
      <c r="AA55" s="958">
        <f t="shared" si="4"/>
        <v>0</v>
      </c>
      <c r="AC55" s="167">
        <f t="shared" si="5"/>
        <v>0</v>
      </c>
      <c r="AD55" s="163">
        <f t="shared" si="6"/>
        <v>0</v>
      </c>
      <c r="AE55" s="163">
        <f t="shared" si="7"/>
        <v>0</v>
      </c>
      <c r="AF55" s="168">
        <f t="shared" si="8"/>
        <v>0</v>
      </c>
    </row>
    <row r="56" spans="1:32" x14ac:dyDescent="0.25">
      <c r="A56" s="155" t="str">
        <f>IF(ISBLANK('N1'!A56),"",'N1'!A56)</f>
        <v/>
      </c>
      <c r="B56" s="158" t="str">
        <f>IF(ISBLANK('N1'!B56),"",'N1'!B56)</f>
        <v/>
      </c>
      <c r="C56" s="937" t="str">
        <f>IF(ISBLANK('N1'!P56),"",'N1'!P56)</f>
        <v/>
      </c>
      <c r="D56" s="212"/>
      <c r="E56" s="213"/>
      <c r="F56" s="213"/>
      <c r="G56" s="213"/>
      <c r="H56" s="213"/>
      <c r="I56" s="213"/>
      <c r="J56" s="215"/>
      <c r="K56" s="501"/>
      <c r="L56" s="216"/>
      <c r="M56" s="214"/>
      <c r="N56" s="214"/>
      <c r="O56" s="214"/>
      <c r="P56" s="214"/>
      <c r="Q56" s="215"/>
      <c r="R56" s="213"/>
      <c r="S56" s="213"/>
      <c r="T56" s="213"/>
      <c r="U56" s="213"/>
      <c r="V56" s="216"/>
      <c r="X56" s="167">
        <f t="shared" si="1"/>
        <v>0</v>
      </c>
      <c r="Y56" s="163">
        <f t="shared" si="2"/>
        <v>0</v>
      </c>
      <c r="Z56" s="163">
        <f t="shared" si="3"/>
        <v>0</v>
      </c>
      <c r="AA56" s="958">
        <f t="shared" si="4"/>
        <v>0</v>
      </c>
      <c r="AC56" s="167">
        <f t="shared" si="5"/>
        <v>0</v>
      </c>
      <c r="AD56" s="163">
        <f t="shared" si="6"/>
        <v>0</v>
      </c>
      <c r="AE56" s="163">
        <f t="shared" si="7"/>
        <v>0</v>
      </c>
      <c r="AF56" s="168">
        <f t="shared" si="8"/>
        <v>0</v>
      </c>
    </row>
    <row r="57" spans="1:32" x14ac:dyDescent="0.25">
      <c r="A57" s="155" t="str">
        <f>IF(ISBLANK('N1'!A57),"",'N1'!A57)</f>
        <v/>
      </c>
      <c r="B57" s="158" t="str">
        <f>IF(ISBLANK('N1'!B57),"",'N1'!B57)</f>
        <v/>
      </c>
      <c r="C57" s="937" t="str">
        <f>IF(ISBLANK('N1'!P57),"",'N1'!P57)</f>
        <v/>
      </c>
      <c r="D57" s="212"/>
      <c r="E57" s="213"/>
      <c r="F57" s="213"/>
      <c r="G57" s="213"/>
      <c r="H57" s="213"/>
      <c r="I57" s="213"/>
      <c r="J57" s="215"/>
      <c r="K57" s="501"/>
      <c r="L57" s="216"/>
      <c r="M57" s="214"/>
      <c r="N57" s="214"/>
      <c r="O57" s="214"/>
      <c r="P57" s="214"/>
      <c r="Q57" s="215"/>
      <c r="R57" s="213"/>
      <c r="S57" s="213"/>
      <c r="T57" s="213"/>
      <c r="U57" s="213"/>
      <c r="V57" s="216"/>
      <c r="X57" s="167">
        <f t="shared" si="1"/>
        <v>0</v>
      </c>
      <c r="Y57" s="163">
        <f t="shared" si="2"/>
        <v>0</v>
      </c>
      <c r="Z57" s="163">
        <f t="shared" si="3"/>
        <v>0</v>
      </c>
      <c r="AA57" s="958">
        <f t="shared" si="4"/>
        <v>0</v>
      </c>
      <c r="AC57" s="167">
        <f t="shared" si="5"/>
        <v>0</v>
      </c>
      <c r="AD57" s="163">
        <f t="shared" si="6"/>
        <v>0</v>
      </c>
      <c r="AE57" s="163">
        <f t="shared" si="7"/>
        <v>0</v>
      </c>
      <c r="AF57" s="168">
        <f t="shared" si="8"/>
        <v>0</v>
      </c>
    </row>
    <row r="58" spans="1:32" x14ac:dyDescent="0.25">
      <c r="A58" s="155" t="str">
        <f>IF(ISBLANK('N1'!A58),"",'N1'!A58)</f>
        <v/>
      </c>
      <c r="B58" s="158" t="str">
        <f>IF(ISBLANK('N1'!B58),"",'N1'!B58)</f>
        <v/>
      </c>
      <c r="C58" s="937" t="str">
        <f>IF(ISBLANK('N1'!P58),"",'N1'!P58)</f>
        <v/>
      </c>
      <c r="D58" s="212"/>
      <c r="E58" s="213"/>
      <c r="F58" s="213"/>
      <c r="G58" s="213"/>
      <c r="H58" s="213"/>
      <c r="I58" s="213"/>
      <c r="J58" s="215"/>
      <c r="K58" s="501"/>
      <c r="L58" s="216"/>
      <c r="M58" s="214"/>
      <c r="N58" s="214"/>
      <c r="O58" s="214"/>
      <c r="P58" s="214"/>
      <c r="Q58" s="215"/>
      <c r="R58" s="213"/>
      <c r="S58" s="213"/>
      <c r="T58" s="213"/>
      <c r="U58" s="213"/>
      <c r="V58" s="216"/>
      <c r="X58" s="167">
        <f t="shared" si="1"/>
        <v>0</v>
      </c>
      <c r="Y58" s="163">
        <f t="shared" si="2"/>
        <v>0</v>
      </c>
      <c r="Z58" s="163">
        <f t="shared" si="3"/>
        <v>0</v>
      </c>
      <c r="AA58" s="958">
        <f t="shared" si="4"/>
        <v>0</v>
      </c>
      <c r="AC58" s="167">
        <f t="shared" si="5"/>
        <v>0</v>
      </c>
      <c r="AD58" s="163">
        <f t="shared" si="6"/>
        <v>0</v>
      </c>
      <c r="AE58" s="163">
        <f t="shared" si="7"/>
        <v>0</v>
      </c>
      <c r="AF58" s="168">
        <f t="shared" si="8"/>
        <v>0</v>
      </c>
    </row>
    <row r="59" spans="1:32" x14ac:dyDescent="0.25">
      <c r="A59" s="155" t="str">
        <f>IF(ISBLANK('N1'!A59),"",'N1'!A59)</f>
        <v/>
      </c>
      <c r="B59" s="158" t="str">
        <f>IF(ISBLANK('N1'!B59),"",'N1'!B59)</f>
        <v/>
      </c>
      <c r="C59" s="937" t="str">
        <f>IF(ISBLANK('N1'!P59),"",'N1'!P59)</f>
        <v/>
      </c>
      <c r="D59" s="212"/>
      <c r="E59" s="213"/>
      <c r="F59" s="213"/>
      <c r="G59" s="213"/>
      <c r="H59" s="213"/>
      <c r="I59" s="213"/>
      <c r="J59" s="215"/>
      <c r="K59" s="501"/>
      <c r="L59" s="216"/>
      <c r="M59" s="214"/>
      <c r="N59" s="214"/>
      <c r="O59" s="214"/>
      <c r="P59" s="214"/>
      <c r="Q59" s="215"/>
      <c r="R59" s="213"/>
      <c r="S59" s="213"/>
      <c r="T59" s="213"/>
      <c r="U59" s="213"/>
      <c r="V59" s="216"/>
      <c r="X59" s="167">
        <f t="shared" si="1"/>
        <v>0</v>
      </c>
      <c r="Y59" s="163">
        <f t="shared" si="2"/>
        <v>0</v>
      </c>
      <c r="Z59" s="163">
        <f t="shared" si="3"/>
        <v>0</v>
      </c>
      <c r="AA59" s="958">
        <f t="shared" si="4"/>
        <v>0</v>
      </c>
      <c r="AC59" s="167">
        <f t="shared" si="5"/>
        <v>0</v>
      </c>
      <c r="AD59" s="163">
        <f t="shared" si="6"/>
        <v>0</v>
      </c>
      <c r="AE59" s="163">
        <f t="shared" si="7"/>
        <v>0</v>
      </c>
      <c r="AF59" s="168">
        <f t="shared" si="8"/>
        <v>0</v>
      </c>
    </row>
    <row r="60" spans="1:32" x14ac:dyDescent="0.25">
      <c r="A60" s="155" t="str">
        <f>IF(ISBLANK('N1'!A60),"",'N1'!A60)</f>
        <v/>
      </c>
      <c r="B60" s="158" t="str">
        <f>IF(ISBLANK('N1'!B60),"",'N1'!B60)</f>
        <v/>
      </c>
      <c r="C60" s="937" t="str">
        <f>IF(ISBLANK('N1'!P60),"",'N1'!P60)</f>
        <v/>
      </c>
      <c r="D60" s="212"/>
      <c r="E60" s="213"/>
      <c r="F60" s="213"/>
      <c r="G60" s="213"/>
      <c r="H60" s="213"/>
      <c r="I60" s="213"/>
      <c r="J60" s="215"/>
      <c r="K60" s="501"/>
      <c r="L60" s="216"/>
      <c r="M60" s="214"/>
      <c r="N60" s="214"/>
      <c r="O60" s="214"/>
      <c r="P60" s="214"/>
      <c r="Q60" s="215"/>
      <c r="R60" s="213"/>
      <c r="S60" s="213"/>
      <c r="T60" s="213"/>
      <c r="U60" s="213"/>
      <c r="V60" s="216"/>
      <c r="X60" s="167">
        <f t="shared" si="1"/>
        <v>0</v>
      </c>
      <c r="Y60" s="163">
        <f t="shared" si="2"/>
        <v>0</v>
      </c>
      <c r="Z60" s="163">
        <f t="shared" si="3"/>
        <v>0</v>
      </c>
      <c r="AA60" s="958">
        <f t="shared" si="4"/>
        <v>0</v>
      </c>
      <c r="AC60" s="167">
        <f t="shared" si="5"/>
        <v>0</v>
      </c>
      <c r="AD60" s="163">
        <f t="shared" si="6"/>
        <v>0</v>
      </c>
      <c r="AE60" s="163">
        <f t="shared" si="7"/>
        <v>0</v>
      </c>
      <c r="AF60" s="168">
        <f t="shared" si="8"/>
        <v>0</v>
      </c>
    </row>
    <row r="61" spans="1:32" x14ac:dyDescent="0.25">
      <c r="A61" s="155" t="str">
        <f>IF(ISBLANK('N1'!A61),"",'N1'!A61)</f>
        <v/>
      </c>
      <c r="B61" s="158" t="str">
        <f>IF(ISBLANK('N1'!B61),"",'N1'!B61)</f>
        <v/>
      </c>
      <c r="C61" s="937" t="str">
        <f>IF(ISBLANK('N1'!P61),"",'N1'!P61)</f>
        <v/>
      </c>
      <c r="D61" s="212"/>
      <c r="E61" s="213"/>
      <c r="F61" s="213"/>
      <c r="G61" s="213"/>
      <c r="H61" s="213"/>
      <c r="I61" s="213"/>
      <c r="J61" s="215"/>
      <c r="K61" s="501"/>
      <c r="L61" s="216"/>
      <c r="M61" s="214"/>
      <c r="N61" s="214"/>
      <c r="O61" s="214"/>
      <c r="P61" s="214"/>
      <c r="Q61" s="215"/>
      <c r="R61" s="213"/>
      <c r="S61" s="213"/>
      <c r="T61" s="213"/>
      <c r="U61" s="213"/>
      <c r="V61" s="216"/>
      <c r="X61" s="167">
        <f t="shared" si="1"/>
        <v>0</v>
      </c>
      <c r="Y61" s="163">
        <f t="shared" si="2"/>
        <v>0</v>
      </c>
      <c r="Z61" s="163">
        <f t="shared" si="3"/>
        <v>0</v>
      </c>
      <c r="AA61" s="958">
        <f t="shared" si="4"/>
        <v>0</v>
      </c>
      <c r="AC61" s="167">
        <f t="shared" si="5"/>
        <v>0</v>
      </c>
      <c r="AD61" s="163">
        <f t="shared" si="6"/>
        <v>0</v>
      </c>
      <c r="AE61" s="163">
        <f t="shared" si="7"/>
        <v>0</v>
      </c>
      <c r="AF61" s="168">
        <f t="shared" si="8"/>
        <v>0</v>
      </c>
    </row>
    <row r="62" spans="1:32" x14ac:dyDescent="0.25">
      <c r="A62" s="155" t="str">
        <f>IF(ISBLANK('N1'!A62),"",'N1'!A62)</f>
        <v/>
      </c>
      <c r="B62" s="158" t="str">
        <f>IF(ISBLANK('N1'!B62),"",'N1'!B62)</f>
        <v/>
      </c>
      <c r="C62" s="937" t="str">
        <f>IF(ISBLANK('N1'!P62),"",'N1'!P62)</f>
        <v/>
      </c>
      <c r="D62" s="212"/>
      <c r="E62" s="213"/>
      <c r="F62" s="213"/>
      <c r="G62" s="213"/>
      <c r="H62" s="213"/>
      <c r="I62" s="213"/>
      <c r="J62" s="215"/>
      <c r="K62" s="501"/>
      <c r="L62" s="216"/>
      <c r="M62" s="214"/>
      <c r="N62" s="214"/>
      <c r="O62" s="214"/>
      <c r="P62" s="214"/>
      <c r="Q62" s="215"/>
      <c r="R62" s="213"/>
      <c r="S62" s="213"/>
      <c r="T62" s="213"/>
      <c r="U62" s="213"/>
      <c r="V62" s="216"/>
      <c r="X62" s="167">
        <f t="shared" si="1"/>
        <v>0</v>
      </c>
      <c r="Y62" s="163">
        <f t="shared" si="2"/>
        <v>0</v>
      </c>
      <c r="Z62" s="163">
        <f t="shared" si="3"/>
        <v>0</v>
      </c>
      <c r="AA62" s="958">
        <f t="shared" si="4"/>
        <v>0</v>
      </c>
      <c r="AC62" s="167">
        <f t="shared" si="5"/>
        <v>0</v>
      </c>
      <c r="AD62" s="163">
        <f t="shared" si="6"/>
        <v>0</v>
      </c>
      <c r="AE62" s="163">
        <f t="shared" si="7"/>
        <v>0</v>
      </c>
      <c r="AF62" s="168">
        <f t="shared" si="8"/>
        <v>0</v>
      </c>
    </row>
    <row r="63" spans="1:32" x14ac:dyDescent="0.25">
      <c r="A63" s="155" t="str">
        <f>IF(ISBLANK('N1'!A63),"",'N1'!A63)</f>
        <v/>
      </c>
      <c r="B63" s="158" t="str">
        <f>IF(ISBLANK('N1'!B63),"",'N1'!B63)</f>
        <v/>
      </c>
      <c r="C63" s="937" t="str">
        <f>IF(ISBLANK('N1'!P63),"",'N1'!P63)</f>
        <v/>
      </c>
      <c r="D63" s="212"/>
      <c r="E63" s="213"/>
      <c r="F63" s="213"/>
      <c r="G63" s="213"/>
      <c r="H63" s="213"/>
      <c r="I63" s="213"/>
      <c r="J63" s="215"/>
      <c r="K63" s="501"/>
      <c r="L63" s="216"/>
      <c r="M63" s="214"/>
      <c r="N63" s="214"/>
      <c r="O63" s="214"/>
      <c r="P63" s="214"/>
      <c r="Q63" s="215"/>
      <c r="R63" s="213"/>
      <c r="S63" s="213"/>
      <c r="T63" s="213"/>
      <c r="U63" s="213"/>
      <c r="V63" s="216"/>
      <c r="X63" s="167">
        <f t="shared" si="1"/>
        <v>0</v>
      </c>
      <c r="Y63" s="163">
        <f t="shared" si="2"/>
        <v>0</v>
      </c>
      <c r="Z63" s="163">
        <f t="shared" si="3"/>
        <v>0</v>
      </c>
      <c r="AA63" s="958">
        <f t="shared" si="4"/>
        <v>0</v>
      </c>
      <c r="AC63" s="167">
        <f t="shared" si="5"/>
        <v>0</v>
      </c>
      <c r="AD63" s="163">
        <f t="shared" si="6"/>
        <v>0</v>
      </c>
      <c r="AE63" s="163">
        <f t="shared" si="7"/>
        <v>0</v>
      </c>
      <c r="AF63" s="168">
        <f t="shared" si="8"/>
        <v>0</v>
      </c>
    </row>
    <row r="64" spans="1:32" x14ac:dyDescent="0.25">
      <c r="A64" s="155" t="str">
        <f>IF(ISBLANK('N1'!A64),"",'N1'!A64)</f>
        <v/>
      </c>
      <c r="B64" s="158" t="str">
        <f>IF(ISBLANK('N1'!B64),"",'N1'!B64)</f>
        <v/>
      </c>
      <c r="C64" s="937" t="str">
        <f>IF(ISBLANK('N1'!P64),"",'N1'!P64)</f>
        <v/>
      </c>
      <c r="D64" s="212"/>
      <c r="E64" s="213"/>
      <c r="F64" s="213"/>
      <c r="G64" s="213"/>
      <c r="H64" s="213"/>
      <c r="I64" s="213"/>
      <c r="J64" s="215"/>
      <c r="K64" s="501"/>
      <c r="L64" s="216"/>
      <c r="M64" s="214"/>
      <c r="N64" s="214"/>
      <c r="O64" s="214"/>
      <c r="P64" s="214"/>
      <c r="Q64" s="215"/>
      <c r="R64" s="213"/>
      <c r="S64" s="213"/>
      <c r="T64" s="213"/>
      <c r="U64" s="213"/>
      <c r="V64" s="216"/>
      <c r="X64" s="167">
        <f t="shared" si="1"/>
        <v>0</v>
      </c>
      <c r="Y64" s="163">
        <f t="shared" si="2"/>
        <v>0</v>
      </c>
      <c r="Z64" s="163">
        <f t="shared" si="3"/>
        <v>0</v>
      </c>
      <c r="AA64" s="958">
        <f t="shared" si="4"/>
        <v>0</v>
      </c>
      <c r="AC64" s="167">
        <f t="shared" si="5"/>
        <v>0</v>
      </c>
      <c r="AD64" s="163">
        <f t="shared" si="6"/>
        <v>0</v>
      </c>
      <c r="AE64" s="163">
        <f t="shared" si="7"/>
        <v>0</v>
      </c>
      <c r="AF64" s="168">
        <f t="shared" si="8"/>
        <v>0</v>
      </c>
    </row>
    <row r="65" spans="1:32" x14ac:dyDescent="0.25">
      <c r="A65" s="155" t="str">
        <f>IF(ISBLANK('N1'!A65),"",'N1'!A65)</f>
        <v/>
      </c>
      <c r="B65" s="158" t="str">
        <f>IF(ISBLANK('N1'!B65),"",'N1'!B65)</f>
        <v/>
      </c>
      <c r="C65" s="937" t="str">
        <f>IF(ISBLANK('N1'!P65),"",'N1'!P65)</f>
        <v/>
      </c>
      <c r="D65" s="212"/>
      <c r="E65" s="213"/>
      <c r="F65" s="213"/>
      <c r="G65" s="213"/>
      <c r="H65" s="213"/>
      <c r="I65" s="213"/>
      <c r="J65" s="215"/>
      <c r="K65" s="501"/>
      <c r="L65" s="216"/>
      <c r="M65" s="214"/>
      <c r="N65" s="214"/>
      <c r="O65" s="214"/>
      <c r="P65" s="214"/>
      <c r="Q65" s="215"/>
      <c r="R65" s="213"/>
      <c r="S65" s="213"/>
      <c r="T65" s="213"/>
      <c r="U65" s="213"/>
      <c r="V65" s="216"/>
      <c r="X65" s="167">
        <f t="shared" si="1"/>
        <v>0</v>
      </c>
      <c r="Y65" s="163">
        <f t="shared" si="2"/>
        <v>0</v>
      </c>
      <c r="Z65" s="163">
        <f t="shared" si="3"/>
        <v>0</v>
      </c>
      <c r="AA65" s="958">
        <f t="shared" si="4"/>
        <v>0</v>
      </c>
      <c r="AC65" s="167">
        <f t="shared" si="5"/>
        <v>0</v>
      </c>
      <c r="AD65" s="163">
        <f t="shared" si="6"/>
        <v>0</v>
      </c>
      <c r="AE65" s="163">
        <f t="shared" si="7"/>
        <v>0</v>
      </c>
      <c r="AF65" s="168">
        <f t="shared" si="8"/>
        <v>0</v>
      </c>
    </row>
    <row r="66" spans="1:32" x14ac:dyDescent="0.25">
      <c r="A66" s="155" t="str">
        <f>IF(ISBLANK('N1'!A66),"",'N1'!A66)</f>
        <v/>
      </c>
      <c r="B66" s="158" t="str">
        <f>IF(ISBLANK('N1'!B66),"",'N1'!B66)</f>
        <v/>
      </c>
      <c r="C66" s="937" t="str">
        <f>IF(ISBLANK('N1'!P66),"",'N1'!P66)</f>
        <v/>
      </c>
      <c r="D66" s="212"/>
      <c r="E66" s="213"/>
      <c r="F66" s="213"/>
      <c r="G66" s="213"/>
      <c r="H66" s="213"/>
      <c r="I66" s="213"/>
      <c r="J66" s="215"/>
      <c r="K66" s="501"/>
      <c r="L66" s="216"/>
      <c r="M66" s="214"/>
      <c r="N66" s="214"/>
      <c r="O66" s="214"/>
      <c r="P66" s="214"/>
      <c r="Q66" s="215"/>
      <c r="R66" s="213"/>
      <c r="S66" s="213"/>
      <c r="T66" s="213"/>
      <c r="U66" s="213"/>
      <c r="V66" s="216"/>
      <c r="X66" s="167">
        <f t="shared" si="1"/>
        <v>0</v>
      </c>
      <c r="Y66" s="163">
        <f t="shared" si="2"/>
        <v>0</v>
      </c>
      <c r="Z66" s="163">
        <f t="shared" si="3"/>
        <v>0</v>
      </c>
      <c r="AA66" s="958">
        <f t="shared" si="4"/>
        <v>0</v>
      </c>
      <c r="AC66" s="167">
        <f t="shared" si="5"/>
        <v>0</v>
      </c>
      <c r="AD66" s="163">
        <f t="shared" si="6"/>
        <v>0</v>
      </c>
      <c r="AE66" s="163">
        <f t="shared" si="7"/>
        <v>0</v>
      </c>
      <c r="AF66" s="168">
        <f t="shared" si="8"/>
        <v>0</v>
      </c>
    </row>
    <row r="67" spans="1:32" x14ac:dyDescent="0.25">
      <c r="A67" s="155" t="str">
        <f>IF(ISBLANK('N1'!A67),"",'N1'!A67)</f>
        <v/>
      </c>
      <c r="B67" s="158" t="str">
        <f>IF(ISBLANK('N1'!B67),"",'N1'!B67)</f>
        <v/>
      </c>
      <c r="C67" s="937" t="str">
        <f>IF(ISBLANK('N1'!P67),"",'N1'!P67)</f>
        <v/>
      </c>
      <c r="D67" s="212"/>
      <c r="E67" s="213"/>
      <c r="F67" s="213"/>
      <c r="G67" s="213"/>
      <c r="H67" s="213"/>
      <c r="I67" s="213"/>
      <c r="J67" s="215"/>
      <c r="K67" s="501"/>
      <c r="L67" s="216"/>
      <c r="M67" s="214"/>
      <c r="N67" s="214"/>
      <c r="O67" s="214"/>
      <c r="P67" s="214"/>
      <c r="Q67" s="215"/>
      <c r="R67" s="213"/>
      <c r="S67" s="213"/>
      <c r="T67" s="213"/>
      <c r="U67" s="213"/>
      <c r="V67" s="216"/>
      <c r="X67" s="167">
        <f t="shared" si="1"/>
        <v>0</v>
      </c>
      <c r="Y67" s="163">
        <f t="shared" si="2"/>
        <v>0</v>
      </c>
      <c r="Z67" s="163">
        <f t="shared" si="3"/>
        <v>0</v>
      </c>
      <c r="AA67" s="958">
        <f t="shared" si="4"/>
        <v>0</v>
      </c>
      <c r="AC67" s="167">
        <f t="shared" si="5"/>
        <v>0</v>
      </c>
      <c r="AD67" s="163">
        <f t="shared" si="6"/>
        <v>0</v>
      </c>
      <c r="AE67" s="163">
        <f t="shared" si="7"/>
        <v>0</v>
      </c>
      <c r="AF67" s="168">
        <f t="shared" si="8"/>
        <v>0</v>
      </c>
    </row>
    <row r="68" spans="1:32" x14ac:dyDescent="0.25">
      <c r="A68" s="155" t="str">
        <f>IF(ISBLANK('N1'!A68),"",'N1'!A68)</f>
        <v/>
      </c>
      <c r="B68" s="158" t="str">
        <f>IF(ISBLANK('N1'!B68),"",'N1'!B68)</f>
        <v/>
      </c>
      <c r="C68" s="937" t="str">
        <f>IF(ISBLANK('N1'!P68),"",'N1'!P68)</f>
        <v/>
      </c>
      <c r="D68" s="212"/>
      <c r="E68" s="213"/>
      <c r="F68" s="213"/>
      <c r="G68" s="213"/>
      <c r="H68" s="213"/>
      <c r="I68" s="213"/>
      <c r="J68" s="215"/>
      <c r="K68" s="501"/>
      <c r="L68" s="216"/>
      <c r="M68" s="214"/>
      <c r="N68" s="214"/>
      <c r="O68" s="214"/>
      <c r="P68" s="214"/>
      <c r="Q68" s="215"/>
      <c r="R68" s="213"/>
      <c r="S68" s="213"/>
      <c r="T68" s="213"/>
      <c r="U68" s="213"/>
      <c r="V68" s="216"/>
      <c r="X68" s="167">
        <f t="shared" si="1"/>
        <v>0</v>
      </c>
      <c r="Y68" s="163">
        <f t="shared" si="2"/>
        <v>0</v>
      </c>
      <c r="Z68" s="163">
        <f t="shared" si="3"/>
        <v>0</v>
      </c>
      <c r="AA68" s="958">
        <f t="shared" si="4"/>
        <v>0</v>
      </c>
      <c r="AC68" s="167">
        <f t="shared" si="5"/>
        <v>0</v>
      </c>
      <c r="AD68" s="163">
        <f t="shared" si="6"/>
        <v>0</v>
      </c>
      <c r="AE68" s="163">
        <f t="shared" si="7"/>
        <v>0</v>
      </c>
      <c r="AF68" s="168">
        <f t="shared" si="8"/>
        <v>0</v>
      </c>
    </row>
    <row r="69" spans="1:32" x14ac:dyDescent="0.25">
      <c r="A69" s="155" t="str">
        <f>IF(ISBLANK('N1'!A69),"",'N1'!A69)</f>
        <v/>
      </c>
      <c r="B69" s="158" t="str">
        <f>IF(ISBLANK('N1'!B69),"",'N1'!B69)</f>
        <v/>
      </c>
      <c r="C69" s="937" t="str">
        <f>IF(ISBLANK('N1'!P69),"",'N1'!P69)</f>
        <v/>
      </c>
      <c r="D69" s="212"/>
      <c r="E69" s="213"/>
      <c r="F69" s="213"/>
      <c r="G69" s="213"/>
      <c r="H69" s="213"/>
      <c r="I69" s="213"/>
      <c r="J69" s="215"/>
      <c r="K69" s="501"/>
      <c r="L69" s="216"/>
      <c r="M69" s="214"/>
      <c r="N69" s="214"/>
      <c r="O69" s="214"/>
      <c r="P69" s="214"/>
      <c r="Q69" s="215"/>
      <c r="R69" s="213"/>
      <c r="S69" s="213"/>
      <c r="T69" s="213"/>
      <c r="U69" s="213"/>
      <c r="V69" s="216"/>
      <c r="X69" s="167">
        <f t="shared" si="1"/>
        <v>0</v>
      </c>
      <c r="Y69" s="163">
        <f t="shared" si="2"/>
        <v>0</v>
      </c>
      <c r="Z69" s="163">
        <f t="shared" si="3"/>
        <v>0</v>
      </c>
      <c r="AA69" s="958">
        <f t="shared" si="4"/>
        <v>0</v>
      </c>
      <c r="AC69" s="167">
        <f t="shared" si="5"/>
        <v>0</v>
      </c>
      <c r="AD69" s="163">
        <f t="shared" si="6"/>
        <v>0</v>
      </c>
      <c r="AE69" s="163">
        <f t="shared" si="7"/>
        <v>0</v>
      </c>
      <c r="AF69" s="168">
        <f t="shared" si="8"/>
        <v>0</v>
      </c>
    </row>
    <row r="70" spans="1:32" x14ac:dyDescent="0.25">
      <c r="A70" s="155" t="str">
        <f>IF(ISBLANK('N1'!A70),"",'N1'!A70)</f>
        <v/>
      </c>
      <c r="B70" s="158" t="str">
        <f>IF(ISBLANK('N1'!B70),"",'N1'!B70)</f>
        <v/>
      </c>
      <c r="C70" s="937" t="str">
        <f>IF(ISBLANK('N1'!P70),"",'N1'!P70)</f>
        <v/>
      </c>
      <c r="D70" s="212"/>
      <c r="E70" s="213"/>
      <c r="F70" s="213"/>
      <c r="G70" s="213"/>
      <c r="H70" s="213"/>
      <c r="I70" s="213"/>
      <c r="J70" s="215"/>
      <c r="K70" s="501"/>
      <c r="L70" s="216"/>
      <c r="M70" s="214"/>
      <c r="N70" s="214"/>
      <c r="O70" s="214"/>
      <c r="P70" s="214"/>
      <c r="Q70" s="215"/>
      <c r="R70" s="213"/>
      <c r="S70" s="213"/>
      <c r="T70" s="213"/>
      <c r="U70" s="213"/>
      <c r="V70" s="216"/>
      <c r="X70" s="167">
        <f t="shared" si="1"/>
        <v>0</v>
      </c>
      <c r="Y70" s="163">
        <f t="shared" si="2"/>
        <v>0</v>
      </c>
      <c r="Z70" s="163">
        <f t="shared" si="3"/>
        <v>0</v>
      </c>
      <c r="AA70" s="958">
        <f t="shared" si="4"/>
        <v>0</v>
      </c>
      <c r="AC70" s="167">
        <f t="shared" si="5"/>
        <v>0</v>
      </c>
      <c r="AD70" s="163">
        <f t="shared" si="6"/>
        <v>0</v>
      </c>
      <c r="AE70" s="163">
        <f t="shared" si="7"/>
        <v>0</v>
      </c>
      <c r="AF70" s="168">
        <f t="shared" si="8"/>
        <v>0</v>
      </c>
    </row>
    <row r="71" spans="1:32" x14ac:dyDescent="0.25">
      <c r="A71" s="155" t="str">
        <f>IF(ISBLANK('N1'!A71),"",'N1'!A71)</f>
        <v/>
      </c>
      <c r="B71" s="158" t="str">
        <f>IF(ISBLANK('N1'!B71),"",'N1'!B71)</f>
        <v/>
      </c>
      <c r="C71" s="937" t="str">
        <f>IF(ISBLANK('N1'!P71),"",'N1'!P71)</f>
        <v/>
      </c>
      <c r="D71" s="212"/>
      <c r="E71" s="213"/>
      <c r="F71" s="213"/>
      <c r="G71" s="213"/>
      <c r="H71" s="213"/>
      <c r="I71" s="213"/>
      <c r="J71" s="215"/>
      <c r="K71" s="501"/>
      <c r="L71" s="216"/>
      <c r="M71" s="214"/>
      <c r="N71" s="214"/>
      <c r="O71" s="214"/>
      <c r="P71" s="214"/>
      <c r="Q71" s="215"/>
      <c r="R71" s="213"/>
      <c r="S71" s="213"/>
      <c r="T71" s="213"/>
      <c r="U71" s="213"/>
      <c r="V71" s="216"/>
      <c r="X71" s="167">
        <f t="shared" si="1"/>
        <v>0</v>
      </c>
      <c r="Y71" s="163">
        <f t="shared" si="2"/>
        <v>0</v>
      </c>
      <c r="Z71" s="163">
        <f t="shared" si="3"/>
        <v>0</v>
      </c>
      <c r="AA71" s="958">
        <f t="shared" si="4"/>
        <v>0</v>
      </c>
      <c r="AC71" s="167">
        <f t="shared" si="5"/>
        <v>0</v>
      </c>
      <c r="AD71" s="163">
        <f t="shared" si="6"/>
        <v>0</v>
      </c>
      <c r="AE71" s="163">
        <f t="shared" si="7"/>
        <v>0</v>
      </c>
      <c r="AF71" s="168">
        <f t="shared" si="8"/>
        <v>0</v>
      </c>
    </row>
    <row r="72" spans="1:32" x14ac:dyDescent="0.25">
      <c r="A72" s="155" t="str">
        <f>IF(ISBLANK('N1'!A72),"",'N1'!A72)</f>
        <v/>
      </c>
      <c r="B72" s="158" t="str">
        <f>IF(ISBLANK('N1'!B72),"",'N1'!B72)</f>
        <v/>
      </c>
      <c r="C72" s="937" t="str">
        <f>IF(ISBLANK('N1'!P72),"",'N1'!P72)</f>
        <v/>
      </c>
      <c r="D72" s="212"/>
      <c r="E72" s="213"/>
      <c r="F72" s="213"/>
      <c r="G72" s="213"/>
      <c r="H72" s="213"/>
      <c r="I72" s="213"/>
      <c r="J72" s="215"/>
      <c r="K72" s="501"/>
      <c r="L72" s="216"/>
      <c r="M72" s="214"/>
      <c r="N72" s="214"/>
      <c r="O72" s="214"/>
      <c r="P72" s="214"/>
      <c r="Q72" s="215"/>
      <c r="R72" s="213"/>
      <c r="S72" s="213"/>
      <c r="T72" s="213"/>
      <c r="U72" s="213"/>
      <c r="V72" s="216"/>
      <c r="X72" s="167">
        <f t="shared" si="1"/>
        <v>0</v>
      </c>
      <c r="Y72" s="163">
        <f t="shared" si="2"/>
        <v>0</v>
      </c>
      <c r="Z72" s="163">
        <f t="shared" si="3"/>
        <v>0</v>
      </c>
      <c r="AA72" s="958">
        <f t="shared" si="4"/>
        <v>0</v>
      </c>
      <c r="AC72" s="167">
        <f t="shared" si="5"/>
        <v>0</v>
      </c>
      <c r="AD72" s="163">
        <f t="shared" si="6"/>
        <v>0</v>
      </c>
      <c r="AE72" s="163">
        <f t="shared" si="7"/>
        <v>0</v>
      </c>
      <c r="AF72" s="168">
        <f t="shared" si="8"/>
        <v>0</v>
      </c>
    </row>
    <row r="73" spans="1:32" x14ac:dyDescent="0.25">
      <c r="A73" s="155" t="str">
        <f>IF(ISBLANK('N1'!A73),"",'N1'!A73)</f>
        <v/>
      </c>
      <c r="B73" s="158" t="str">
        <f>IF(ISBLANK('N1'!B73),"",'N1'!B73)</f>
        <v/>
      </c>
      <c r="C73" s="937" t="str">
        <f>IF(ISBLANK('N1'!P73),"",'N1'!P73)</f>
        <v/>
      </c>
      <c r="D73" s="212"/>
      <c r="E73" s="213"/>
      <c r="F73" s="213"/>
      <c r="G73" s="213"/>
      <c r="H73" s="213"/>
      <c r="I73" s="213"/>
      <c r="J73" s="215"/>
      <c r="K73" s="501"/>
      <c r="L73" s="216"/>
      <c r="M73" s="214"/>
      <c r="N73" s="214"/>
      <c r="O73" s="214"/>
      <c r="P73" s="214"/>
      <c r="Q73" s="215"/>
      <c r="R73" s="213"/>
      <c r="S73" s="213"/>
      <c r="T73" s="213"/>
      <c r="U73" s="213"/>
      <c r="V73" s="216"/>
      <c r="X73" s="167">
        <f t="shared" si="1"/>
        <v>0</v>
      </c>
      <c r="Y73" s="163">
        <f t="shared" si="2"/>
        <v>0</v>
      </c>
      <c r="Z73" s="163">
        <f t="shared" si="3"/>
        <v>0</v>
      </c>
      <c r="AA73" s="958">
        <f t="shared" si="4"/>
        <v>0</v>
      </c>
      <c r="AC73" s="167">
        <f t="shared" si="5"/>
        <v>0</v>
      </c>
      <c r="AD73" s="163">
        <f t="shared" si="6"/>
        <v>0</v>
      </c>
      <c r="AE73" s="163">
        <f t="shared" si="7"/>
        <v>0</v>
      </c>
      <c r="AF73" s="168">
        <f t="shared" si="8"/>
        <v>0</v>
      </c>
    </row>
    <row r="74" spans="1:32" x14ac:dyDescent="0.25">
      <c r="A74" s="155" t="str">
        <f>IF(ISBLANK('N1'!A74),"",'N1'!A74)</f>
        <v/>
      </c>
      <c r="B74" s="158" t="str">
        <f>IF(ISBLANK('N1'!B74),"",'N1'!B74)</f>
        <v/>
      </c>
      <c r="C74" s="937" t="str">
        <f>IF(ISBLANK('N1'!P74),"",'N1'!P74)</f>
        <v/>
      </c>
      <c r="D74" s="212"/>
      <c r="E74" s="213"/>
      <c r="F74" s="213"/>
      <c r="G74" s="213"/>
      <c r="H74" s="213"/>
      <c r="I74" s="213"/>
      <c r="J74" s="215"/>
      <c r="K74" s="501"/>
      <c r="L74" s="216"/>
      <c r="M74" s="214"/>
      <c r="N74" s="214"/>
      <c r="O74" s="214"/>
      <c r="P74" s="214"/>
      <c r="Q74" s="215"/>
      <c r="R74" s="213"/>
      <c r="S74" s="213"/>
      <c r="T74" s="213"/>
      <c r="U74" s="213"/>
      <c r="V74" s="216"/>
      <c r="X74" s="167">
        <f t="shared" si="1"/>
        <v>0</v>
      </c>
      <c r="Y74" s="163">
        <f t="shared" si="2"/>
        <v>0</v>
      </c>
      <c r="Z74" s="163">
        <f t="shared" si="3"/>
        <v>0</v>
      </c>
      <c r="AA74" s="958">
        <f t="shared" si="4"/>
        <v>0</v>
      </c>
      <c r="AC74" s="167">
        <f t="shared" si="5"/>
        <v>0</v>
      </c>
      <c r="AD74" s="163">
        <f t="shared" si="6"/>
        <v>0</v>
      </c>
      <c r="AE74" s="163">
        <f t="shared" si="7"/>
        <v>0</v>
      </c>
      <c r="AF74" s="168">
        <f t="shared" si="8"/>
        <v>0</v>
      </c>
    </row>
    <row r="75" spans="1:32" x14ac:dyDescent="0.25">
      <c r="A75" s="155" t="str">
        <f>IF(ISBLANK('N1'!A75),"",'N1'!A75)</f>
        <v/>
      </c>
      <c r="B75" s="158" t="str">
        <f>IF(ISBLANK('N1'!B75),"",'N1'!B75)</f>
        <v/>
      </c>
      <c r="C75" s="937" t="str">
        <f>IF(ISBLANK('N1'!P75),"",'N1'!P75)</f>
        <v/>
      </c>
      <c r="D75" s="212"/>
      <c r="E75" s="213"/>
      <c r="F75" s="213"/>
      <c r="G75" s="213"/>
      <c r="H75" s="213"/>
      <c r="I75" s="213"/>
      <c r="J75" s="215"/>
      <c r="K75" s="501"/>
      <c r="L75" s="216"/>
      <c r="M75" s="214"/>
      <c r="N75" s="214"/>
      <c r="O75" s="214"/>
      <c r="P75" s="214"/>
      <c r="Q75" s="215"/>
      <c r="R75" s="213"/>
      <c r="S75" s="213"/>
      <c r="T75" s="213"/>
      <c r="U75" s="213"/>
      <c r="V75" s="216"/>
      <c r="X75" s="167">
        <f t="shared" si="1"/>
        <v>0</v>
      </c>
      <c r="Y75" s="163">
        <f t="shared" si="2"/>
        <v>0</v>
      </c>
      <c r="Z75" s="163">
        <f t="shared" si="3"/>
        <v>0</v>
      </c>
      <c r="AA75" s="958">
        <f t="shared" si="4"/>
        <v>0</v>
      </c>
      <c r="AC75" s="167">
        <f t="shared" si="5"/>
        <v>0</v>
      </c>
      <c r="AD75" s="163">
        <f t="shared" si="6"/>
        <v>0</v>
      </c>
      <c r="AE75" s="163">
        <f t="shared" si="7"/>
        <v>0</v>
      </c>
      <c r="AF75" s="168">
        <f t="shared" si="8"/>
        <v>0</v>
      </c>
    </row>
    <row r="76" spans="1:32" x14ac:dyDescent="0.25">
      <c r="A76" s="155" t="str">
        <f>IF(ISBLANK('N1'!A76),"",'N1'!A76)</f>
        <v/>
      </c>
      <c r="B76" s="158" t="str">
        <f>IF(ISBLANK('N1'!B76),"",'N1'!B76)</f>
        <v/>
      </c>
      <c r="C76" s="937" t="str">
        <f>IF(ISBLANK('N1'!P76),"",'N1'!P76)</f>
        <v/>
      </c>
      <c r="D76" s="212"/>
      <c r="E76" s="213"/>
      <c r="F76" s="213"/>
      <c r="G76" s="213"/>
      <c r="H76" s="213"/>
      <c r="I76" s="213"/>
      <c r="J76" s="215"/>
      <c r="K76" s="501"/>
      <c r="L76" s="216"/>
      <c r="M76" s="214"/>
      <c r="N76" s="214"/>
      <c r="O76" s="214"/>
      <c r="P76" s="214"/>
      <c r="Q76" s="215"/>
      <c r="R76" s="213"/>
      <c r="S76" s="213"/>
      <c r="T76" s="213"/>
      <c r="U76" s="213"/>
      <c r="V76" s="216"/>
      <c r="X76" s="167">
        <f t="shared" si="1"/>
        <v>0</v>
      </c>
      <c r="Y76" s="163">
        <f t="shared" si="2"/>
        <v>0</v>
      </c>
      <c r="Z76" s="163">
        <f t="shared" si="3"/>
        <v>0</v>
      </c>
      <c r="AA76" s="958">
        <f t="shared" si="4"/>
        <v>0</v>
      </c>
      <c r="AC76" s="167">
        <f t="shared" si="5"/>
        <v>0</v>
      </c>
      <c r="AD76" s="163">
        <f t="shared" si="6"/>
        <v>0</v>
      </c>
      <c r="AE76" s="163">
        <f t="shared" si="7"/>
        <v>0</v>
      </c>
      <c r="AF76" s="168">
        <f t="shared" si="8"/>
        <v>0</v>
      </c>
    </row>
    <row r="77" spans="1:32" x14ac:dyDescent="0.25">
      <c r="A77" s="155" t="str">
        <f>IF(ISBLANK('N1'!A77),"",'N1'!A77)</f>
        <v/>
      </c>
      <c r="B77" s="158" t="str">
        <f>IF(ISBLANK('N1'!B77),"",'N1'!B77)</f>
        <v/>
      </c>
      <c r="C77" s="937" t="str">
        <f>IF(ISBLANK('N1'!P77),"",'N1'!P77)</f>
        <v/>
      </c>
      <c r="D77" s="212"/>
      <c r="E77" s="213"/>
      <c r="F77" s="213"/>
      <c r="G77" s="213"/>
      <c r="H77" s="213"/>
      <c r="I77" s="213"/>
      <c r="J77" s="215"/>
      <c r="K77" s="501"/>
      <c r="L77" s="216"/>
      <c r="M77" s="214"/>
      <c r="N77" s="214"/>
      <c r="O77" s="214"/>
      <c r="P77" s="214"/>
      <c r="Q77" s="215"/>
      <c r="R77" s="213"/>
      <c r="S77" s="213"/>
      <c r="T77" s="213"/>
      <c r="U77" s="213"/>
      <c r="V77" s="216"/>
      <c r="X77" s="167">
        <f t="shared" si="1"/>
        <v>0</v>
      </c>
      <c r="Y77" s="163">
        <f t="shared" si="2"/>
        <v>0</v>
      </c>
      <c r="Z77" s="163">
        <f t="shared" si="3"/>
        <v>0</v>
      </c>
      <c r="AA77" s="958">
        <f t="shared" si="4"/>
        <v>0</v>
      </c>
      <c r="AC77" s="167">
        <f t="shared" si="5"/>
        <v>0</v>
      </c>
      <c r="AD77" s="163">
        <f t="shared" si="6"/>
        <v>0</v>
      </c>
      <c r="AE77" s="163">
        <f t="shared" si="7"/>
        <v>0</v>
      </c>
      <c r="AF77" s="168">
        <f t="shared" si="8"/>
        <v>0</v>
      </c>
    </row>
    <row r="78" spans="1:32" x14ac:dyDescent="0.25">
      <c r="A78" s="155" t="str">
        <f>IF(ISBLANK('N1'!A78),"",'N1'!A78)</f>
        <v/>
      </c>
      <c r="B78" s="158" t="str">
        <f>IF(ISBLANK('N1'!B78),"",'N1'!B78)</f>
        <v/>
      </c>
      <c r="C78" s="937" t="str">
        <f>IF(ISBLANK('N1'!P78),"",'N1'!P78)</f>
        <v/>
      </c>
      <c r="D78" s="212"/>
      <c r="E78" s="213"/>
      <c r="F78" s="213"/>
      <c r="G78" s="213"/>
      <c r="H78" s="213"/>
      <c r="I78" s="213"/>
      <c r="J78" s="215"/>
      <c r="K78" s="501"/>
      <c r="L78" s="216"/>
      <c r="M78" s="214"/>
      <c r="N78" s="214"/>
      <c r="O78" s="214"/>
      <c r="P78" s="214"/>
      <c r="Q78" s="215"/>
      <c r="R78" s="213"/>
      <c r="S78" s="213"/>
      <c r="T78" s="213"/>
      <c r="U78" s="213"/>
      <c r="V78" s="216"/>
      <c r="X78" s="167">
        <f t="shared" si="1"/>
        <v>0</v>
      </c>
      <c r="Y78" s="163">
        <f t="shared" si="2"/>
        <v>0</v>
      </c>
      <c r="Z78" s="163">
        <f t="shared" si="3"/>
        <v>0</v>
      </c>
      <c r="AA78" s="958">
        <f t="shared" si="4"/>
        <v>0</v>
      </c>
      <c r="AC78" s="167">
        <f t="shared" si="5"/>
        <v>0</v>
      </c>
      <c r="AD78" s="163">
        <f t="shared" si="6"/>
        <v>0</v>
      </c>
      <c r="AE78" s="163">
        <f t="shared" si="7"/>
        <v>0</v>
      </c>
      <c r="AF78" s="168">
        <f t="shared" si="8"/>
        <v>0</v>
      </c>
    </row>
    <row r="79" spans="1:32" x14ac:dyDescent="0.25">
      <c r="A79" s="155" t="str">
        <f>IF(ISBLANK('N1'!A79),"",'N1'!A79)</f>
        <v/>
      </c>
      <c r="B79" s="158" t="str">
        <f>IF(ISBLANK('N1'!B79),"",'N1'!B79)</f>
        <v/>
      </c>
      <c r="C79" s="937" t="str">
        <f>IF(ISBLANK('N1'!P79),"",'N1'!P79)</f>
        <v/>
      </c>
      <c r="D79" s="212"/>
      <c r="E79" s="213"/>
      <c r="F79" s="213"/>
      <c r="G79" s="213"/>
      <c r="H79" s="213"/>
      <c r="I79" s="213"/>
      <c r="J79" s="215"/>
      <c r="K79" s="501"/>
      <c r="L79" s="216"/>
      <c r="M79" s="214"/>
      <c r="N79" s="214"/>
      <c r="O79" s="214"/>
      <c r="P79" s="214"/>
      <c r="Q79" s="215"/>
      <c r="R79" s="213"/>
      <c r="S79" s="213"/>
      <c r="T79" s="213"/>
      <c r="U79" s="213"/>
      <c r="V79" s="216"/>
      <c r="X79" s="167">
        <f t="shared" si="1"/>
        <v>0</v>
      </c>
      <c r="Y79" s="163">
        <f t="shared" si="2"/>
        <v>0</v>
      </c>
      <c r="Z79" s="163">
        <f t="shared" si="3"/>
        <v>0</v>
      </c>
      <c r="AA79" s="958">
        <f t="shared" si="4"/>
        <v>0</v>
      </c>
      <c r="AC79" s="167">
        <f t="shared" si="5"/>
        <v>0</v>
      </c>
      <c r="AD79" s="163">
        <f t="shared" si="6"/>
        <v>0</v>
      </c>
      <c r="AE79" s="163">
        <f t="shared" si="7"/>
        <v>0</v>
      </c>
      <c r="AF79" s="168">
        <f t="shared" si="8"/>
        <v>0</v>
      </c>
    </row>
    <row r="80" spans="1:32" x14ac:dyDescent="0.25">
      <c r="A80" s="155" t="str">
        <f>IF(ISBLANK('N1'!A80),"",'N1'!A80)</f>
        <v/>
      </c>
      <c r="B80" s="158" t="str">
        <f>IF(ISBLANK('N1'!B80),"",'N1'!B80)</f>
        <v/>
      </c>
      <c r="C80" s="937" t="str">
        <f>IF(ISBLANK('N1'!P80),"",'N1'!P80)</f>
        <v/>
      </c>
      <c r="D80" s="212"/>
      <c r="E80" s="213"/>
      <c r="F80" s="213"/>
      <c r="G80" s="213"/>
      <c r="H80" s="213"/>
      <c r="I80" s="213"/>
      <c r="J80" s="215"/>
      <c r="K80" s="501"/>
      <c r="L80" s="216"/>
      <c r="M80" s="214"/>
      <c r="N80" s="214"/>
      <c r="O80" s="214"/>
      <c r="P80" s="214"/>
      <c r="Q80" s="215"/>
      <c r="R80" s="213"/>
      <c r="S80" s="213"/>
      <c r="T80" s="213"/>
      <c r="U80" s="213"/>
      <c r="V80" s="216"/>
      <c r="X80" s="167">
        <f t="shared" si="1"/>
        <v>0</v>
      </c>
      <c r="Y80" s="163">
        <f t="shared" si="2"/>
        <v>0</v>
      </c>
      <c r="Z80" s="163">
        <f t="shared" si="3"/>
        <v>0</v>
      </c>
      <c r="AA80" s="958">
        <f t="shared" si="4"/>
        <v>0</v>
      </c>
      <c r="AC80" s="167">
        <f t="shared" si="5"/>
        <v>0</v>
      </c>
      <c r="AD80" s="163">
        <f t="shared" si="6"/>
        <v>0</v>
      </c>
      <c r="AE80" s="163">
        <f t="shared" si="7"/>
        <v>0</v>
      </c>
      <c r="AF80" s="168">
        <f t="shared" si="8"/>
        <v>0</v>
      </c>
    </row>
    <row r="81" spans="1:32" x14ac:dyDescent="0.25">
      <c r="A81" s="155" t="str">
        <f>IF(ISBLANK('N1'!A81),"",'N1'!A81)</f>
        <v/>
      </c>
      <c r="B81" s="158" t="str">
        <f>IF(ISBLANK('N1'!B81),"",'N1'!B81)</f>
        <v/>
      </c>
      <c r="C81" s="937" t="str">
        <f>IF(ISBLANK('N1'!P81),"",'N1'!P81)</f>
        <v/>
      </c>
      <c r="D81" s="212"/>
      <c r="E81" s="213"/>
      <c r="F81" s="213"/>
      <c r="G81" s="213"/>
      <c r="H81" s="213"/>
      <c r="I81" s="213"/>
      <c r="J81" s="215"/>
      <c r="K81" s="501"/>
      <c r="L81" s="216"/>
      <c r="M81" s="214"/>
      <c r="N81" s="214"/>
      <c r="O81" s="214"/>
      <c r="P81" s="214"/>
      <c r="Q81" s="215"/>
      <c r="R81" s="213"/>
      <c r="S81" s="213"/>
      <c r="T81" s="213"/>
      <c r="U81" s="213"/>
      <c r="V81" s="216"/>
      <c r="X81" s="167">
        <f t="shared" si="1"/>
        <v>0</v>
      </c>
      <c r="Y81" s="163">
        <f t="shared" si="2"/>
        <v>0</v>
      </c>
      <c r="Z81" s="163">
        <f t="shared" si="3"/>
        <v>0</v>
      </c>
      <c r="AA81" s="958">
        <f t="shared" si="4"/>
        <v>0</v>
      </c>
      <c r="AC81" s="167">
        <f t="shared" si="5"/>
        <v>0</v>
      </c>
      <c r="AD81" s="163">
        <f t="shared" si="6"/>
        <v>0</v>
      </c>
      <c r="AE81" s="163">
        <f t="shared" si="7"/>
        <v>0</v>
      </c>
      <c r="AF81" s="168">
        <f t="shared" si="8"/>
        <v>0</v>
      </c>
    </row>
    <row r="82" spans="1:32" x14ac:dyDescent="0.25">
      <c r="A82" s="155" t="str">
        <f>IF(ISBLANK('N1'!A82),"",'N1'!A82)</f>
        <v/>
      </c>
      <c r="B82" s="158" t="str">
        <f>IF(ISBLANK('N1'!B82),"",'N1'!B82)</f>
        <v/>
      </c>
      <c r="C82" s="937" t="str">
        <f>IF(ISBLANK('N1'!P82),"",'N1'!P82)</f>
        <v/>
      </c>
      <c r="D82" s="212"/>
      <c r="E82" s="213"/>
      <c r="F82" s="213"/>
      <c r="G82" s="213"/>
      <c r="H82" s="213"/>
      <c r="I82" s="213"/>
      <c r="J82" s="215"/>
      <c r="K82" s="501"/>
      <c r="L82" s="216"/>
      <c r="M82" s="214"/>
      <c r="N82" s="214"/>
      <c r="O82" s="214"/>
      <c r="P82" s="214"/>
      <c r="Q82" s="215"/>
      <c r="R82" s="213"/>
      <c r="S82" s="213"/>
      <c r="T82" s="213"/>
      <c r="U82" s="213"/>
      <c r="V82" s="216"/>
      <c r="X82" s="167">
        <f t="shared" ref="X82:X145" si="9">SUM(D82:I82)</f>
        <v>0</v>
      </c>
      <c r="Y82" s="163">
        <f t="shared" ref="Y82:Y145" si="10">SUM(J82:L82)</f>
        <v>0</v>
      </c>
      <c r="Z82" s="163">
        <f t="shared" ref="Z82:Z145" si="11">SUM(M82:P82)</f>
        <v>0</v>
      </c>
      <c r="AA82" s="958">
        <f t="shared" ref="AA82:AA145" si="12">SUM(Q82:V82)</f>
        <v>0</v>
      </c>
      <c r="AC82" s="167">
        <f t="shared" ref="AC82:AC145" si="13">IF(C82="",X82,C82-X82)</f>
        <v>0</v>
      </c>
      <c r="AD82" s="163">
        <f t="shared" ref="AD82:AD145" si="14">IF(C82="",Y82,C82-Y82)</f>
        <v>0</v>
      </c>
      <c r="AE82" s="163">
        <f t="shared" ref="AE82:AE145" si="15">IF(C82="",Z82,C82-Z82)</f>
        <v>0</v>
      </c>
      <c r="AF82" s="168">
        <f t="shared" ref="AF82:AF145" si="16">IF(C82="",AA82,C82-AA82)</f>
        <v>0</v>
      </c>
    </row>
    <row r="83" spans="1:32" x14ac:dyDescent="0.25">
      <c r="A83" s="155" t="str">
        <f>IF(ISBLANK('N1'!A83),"",'N1'!A83)</f>
        <v/>
      </c>
      <c r="B83" s="158" t="str">
        <f>IF(ISBLANK('N1'!B83),"",'N1'!B83)</f>
        <v/>
      </c>
      <c r="C83" s="937" t="str">
        <f>IF(ISBLANK('N1'!P83),"",'N1'!P83)</f>
        <v/>
      </c>
      <c r="D83" s="212"/>
      <c r="E83" s="213"/>
      <c r="F83" s="213"/>
      <c r="G83" s="213"/>
      <c r="H83" s="213"/>
      <c r="I83" s="213"/>
      <c r="J83" s="215"/>
      <c r="K83" s="501"/>
      <c r="L83" s="216"/>
      <c r="M83" s="214"/>
      <c r="N83" s="214"/>
      <c r="O83" s="214"/>
      <c r="P83" s="214"/>
      <c r="Q83" s="215"/>
      <c r="R83" s="213"/>
      <c r="S83" s="213"/>
      <c r="T83" s="213"/>
      <c r="U83" s="213"/>
      <c r="V83" s="216"/>
      <c r="X83" s="167">
        <f t="shared" si="9"/>
        <v>0</v>
      </c>
      <c r="Y83" s="163">
        <f t="shared" si="10"/>
        <v>0</v>
      </c>
      <c r="Z83" s="163">
        <f t="shared" si="11"/>
        <v>0</v>
      </c>
      <c r="AA83" s="958">
        <f t="shared" si="12"/>
        <v>0</v>
      </c>
      <c r="AC83" s="167">
        <f t="shared" si="13"/>
        <v>0</v>
      </c>
      <c r="AD83" s="163">
        <f t="shared" si="14"/>
        <v>0</v>
      </c>
      <c r="AE83" s="163">
        <f t="shared" si="15"/>
        <v>0</v>
      </c>
      <c r="AF83" s="168">
        <f t="shared" si="16"/>
        <v>0</v>
      </c>
    </row>
    <row r="84" spans="1:32" x14ac:dyDescent="0.25">
      <c r="A84" s="155" t="str">
        <f>IF(ISBLANK('N1'!A84),"",'N1'!A84)</f>
        <v/>
      </c>
      <c r="B84" s="158" t="str">
        <f>IF(ISBLANK('N1'!B84),"",'N1'!B84)</f>
        <v/>
      </c>
      <c r="C84" s="937" t="str">
        <f>IF(ISBLANK('N1'!P84),"",'N1'!P84)</f>
        <v/>
      </c>
      <c r="D84" s="212"/>
      <c r="E84" s="213"/>
      <c r="F84" s="213"/>
      <c r="G84" s="213"/>
      <c r="H84" s="213"/>
      <c r="I84" s="213"/>
      <c r="J84" s="215"/>
      <c r="K84" s="501"/>
      <c r="L84" s="216"/>
      <c r="M84" s="214"/>
      <c r="N84" s="214"/>
      <c r="O84" s="214"/>
      <c r="P84" s="214"/>
      <c r="Q84" s="215"/>
      <c r="R84" s="213"/>
      <c r="S84" s="213"/>
      <c r="T84" s="213"/>
      <c r="U84" s="213"/>
      <c r="V84" s="216"/>
      <c r="X84" s="167">
        <f t="shared" si="9"/>
        <v>0</v>
      </c>
      <c r="Y84" s="163">
        <f t="shared" si="10"/>
        <v>0</v>
      </c>
      <c r="Z84" s="163">
        <f t="shared" si="11"/>
        <v>0</v>
      </c>
      <c r="AA84" s="958">
        <f t="shared" si="12"/>
        <v>0</v>
      </c>
      <c r="AC84" s="167">
        <f t="shared" si="13"/>
        <v>0</v>
      </c>
      <c r="AD84" s="163">
        <f t="shared" si="14"/>
        <v>0</v>
      </c>
      <c r="AE84" s="163">
        <f t="shared" si="15"/>
        <v>0</v>
      </c>
      <c r="AF84" s="168">
        <f t="shared" si="16"/>
        <v>0</v>
      </c>
    </row>
    <row r="85" spans="1:32" x14ac:dyDescent="0.25">
      <c r="A85" s="155" t="str">
        <f>IF(ISBLANK('N1'!A85),"",'N1'!A85)</f>
        <v/>
      </c>
      <c r="B85" s="158" t="str">
        <f>IF(ISBLANK('N1'!B85),"",'N1'!B85)</f>
        <v/>
      </c>
      <c r="C85" s="937" t="str">
        <f>IF(ISBLANK('N1'!P85),"",'N1'!P85)</f>
        <v/>
      </c>
      <c r="D85" s="212"/>
      <c r="E85" s="213"/>
      <c r="F85" s="213"/>
      <c r="G85" s="213"/>
      <c r="H85" s="213"/>
      <c r="I85" s="213"/>
      <c r="J85" s="215"/>
      <c r="K85" s="501"/>
      <c r="L85" s="216"/>
      <c r="M85" s="214"/>
      <c r="N85" s="214"/>
      <c r="O85" s="214"/>
      <c r="P85" s="214"/>
      <c r="Q85" s="215"/>
      <c r="R85" s="213"/>
      <c r="S85" s="213"/>
      <c r="T85" s="213"/>
      <c r="U85" s="213"/>
      <c r="V85" s="216"/>
      <c r="X85" s="167">
        <f t="shared" si="9"/>
        <v>0</v>
      </c>
      <c r="Y85" s="163">
        <f t="shared" si="10"/>
        <v>0</v>
      </c>
      <c r="Z85" s="163">
        <f t="shared" si="11"/>
        <v>0</v>
      </c>
      <c r="AA85" s="958">
        <f t="shared" si="12"/>
        <v>0</v>
      </c>
      <c r="AC85" s="167">
        <f t="shared" si="13"/>
        <v>0</v>
      </c>
      <c r="AD85" s="163">
        <f t="shared" si="14"/>
        <v>0</v>
      </c>
      <c r="AE85" s="163">
        <f t="shared" si="15"/>
        <v>0</v>
      </c>
      <c r="AF85" s="168">
        <f t="shared" si="16"/>
        <v>0</v>
      </c>
    </row>
    <row r="86" spans="1:32" x14ac:dyDescent="0.25">
      <c r="A86" s="155" t="str">
        <f>IF(ISBLANK('N1'!A86),"",'N1'!A86)</f>
        <v/>
      </c>
      <c r="B86" s="158" t="str">
        <f>IF(ISBLANK('N1'!B86),"",'N1'!B86)</f>
        <v/>
      </c>
      <c r="C86" s="937" t="str">
        <f>IF(ISBLANK('N1'!P86),"",'N1'!P86)</f>
        <v/>
      </c>
      <c r="D86" s="212"/>
      <c r="E86" s="213"/>
      <c r="F86" s="213"/>
      <c r="G86" s="213"/>
      <c r="H86" s="213"/>
      <c r="I86" s="213"/>
      <c r="J86" s="215"/>
      <c r="K86" s="501"/>
      <c r="L86" s="216"/>
      <c r="M86" s="214"/>
      <c r="N86" s="214"/>
      <c r="O86" s="214"/>
      <c r="P86" s="214"/>
      <c r="Q86" s="215"/>
      <c r="R86" s="213"/>
      <c r="S86" s="213"/>
      <c r="T86" s="213"/>
      <c r="U86" s="213"/>
      <c r="V86" s="216"/>
      <c r="X86" s="167">
        <f t="shared" si="9"/>
        <v>0</v>
      </c>
      <c r="Y86" s="163">
        <f t="shared" si="10"/>
        <v>0</v>
      </c>
      <c r="Z86" s="163">
        <f t="shared" si="11"/>
        <v>0</v>
      </c>
      <c r="AA86" s="958">
        <f t="shared" si="12"/>
        <v>0</v>
      </c>
      <c r="AC86" s="167">
        <f t="shared" si="13"/>
        <v>0</v>
      </c>
      <c r="AD86" s="163">
        <f t="shared" si="14"/>
        <v>0</v>
      </c>
      <c r="AE86" s="163">
        <f t="shared" si="15"/>
        <v>0</v>
      </c>
      <c r="AF86" s="168">
        <f t="shared" si="16"/>
        <v>0</v>
      </c>
    </row>
    <row r="87" spans="1:32" x14ac:dyDescent="0.25">
      <c r="A87" s="155" t="str">
        <f>IF(ISBLANK('N1'!A87),"",'N1'!A87)</f>
        <v/>
      </c>
      <c r="B87" s="158" t="str">
        <f>IF(ISBLANK('N1'!B87),"",'N1'!B87)</f>
        <v/>
      </c>
      <c r="C87" s="937" t="str">
        <f>IF(ISBLANK('N1'!P87),"",'N1'!P87)</f>
        <v/>
      </c>
      <c r="D87" s="212"/>
      <c r="E87" s="213"/>
      <c r="F87" s="213"/>
      <c r="G87" s="213"/>
      <c r="H87" s="213"/>
      <c r="I87" s="213"/>
      <c r="J87" s="215"/>
      <c r="K87" s="501"/>
      <c r="L87" s="216"/>
      <c r="M87" s="214"/>
      <c r="N87" s="214"/>
      <c r="O87" s="214"/>
      <c r="P87" s="214"/>
      <c r="Q87" s="215"/>
      <c r="R87" s="213"/>
      <c r="S87" s="213"/>
      <c r="T87" s="213"/>
      <c r="U87" s="213"/>
      <c r="V87" s="216"/>
      <c r="X87" s="167">
        <f t="shared" si="9"/>
        <v>0</v>
      </c>
      <c r="Y87" s="163">
        <f t="shared" si="10"/>
        <v>0</v>
      </c>
      <c r="Z87" s="163">
        <f t="shared" si="11"/>
        <v>0</v>
      </c>
      <c r="AA87" s="958">
        <f t="shared" si="12"/>
        <v>0</v>
      </c>
      <c r="AC87" s="167">
        <f t="shared" si="13"/>
        <v>0</v>
      </c>
      <c r="AD87" s="163">
        <f t="shared" si="14"/>
        <v>0</v>
      </c>
      <c r="AE87" s="163">
        <f t="shared" si="15"/>
        <v>0</v>
      </c>
      <c r="AF87" s="168">
        <f t="shared" si="16"/>
        <v>0</v>
      </c>
    </row>
    <row r="88" spans="1:32" x14ac:dyDescent="0.25">
      <c r="A88" s="155" t="str">
        <f>IF(ISBLANK('N1'!A88),"",'N1'!A88)</f>
        <v/>
      </c>
      <c r="B88" s="158" t="str">
        <f>IF(ISBLANK('N1'!B88),"",'N1'!B88)</f>
        <v/>
      </c>
      <c r="C88" s="937" t="str">
        <f>IF(ISBLANK('N1'!P88),"",'N1'!P88)</f>
        <v/>
      </c>
      <c r="D88" s="212"/>
      <c r="E88" s="213"/>
      <c r="F88" s="213"/>
      <c r="G88" s="213"/>
      <c r="H88" s="213"/>
      <c r="I88" s="213"/>
      <c r="J88" s="215"/>
      <c r="K88" s="501"/>
      <c r="L88" s="216"/>
      <c r="M88" s="214"/>
      <c r="N88" s="214"/>
      <c r="O88" s="214"/>
      <c r="P88" s="214"/>
      <c r="Q88" s="215"/>
      <c r="R88" s="213"/>
      <c r="S88" s="213"/>
      <c r="T88" s="213"/>
      <c r="U88" s="213"/>
      <c r="V88" s="216"/>
      <c r="X88" s="167">
        <f t="shared" si="9"/>
        <v>0</v>
      </c>
      <c r="Y88" s="163">
        <f t="shared" si="10"/>
        <v>0</v>
      </c>
      <c r="Z88" s="163">
        <f t="shared" si="11"/>
        <v>0</v>
      </c>
      <c r="AA88" s="958">
        <f t="shared" si="12"/>
        <v>0</v>
      </c>
      <c r="AC88" s="167">
        <f t="shared" si="13"/>
        <v>0</v>
      </c>
      <c r="AD88" s="163">
        <f t="shared" si="14"/>
        <v>0</v>
      </c>
      <c r="AE88" s="163">
        <f t="shared" si="15"/>
        <v>0</v>
      </c>
      <c r="AF88" s="168">
        <f t="shared" si="16"/>
        <v>0</v>
      </c>
    </row>
    <row r="89" spans="1:32" x14ac:dyDescent="0.25">
      <c r="A89" s="155" t="str">
        <f>IF(ISBLANK('N1'!A89),"",'N1'!A89)</f>
        <v/>
      </c>
      <c r="B89" s="158" t="str">
        <f>IF(ISBLANK('N1'!B89),"",'N1'!B89)</f>
        <v/>
      </c>
      <c r="C89" s="937" t="str">
        <f>IF(ISBLANK('N1'!P89),"",'N1'!P89)</f>
        <v/>
      </c>
      <c r="D89" s="212"/>
      <c r="E89" s="213"/>
      <c r="F89" s="213"/>
      <c r="G89" s="213"/>
      <c r="H89" s="213"/>
      <c r="I89" s="213"/>
      <c r="J89" s="215"/>
      <c r="K89" s="501"/>
      <c r="L89" s="216"/>
      <c r="M89" s="214"/>
      <c r="N89" s="214"/>
      <c r="O89" s="214"/>
      <c r="P89" s="214"/>
      <c r="Q89" s="215"/>
      <c r="R89" s="213"/>
      <c r="S89" s="213"/>
      <c r="T89" s="213"/>
      <c r="U89" s="213"/>
      <c r="V89" s="216"/>
      <c r="X89" s="167">
        <f t="shared" si="9"/>
        <v>0</v>
      </c>
      <c r="Y89" s="163">
        <f t="shared" si="10"/>
        <v>0</v>
      </c>
      <c r="Z89" s="163">
        <f t="shared" si="11"/>
        <v>0</v>
      </c>
      <c r="AA89" s="958">
        <f t="shared" si="12"/>
        <v>0</v>
      </c>
      <c r="AC89" s="167">
        <f t="shared" si="13"/>
        <v>0</v>
      </c>
      <c r="AD89" s="163">
        <f t="shared" si="14"/>
        <v>0</v>
      </c>
      <c r="AE89" s="163">
        <f t="shared" si="15"/>
        <v>0</v>
      </c>
      <c r="AF89" s="168">
        <f t="shared" si="16"/>
        <v>0</v>
      </c>
    </row>
    <row r="90" spans="1:32" x14ac:dyDescent="0.25">
      <c r="A90" s="155" t="str">
        <f>IF(ISBLANK('N1'!A90),"",'N1'!A90)</f>
        <v/>
      </c>
      <c r="B90" s="158" t="str">
        <f>IF(ISBLANK('N1'!B90),"",'N1'!B90)</f>
        <v/>
      </c>
      <c r="C90" s="937" t="str">
        <f>IF(ISBLANK('N1'!P90),"",'N1'!P90)</f>
        <v/>
      </c>
      <c r="D90" s="212"/>
      <c r="E90" s="213"/>
      <c r="F90" s="213"/>
      <c r="G90" s="213"/>
      <c r="H90" s="213"/>
      <c r="I90" s="213"/>
      <c r="J90" s="215"/>
      <c r="K90" s="501"/>
      <c r="L90" s="216"/>
      <c r="M90" s="214"/>
      <c r="N90" s="214"/>
      <c r="O90" s="214"/>
      <c r="P90" s="214"/>
      <c r="Q90" s="215"/>
      <c r="R90" s="213"/>
      <c r="S90" s="213"/>
      <c r="T90" s="213"/>
      <c r="U90" s="213"/>
      <c r="V90" s="216"/>
      <c r="X90" s="167">
        <f t="shared" si="9"/>
        <v>0</v>
      </c>
      <c r="Y90" s="163">
        <f t="shared" si="10"/>
        <v>0</v>
      </c>
      <c r="Z90" s="163">
        <f t="shared" si="11"/>
        <v>0</v>
      </c>
      <c r="AA90" s="958">
        <f t="shared" si="12"/>
        <v>0</v>
      </c>
      <c r="AC90" s="167">
        <f t="shared" si="13"/>
        <v>0</v>
      </c>
      <c r="AD90" s="163">
        <f t="shared" si="14"/>
        <v>0</v>
      </c>
      <c r="AE90" s="163">
        <f t="shared" si="15"/>
        <v>0</v>
      </c>
      <c r="AF90" s="168">
        <f t="shared" si="16"/>
        <v>0</v>
      </c>
    </row>
    <row r="91" spans="1:32" x14ac:dyDescent="0.25">
      <c r="A91" s="155" t="str">
        <f>IF(ISBLANK('N1'!A91),"",'N1'!A91)</f>
        <v/>
      </c>
      <c r="B91" s="158" t="str">
        <f>IF(ISBLANK('N1'!B91),"",'N1'!B91)</f>
        <v/>
      </c>
      <c r="C91" s="937" t="str">
        <f>IF(ISBLANK('N1'!P91),"",'N1'!P91)</f>
        <v/>
      </c>
      <c r="D91" s="212"/>
      <c r="E91" s="213"/>
      <c r="F91" s="213"/>
      <c r="G91" s="213"/>
      <c r="H91" s="213"/>
      <c r="I91" s="213"/>
      <c r="J91" s="215"/>
      <c r="K91" s="501"/>
      <c r="L91" s="216"/>
      <c r="M91" s="214"/>
      <c r="N91" s="214"/>
      <c r="O91" s="214"/>
      <c r="P91" s="214"/>
      <c r="Q91" s="215"/>
      <c r="R91" s="213"/>
      <c r="S91" s="213"/>
      <c r="T91" s="213"/>
      <c r="U91" s="213"/>
      <c r="V91" s="216"/>
      <c r="X91" s="167">
        <f t="shared" si="9"/>
        <v>0</v>
      </c>
      <c r="Y91" s="163">
        <f t="shared" si="10"/>
        <v>0</v>
      </c>
      <c r="Z91" s="163">
        <f t="shared" si="11"/>
        <v>0</v>
      </c>
      <c r="AA91" s="958">
        <f t="shared" si="12"/>
        <v>0</v>
      </c>
      <c r="AC91" s="167">
        <f t="shared" si="13"/>
        <v>0</v>
      </c>
      <c r="AD91" s="163">
        <f t="shared" si="14"/>
        <v>0</v>
      </c>
      <c r="AE91" s="163">
        <f t="shared" si="15"/>
        <v>0</v>
      </c>
      <c r="AF91" s="168">
        <f t="shared" si="16"/>
        <v>0</v>
      </c>
    </row>
    <row r="92" spans="1:32" x14ac:dyDescent="0.25">
      <c r="A92" s="155" t="str">
        <f>IF(ISBLANK('N1'!A92),"",'N1'!A92)</f>
        <v/>
      </c>
      <c r="B92" s="158" t="str">
        <f>IF(ISBLANK('N1'!B92),"",'N1'!B92)</f>
        <v/>
      </c>
      <c r="C92" s="937" t="str">
        <f>IF(ISBLANK('N1'!P92),"",'N1'!P92)</f>
        <v/>
      </c>
      <c r="D92" s="212"/>
      <c r="E92" s="213"/>
      <c r="F92" s="213"/>
      <c r="G92" s="213"/>
      <c r="H92" s="213"/>
      <c r="I92" s="213"/>
      <c r="J92" s="215"/>
      <c r="K92" s="501"/>
      <c r="L92" s="216"/>
      <c r="M92" s="214"/>
      <c r="N92" s="214"/>
      <c r="O92" s="214"/>
      <c r="P92" s="214"/>
      <c r="Q92" s="215"/>
      <c r="R92" s="213"/>
      <c r="S92" s="213"/>
      <c r="T92" s="213"/>
      <c r="U92" s="213"/>
      <c r="V92" s="216"/>
      <c r="X92" s="167">
        <f t="shared" si="9"/>
        <v>0</v>
      </c>
      <c r="Y92" s="163">
        <f t="shared" si="10"/>
        <v>0</v>
      </c>
      <c r="Z92" s="163">
        <f t="shared" si="11"/>
        <v>0</v>
      </c>
      <c r="AA92" s="958">
        <f t="shared" si="12"/>
        <v>0</v>
      </c>
      <c r="AC92" s="167">
        <f t="shared" si="13"/>
        <v>0</v>
      </c>
      <c r="AD92" s="163">
        <f t="shared" si="14"/>
        <v>0</v>
      </c>
      <c r="AE92" s="163">
        <f t="shared" si="15"/>
        <v>0</v>
      </c>
      <c r="AF92" s="168">
        <f t="shared" si="16"/>
        <v>0</v>
      </c>
    </row>
    <row r="93" spans="1:32" x14ac:dyDescent="0.25">
      <c r="A93" s="155" t="str">
        <f>IF(ISBLANK('N1'!A93),"",'N1'!A93)</f>
        <v/>
      </c>
      <c r="B93" s="158" t="str">
        <f>IF(ISBLANK('N1'!B93),"",'N1'!B93)</f>
        <v/>
      </c>
      <c r="C93" s="937" t="str">
        <f>IF(ISBLANK('N1'!P93),"",'N1'!P93)</f>
        <v/>
      </c>
      <c r="D93" s="212"/>
      <c r="E93" s="213"/>
      <c r="F93" s="213"/>
      <c r="G93" s="213"/>
      <c r="H93" s="213"/>
      <c r="I93" s="213"/>
      <c r="J93" s="215"/>
      <c r="K93" s="501"/>
      <c r="L93" s="216"/>
      <c r="M93" s="214"/>
      <c r="N93" s="214"/>
      <c r="O93" s="214"/>
      <c r="P93" s="214"/>
      <c r="Q93" s="215"/>
      <c r="R93" s="213"/>
      <c r="S93" s="213"/>
      <c r="T93" s="213"/>
      <c r="U93" s="213"/>
      <c r="V93" s="216"/>
      <c r="X93" s="167">
        <f t="shared" si="9"/>
        <v>0</v>
      </c>
      <c r="Y93" s="163">
        <f t="shared" si="10"/>
        <v>0</v>
      </c>
      <c r="Z93" s="163">
        <f t="shared" si="11"/>
        <v>0</v>
      </c>
      <c r="AA93" s="958">
        <f t="shared" si="12"/>
        <v>0</v>
      </c>
      <c r="AC93" s="167">
        <f t="shared" si="13"/>
        <v>0</v>
      </c>
      <c r="AD93" s="163">
        <f t="shared" si="14"/>
        <v>0</v>
      </c>
      <c r="AE93" s="163">
        <f t="shared" si="15"/>
        <v>0</v>
      </c>
      <c r="AF93" s="168">
        <f t="shared" si="16"/>
        <v>0</v>
      </c>
    </row>
    <row r="94" spans="1:32" x14ac:dyDescent="0.25">
      <c r="A94" s="155" t="str">
        <f>IF(ISBLANK('N1'!A94),"",'N1'!A94)</f>
        <v/>
      </c>
      <c r="B94" s="158" t="str">
        <f>IF(ISBLANK('N1'!B94),"",'N1'!B94)</f>
        <v/>
      </c>
      <c r="C94" s="937" t="str">
        <f>IF(ISBLANK('N1'!P94),"",'N1'!P94)</f>
        <v/>
      </c>
      <c r="D94" s="212"/>
      <c r="E94" s="213"/>
      <c r="F94" s="213"/>
      <c r="G94" s="213"/>
      <c r="H94" s="213"/>
      <c r="I94" s="213"/>
      <c r="J94" s="215"/>
      <c r="K94" s="501"/>
      <c r="L94" s="216"/>
      <c r="M94" s="214"/>
      <c r="N94" s="214"/>
      <c r="O94" s="214"/>
      <c r="P94" s="214"/>
      <c r="Q94" s="215"/>
      <c r="R94" s="213"/>
      <c r="S94" s="213"/>
      <c r="T94" s="213"/>
      <c r="U94" s="213"/>
      <c r="V94" s="216"/>
      <c r="X94" s="167">
        <f t="shared" si="9"/>
        <v>0</v>
      </c>
      <c r="Y94" s="163">
        <f t="shared" si="10"/>
        <v>0</v>
      </c>
      <c r="Z94" s="163">
        <f t="shared" si="11"/>
        <v>0</v>
      </c>
      <c r="AA94" s="958">
        <f t="shared" si="12"/>
        <v>0</v>
      </c>
      <c r="AC94" s="167">
        <f t="shared" si="13"/>
        <v>0</v>
      </c>
      <c r="AD94" s="163">
        <f t="shared" si="14"/>
        <v>0</v>
      </c>
      <c r="AE94" s="163">
        <f t="shared" si="15"/>
        <v>0</v>
      </c>
      <c r="AF94" s="168">
        <f t="shared" si="16"/>
        <v>0</v>
      </c>
    </row>
    <row r="95" spans="1:32" x14ac:dyDescent="0.25">
      <c r="A95" s="155" t="str">
        <f>IF(ISBLANK('N1'!A95),"",'N1'!A95)</f>
        <v/>
      </c>
      <c r="B95" s="158" t="str">
        <f>IF(ISBLANK('N1'!B95),"",'N1'!B95)</f>
        <v/>
      </c>
      <c r="C95" s="937" t="str">
        <f>IF(ISBLANK('N1'!P95),"",'N1'!P95)</f>
        <v/>
      </c>
      <c r="D95" s="212"/>
      <c r="E95" s="213"/>
      <c r="F95" s="213"/>
      <c r="G95" s="213"/>
      <c r="H95" s="213"/>
      <c r="I95" s="213"/>
      <c r="J95" s="215"/>
      <c r="K95" s="501"/>
      <c r="L95" s="216"/>
      <c r="M95" s="214"/>
      <c r="N95" s="214"/>
      <c r="O95" s="214"/>
      <c r="P95" s="214"/>
      <c r="Q95" s="215"/>
      <c r="R95" s="213"/>
      <c r="S95" s="213"/>
      <c r="T95" s="213"/>
      <c r="U95" s="213"/>
      <c r="V95" s="216"/>
      <c r="X95" s="167">
        <f t="shared" si="9"/>
        <v>0</v>
      </c>
      <c r="Y95" s="163">
        <f t="shared" si="10"/>
        <v>0</v>
      </c>
      <c r="Z95" s="163">
        <f t="shared" si="11"/>
        <v>0</v>
      </c>
      <c r="AA95" s="958">
        <f t="shared" si="12"/>
        <v>0</v>
      </c>
      <c r="AC95" s="167">
        <f t="shared" si="13"/>
        <v>0</v>
      </c>
      <c r="AD95" s="163">
        <f t="shared" si="14"/>
        <v>0</v>
      </c>
      <c r="AE95" s="163">
        <f t="shared" si="15"/>
        <v>0</v>
      </c>
      <c r="AF95" s="168">
        <f t="shared" si="16"/>
        <v>0</v>
      </c>
    </row>
    <row r="96" spans="1:32" x14ac:dyDescent="0.25">
      <c r="A96" s="155" t="str">
        <f>IF(ISBLANK('N1'!A96),"",'N1'!A96)</f>
        <v/>
      </c>
      <c r="B96" s="158" t="str">
        <f>IF(ISBLANK('N1'!B96),"",'N1'!B96)</f>
        <v/>
      </c>
      <c r="C96" s="937" t="str">
        <f>IF(ISBLANK('N1'!P96),"",'N1'!P96)</f>
        <v/>
      </c>
      <c r="D96" s="212"/>
      <c r="E96" s="213"/>
      <c r="F96" s="213"/>
      <c r="G96" s="213"/>
      <c r="H96" s="213"/>
      <c r="I96" s="213"/>
      <c r="J96" s="215"/>
      <c r="K96" s="501"/>
      <c r="L96" s="216"/>
      <c r="M96" s="214"/>
      <c r="N96" s="214"/>
      <c r="O96" s="214"/>
      <c r="P96" s="214"/>
      <c r="Q96" s="215"/>
      <c r="R96" s="213"/>
      <c r="S96" s="213"/>
      <c r="T96" s="213"/>
      <c r="U96" s="213"/>
      <c r="V96" s="216"/>
      <c r="X96" s="167">
        <f t="shared" si="9"/>
        <v>0</v>
      </c>
      <c r="Y96" s="163">
        <f t="shared" si="10"/>
        <v>0</v>
      </c>
      <c r="Z96" s="163">
        <f t="shared" si="11"/>
        <v>0</v>
      </c>
      <c r="AA96" s="958">
        <f t="shared" si="12"/>
        <v>0</v>
      </c>
      <c r="AC96" s="167">
        <f t="shared" si="13"/>
        <v>0</v>
      </c>
      <c r="AD96" s="163">
        <f t="shared" si="14"/>
        <v>0</v>
      </c>
      <c r="AE96" s="163">
        <f t="shared" si="15"/>
        <v>0</v>
      </c>
      <c r="AF96" s="168">
        <f t="shared" si="16"/>
        <v>0</v>
      </c>
    </row>
    <row r="97" spans="1:32" x14ac:dyDescent="0.25">
      <c r="A97" s="155" t="str">
        <f>IF(ISBLANK('N1'!A97),"",'N1'!A97)</f>
        <v/>
      </c>
      <c r="B97" s="158" t="str">
        <f>IF(ISBLANK('N1'!B97),"",'N1'!B97)</f>
        <v/>
      </c>
      <c r="C97" s="937" t="str">
        <f>IF(ISBLANK('N1'!P97),"",'N1'!P97)</f>
        <v/>
      </c>
      <c r="D97" s="212"/>
      <c r="E97" s="213"/>
      <c r="F97" s="213"/>
      <c r="G97" s="213"/>
      <c r="H97" s="213"/>
      <c r="I97" s="213"/>
      <c r="J97" s="215"/>
      <c r="K97" s="501"/>
      <c r="L97" s="216"/>
      <c r="M97" s="214"/>
      <c r="N97" s="214"/>
      <c r="O97" s="214"/>
      <c r="P97" s="214"/>
      <c r="Q97" s="215"/>
      <c r="R97" s="213"/>
      <c r="S97" s="213"/>
      <c r="T97" s="213"/>
      <c r="U97" s="213"/>
      <c r="V97" s="216"/>
      <c r="X97" s="167">
        <f t="shared" si="9"/>
        <v>0</v>
      </c>
      <c r="Y97" s="163">
        <f t="shared" si="10"/>
        <v>0</v>
      </c>
      <c r="Z97" s="163">
        <f t="shared" si="11"/>
        <v>0</v>
      </c>
      <c r="AA97" s="958">
        <f t="shared" si="12"/>
        <v>0</v>
      </c>
      <c r="AC97" s="167">
        <f t="shared" si="13"/>
        <v>0</v>
      </c>
      <c r="AD97" s="163">
        <f t="shared" si="14"/>
        <v>0</v>
      </c>
      <c r="AE97" s="163">
        <f t="shared" si="15"/>
        <v>0</v>
      </c>
      <c r="AF97" s="168">
        <f t="shared" si="16"/>
        <v>0</v>
      </c>
    </row>
    <row r="98" spans="1:32" x14ac:dyDescent="0.25">
      <c r="A98" s="155" t="str">
        <f>IF(ISBLANK('N1'!A98),"",'N1'!A98)</f>
        <v/>
      </c>
      <c r="B98" s="158" t="str">
        <f>IF(ISBLANK('N1'!B98),"",'N1'!B98)</f>
        <v/>
      </c>
      <c r="C98" s="937" t="str">
        <f>IF(ISBLANK('N1'!P98),"",'N1'!P98)</f>
        <v/>
      </c>
      <c r="D98" s="212"/>
      <c r="E98" s="213"/>
      <c r="F98" s="213"/>
      <c r="G98" s="213"/>
      <c r="H98" s="213"/>
      <c r="I98" s="213"/>
      <c r="J98" s="215"/>
      <c r="K98" s="501"/>
      <c r="L98" s="216"/>
      <c r="M98" s="214"/>
      <c r="N98" s="214"/>
      <c r="O98" s="214"/>
      <c r="P98" s="214"/>
      <c r="Q98" s="215"/>
      <c r="R98" s="213"/>
      <c r="S98" s="213"/>
      <c r="T98" s="213"/>
      <c r="U98" s="213"/>
      <c r="V98" s="216"/>
      <c r="X98" s="167">
        <f t="shared" si="9"/>
        <v>0</v>
      </c>
      <c r="Y98" s="163">
        <f t="shared" si="10"/>
        <v>0</v>
      </c>
      <c r="Z98" s="163">
        <f t="shared" si="11"/>
        <v>0</v>
      </c>
      <c r="AA98" s="958">
        <f t="shared" si="12"/>
        <v>0</v>
      </c>
      <c r="AC98" s="167">
        <f t="shared" si="13"/>
        <v>0</v>
      </c>
      <c r="AD98" s="163">
        <f t="shared" si="14"/>
        <v>0</v>
      </c>
      <c r="AE98" s="163">
        <f t="shared" si="15"/>
        <v>0</v>
      </c>
      <c r="AF98" s="168">
        <f t="shared" si="16"/>
        <v>0</v>
      </c>
    </row>
    <row r="99" spans="1:32" x14ac:dyDescent="0.25">
      <c r="A99" s="155" t="str">
        <f>IF(ISBLANK('N1'!A99),"",'N1'!A99)</f>
        <v/>
      </c>
      <c r="B99" s="158" t="str">
        <f>IF(ISBLANK('N1'!B99),"",'N1'!B99)</f>
        <v/>
      </c>
      <c r="C99" s="937" t="str">
        <f>IF(ISBLANK('N1'!P99),"",'N1'!P99)</f>
        <v/>
      </c>
      <c r="D99" s="212"/>
      <c r="E99" s="213"/>
      <c r="F99" s="213"/>
      <c r="G99" s="213"/>
      <c r="H99" s="213"/>
      <c r="I99" s="213"/>
      <c r="J99" s="215"/>
      <c r="K99" s="501"/>
      <c r="L99" s="216"/>
      <c r="M99" s="214"/>
      <c r="N99" s="214"/>
      <c r="O99" s="214"/>
      <c r="P99" s="214"/>
      <c r="Q99" s="215"/>
      <c r="R99" s="213"/>
      <c r="S99" s="213"/>
      <c r="T99" s="213"/>
      <c r="U99" s="213"/>
      <c r="V99" s="216"/>
      <c r="X99" s="167">
        <f t="shared" si="9"/>
        <v>0</v>
      </c>
      <c r="Y99" s="163">
        <f t="shared" si="10"/>
        <v>0</v>
      </c>
      <c r="Z99" s="163">
        <f t="shared" si="11"/>
        <v>0</v>
      </c>
      <c r="AA99" s="958">
        <f t="shared" si="12"/>
        <v>0</v>
      </c>
      <c r="AC99" s="167">
        <f t="shared" si="13"/>
        <v>0</v>
      </c>
      <c r="AD99" s="163">
        <f t="shared" si="14"/>
        <v>0</v>
      </c>
      <c r="AE99" s="163">
        <f t="shared" si="15"/>
        <v>0</v>
      </c>
      <c r="AF99" s="168">
        <f t="shared" si="16"/>
        <v>0</v>
      </c>
    </row>
    <row r="100" spans="1:32" x14ac:dyDescent="0.25">
      <c r="A100" s="155" t="str">
        <f>IF(ISBLANK('N1'!A100),"",'N1'!A100)</f>
        <v/>
      </c>
      <c r="B100" s="158" t="str">
        <f>IF(ISBLANK('N1'!B100),"",'N1'!B100)</f>
        <v/>
      </c>
      <c r="C100" s="937" t="str">
        <f>IF(ISBLANK('N1'!P100),"",'N1'!P100)</f>
        <v/>
      </c>
      <c r="D100" s="212"/>
      <c r="E100" s="213"/>
      <c r="F100" s="213"/>
      <c r="G100" s="213"/>
      <c r="H100" s="213"/>
      <c r="I100" s="213"/>
      <c r="J100" s="215"/>
      <c r="K100" s="501"/>
      <c r="L100" s="216"/>
      <c r="M100" s="214"/>
      <c r="N100" s="214"/>
      <c r="O100" s="214"/>
      <c r="P100" s="214"/>
      <c r="Q100" s="215"/>
      <c r="R100" s="213"/>
      <c r="S100" s="213"/>
      <c r="T100" s="213"/>
      <c r="U100" s="213"/>
      <c r="V100" s="216"/>
      <c r="X100" s="167">
        <f t="shared" si="9"/>
        <v>0</v>
      </c>
      <c r="Y100" s="163">
        <f t="shared" si="10"/>
        <v>0</v>
      </c>
      <c r="Z100" s="163">
        <f t="shared" si="11"/>
        <v>0</v>
      </c>
      <c r="AA100" s="958">
        <f t="shared" si="12"/>
        <v>0</v>
      </c>
      <c r="AC100" s="167">
        <f t="shared" si="13"/>
        <v>0</v>
      </c>
      <c r="AD100" s="163">
        <f t="shared" si="14"/>
        <v>0</v>
      </c>
      <c r="AE100" s="163">
        <f t="shared" si="15"/>
        <v>0</v>
      </c>
      <c r="AF100" s="168">
        <f t="shared" si="16"/>
        <v>0</v>
      </c>
    </row>
    <row r="101" spans="1:32" x14ac:dyDescent="0.25">
      <c r="A101" s="155" t="str">
        <f>IF(ISBLANK('N1'!A101),"",'N1'!A101)</f>
        <v/>
      </c>
      <c r="B101" s="158" t="str">
        <f>IF(ISBLANK('N1'!B101),"",'N1'!B101)</f>
        <v/>
      </c>
      <c r="C101" s="937" t="str">
        <f>IF(ISBLANK('N1'!P101),"",'N1'!P101)</f>
        <v/>
      </c>
      <c r="D101" s="212"/>
      <c r="E101" s="213"/>
      <c r="F101" s="213"/>
      <c r="G101" s="213"/>
      <c r="H101" s="213"/>
      <c r="I101" s="213"/>
      <c r="J101" s="215"/>
      <c r="K101" s="501"/>
      <c r="L101" s="216"/>
      <c r="M101" s="214"/>
      <c r="N101" s="214"/>
      <c r="O101" s="214"/>
      <c r="P101" s="214"/>
      <c r="Q101" s="215"/>
      <c r="R101" s="213"/>
      <c r="S101" s="213"/>
      <c r="T101" s="213"/>
      <c r="U101" s="213"/>
      <c r="V101" s="216"/>
      <c r="X101" s="167">
        <f t="shared" si="9"/>
        <v>0</v>
      </c>
      <c r="Y101" s="163">
        <f t="shared" si="10"/>
        <v>0</v>
      </c>
      <c r="Z101" s="163">
        <f t="shared" si="11"/>
        <v>0</v>
      </c>
      <c r="AA101" s="958">
        <f t="shared" si="12"/>
        <v>0</v>
      </c>
      <c r="AC101" s="167">
        <f t="shared" si="13"/>
        <v>0</v>
      </c>
      <c r="AD101" s="163">
        <f t="shared" si="14"/>
        <v>0</v>
      </c>
      <c r="AE101" s="163">
        <f t="shared" si="15"/>
        <v>0</v>
      </c>
      <c r="AF101" s="168">
        <f t="shared" si="16"/>
        <v>0</v>
      </c>
    </row>
    <row r="102" spans="1:32" x14ac:dyDescent="0.25">
      <c r="A102" s="155" t="str">
        <f>IF(ISBLANK('N1'!A102),"",'N1'!A102)</f>
        <v/>
      </c>
      <c r="B102" s="158" t="str">
        <f>IF(ISBLANK('N1'!B102),"",'N1'!B102)</f>
        <v/>
      </c>
      <c r="C102" s="937" t="str">
        <f>IF(ISBLANK('N1'!P102),"",'N1'!P102)</f>
        <v/>
      </c>
      <c r="D102" s="212"/>
      <c r="E102" s="213"/>
      <c r="F102" s="213"/>
      <c r="G102" s="213"/>
      <c r="H102" s="213"/>
      <c r="I102" s="213"/>
      <c r="J102" s="215"/>
      <c r="K102" s="501"/>
      <c r="L102" s="216"/>
      <c r="M102" s="214"/>
      <c r="N102" s="214"/>
      <c r="O102" s="214"/>
      <c r="P102" s="214"/>
      <c r="Q102" s="215"/>
      <c r="R102" s="213"/>
      <c r="S102" s="213"/>
      <c r="T102" s="213"/>
      <c r="U102" s="213"/>
      <c r="V102" s="216"/>
      <c r="X102" s="167">
        <f t="shared" si="9"/>
        <v>0</v>
      </c>
      <c r="Y102" s="163">
        <f t="shared" si="10"/>
        <v>0</v>
      </c>
      <c r="Z102" s="163">
        <f t="shared" si="11"/>
        <v>0</v>
      </c>
      <c r="AA102" s="958">
        <f t="shared" si="12"/>
        <v>0</v>
      </c>
      <c r="AC102" s="167">
        <f t="shared" si="13"/>
        <v>0</v>
      </c>
      <c r="AD102" s="163">
        <f t="shared" si="14"/>
        <v>0</v>
      </c>
      <c r="AE102" s="163">
        <f t="shared" si="15"/>
        <v>0</v>
      </c>
      <c r="AF102" s="168">
        <f t="shared" si="16"/>
        <v>0</v>
      </c>
    </row>
    <row r="103" spans="1:32" x14ac:dyDescent="0.25">
      <c r="A103" s="155" t="str">
        <f>IF(ISBLANK('N1'!A103),"",'N1'!A103)</f>
        <v/>
      </c>
      <c r="B103" s="158" t="str">
        <f>IF(ISBLANK('N1'!B103),"",'N1'!B103)</f>
        <v/>
      </c>
      <c r="C103" s="937" t="str">
        <f>IF(ISBLANK('N1'!P103),"",'N1'!P103)</f>
        <v/>
      </c>
      <c r="D103" s="212"/>
      <c r="E103" s="213"/>
      <c r="F103" s="213"/>
      <c r="G103" s="213"/>
      <c r="H103" s="213"/>
      <c r="I103" s="213"/>
      <c r="J103" s="215"/>
      <c r="K103" s="501"/>
      <c r="L103" s="216"/>
      <c r="M103" s="214"/>
      <c r="N103" s="214"/>
      <c r="O103" s="214"/>
      <c r="P103" s="214"/>
      <c r="Q103" s="215"/>
      <c r="R103" s="213"/>
      <c r="S103" s="213"/>
      <c r="T103" s="213"/>
      <c r="U103" s="213"/>
      <c r="V103" s="216"/>
      <c r="X103" s="167">
        <f t="shared" si="9"/>
        <v>0</v>
      </c>
      <c r="Y103" s="163">
        <f t="shared" si="10"/>
        <v>0</v>
      </c>
      <c r="Z103" s="163">
        <f t="shared" si="11"/>
        <v>0</v>
      </c>
      <c r="AA103" s="958">
        <f t="shared" si="12"/>
        <v>0</v>
      </c>
      <c r="AC103" s="167">
        <f t="shared" si="13"/>
        <v>0</v>
      </c>
      <c r="AD103" s="163">
        <f t="shared" si="14"/>
        <v>0</v>
      </c>
      <c r="AE103" s="163">
        <f t="shared" si="15"/>
        <v>0</v>
      </c>
      <c r="AF103" s="168">
        <f t="shared" si="16"/>
        <v>0</v>
      </c>
    </row>
    <row r="104" spans="1:32" x14ac:dyDescent="0.25">
      <c r="A104" s="155" t="str">
        <f>IF(ISBLANK('N1'!A104),"",'N1'!A104)</f>
        <v/>
      </c>
      <c r="B104" s="158" t="str">
        <f>IF(ISBLANK('N1'!B104),"",'N1'!B104)</f>
        <v/>
      </c>
      <c r="C104" s="937" t="str">
        <f>IF(ISBLANK('N1'!P104),"",'N1'!P104)</f>
        <v/>
      </c>
      <c r="D104" s="212"/>
      <c r="E104" s="213"/>
      <c r="F104" s="213"/>
      <c r="G104" s="213"/>
      <c r="H104" s="213"/>
      <c r="I104" s="213"/>
      <c r="J104" s="215"/>
      <c r="K104" s="501"/>
      <c r="L104" s="216"/>
      <c r="M104" s="214"/>
      <c r="N104" s="214"/>
      <c r="O104" s="214"/>
      <c r="P104" s="214"/>
      <c r="Q104" s="215"/>
      <c r="R104" s="213"/>
      <c r="S104" s="213"/>
      <c r="T104" s="213"/>
      <c r="U104" s="213"/>
      <c r="V104" s="216"/>
      <c r="X104" s="167">
        <f t="shared" si="9"/>
        <v>0</v>
      </c>
      <c r="Y104" s="163">
        <f t="shared" si="10"/>
        <v>0</v>
      </c>
      <c r="Z104" s="163">
        <f t="shared" si="11"/>
        <v>0</v>
      </c>
      <c r="AA104" s="958">
        <f t="shared" si="12"/>
        <v>0</v>
      </c>
      <c r="AC104" s="167">
        <f t="shared" si="13"/>
        <v>0</v>
      </c>
      <c r="AD104" s="163">
        <f t="shared" si="14"/>
        <v>0</v>
      </c>
      <c r="AE104" s="163">
        <f t="shared" si="15"/>
        <v>0</v>
      </c>
      <c r="AF104" s="168">
        <f t="shared" si="16"/>
        <v>0</v>
      </c>
    </row>
    <row r="105" spans="1:32" x14ac:dyDescent="0.25">
      <c r="A105" s="155" t="str">
        <f>IF(ISBLANK('N1'!A105),"",'N1'!A105)</f>
        <v/>
      </c>
      <c r="B105" s="158" t="str">
        <f>IF(ISBLANK('N1'!B105),"",'N1'!B105)</f>
        <v/>
      </c>
      <c r="C105" s="937" t="str">
        <f>IF(ISBLANK('N1'!P105),"",'N1'!P105)</f>
        <v/>
      </c>
      <c r="D105" s="212"/>
      <c r="E105" s="213"/>
      <c r="F105" s="213"/>
      <c r="G105" s="213"/>
      <c r="H105" s="213"/>
      <c r="I105" s="213"/>
      <c r="J105" s="215"/>
      <c r="K105" s="501"/>
      <c r="L105" s="216"/>
      <c r="M105" s="214"/>
      <c r="N105" s="214"/>
      <c r="O105" s="214"/>
      <c r="P105" s="214"/>
      <c r="Q105" s="215"/>
      <c r="R105" s="213"/>
      <c r="S105" s="213"/>
      <c r="T105" s="213"/>
      <c r="U105" s="213"/>
      <c r="V105" s="216"/>
      <c r="X105" s="167">
        <f t="shared" si="9"/>
        <v>0</v>
      </c>
      <c r="Y105" s="163">
        <f t="shared" si="10"/>
        <v>0</v>
      </c>
      <c r="Z105" s="163">
        <f t="shared" si="11"/>
        <v>0</v>
      </c>
      <c r="AA105" s="958">
        <f t="shared" si="12"/>
        <v>0</v>
      </c>
      <c r="AC105" s="167">
        <f t="shared" si="13"/>
        <v>0</v>
      </c>
      <c r="AD105" s="163">
        <f t="shared" si="14"/>
        <v>0</v>
      </c>
      <c r="AE105" s="163">
        <f t="shared" si="15"/>
        <v>0</v>
      </c>
      <c r="AF105" s="168">
        <f t="shared" si="16"/>
        <v>0</v>
      </c>
    </row>
    <row r="106" spans="1:32" x14ac:dyDescent="0.25">
      <c r="A106" s="155" t="str">
        <f>IF(ISBLANK('N1'!A106),"",'N1'!A106)</f>
        <v/>
      </c>
      <c r="B106" s="158" t="str">
        <f>IF(ISBLANK('N1'!B106),"",'N1'!B106)</f>
        <v/>
      </c>
      <c r="C106" s="937" t="str">
        <f>IF(ISBLANK('N1'!P106),"",'N1'!P106)</f>
        <v/>
      </c>
      <c r="D106" s="212"/>
      <c r="E106" s="213"/>
      <c r="F106" s="213"/>
      <c r="G106" s="213"/>
      <c r="H106" s="213"/>
      <c r="I106" s="213"/>
      <c r="J106" s="215"/>
      <c r="K106" s="501"/>
      <c r="L106" s="216"/>
      <c r="M106" s="214"/>
      <c r="N106" s="214"/>
      <c r="O106" s="214"/>
      <c r="P106" s="214"/>
      <c r="Q106" s="215"/>
      <c r="R106" s="213"/>
      <c r="S106" s="213"/>
      <c r="T106" s="213"/>
      <c r="U106" s="213"/>
      <c r="V106" s="216"/>
      <c r="X106" s="167">
        <f t="shared" si="9"/>
        <v>0</v>
      </c>
      <c r="Y106" s="163">
        <f t="shared" si="10"/>
        <v>0</v>
      </c>
      <c r="Z106" s="163">
        <f t="shared" si="11"/>
        <v>0</v>
      </c>
      <c r="AA106" s="958">
        <f t="shared" si="12"/>
        <v>0</v>
      </c>
      <c r="AC106" s="167">
        <f t="shared" si="13"/>
        <v>0</v>
      </c>
      <c r="AD106" s="163">
        <f t="shared" si="14"/>
        <v>0</v>
      </c>
      <c r="AE106" s="163">
        <f t="shared" si="15"/>
        <v>0</v>
      </c>
      <c r="AF106" s="168">
        <f t="shared" si="16"/>
        <v>0</v>
      </c>
    </row>
    <row r="107" spans="1:32" x14ac:dyDescent="0.25">
      <c r="A107" s="155" t="str">
        <f>IF(ISBLANK('N1'!A107),"",'N1'!A107)</f>
        <v/>
      </c>
      <c r="B107" s="158" t="str">
        <f>IF(ISBLANK('N1'!B107),"",'N1'!B107)</f>
        <v/>
      </c>
      <c r="C107" s="937" t="str">
        <f>IF(ISBLANK('N1'!P107),"",'N1'!P107)</f>
        <v/>
      </c>
      <c r="D107" s="212"/>
      <c r="E107" s="213"/>
      <c r="F107" s="213"/>
      <c r="G107" s="213"/>
      <c r="H107" s="213"/>
      <c r="I107" s="213"/>
      <c r="J107" s="215"/>
      <c r="K107" s="501"/>
      <c r="L107" s="216"/>
      <c r="M107" s="214"/>
      <c r="N107" s="214"/>
      <c r="O107" s="214"/>
      <c r="P107" s="214"/>
      <c r="Q107" s="215"/>
      <c r="R107" s="213"/>
      <c r="S107" s="213"/>
      <c r="T107" s="213"/>
      <c r="U107" s="213"/>
      <c r="V107" s="216"/>
      <c r="X107" s="167">
        <f t="shared" si="9"/>
        <v>0</v>
      </c>
      <c r="Y107" s="163">
        <f t="shared" si="10"/>
        <v>0</v>
      </c>
      <c r="Z107" s="163">
        <f t="shared" si="11"/>
        <v>0</v>
      </c>
      <c r="AA107" s="958">
        <f t="shared" si="12"/>
        <v>0</v>
      </c>
      <c r="AC107" s="167">
        <f t="shared" si="13"/>
        <v>0</v>
      </c>
      <c r="AD107" s="163">
        <f t="shared" si="14"/>
        <v>0</v>
      </c>
      <c r="AE107" s="163">
        <f t="shared" si="15"/>
        <v>0</v>
      </c>
      <c r="AF107" s="168">
        <f t="shared" si="16"/>
        <v>0</v>
      </c>
    </row>
    <row r="108" spans="1:32" x14ac:dyDescent="0.25">
      <c r="A108" s="155" t="str">
        <f>IF(ISBLANK('N1'!A108),"",'N1'!A108)</f>
        <v/>
      </c>
      <c r="B108" s="158" t="str">
        <f>IF(ISBLANK('N1'!B108),"",'N1'!B108)</f>
        <v/>
      </c>
      <c r="C108" s="937" t="str">
        <f>IF(ISBLANK('N1'!P108),"",'N1'!P108)</f>
        <v/>
      </c>
      <c r="D108" s="212"/>
      <c r="E108" s="213"/>
      <c r="F108" s="213"/>
      <c r="G108" s="213"/>
      <c r="H108" s="213"/>
      <c r="I108" s="213"/>
      <c r="J108" s="215"/>
      <c r="K108" s="501"/>
      <c r="L108" s="216"/>
      <c r="M108" s="214"/>
      <c r="N108" s="214"/>
      <c r="O108" s="214"/>
      <c r="P108" s="214"/>
      <c r="Q108" s="215"/>
      <c r="R108" s="213"/>
      <c r="S108" s="213"/>
      <c r="T108" s="213"/>
      <c r="U108" s="213"/>
      <c r="V108" s="216"/>
      <c r="X108" s="167">
        <f t="shared" si="9"/>
        <v>0</v>
      </c>
      <c r="Y108" s="163">
        <f t="shared" si="10"/>
        <v>0</v>
      </c>
      <c r="Z108" s="163">
        <f t="shared" si="11"/>
        <v>0</v>
      </c>
      <c r="AA108" s="958">
        <f t="shared" si="12"/>
        <v>0</v>
      </c>
      <c r="AC108" s="167">
        <f t="shared" si="13"/>
        <v>0</v>
      </c>
      <c r="AD108" s="163">
        <f t="shared" si="14"/>
        <v>0</v>
      </c>
      <c r="AE108" s="163">
        <f t="shared" si="15"/>
        <v>0</v>
      </c>
      <c r="AF108" s="168">
        <f t="shared" si="16"/>
        <v>0</v>
      </c>
    </row>
    <row r="109" spans="1:32" x14ac:dyDescent="0.25">
      <c r="A109" s="155" t="str">
        <f>IF(ISBLANK('N1'!A109),"",'N1'!A109)</f>
        <v/>
      </c>
      <c r="B109" s="158" t="str">
        <f>IF(ISBLANK('N1'!B109),"",'N1'!B109)</f>
        <v/>
      </c>
      <c r="C109" s="937" t="str">
        <f>IF(ISBLANK('N1'!P109),"",'N1'!P109)</f>
        <v/>
      </c>
      <c r="D109" s="212"/>
      <c r="E109" s="213"/>
      <c r="F109" s="213"/>
      <c r="G109" s="213"/>
      <c r="H109" s="213"/>
      <c r="I109" s="213"/>
      <c r="J109" s="215"/>
      <c r="K109" s="501"/>
      <c r="L109" s="216"/>
      <c r="M109" s="214"/>
      <c r="N109" s="214"/>
      <c r="O109" s="214"/>
      <c r="P109" s="214"/>
      <c r="Q109" s="215"/>
      <c r="R109" s="213"/>
      <c r="S109" s="213"/>
      <c r="T109" s="213"/>
      <c r="U109" s="213"/>
      <c r="V109" s="216"/>
      <c r="X109" s="167">
        <f t="shared" si="9"/>
        <v>0</v>
      </c>
      <c r="Y109" s="163">
        <f t="shared" si="10"/>
        <v>0</v>
      </c>
      <c r="Z109" s="163">
        <f t="shared" si="11"/>
        <v>0</v>
      </c>
      <c r="AA109" s="958">
        <f t="shared" si="12"/>
        <v>0</v>
      </c>
      <c r="AC109" s="167">
        <f t="shared" si="13"/>
        <v>0</v>
      </c>
      <c r="AD109" s="163">
        <f t="shared" si="14"/>
        <v>0</v>
      </c>
      <c r="AE109" s="163">
        <f t="shared" si="15"/>
        <v>0</v>
      </c>
      <c r="AF109" s="168">
        <f t="shared" si="16"/>
        <v>0</v>
      </c>
    </row>
    <row r="110" spans="1:32" x14ac:dyDescent="0.25">
      <c r="A110" s="155" t="str">
        <f>IF(ISBLANK('N1'!A110),"",'N1'!A110)</f>
        <v/>
      </c>
      <c r="B110" s="158" t="str">
        <f>IF(ISBLANK('N1'!B110),"",'N1'!B110)</f>
        <v/>
      </c>
      <c r="C110" s="937" t="str">
        <f>IF(ISBLANK('N1'!P110),"",'N1'!P110)</f>
        <v/>
      </c>
      <c r="D110" s="212"/>
      <c r="E110" s="213"/>
      <c r="F110" s="213"/>
      <c r="G110" s="213"/>
      <c r="H110" s="213"/>
      <c r="I110" s="213"/>
      <c r="J110" s="215"/>
      <c r="K110" s="501"/>
      <c r="L110" s="216"/>
      <c r="M110" s="214"/>
      <c r="N110" s="214"/>
      <c r="O110" s="214"/>
      <c r="P110" s="214"/>
      <c r="Q110" s="215"/>
      <c r="R110" s="213"/>
      <c r="S110" s="213"/>
      <c r="T110" s="213"/>
      <c r="U110" s="213"/>
      <c r="V110" s="216"/>
      <c r="X110" s="167">
        <f t="shared" si="9"/>
        <v>0</v>
      </c>
      <c r="Y110" s="163">
        <f t="shared" si="10"/>
        <v>0</v>
      </c>
      <c r="Z110" s="163">
        <f t="shared" si="11"/>
        <v>0</v>
      </c>
      <c r="AA110" s="958">
        <f t="shared" si="12"/>
        <v>0</v>
      </c>
      <c r="AC110" s="167">
        <f t="shared" si="13"/>
        <v>0</v>
      </c>
      <c r="AD110" s="163">
        <f t="shared" si="14"/>
        <v>0</v>
      </c>
      <c r="AE110" s="163">
        <f t="shared" si="15"/>
        <v>0</v>
      </c>
      <c r="AF110" s="168">
        <f t="shared" si="16"/>
        <v>0</v>
      </c>
    </row>
    <row r="111" spans="1:32" x14ac:dyDescent="0.25">
      <c r="A111" s="155" t="str">
        <f>IF(ISBLANK('N1'!A111),"",'N1'!A111)</f>
        <v/>
      </c>
      <c r="B111" s="158" t="str">
        <f>IF(ISBLANK('N1'!B111),"",'N1'!B111)</f>
        <v/>
      </c>
      <c r="C111" s="937" t="str">
        <f>IF(ISBLANK('N1'!P111),"",'N1'!P111)</f>
        <v/>
      </c>
      <c r="D111" s="212"/>
      <c r="E111" s="213"/>
      <c r="F111" s="213"/>
      <c r="G111" s="213"/>
      <c r="H111" s="213"/>
      <c r="I111" s="213"/>
      <c r="J111" s="215"/>
      <c r="K111" s="501"/>
      <c r="L111" s="216"/>
      <c r="M111" s="214"/>
      <c r="N111" s="214"/>
      <c r="O111" s="214"/>
      <c r="P111" s="214"/>
      <c r="Q111" s="215"/>
      <c r="R111" s="213"/>
      <c r="S111" s="213"/>
      <c r="T111" s="213"/>
      <c r="U111" s="213"/>
      <c r="V111" s="216"/>
      <c r="X111" s="167">
        <f t="shared" si="9"/>
        <v>0</v>
      </c>
      <c r="Y111" s="163">
        <f t="shared" si="10"/>
        <v>0</v>
      </c>
      <c r="Z111" s="163">
        <f t="shared" si="11"/>
        <v>0</v>
      </c>
      <c r="AA111" s="958">
        <f t="shared" si="12"/>
        <v>0</v>
      </c>
      <c r="AC111" s="167">
        <f t="shared" si="13"/>
        <v>0</v>
      </c>
      <c r="AD111" s="163">
        <f t="shared" si="14"/>
        <v>0</v>
      </c>
      <c r="AE111" s="163">
        <f t="shared" si="15"/>
        <v>0</v>
      </c>
      <c r="AF111" s="168">
        <f t="shared" si="16"/>
        <v>0</v>
      </c>
    </row>
    <row r="112" spans="1:32" x14ac:dyDescent="0.25">
      <c r="A112" s="155" t="str">
        <f>IF(ISBLANK('N1'!A112),"",'N1'!A112)</f>
        <v/>
      </c>
      <c r="B112" s="158" t="str">
        <f>IF(ISBLANK('N1'!B112),"",'N1'!B112)</f>
        <v/>
      </c>
      <c r="C112" s="937" t="str">
        <f>IF(ISBLANK('N1'!P112),"",'N1'!P112)</f>
        <v/>
      </c>
      <c r="D112" s="212"/>
      <c r="E112" s="213"/>
      <c r="F112" s="213"/>
      <c r="G112" s="213"/>
      <c r="H112" s="213"/>
      <c r="I112" s="213"/>
      <c r="J112" s="215"/>
      <c r="K112" s="501"/>
      <c r="L112" s="216"/>
      <c r="M112" s="214"/>
      <c r="N112" s="214"/>
      <c r="O112" s="214"/>
      <c r="P112" s="214"/>
      <c r="Q112" s="215"/>
      <c r="R112" s="213"/>
      <c r="S112" s="213"/>
      <c r="T112" s="213"/>
      <c r="U112" s="213"/>
      <c r="V112" s="216"/>
      <c r="X112" s="167">
        <f t="shared" si="9"/>
        <v>0</v>
      </c>
      <c r="Y112" s="163">
        <f t="shared" si="10"/>
        <v>0</v>
      </c>
      <c r="Z112" s="163">
        <f t="shared" si="11"/>
        <v>0</v>
      </c>
      <c r="AA112" s="958">
        <f t="shared" si="12"/>
        <v>0</v>
      </c>
      <c r="AC112" s="167">
        <f t="shared" si="13"/>
        <v>0</v>
      </c>
      <c r="AD112" s="163">
        <f t="shared" si="14"/>
        <v>0</v>
      </c>
      <c r="AE112" s="163">
        <f t="shared" si="15"/>
        <v>0</v>
      </c>
      <c r="AF112" s="168">
        <f t="shared" si="16"/>
        <v>0</v>
      </c>
    </row>
    <row r="113" spans="1:32" x14ac:dyDescent="0.25">
      <c r="A113" s="155" t="str">
        <f>IF(ISBLANK('N1'!A113),"",'N1'!A113)</f>
        <v/>
      </c>
      <c r="B113" s="158" t="str">
        <f>IF(ISBLANK('N1'!B113),"",'N1'!B113)</f>
        <v/>
      </c>
      <c r="C113" s="937" t="str">
        <f>IF(ISBLANK('N1'!P113),"",'N1'!P113)</f>
        <v/>
      </c>
      <c r="D113" s="212"/>
      <c r="E113" s="213"/>
      <c r="F113" s="213"/>
      <c r="G113" s="213"/>
      <c r="H113" s="213"/>
      <c r="I113" s="213"/>
      <c r="J113" s="215"/>
      <c r="K113" s="501"/>
      <c r="L113" s="216"/>
      <c r="M113" s="214"/>
      <c r="N113" s="214"/>
      <c r="O113" s="214"/>
      <c r="P113" s="214"/>
      <c r="Q113" s="215"/>
      <c r="R113" s="213"/>
      <c r="S113" s="213"/>
      <c r="T113" s="213"/>
      <c r="U113" s="213"/>
      <c r="V113" s="216"/>
      <c r="X113" s="167">
        <f t="shared" si="9"/>
        <v>0</v>
      </c>
      <c r="Y113" s="163">
        <f t="shared" si="10"/>
        <v>0</v>
      </c>
      <c r="Z113" s="163">
        <f t="shared" si="11"/>
        <v>0</v>
      </c>
      <c r="AA113" s="958">
        <f t="shared" si="12"/>
        <v>0</v>
      </c>
      <c r="AC113" s="167">
        <f t="shared" si="13"/>
        <v>0</v>
      </c>
      <c r="AD113" s="163">
        <f t="shared" si="14"/>
        <v>0</v>
      </c>
      <c r="AE113" s="163">
        <f t="shared" si="15"/>
        <v>0</v>
      </c>
      <c r="AF113" s="168">
        <f t="shared" si="16"/>
        <v>0</v>
      </c>
    </row>
    <row r="114" spans="1:32" x14ac:dyDescent="0.25">
      <c r="A114" s="155" t="str">
        <f>IF(ISBLANK('N1'!A114),"",'N1'!A114)</f>
        <v/>
      </c>
      <c r="B114" s="158" t="str">
        <f>IF(ISBLANK('N1'!B114),"",'N1'!B114)</f>
        <v/>
      </c>
      <c r="C114" s="937" t="str">
        <f>IF(ISBLANK('N1'!P114),"",'N1'!P114)</f>
        <v/>
      </c>
      <c r="D114" s="212"/>
      <c r="E114" s="213"/>
      <c r="F114" s="213"/>
      <c r="G114" s="213"/>
      <c r="H114" s="213"/>
      <c r="I114" s="213"/>
      <c r="J114" s="215"/>
      <c r="K114" s="501"/>
      <c r="L114" s="216"/>
      <c r="M114" s="214"/>
      <c r="N114" s="214"/>
      <c r="O114" s="214"/>
      <c r="P114" s="214"/>
      <c r="Q114" s="215"/>
      <c r="R114" s="213"/>
      <c r="S114" s="213"/>
      <c r="T114" s="213"/>
      <c r="U114" s="213"/>
      <c r="V114" s="216"/>
      <c r="X114" s="167">
        <f t="shared" si="9"/>
        <v>0</v>
      </c>
      <c r="Y114" s="163">
        <f t="shared" si="10"/>
        <v>0</v>
      </c>
      <c r="Z114" s="163">
        <f t="shared" si="11"/>
        <v>0</v>
      </c>
      <c r="AA114" s="958">
        <f t="shared" si="12"/>
        <v>0</v>
      </c>
      <c r="AC114" s="167">
        <f t="shared" si="13"/>
        <v>0</v>
      </c>
      <c r="AD114" s="163">
        <f t="shared" si="14"/>
        <v>0</v>
      </c>
      <c r="AE114" s="163">
        <f t="shared" si="15"/>
        <v>0</v>
      </c>
      <c r="AF114" s="168">
        <f t="shared" si="16"/>
        <v>0</v>
      </c>
    </row>
    <row r="115" spans="1:32" x14ac:dyDescent="0.25">
      <c r="A115" s="155" t="str">
        <f>IF(ISBLANK('N1'!A115),"",'N1'!A115)</f>
        <v/>
      </c>
      <c r="B115" s="158" t="str">
        <f>IF(ISBLANK('N1'!B115),"",'N1'!B115)</f>
        <v/>
      </c>
      <c r="C115" s="937" t="str">
        <f>IF(ISBLANK('N1'!P115),"",'N1'!P115)</f>
        <v/>
      </c>
      <c r="D115" s="212"/>
      <c r="E115" s="213"/>
      <c r="F115" s="213"/>
      <c r="G115" s="213"/>
      <c r="H115" s="213"/>
      <c r="I115" s="213"/>
      <c r="J115" s="215"/>
      <c r="K115" s="501"/>
      <c r="L115" s="216"/>
      <c r="M115" s="214"/>
      <c r="N115" s="214"/>
      <c r="O115" s="214"/>
      <c r="P115" s="214"/>
      <c r="Q115" s="215"/>
      <c r="R115" s="213"/>
      <c r="S115" s="213"/>
      <c r="T115" s="213"/>
      <c r="U115" s="213"/>
      <c r="V115" s="216"/>
      <c r="X115" s="167">
        <f t="shared" si="9"/>
        <v>0</v>
      </c>
      <c r="Y115" s="163">
        <f t="shared" si="10"/>
        <v>0</v>
      </c>
      <c r="Z115" s="163">
        <f t="shared" si="11"/>
        <v>0</v>
      </c>
      <c r="AA115" s="958">
        <f t="shared" si="12"/>
        <v>0</v>
      </c>
      <c r="AC115" s="167">
        <f t="shared" si="13"/>
        <v>0</v>
      </c>
      <c r="AD115" s="163">
        <f t="shared" si="14"/>
        <v>0</v>
      </c>
      <c r="AE115" s="163">
        <f t="shared" si="15"/>
        <v>0</v>
      </c>
      <c r="AF115" s="168">
        <f t="shared" si="16"/>
        <v>0</v>
      </c>
    </row>
    <row r="116" spans="1:32" x14ac:dyDescent="0.25">
      <c r="A116" s="155" t="str">
        <f>IF(ISBLANK('N1'!A116),"",'N1'!A116)</f>
        <v/>
      </c>
      <c r="B116" s="158" t="str">
        <f>IF(ISBLANK('N1'!B116),"",'N1'!B116)</f>
        <v/>
      </c>
      <c r="C116" s="937" t="str">
        <f>IF(ISBLANK('N1'!P116),"",'N1'!P116)</f>
        <v/>
      </c>
      <c r="D116" s="212"/>
      <c r="E116" s="213"/>
      <c r="F116" s="213"/>
      <c r="G116" s="213"/>
      <c r="H116" s="213"/>
      <c r="I116" s="213"/>
      <c r="J116" s="215"/>
      <c r="K116" s="501"/>
      <c r="L116" s="216"/>
      <c r="M116" s="214"/>
      <c r="N116" s="214"/>
      <c r="O116" s="214"/>
      <c r="P116" s="214"/>
      <c r="Q116" s="215"/>
      <c r="R116" s="213"/>
      <c r="S116" s="213"/>
      <c r="T116" s="213"/>
      <c r="U116" s="213"/>
      <c r="V116" s="216"/>
      <c r="X116" s="167">
        <f t="shared" si="9"/>
        <v>0</v>
      </c>
      <c r="Y116" s="163">
        <f t="shared" si="10"/>
        <v>0</v>
      </c>
      <c r="Z116" s="163">
        <f t="shared" si="11"/>
        <v>0</v>
      </c>
      <c r="AA116" s="958">
        <f t="shared" si="12"/>
        <v>0</v>
      </c>
      <c r="AC116" s="167">
        <f t="shared" si="13"/>
        <v>0</v>
      </c>
      <c r="AD116" s="163">
        <f t="shared" si="14"/>
        <v>0</v>
      </c>
      <c r="AE116" s="163">
        <f t="shared" si="15"/>
        <v>0</v>
      </c>
      <c r="AF116" s="168">
        <f t="shared" si="16"/>
        <v>0</v>
      </c>
    </row>
    <row r="117" spans="1:32" x14ac:dyDescent="0.25">
      <c r="A117" s="155" t="str">
        <f>IF(ISBLANK('N1'!A117),"",'N1'!A117)</f>
        <v/>
      </c>
      <c r="B117" s="158" t="str">
        <f>IF(ISBLANK('N1'!B117),"",'N1'!B117)</f>
        <v/>
      </c>
      <c r="C117" s="937" t="str">
        <f>IF(ISBLANK('N1'!P117),"",'N1'!P117)</f>
        <v/>
      </c>
      <c r="D117" s="212"/>
      <c r="E117" s="213"/>
      <c r="F117" s="213"/>
      <c r="G117" s="213"/>
      <c r="H117" s="213"/>
      <c r="I117" s="213"/>
      <c r="J117" s="215"/>
      <c r="K117" s="501"/>
      <c r="L117" s="216"/>
      <c r="M117" s="214"/>
      <c r="N117" s="214"/>
      <c r="O117" s="214"/>
      <c r="P117" s="214"/>
      <c r="Q117" s="215"/>
      <c r="R117" s="213"/>
      <c r="S117" s="213"/>
      <c r="T117" s="213"/>
      <c r="U117" s="213"/>
      <c r="V117" s="216"/>
      <c r="X117" s="167">
        <f t="shared" si="9"/>
        <v>0</v>
      </c>
      <c r="Y117" s="163">
        <f t="shared" si="10"/>
        <v>0</v>
      </c>
      <c r="Z117" s="163">
        <f t="shared" si="11"/>
        <v>0</v>
      </c>
      <c r="AA117" s="958">
        <f t="shared" si="12"/>
        <v>0</v>
      </c>
      <c r="AC117" s="167">
        <f t="shared" si="13"/>
        <v>0</v>
      </c>
      <c r="AD117" s="163">
        <f t="shared" si="14"/>
        <v>0</v>
      </c>
      <c r="AE117" s="163">
        <f t="shared" si="15"/>
        <v>0</v>
      </c>
      <c r="AF117" s="168">
        <f t="shared" si="16"/>
        <v>0</v>
      </c>
    </row>
    <row r="118" spans="1:32" x14ac:dyDescent="0.25">
      <c r="A118" s="155" t="str">
        <f>IF(ISBLANK('N1'!A118),"",'N1'!A118)</f>
        <v/>
      </c>
      <c r="B118" s="158" t="str">
        <f>IF(ISBLANK('N1'!B118),"",'N1'!B118)</f>
        <v/>
      </c>
      <c r="C118" s="937" t="str">
        <f>IF(ISBLANK('N1'!P118),"",'N1'!P118)</f>
        <v/>
      </c>
      <c r="D118" s="212"/>
      <c r="E118" s="213"/>
      <c r="F118" s="213"/>
      <c r="G118" s="213"/>
      <c r="H118" s="213"/>
      <c r="I118" s="213"/>
      <c r="J118" s="215"/>
      <c r="K118" s="501"/>
      <c r="L118" s="216"/>
      <c r="M118" s="214"/>
      <c r="N118" s="214"/>
      <c r="O118" s="214"/>
      <c r="P118" s="214"/>
      <c r="Q118" s="215"/>
      <c r="R118" s="213"/>
      <c r="S118" s="213"/>
      <c r="T118" s="213"/>
      <c r="U118" s="213"/>
      <c r="V118" s="216"/>
      <c r="X118" s="167">
        <f t="shared" si="9"/>
        <v>0</v>
      </c>
      <c r="Y118" s="163">
        <f t="shared" si="10"/>
        <v>0</v>
      </c>
      <c r="Z118" s="163">
        <f t="shared" si="11"/>
        <v>0</v>
      </c>
      <c r="AA118" s="958">
        <f t="shared" si="12"/>
        <v>0</v>
      </c>
      <c r="AC118" s="167">
        <f t="shared" si="13"/>
        <v>0</v>
      </c>
      <c r="AD118" s="163">
        <f t="shared" si="14"/>
        <v>0</v>
      </c>
      <c r="AE118" s="163">
        <f t="shared" si="15"/>
        <v>0</v>
      </c>
      <c r="AF118" s="168">
        <f t="shared" si="16"/>
        <v>0</v>
      </c>
    </row>
    <row r="119" spans="1:32" x14ac:dyDescent="0.25">
      <c r="A119" s="155" t="str">
        <f>IF(ISBLANK('N1'!A119),"",'N1'!A119)</f>
        <v/>
      </c>
      <c r="B119" s="158" t="str">
        <f>IF(ISBLANK('N1'!B119),"",'N1'!B119)</f>
        <v/>
      </c>
      <c r="C119" s="937" t="str">
        <f>IF(ISBLANK('N1'!P119),"",'N1'!P119)</f>
        <v/>
      </c>
      <c r="D119" s="212"/>
      <c r="E119" s="213"/>
      <c r="F119" s="213"/>
      <c r="G119" s="213"/>
      <c r="H119" s="213"/>
      <c r="I119" s="213"/>
      <c r="J119" s="215"/>
      <c r="K119" s="501"/>
      <c r="L119" s="216"/>
      <c r="M119" s="214"/>
      <c r="N119" s="214"/>
      <c r="O119" s="214"/>
      <c r="P119" s="214"/>
      <c r="Q119" s="215"/>
      <c r="R119" s="213"/>
      <c r="S119" s="213"/>
      <c r="T119" s="213"/>
      <c r="U119" s="213"/>
      <c r="V119" s="216"/>
      <c r="X119" s="167">
        <f t="shared" si="9"/>
        <v>0</v>
      </c>
      <c r="Y119" s="163">
        <f t="shared" si="10"/>
        <v>0</v>
      </c>
      <c r="Z119" s="163">
        <f t="shared" si="11"/>
        <v>0</v>
      </c>
      <c r="AA119" s="958">
        <f t="shared" si="12"/>
        <v>0</v>
      </c>
      <c r="AC119" s="167">
        <f t="shared" si="13"/>
        <v>0</v>
      </c>
      <c r="AD119" s="163">
        <f t="shared" si="14"/>
        <v>0</v>
      </c>
      <c r="AE119" s="163">
        <f t="shared" si="15"/>
        <v>0</v>
      </c>
      <c r="AF119" s="168">
        <f t="shared" si="16"/>
        <v>0</v>
      </c>
    </row>
    <row r="120" spans="1:32" x14ac:dyDescent="0.25">
      <c r="A120" s="155" t="str">
        <f>IF(ISBLANK('N1'!A120),"",'N1'!A120)</f>
        <v/>
      </c>
      <c r="B120" s="158" t="str">
        <f>IF(ISBLANK('N1'!B120),"",'N1'!B120)</f>
        <v/>
      </c>
      <c r="C120" s="937" t="str">
        <f>IF(ISBLANK('N1'!P120),"",'N1'!P120)</f>
        <v/>
      </c>
      <c r="D120" s="212"/>
      <c r="E120" s="213"/>
      <c r="F120" s="213"/>
      <c r="G120" s="213"/>
      <c r="H120" s="213"/>
      <c r="I120" s="213"/>
      <c r="J120" s="215"/>
      <c r="K120" s="501"/>
      <c r="L120" s="216"/>
      <c r="M120" s="214"/>
      <c r="N120" s="214"/>
      <c r="O120" s="214"/>
      <c r="P120" s="214"/>
      <c r="Q120" s="215"/>
      <c r="R120" s="213"/>
      <c r="S120" s="213"/>
      <c r="T120" s="213"/>
      <c r="U120" s="213"/>
      <c r="V120" s="216"/>
      <c r="X120" s="167">
        <f t="shared" si="9"/>
        <v>0</v>
      </c>
      <c r="Y120" s="163">
        <f t="shared" si="10"/>
        <v>0</v>
      </c>
      <c r="Z120" s="163">
        <f t="shared" si="11"/>
        <v>0</v>
      </c>
      <c r="AA120" s="958">
        <f t="shared" si="12"/>
        <v>0</v>
      </c>
      <c r="AC120" s="167">
        <f t="shared" si="13"/>
        <v>0</v>
      </c>
      <c r="AD120" s="163">
        <f t="shared" si="14"/>
        <v>0</v>
      </c>
      <c r="AE120" s="163">
        <f t="shared" si="15"/>
        <v>0</v>
      </c>
      <c r="AF120" s="168">
        <f t="shared" si="16"/>
        <v>0</v>
      </c>
    </row>
    <row r="121" spans="1:32" x14ac:dyDescent="0.25">
      <c r="A121" s="155" t="str">
        <f>IF(ISBLANK('N1'!A121),"",'N1'!A121)</f>
        <v/>
      </c>
      <c r="B121" s="158" t="str">
        <f>IF(ISBLANK('N1'!B121),"",'N1'!B121)</f>
        <v/>
      </c>
      <c r="C121" s="937" t="str">
        <f>IF(ISBLANK('N1'!P121),"",'N1'!P121)</f>
        <v/>
      </c>
      <c r="D121" s="212"/>
      <c r="E121" s="213"/>
      <c r="F121" s="213"/>
      <c r="G121" s="213"/>
      <c r="H121" s="213"/>
      <c r="I121" s="213"/>
      <c r="J121" s="215"/>
      <c r="K121" s="501"/>
      <c r="L121" s="216"/>
      <c r="M121" s="214"/>
      <c r="N121" s="214"/>
      <c r="O121" s="214"/>
      <c r="P121" s="214"/>
      <c r="Q121" s="215"/>
      <c r="R121" s="213"/>
      <c r="S121" s="213"/>
      <c r="T121" s="213"/>
      <c r="U121" s="213"/>
      <c r="V121" s="216"/>
      <c r="X121" s="167">
        <f t="shared" si="9"/>
        <v>0</v>
      </c>
      <c r="Y121" s="163">
        <f t="shared" si="10"/>
        <v>0</v>
      </c>
      <c r="Z121" s="163">
        <f t="shared" si="11"/>
        <v>0</v>
      </c>
      <c r="AA121" s="958">
        <f t="shared" si="12"/>
        <v>0</v>
      </c>
      <c r="AC121" s="167">
        <f t="shared" si="13"/>
        <v>0</v>
      </c>
      <c r="AD121" s="163">
        <f t="shared" si="14"/>
        <v>0</v>
      </c>
      <c r="AE121" s="163">
        <f t="shared" si="15"/>
        <v>0</v>
      </c>
      <c r="AF121" s="168">
        <f t="shared" si="16"/>
        <v>0</v>
      </c>
    </row>
    <row r="122" spans="1:32" x14ac:dyDescent="0.25">
      <c r="A122" s="155" t="str">
        <f>IF(ISBLANK('N1'!A122),"",'N1'!A122)</f>
        <v/>
      </c>
      <c r="B122" s="158" t="str">
        <f>IF(ISBLANK('N1'!B122),"",'N1'!B122)</f>
        <v/>
      </c>
      <c r="C122" s="937" t="str">
        <f>IF(ISBLANK('N1'!P122),"",'N1'!P122)</f>
        <v/>
      </c>
      <c r="D122" s="212"/>
      <c r="E122" s="213"/>
      <c r="F122" s="213"/>
      <c r="G122" s="213"/>
      <c r="H122" s="213"/>
      <c r="I122" s="213"/>
      <c r="J122" s="215"/>
      <c r="K122" s="501"/>
      <c r="L122" s="216"/>
      <c r="M122" s="214"/>
      <c r="N122" s="214"/>
      <c r="O122" s="214"/>
      <c r="P122" s="214"/>
      <c r="Q122" s="215"/>
      <c r="R122" s="213"/>
      <c r="S122" s="213"/>
      <c r="T122" s="213"/>
      <c r="U122" s="213"/>
      <c r="V122" s="216"/>
      <c r="X122" s="167">
        <f t="shared" si="9"/>
        <v>0</v>
      </c>
      <c r="Y122" s="163">
        <f t="shared" si="10"/>
        <v>0</v>
      </c>
      <c r="Z122" s="163">
        <f t="shared" si="11"/>
        <v>0</v>
      </c>
      <c r="AA122" s="958">
        <f t="shared" si="12"/>
        <v>0</v>
      </c>
      <c r="AC122" s="167">
        <f t="shared" si="13"/>
        <v>0</v>
      </c>
      <c r="AD122" s="163">
        <f t="shared" si="14"/>
        <v>0</v>
      </c>
      <c r="AE122" s="163">
        <f t="shared" si="15"/>
        <v>0</v>
      </c>
      <c r="AF122" s="168">
        <f t="shared" si="16"/>
        <v>0</v>
      </c>
    </row>
    <row r="123" spans="1:32" x14ac:dyDescent="0.25">
      <c r="A123" s="155" t="str">
        <f>IF(ISBLANK('N1'!A123),"",'N1'!A123)</f>
        <v/>
      </c>
      <c r="B123" s="158" t="str">
        <f>IF(ISBLANK('N1'!B123),"",'N1'!B123)</f>
        <v/>
      </c>
      <c r="C123" s="937" t="str">
        <f>IF(ISBLANK('N1'!P123),"",'N1'!P123)</f>
        <v/>
      </c>
      <c r="D123" s="212"/>
      <c r="E123" s="213"/>
      <c r="F123" s="213"/>
      <c r="G123" s="213"/>
      <c r="H123" s="213"/>
      <c r="I123" s="213"/>
      <c r="J123" s="215"/>
      <c r="K123" s="501"/>
      <c r="L123" s="216"/>
      <c r="M123" s="214"/>
      <c r="N123" s="214"/>
      <c r="O123" s="214"/>
      <c r="P123" s="214"/>
      <c r="Q123" s="215"/>
      <c r="R123" s="213"/>
      <c r="S123" s="213"/>
      <c r="T123" s="213"/>
      <c r="U123" s="213"/>
      <c r="V123" s="216"/>
      <c r="X123" s="167">
        <f t="shared" si="9"/>
        <v>0</v>
      </c>
      <c r="Y123" s="163">
        <f t="shared" si="10"/>
        <v>0</v>
      </c>
      <c r="Z123" s="163">
        <f t="shared" si="11"/>
        <v>0</v>
      </c>
      <c r="AA123" s="958">
        <f t="shared" si="12"/>
        <v>0</v>
      </c>
      <c r="AC123" s="167">
        <f t="shared" si="13"/>
        <v>0</v>
      </c>
      <c r="AD123" s="163">
        <f t="shared" si="14"/>
        <v>0</v>
      </c>
      <c r="AE123" s="163">
        <f t="shared" si="15"/>
        <v>0</v>
      </c>
      <c r="AF123" s="168">
        <f t="shared" si="16"/>
        <v>0</v>
      </c>
    </row>
    <row r="124" spans="1:32" x14ac:dyDescent="0.25">
      <c r="A124" s="155" t="str">
        <f>IF(ISBLANK('N1'!A124),"",'N1'!A124)</f>
        <v/>
      </c>
      <c r="B124" s="158" t="str">
        <f>IF(ISBLANK('N1'!B124),"",'N1'!B124)</f>
        <v/>
      </c>
      <c r="C124" s="937" t="str">
        <f>IF(ISBLANK('N1'!P124),"",'N1'!P124)</f>
        <v/>
      </c>
      <c r="D124" s="212"/>
      <c r="E124" s="213"/>
      <c r="F124" s="213"/>
      <c r="G124" s="213"/>
      <c r="H124" s="213"/>
      <c r="I124" s="213"/>
      <c r="J124" s="215"/>
      <c r="K124" s="501"/>
      <c r="L124" s="216"/>
      <c r="M124" s="214"/>
      <c r="N124" s="214"/>
      <c r="O124" s="214"/>
      <c r="P124" s="214"/>
      <c r="Q124" s="215"/>
      <c r="R124" s="213"/>
      <c r="S124" s="213"/>
      <c r="T124" s="213"/>
      <c r="U124" s="213"/>
      <c r="V124" s="216"/>
      <c r="X124" s="167">
        <f t="shared" si="9"/>
        <v>0</v>
      </c>
      <c r="Y124" s="163">
        <f t="shared" si="10"/>
        <v>0</v>
      </c>
      <c r="Z124" s="163">
        <f t="shared" si="11"/>
        <v>0</v>
      </c>
      <c r="AA124" s="958">
        <f t="shared" si="12"/>
        <v>0</v>
      </c>
      <c r="AC124" s="167">
        <f t="shared" si="13"/>
        <v>0</v>
      </c>
      <c r="AD124" s="163">
        <f t="shared" si="14"/>
        <v>0</v>
      </c>
      <c r="AE124" s="163">
        <f t="shared" si="15"/>
        <v>0</v>
      </c>
      <c r="AF124" s="168">
        <f t="shared" si="16"/>
        <v>0</v>
      </c>
    </row>
    <row r="125" spans="1:32" x14ac:dyDescent="0.25">
      <c r="A125" s="155" t="str">
        <f>IF(ISBLANK('N1'!A125),"",'N1'!A125)</f>
        <v/>
      </c>
      <c r="B125" s="158" t="str">
        <f>IF(ISBLANK('N1'!B125),"",'N1'!B125)</f>
        <v/>
      </c>
      <c r="C125" s="937" t="str">
        <f>IF(ISBLANK('N1'!P125),"",'N1'!P125)</f>
        <v/>
      </c>
      <c r="D125" s="212"/>
      <c r="E125" s="213"/>
      <c r="F125" s="213"/>
      <c r="G125" s="213"/>
      <c r="H125" s="213"/>
      <c r="I125" s="213"/>
      <c r="J125" s="215"/>
      <c r="K125" s="501"/>
      <c r="L125" s="216"/>
      <c r="M125" s="214"/>
      <c r="N125" s="214"/>
      <c r="O125" s="214"/>
      <c r="P125" s="214"/>
      <c r="Q125" s="215"/>
      <c r="R125" s="213"/>
      <c r="S125" s="213"/>
      <c r="T125" s="213"/>
      <c r="U125" s="213"/>
      <c r="V125" s="216"/>
      <c r="X125" s="167">
        <f t="shared" si="9"/>
        <v>0</v>
      </c>
      <c r="Y125" s="163">
        <f t="shared" si="10"/>
        <v>0</v>
      </c>
      <c r="Z125" s="163">
        <f t="shared" si="11"/>
        <v>0</v>
      </c>
      <c r="AA125" s="958">
        <f t="shared" si="12"/>
        <v>0</v>
      </c>
      <c r="AC125" s="167">
        <f t="shared" si="13"/>
        <v>0</v>
      </c>
      <c r="AD125" s="163">
        <f t="shared" si="14"/>
        <v>0</v>
      </c>
      <c r="AE125" s="163">
        <f t="shared" si="15"/>
        <v>0</v>
      </c>
      <c r="AF125" s="168">
        <f t="shared" si="16"/>
        <v>0</v>
      </c>
    </row>
    <row r="126" spans="1:32" x14ac:dyDescent="0.25">
      <c r="A126" s="155" t="str">
        <f>IF(ISBLANK('N1'!A126),"",'N1'!A126)</f>
        <v/>
      </c>
      <c r="B126" s="158" t="str">
        <f>IF(ISBLANK('N1'!B126),"",'N1'!B126)</f>
        <v/>
      </c>
      <c r="C126" s="937" t="str">
        <f>IF(ISBLANK('N1'!P126),"",'N1'!P126)</f>
        <v/>
      </c>
      <c r="D126" s="212"/>
      <c r="E126" s="213"/>
      <c r="F126" s="213"/>
      <c r="G126" s="213"/>
      <c r="H126" s="213"/>
      <c r="I126" s="213"/>
      <c r="J126" s="215"/>
      <c r="K126" s="501"/>
      <c r="L126" s="216"/>
      <c r="M126" s="214"/>
      <c r="N126" s="214"/>
      <c r="O126" s="214"/>
      <c r="P126" s="214"/>
      <c r="Q126" s="215"/>
      <c r="R126" s="213"/>
      <c r="S126" s="213"/>
      <c r="T126" s="213"/>
      <c r="U126" s="213"/>
      <c r="V126" s="216"/>
      <c r="X126" s="167">
        <f t="shared" si="9"/>
        <v>0</v>
      </c>
      <c r="Y126" s="163">
        <f t="shared" si="10"/>
        <v>0</v>
      </c>
      <c r="Z126" s="163">
        <f t="shared" si="11"/>
        <v>0</v>
      </c>
      <c r="AA126" s="958">
        <f t="shared" si="12"/>
        <v>0</v>
      </c>
      <c r="AC126" s="167">
        <f t="shared" si="13"/>
        <v>0</v>
      </c>
      <c r="AD126" s="163">
        <f t="shared" si="14"/>
        <v>0</v>
      </c>
      <c r="AE126" s="163">
        <f t="shared" si="15"/>
        <v>0</v>
      </c>
      <c r="AF126" s="168">
        <f t="shared" si="16"/>
        <v>0</v>
      </c>
    </row>
    <row r="127" spans="1:32" x14ac:dyDescent="0.25">
      <c r="A127" s="155" t="str">
        <f>IF(ISBLANK('N1'!A127),"",'N1'!A127)</f>
        <v/>
      </c>
      <c r="B127" s="158" t="str">
        <f>IF(ISBLANK('N1'!B127),"",'N1'!B127)</f>
        <v/>
      </c>
      <c r="C127" s="937" t="str">
        <f>IF(ISBLANK('N1'!P127),"",'N1'!P127)</f>
        <v/>
      </c>
      <c r="D127" s="212"/>
      <c r="E127" s="213"/>
      <c r="F127" s="213"/>
      <c r="G127" s="213"/>
      <c r="H127" s="213"/>
      <c r="I127" s="213"/>
      <c r="J127" s="215"/>
      <c r="K127" s="501"/>
      <c r="L127" s="216"/>
      <c r="M127" s="214"/>
      <c r="N127" s="214"/>
      <c r="O127" s="214"/>
      <c r="P127" s="214"/>
      <c r="Q127" s="215"/>
      <c r="R127" s="213"/>
      <c r="S127" s="213"/>
      <c r="T127" s="213"/>
      <c r="U127" s="213"/>
      <c r="V127" s="216"/>
      <c r="X127" s="167">
        <f t="shared" si="9"/>
        <v>0</v>
      </c>
      <c r="Y127" s="163">
        <f t="shared" si="10"/>
        <v>0</v>
      </c>
      <c r="Z127" s="163">
        <f t="shared" si="11"/>
        <v>0</v>
      </c>
      <c r="AA127" s="958">
        <f t="shared" si="12"/>
        <v>0</v>
      </c>
      <c r="AC127" s="167">
        <f t="shared" si="13"/>
        <v>0</v>
      </c>
      <c r="AD127" s="163">
        <f t="shared" si="14"/>
        <v>0</v>
      </c>
      <c r="AE127" s="163">
        <f t="shared" si="15"/>
        <v>0</v>
      </c>
      <c r="AF127" s="168">
        <f t="shared" si="16"/>
        <v>0</v>
      </c>
    </row>
    <row r="128" spans="1:32" x14ac:dyDescent="0.25">
      <c r="A128" s="155" t="str">
        <f>IF(ISBLANK('N1'!A128),"",'N1'!A128)</f>
        <v/>
      </c>
      <c r="B128" s="158" t="str">
        <f>IF(ISBLANK('N1'!B128),"",'N1'!B128)</f>
        <v/>
      </c>
      <c r="C128" s="937" t="str">
        <f>IF(ISBLANK('N1'!P128),"",'N1'!P128)</f>
        <v/>
      </c>
      <c r="D128" s="212"/>
      <c r="E128" s="213"/>
      <c r="F128" s="213"/>
      <c r="G128" s="213"/>
      <c r="H128" s="213"/>
      <c r="I128" s="213"/>
      <c r="J128" s="215"/>
      <c r="K128" s="501"/>
      <c r="L128" s="216"/>
      <c r="M128" s="214"/>
      <c r="N128" s="214"/>
      <c r="O128" s="214"/>
      <c r="P128" s="214"/>
      <c r="Q128" s="215"/>
      <c r="R128" s="213"/>
      <c r="S128" s="213"/>
      <c r="T128" s="213"/>
      <c r="U128" s="213"/>
      <c r="V128" s="216"/>
      <c r="X128" s="167">
        <f t="shared" si="9"/>
        <v>0</v>
      </c>
      <c r="Y128" s="163">
        <f t="shared" si="10"/>
        <v>0</v>
      </c>
      <c r="Z128" s="163">
        <f t="shared" si="11"/>
        <v>0</v>
      </c>
      <c r="AA128" s="958">
        <f t="shared" si="12"/>
        <v>0</v>
      </c>
      <c r="AC128" s="167">
        <f t="shared" si="13"/>
        <v>0</v>
      </c>
      <c r="AD128" s="163">
        <f t="shared" si="14"/>
        <v>0</v>
      </c>
      <c r="AE128" s="163">
        <f t="shared" si="15"/>
        <v>0</v>
      </c>
      <c r="AF128" s="168">
        <f t="shared" si="16"/>
        <v>0</v>
      </c>
    </row>
    <row r="129" spans="1:32" x14ac:dyDescent="0.25">
      <c r="A129" s="155" t="str">
        <f>IF(ISBLANK('N1'!A129),"",'N1'!A129)</f>
        <v/>
      </c>
      <c r="B129" s="158" t="str">
        <f>IF(ISBLANK('N1'!B129),"",'N1'!B129)</f>
        <v/>
      </c>
      <c r="C129" s="937" t="str">
        <f>IF(ISBLANK('N1'!P129),"",'N1'!P129)</f>
        <v/>
      </c>
      <c r="D129" s="212"/>
      <c r="E129" s="213"/>
      <c r="F129" s="213"/>
      <c r="G129" s="213"/>
      <c r="H129" s="213"/>
      <c r="I129" s="213"/>
      <c r="J129" s="215"/>
      <c r="K129" s="501"/>
      <c r="L129" s="216"/>
      <c r="M129" s="214"/>
      <c r="N129" s="214"/>
      <c r="O129" s="214"/>
      <c r="P129" s="214"/>
      <c r="Q129" s="215"/>
      <c r="R129" s="213"/>
      <c r="S129" s="213"/>
      <c r="T129" s="213"/>
      <c r="U129" s="213"/>
      <c r="V129" s="216"/>
      <c r="X129" s="167">
        <f t="shared" si="9"/>
        <v>0</v>
      </c>
      <c r="Y129" s="163">
        <f t="shared" si="10"/>
        <v>0</v>
      </c>
      <c r="Z129" s="163">
        <f t="shared" si="11"/>
        <v>0</v>
      </c>
      <c r="AA129" s="958">
        <f t="shared" si="12"/>
        <v>0</v>
      </c>
      <c r="AC129" s="167">
        <f t="shared" si="13"/>
        <v>0</v>
      </c>
      <c r="AD129" s="163">
        <f t="shared" si="14"/>
        <v>0</v>
      </c>
      <c r="AE129" s="163">
        <f t="shared" si="15"/>
        <v>0</v>
      </c>
      <c r="AF129" s="168">
        <f t="shared" si="16"/>
        <v>0</v>
      </c>
    </row>
    <row r="130" spans="1:32" x14ac:dyDescent="0.25">
      <c r="A130" s="155" t="str">
        <f>IF(ISBLANK('N1'!A130),"",'N1'!A130)</f>
        <v/>
      </c>
      <c r="B130" s="158" t="str">
        <f>IF(ISBLANK('N1'!B130),"",'N1'!B130)</f>
        <v/>
      </c>
      <c r="C130" s="937" t="str">
        <f>IF(ISBLANK('N1'!P130),"",'N1'!P130)</f>
        <v/>
      </c>
      <c r="D130" s="212"/>
      <c r="E130" s="213"/>
      <c r="F130" s="213"/>
      <c r="G130" s="213"/>
      <c r="H130" s="213"/>
      <c r="I130" s="213"/>
      <c r="J130" s="215"/>
      <c r="K130" s="501"/>
      <c r="L130" s="216"/>
      <c r="M130" s="214"/>
      <c r="N130" s="214"/>
      <c r="O130" s="214"/>
      <c r="P130" s="214"/>
      <c r="Q130" s="215"/>
      <c r="R130" s="213"/>
      <c r="S130" s="213"/>
      <c r="T130" s="213"/>
      <c r="U130" s="213"/>
      <c r="V130" s="216"/>
      <c r="X130" s="167">
        <f t="shared" si="9"/>
        <v>0</v>
      </c>
      <c r="Y130" s="163">
        <f t="shared" si="10"/>
        <v>0</v>
      </c>
      <c r="Z130" s="163">
        <f t="shared" si="11"/>
        <v>0</v>
      </c>
      <c r="AA130" s="958">
        <f t="shared" si="12"/>
        <v>0</v>
      </c>
      <c r="AC130" s="167">
        <f t="shared" si="13"/>
        <v>0</v>
      </c>
      <c r="AD130" s="163">
        <f t="shared" si="14"/>
        <v>0</v>
      </c>
      <c r="AE130" s="163">
        <f t="shared" si="15"/>
        <v>0</v>
      </c>
      <c r="AF130" s="168">
        <f t="shared" si="16"/>
        <v>0</v>
      </c>
    </row>
    <row r="131" spans="1:32" x14ac:dyDescent="0.25">
      <c r="A131" s="155" t="str">
        <f>IF(ISBLANK('N1'!A131),"",'N1'!A131)</f>
        <v/>
      </c>
      <c r="B131" s="158" t="str">
        <f>IF(ISBLANK('N1'!B131),"",'N1'!B131)</f>
        <v/>
      </c>
      <c r="C131" s="937" t="str">
        <f>IF(ISBLANK('N1'!P131),"",'N1'!P131)</f>
        <v/>
      </c>
      <c r="D131" s="212"/>
      <c r="E131" s="213"/>
      <c r="F131" s="213"/>
      <c r="G131" s="213"/>
      <c r="H131" s="213"/>
      <c r="I131" s="213"/>
      <c r="J131" s="215"/>
      <c r="K131" s="501"/>
      <c r="L131" s="216"/>
      <c r="M131" s="214"/>
      <c r="N131" s="214"/>
      <c r="O131" s="214"/>
      <c r="P131" s="214"/>
      <c r="Q131" s="215"/>
      <c r="R131" s="213"/>
      <c r="S131" s="213"/>
      <c r="T131" s="213"/>
      <c r="U131" s="213"/>
      <c r="V131" s="216"/>
      <c r="X131" s="167">
        <f t="shared" si="9"/>
        <v>0</v>
      </c>
      <c r="Y131" s="163">
        <f t="shared" si="10"/>
        <v>0</v>
      </c>
      <c r="Z131" s="163">
        <f t="shared" si="11"/>
        <v>0</v>
      </c>
      <c r="AA131" s="958">
        <f t="shared" si="12"/>
        <v>0</v>
      </c>
      <c r="AC131" s="167">
        <f t="shared" si="13"/>
        <v>0</v>
      </c>
      <c r="AD131" s="163">
        <f t="shared" si="14"/>
        <v>0</v>
      </c>
      <c r="AE131" s="163">
        <f t="shared" si="15"/>
        <v>0</v>
      </c>
      <c r="AF131" s="168">
        <f t="shared" si="16"/>
        <v>0</v>
      </c>
    </row>
    <row r="132" spans="1:32" x14ac:dyDescent="0.25">
      <c r="A132" s="155" t="str">
        <f>IF(ISBLANK('N1'!A132),"",'N1'!A132)</f>
        <v/>
      </c>
      <c r="B132" s="158" t="str">
        <f>IF(ISBLANK('N1'!B132),"",'N1'!B132)</f>
        <v/>
      </c>
      <c r="C132" s="937" t="str">
        <f>IF(ISBLANK('N1'!P132),"",'N1'!P132)</f>
        <v/>
      </c>
      <c r="D132" s="212"/>
      <c r="E132" s="213"/>
      <c r="F132" s="213"/>
      <c r="G132" s="213"/>
      <c r="H132" s="213"/>
      <c r="I132" s="213"/>
      <c r="J132" s="215"/>
      <c r="K132" s="501"/>
      <c r="L132" s="216"/>
      <c r="M132" s="214"/>
      <c r="N132" s="214"/>
      <c r="O132" s="214"/>
      <c r="P132" s="214"/>
      <c r="Q132" s="215"/>
      <c r="R132" s="213"/>
      <c r="S132" s="213"/>
      <c r="T132" s="213"/>
      <c r="U132" s="213"/>
      <c r="V132" s="216"/>
      <c r="X132" s="167">
        <f t="shared" si="9"/>
        <v>0</v>
      </c>
      <c r="Y132" s="163">
        <f t="shared" si="10"/>
        <v>0</v>
      </c>
      <c r="Z132" s="163">
        <f t="shared" si="11"/>
        <v>0</v>
      </c>
      <c r="AA132" s="958">
        <f t="shared" si="12"/>
        <v>0</v>
      </c>
      <c r="AC132" s="167">
        <f t="shared" si="13"/>
        <v>0</v>
      </c>
      <c r="AD132" s="163">
        <f t="shared" si="14"/>
        <v>0</v>
      </c>
      <c r="AE132" s="163">
        <f t="shared" si="15"/>
        <v>0</v>
      </c>
      <c r="AF132" s="168">
        <f t="shared" si="16"/>
        <v>0</v>
      </c>
    </row>
    <row r="133" spans="1:32" x14ac:dyDescent="0.25">
      <c r="A133" s="155" t="str">
        <f>IF(ISBLANK('N1'!A133),"",'N1'!A133)</f>
        <v/>
      </c>
      <c r="B133" s="158" t="str">
        <f>IF(ISBLANK('N1'!B133),"",'N1'!B133)</f>
        <v/>
      </c>
      <c r="C133" s="937" t="str">
        <f>IF(ISBLANK('N1'!P133),"",'N1'!P133)</f>
        <v/>
      </c>
      <c r="D133" s="212"/>
      <c r="E133" s="213"/>
      <c r="F133" s="213"/>
      <c r="G133" s="213"/>
      <c r="H133" s="213"/>
      <c r="I133" s="213"/>
      <c r="J133" s="215"/>
      <c r="K133" s="501"/>
      <c r="L133" s="216"/>
      <c r="M133" s="214"/>
      <c r="N133" s="214"/>
      <c r="O133" s="214"/>
      <c r="P133" s="214"/>
      <c r="Q133" s="215"/>
      <c r="R133" s="213"/>
      <c r="S133" s="213"/>
      <c r="T133" s="213"/>
      <c r="U133" s="213"/>
      <c r="V133" s="216"/>
      <c r="X133" s="167">
        <f t="shared" si="9"/>
        <v>0</v>
      </c>
      <c r="Y133" s="163">
        <f t="shared" si="10"/>
        <v>0</v>
      </c>
      <c r="Z133" s="163">
        <f t="shared" si="11"/>
        <v>0</v>
      </c>
      <c r="AA133" s="958">
        <f t="shared" si="12"/>
        <v>0</v>
      </c>
      <c r="AC133" s="167">
        <f t="shared" si="13"/>
        <v>0</v>
      </c>
      <c r="AD133" s="163">
        <f t="shared" si="14"/>
        <v>0</v>
      </c>
      <c r="AE133" s="163">
        <f t="shared" si="15"/>
        <v>0</v>
      </c>
      <c r="AF133" s="168">
        <f t="shared" si="16"/>
        <v>0</v>
      </c>
    </row>
    <row r="134" spans="1:32" x14ac:dyDescent="0.25">
      <c r="A134" s="155" t="str">
        <f>IF(ISBLANK('N1'!A134),"",'N1'!A134)</f>
        <v/>
      </c>
      <c r="B134" s="158" t="str">
        <f>IF(ISBLANK('N1'!B134),"",'N1'!B134)</f>
        <v/>
      </c>
      <c r="C134" s="937" t="str">
        <f>IF(ISBLANK('N1'!P134),"",'N1'!P134)</f>
        <v/>
      </c>
      <c r="D134" s="212"/>
      <c r="E134" s="213"/>
      <c r="F134" s="213"/>
      <c r="G134" s="213"/>
      <c r="H134" s="213"/>
      <c r="I134" s="213"/>
      <c r="J134" s="215"/>
      <c r="K134" s="501"/>
      <c r="L134" s="216"/>
      <c r="M134" s="214"/>
      <c r="N134" s="214"/>
      <c r="O134" s="214"/>
      <c r="P134" s="214"/>
      <c r="Q134" s="215"/>
      <c r="R134" s="213"/>
      <c r="S134" s="213"/>
      <c r="T134" s="213"/>
      <c r="U134" s="213"/>
      <c r="V134" s="216"/>
      <c r="X134" s="167">
        <f t="shared" si="9"/>
        <v>0</v>
      </c>
      <c r="Y134" s="163">
        <f t="shared" si="10"/>
        <v>0</v>
      </c>
      <c r="Z134" s="163">
        <f t="shared" si="11"/>
        <v>0</v>
      </c>
      <c r="AA134" s="958">
        <f t="shared" si="12"/>
        <v>0</v>
      </c>
      <c r="AC134" s="167">
        <f t="shared" si="13"/>
        <v>0</v>
      </c>
      <c r="AD134" s="163">
        <f t="shared" si="14"/>
        <v>0</v>
      </c>
      <c r="AE134" s="163">
        <f t="shared" si="15"/>
        <v>0</v>
      </c>
      <c r="AF134" s="168">
        <f t="shared" si="16"/>
        <v>0</v>
      </c>
    </row>
    <row r="135" spans="1:32" x14ac:dyDescent="0.25">
      <c r="A135" s="155" t="str">
        <f>IF(ISBLANK('N1'!A135),"",'N1'!A135)</f>
        <v/>
      </c>
      <c r="B135" s="158" t="str">
        <f>IF(ISBLANK('N1'!B135),"",'N1'!B135)</f>
        <v/>
      </c>
      <c r="C135" s="937" t="str">
        <f>IF(ISBLANK('N1'!P135),"",'N1'!P135)</f>
        <v/>
      </c>
      <c r="D135" s="212"/>
      <c r="E135" s="213"/>
      <c r="F135" s="213"/>
      <c r="G135" s="213"/>
      <c r="H135" s="213"/>
      <c r="I135" s="213"/>
      <c r="J135" s="215"/>
      <c r="K135" s="501"/>
      <c r="L135" s="216"/>
      <c r="M135" s="214"/>
      <c r="N135" s="214"/>
      <c r="O135" s="214"/>
      <c r="P135" s="214"/>
      <c r="Q135" s="215"/>
      <c r="R135" s="213"/>
      <c r="S135" s="213"/>
      <c r="T135" s="213"/>
      <c r="U135" s="213"/>
      <c r="V135" s="216"/>
      <c r="X135" s="167">
        <f t="shared" si="9"/>
        <v>0</v>
      </c>
      <c r="Y135" s="163">
        <f t="shared" si="10"/>
        <v>0</v>
      </c>
      <c r="Z135" s="163">
        <f t="shared" si="11"/>
        <v>0</v>
      </c>
      <c r="AA135" s="958">
        <f t="shared" si="12"/>
        <v>0</v>
      </c>
      <c r="AC135" s="167">
        <f t="shared" si="13"/>
        <v>0</v>
      </c>
      <c r="AD135" s="163">
        <f t="shared" si="14"/>
        <v>0</v>
      </c>
      <c r="AE135" s="163">
        <f t="shared" si="15"/>
        <v>0</v>
      </c>
      <c r="AF135" s="168">
        <f t="shared" si="16"/>
        <v>0</v>
      </c>
    </row>
    <row r="136" spans="1:32" x14ac:dyDescent="0.25">
      <c r="A136" s="155" t="str">
        <f>IF(ISBLANK('N1'!A136),"",'N1'!A136)</f>
        <v/>
      </c>
      <c r="B136" s="158" t="str">
        <f>IF(ISBLANK('N1'!B136),"",'N1'!B136)</f>
        <v/>
      </c>
      <c r="C136" s="937" t="str">
        <f>IF(ISBLANK('N1'!P136),"",'N1'!P136)</f>
        <v/>
      </c>
      <c r="D136" s="212"/>
      <c r="E136" s="213"/>
      <c r="F136" s="213"/>
      <c r="G136" s="213"/>
      <c r="H136" s="213"/>
      <c r="I136" s="213"/>
      <c r="J136" s="215"/>
      <c r="K136" s="501"/>
      <c r="L136" s="216"/>
      <c r="M136" s="214"/>
      <c r="N136" s="214"/>
      <c r="O136" s="214"/>
      <c r="P136" s="214"/>
      <c r="Q136" s="215"/>
      <c r="R136" s="213"/>
      <c r="S136" s="213"/>
      <c r="T136" s="213"/>
      <c r="U136" s="213"/>
      <c r="V136" s="216"/>
      <c r="X136" s="167">
        <f t="shared" si="9"/>
        <v>0</v>
      </c>
      <c r="Y136" s="163">
        <f t="shared" si="10"/>
        <v>0</v>
      </c>
      <c r="Z136" s="163">
        <f t="shared" si="11"/>
        <v>0</v>
      </c>
      <c r="AA136" s="958">
        <f t="shared" si="12"/>
        <v>0</v>
      </c>
      <c r="AC136" s="167">
        <f t="shared" si="13"/>
        <v>0</v>
      </c>
      <c r="AD136" s="163">
        <f t="shared" si="14"/>
        <v>0</v>
      </c>
      <c r="AE136" s="163">
        <f t="shared" si="15"/>
        <v>0</v>
      </c>
      <c r="AF136" s="168">
        <f t="shared" si="16"/>
        <v>0</v>
      </c>
    </row>
    <row r="137" spans="1:32" x14ac:dyDescent="0.25">
      <c r="A137" s="155" t="str">
        <f>IF(ISBLANK('N1'!A137),"",'N1'!A137)</f>
        <v/>
      </c>
      <c r="B137" s="158" t="str">
        <f>IF(ISBLANK('N1'!B137),"",'N1'!B137)</f>
        <v/>
      </c>
      <c r="C137" s="937" t="str">
        <f>IF(ISBLANK('N1'!P137),"",'N1'!P137)</f>
        <v/>
      </c>
      <c r="D137" s="212"/>
      <c r="E137" s="213"/>
      <c r="F137" s="213"/>
      <c r="G137" s="213"/>
      <c r="H137" s="213"/>
      <c r="I137" s="213"/>
      <c r="J137" s="215"/>
      <c r="K137" s="501"/>
      <c r="L137" s="216"/>
      <c r="M137" s="214"/>
      <c r="N137" s="214"/>
      <c r="O137" s="214"/>
      <c r="P137" s="214"/>
      <c r="Q137" s="215"/>
      <c r="R137" s="213"/>
      <c r="S137" s="213"/>
      <c r="T137" s="213"/>
      <c r="U137" s="213"/>
      <c r="V137" s="216"/>
      <c r="X137" s="167">
        <f t="shared" si="9"/>
        <v>0</v>
      </c>
      <c r="Y137" s="163">
        <f t="shared" si="10"/>
        <v>0</v>
      </c>
      <c r="Z137" s="163">
        <f t="shared" si="11"/>
        <v>0</v>
      </c>
      <c r="AA137" s="958">
        <f t="shared" si="12"/>
        <v>0</v>
      </c>
      <c r="AC137" s="167">
        <f t="shared" si="13"/>
        <v>0</v>
      </c>
      <c r="AD137" s="163">
        <f t="shared" si="14"/>
        <v>0</v>
      </c>
      <c r="AE137" s="163">
        <f t="shared" si="15"/>
        <v>0</v>
      </c>
      <c r="AF137" s="168">
        <f t="shared" si="16"/>
        <v>0</v>
      </c>
    </row>
    <row r="138" spans="1:32" x14ac:dyDescent="0.25">
      <c r="A138" s="155" t="str">
        <f>IF(ISBLANK('N1'!A138),"",'N1'!A138)</f>
        <v/>
      </c>
      <c r="B138" s="158" t="str">
        <f>IF(ISBLANK('N1'!B138),"",'N1'!B138)</f>
        <v/>
      </c>
      <c r="C138" s="937" t="str">
        <f>IF(ISBLANK('N1'!P138),"",'N1'!P138)</f>
        <v/>
      </c>
      <c r="D138" s="212"/>
      <c r="E138" s="213"/>
      <c r="F138" s="213"/>
      <c r="G138" s="213"/>
      <c r="H138" s="213"/>
      <c r="I138" s="213"/>
      <c r="J138" s="215"/>
      <c r="K138" s="501"/>
      <c r="L138" s="216"/>
      <c r="M138" s="214"/>
      <c r="N138" s="214"/>
      <c r="O138" s="214"/>
      <c r="P138" s="214"/>
      <c r="Q138" s="215"/>
      <c r="R138" s="213"/>
      <c r="S138" s="213"/>
      <c r="T138" s="213"/>
      <c r="U138" s="213"/>
      <c r="V138" s="216"/>
      <c r="X138" s="167">
        <f t="shared" si="9"/>
        <v>0</v>
      </c>
      <c r="Y138" s="163">
        <f t="shared" si="10"/>
        <v>0</v>
      </c>
      <c r="Z138" s="163">
        <f t="shared" si="11"/>
        <v>0</v>
      </c>
      <c r="AA138" s="958">
        <f t="shared" si="12"/>
        <v>0</v>
      </c>
      <c r="AC138" s="167">
        <f t="shared" si="13"/>
        <v>0</v>
      </c>
      <c r="AD138" s="163">
        <f t="shared" si="14"/>
        <v>0</v>
      </c>
      <c r="AE138" s="163">
        <f t="shared" si="15"/>
        <v>0</v>
      </c>
      <c r="AF138" s="168">
        <f t="shared" si="16"/>
        <v>0</v>
      </c>
    </row>
    <row r="139" spans="1:32" x14ac:dyDescent="0.25">
      <c r="A139" s="155" t="str">
        <f>IF(ISBLANK('N1'!A139),"",'N1'!A139)</f>
        <v/>
      </c>
      <c r="B139" s="158" t="str">
        <f>IF(ISBLANK('N1'!B139),"",'N1'!B139)</f>
        <v/>
      </c>
      <c r="C139" s="937" t="str">
        <f>IF(ISBLANK('N1'!P139),"",'N1'!P139)</f>
        <v/>
      </c>
      <c r="D139" s="212"/>
      <c r="E139" s="213"/>
      <c r="F139" s="213"/>
      <c r="G139" s="213"/>
      <c r="H139" s="213"/>
      <c r="I139" s="213"/>
      <c r="J139" s="215"/>
      <c r="K139" s="501"/>
      <c r="L139" s="216"/>
      <c r="M139" s="214"/>
      <c r="N139" s="214"/>
      <c r="O139" s="214"/>
      <c r="P139" s="214"/>
      <c r="Q139" s="215"/>
      <c r="R139" s="213"/>
      <c r="S139" s="213"/>
      <c r="T139" s="213"/>
      <c r="U139" s="213"/>
      <c r="V139" s="216"/>
      <c r="X139" s="167">
        <f t="shared" si="9"/>
        <v>0</v>
      </c>
      <c r="Y139" s="163">
        <f t="shared" si="10"/>
        <v>0</v>
      </c>
      <c r="Z139" s="163">
        <f t="shared" si="11"/>
        <v>0</v>
      </c>
      <c r="AA139" s="958">
        <f t="shared" si="12"/>
        <v>0</v>
      </c>
      <c r="AC139" s="167">
        <f t="shared" si="13"/>
        <v>0</v>
      </c>
      <c r="AD139" s="163">
        <f t="shared" si="14"/>
        <v>0</v>
      </c>
      <c r="AE139" s="163">
        <f t="shared" si="15"/>
        <v>0</v>
      </c>
      <c r="AF139" s="168">
        <f t="shared" si="16"/>
        <v>0</v>
      </c>
    </row>
    <row r="140" spans="1:32" x14ac:dyDescent="0.25">
      <c r="A140" s="155" t="str">
        <f>IF(ISBLANK('N1'!A140),"",'N1'!A140)</f>
        <v/>
      </c>
      <c r="B140" s="158" t="str">
        <f>IF(ISBLANK('N1'!B140),"",'N1'!B140)</f>
        <v/>
      </c>
      <c r="C140" s="937" t="str">
        <f>IF(ISBLANK('N1'!P140),"",'N1'!P140)</f>
        <v/>
      </c>
      <c r="D140" s="212"/>
      <c r="E140" s="213"/>
      <c r="F140" s="213"/>
      <c r="G140" s="213"/>
      <c r="H140" s="213"/>
      <c r="I140" s="213"/>
      <c r="J140" s="215"/>
      <c r="K140" s="501"/>
      <c r="L140" s="216"/>
      <c r="M140" s="214"/>
      <c r="N140" s="214"/>
      <c r="O140" s="214"/>
      <c r="P140" s="214"/>
      <c r="Q140" s="215"/>
      <c r="R140" s="213"/>
      <c r="S140" s="213"/>
      <c r="T140" s="213"/>
      <c r="U140" s="213"/>
      <c r="V140" s="216"/>
      <c r="X140" s="167">
        <f t="shared" si="9"/>
        <v>0</v>
      </c>
      <c r="Y140" s="163">
        <f t="shared" si="10"/>
        <v>0</v>
      </c>
      <c r="Z140" s="163">
        <f t="shared" si="11"/>
        <v>0</v>
      </c>
      <c r="AA140" s="958">
        <f t="shared" si="12"/>
        <v>0</v>
      </c>
      <c r="AC140" s="167">
        <f t="shared" si="13"/>
        <v>0</v>
      </c>
      <c r="AD140" s="163">
        <f t="shared" si="14"/>
        <v>0</v>
      </c>
      <c r="AE140" s="163">
        <f t="shared" si="15"/>
        <v>0</v>
      </c>
      <c r="AF140" s="168">
        <f t="shared" si="16"/>
        <v>0</v>
      </c>
    </row>
    <row r="141" spans="1:32" x14ac:dyDescent="0.25">
      <c r="A141" s="155" t="str">
        <f>IF(ISBLANK('N1'!A141),"",'N1'!A141)</f>
        <v/>
      </c>
      <c r="B141" s="158" t="str">
        <f>IF(ISBLANK('N1'!B141),"",'N1'!B141)</f>
        <v/>
      </c>
      <c r="C141" s="937" t="str">
        <f>IF(ISBLANK('N1'!P141),"",'N1'!P141)</f>
        <v/>
      </c>
      <c r="D141" s="212"/>
      <c r="E141" s="213"/>
      <c r="F141" s="213"/>
      <c r="G141" s="213"/>
      <c r="H141" s="213"/>
      <c r="I141" s="213"/>
      <c r="J141" s="215"/>
      <c r="K141" s="501"/>
      <c r="L141" s="216"/>
      <c r="M141" s="214"/>
      <c r="N141" s="214"/>
      <c r="O141" s="214"/>
      <c r="P141" s="214"/>
      <c r="Q141" s="215"/>
      <c r="R141" s="213"/>
      <c r="S141" s="213"/>
      <c r="T141" s="213"/>
      <c r="U141" s="213"/>
      <c r="V141" s="216"/>
      <c r="X141" s="167">
        <f t="shared" si="9"/>
        <v>0</v>
      </c>
      <c r="Y141" s="163">
        <f t="shared" si="10"/>
        <v>0</v>
      </c>
      <c r="Z141" s="163">
        <f t="shared" si="11"/>
        <v>0</v>
      </c>
      <c r="AA141" s="958">
        <f t="shared" si="12"/>
        <v>0</v>
      </c>
      <c r="AC141" s="167">
        <f t="shared" si="13"/>
        <v>0</v>
      </c>
      <c r="AD141" s="163">
        <f t="shared" si="14"/>
        <v>0</v>
      </c>
      <c r="AE141" s="163">
        <f t="shared" si="15"/>
        <v>0</v>
      </c>
      <c r="AF141" s="168">
        <f t="shared" si="16"/>
        <v>0</v>
      </c>
    </row>
    <row r="142" spans="1:32" x14ac:dyDescent="0.25">
      <c r="A142" s="155" t="str">
        <f>IF(ISBLANK('N1'!A142),"",'N1'!A142)</f>
        <v/>
      </c>
      <c r="B142" s="158" t="str">
        <f>IF(ISBLANK('N1'!B142),"",'N1'!B142)</f>
        <v/>
      </c>
      <c r="C142" s="937" t="str">
        <f>IF(ISBLANK('N1'!P142),"",'N1'!P142)</f>
        <v/>
      </c>
      <c r="D142" s="212"/>
      <c r="E142" s="213"/>
      <c r="F142" s="213"/>
      <c r="G142" s="213"/>
      <c r="H142" s="213"/>
      <c r="I142" s="213"/>
      <c r="J142" s="215"/>
      <c r="K142" s="501"/>
      <c r="L142" s="216"/>
      <c r="M142" s="214"/>
      <c r="N142" s="214"/>
      <c r="O142" s="214"/>
      <c r="P142" s="214"/>
      <c r="Q142" s="215"/>
      <c r="R142" s="213"/>
      <c r="S142" s="213"/>
      <c r="T142" s="213"/>
      <c r="U142" s="213"/>
      <c r="V142" s="216"/>
      <c r="X142" s="167">
        <f t="shared" si="9"/>
        <v>0</v>
      </c>
      <c r="Y142" s="163">
        <f t="shared" si="10"/>
        <v>0</v>
      </c>
      <c r="Z142" s="163">
        <f t="shared" si="11"/>
        <v>0</v>
      </c>
      <c r="AA142" s="958">
        <f t="shared" si="12"/>
        <v>0</v>
      </c>
      <c r="AC142" s="167">
        <f t="shared" si="13"/>
        <v>0</v>
      </c>
      <c r="AD142" s="163">
        <f t="shared" si="14"/>
        <v>0</v>
      </c>
      <c r="AE142" s="163">
        <f t="shared" si="15"/>
        <v>0</v>
      </c>
      <c r="AF142" s="168">
        <f t="shared" si="16"/>
        <v>0</v>
      </c>
    </row>
    <row r="143" spans="1:32" x14ac:dyDescent="0.25">
      <c r="A143" s="155" t="str">
        <f>IF(ISBLANK('N1'!A143),"",'N1'!A143)</f>
        <v/>
      </c>
      <c r="B143" s="158" t="str">
        <f>IF(ISBLANK('N1'!B143),"",'N1'!B143)</f>
        <v/>
      </c>
      <c r="C143" s="937" t="str">
        <f>IF(ISBLANK('N1'!P143),"",'N1'!P143)</f>
        <v/>
      </c>
      <c r="D143" s="212"/>
      <c r="E143" s="213"/>
      <c r="F143" s="213"/>
      <c r="G143" s="213"/>
      <c r="H143" s="213"/>
      <c r="I143" s="213"/>
      <c r="J143" s="215"/>
      <c r="K143" s="501"/>
      <c r="L143" s="216"/>
      <c r="M143" s="214"/>
      <c r="N143" s="214"/>
      <c r="O143" s="214"/>
      <c r="P143" s="214"/>
      <c r="Q143" s="215"/>
      <c r="R143" s="213"/>
      <c r="S143" s="213"/>
      <c r="T143" s="213"/>
      <c r="U143" s="213"/>
      <c r="V143" s="216"/>
      <c r="X143" s="167">
        <f t="shared" si="9"/>
        <v>0</v>
      </c>
      <c r="Y143" s="163">
        <f t="shared" si="10"/>
        <v>0</v>
      </c>
      <c r="Z143" s="163">
        <f t="shared" si="11"/>
        <v>0</v>
      </c>
      <c r="AA143" s="958">
        <f t="shared" si="12"/>
        <v>0</v>
      </c>
      <c r="AC143" s="167">
        <f t="shared" si="13"/>
        <v>0</v>
      </c>
      <c r="AD143" s="163">
        <f t="shared" si="14"/>
        <v>0</v>
      </c>
      <c r="AE143" s="163">
        <f t="shared" si="15"/>
        <v>0</v>
      </c>
      <c r="AF143" s="168">
        <f t="shared" si="16"/>
        <v>0</v>
      </c>
    </row>
    <row r="144" spans="1:32" x14ac:dyDescent="0.25">
      <c r="A144" s="155" t="str">
        <f>IF(ISBLANK('N1'!A144),"",'N1'!A144)</f>
        <v/>
      </c>
      <c r="B144" s="158" t="str">
        <f>IF(ISBLANK('N1'!B144),"",'N1'!B144)</f>
        <v/>
      </c>
      <c r="C144" s="937" t="str">
        <f>IF(ISBLANK('N1'!P144),"",'N1'!P144)</f>
        <v/>
      </c>
      <c r="D144" s="212"/>
      <c r="E144" s="213"/>
      <c r="F144" s="213"/>
      <c r="G144" s="213"/>
      <c r="H144" s="213"/>
      <c r="I144" s="213"/>
      <c r="J144" s="215"/>
      <c r="K144" s="501"/>
      <c r="L144" s="216"/>
      <c r="M144" s="214"/>
      <c r="N144" s="214"/>
      <c r="O144" s="214"/>
      <c r="P144" s="214"/>
      <c r="Q144" s="215"/>
      <c r="R144" s="213"/>
      <c r="S144" s="213"/>
      <c r="T144" s="213"/>
      <c r="U144" s="213"/>
      <c r="V144" s="216"/>
      <c r="X144" s="167">
        <f t="shared" si="9"/>
        <v>0</v>
      </c>
      <c r="Y144" s="163">
        <f t="shared" si="10"/>
        <v>0</v>
      </c>
      <c r="Z144" s="163">
        <f t="shared" si="11"/>
        <v>0</v>
      </c>
      <c r="AA144" s="958">
        <f t="shared" si="12"/>
        <v>0</v>
      </c>
      <c r="AC144" s="167">
        <f t="shared" si="13"/>
        <v>0</v>
      </c>
      <c r="AD144" s="163">
        <f t="shared" si="14"/>
        <v>0</v>
      </c>
      <c r="AE144" s="163">
        <f t="shared" si="15"/>
        <v>0</v>
      </c>
      <c r="AF144" s="168">
        <f t="shared" si="16"/>
        <v>0</v>
      </c>
    </row>
    <row r="145" spans="1:32" x14ac:dyDescent="0.25">
      <c r="A145" s="155" t="str">
        <f>IF(ISBLANK('N1'!A145),"",'N1'!A145)</f>
        <v/>
      </c>
      <c r="B145" s="158" t="str">
        <f>IF(ISBLANK('N1'!B145),"",'N1'!B145)</f>
        <v/>
      </c>
      <c r="C145" s="937" t="str">
        <f>IF(ISBLANK('N1'!P145),"",'N1'!P145)</f>
        <v/>
      </c>
      <c r="D145" s="212"/>
      <c r="E145" s="213"/>
      <c r="F145" s="213"/>
      <c r="G145" s="213"/>
      <c r="H145" s="213"/>
      <c r="I145" s="213"/>
      <c r="J145" s="215"/>
      <c r="K145" s="501"/>
      <c r="L145" s="216"/>
      <c r="M145" s="214"/>
      <c r="N145" s="214"/>
      <c r="O145" s="214"/>
      <c r="P145" s="214"/>
      <c r="Q145" s="215"/>
      <c r="R145" s="213"/>
      <c r="S145" s="213"/>
      <c r="T145" s="213"/>
      <c r="U145" s="213"/>
      <c r="V145" s="216"/>
      <c r="X145" s="167">
        <f t="shared" si="9"/>
        <v>0</v>
      </c>
      <c r="Y145" s="163">
        <f t="shared" si="10"/>
        <v>0</v>
      </c>
      <c r="Z145" s="163">
        <f t="shared" si="11"/>
        <v>0</v>
      </c>
      <c r="AA145" s="958">
        <f t="shared" si="12"/>
        <v>0</v>
      </c>
      <c r="AC145" s="167">
        <f t="shared" si="13"/>
        <v>0</v>
      </c>
      <c r="AD145" s="163">
        <f t="shared" si="14"/>
        <v>0</v>
      </c>
      <c r="AE145" s="163">
        <f t="shared" si="15"/>
        <v>0</v>
      </c>
      <c r="AF145" s="168">
        <f t="shared" si="16"/>
        <v>0</v>
      </c>
    </row>
    <row r="146" spans="1:32" x14ac:dyDescent="0.25">
      <c r="A146" s="155" t="str">
        <f>IF(ISBLANK('N1'!A146),"",'N1'!A146)</f>
        <v/>
      </c>
      <c r="B146" s="158" t="str">
        <f>IF(ISBLANK('N1'!B146),"",'N1'!B146)</f>
        <v/>
      </c>
      <c r="C146" s="937" t="str">
        <f>IF(ISBLANK('N1'!P146),"",'N1'!P146)</f>
        <v/>
      </c>
      <c r="D146" s="212"/>
      <c r="E146" s="213"/>
      <c r="F146" s="213"/>
      <c r="G146" s="213"/>
      <c r="H146" s="213"/>
      <c r="I146" s="213"/>
      <c r="J146" s="215"/>
      <c r="K146" s="501"/>
      <c r="L146" s="216"/>
      <c r="M146" s="214"/>
      <c r="N146" s="214"/>
      <c r="O146" s="214"/>
      <c r="P146" s="214"/>
      <c r="Q146" s="215"/>
      <c r="R146" s="213"/>
      <c r="S146" s="213"/>
      <c r="T146" s="213"/>
      <c r="U146" s="213"/>
      <c r="V146" s="216"/>
      <c r="X146" s="167">
        <f t="shared" ref="X146:X196" si="17">SUM(D146:I146)</f>
        <v>0</v>
      </c>
      <c r="Y146" s="163">
        <f t="shared" ref="Y146:Y196" si="18">SUM(J146:L146)</f>
        <v>0</v>
      </c>
      <c r="Z146" s="163">
        <f t="shared" ref="Z146:Z196" si="19">SUM(M146:P146)</f>
        <v>0</v>
      </c>
      <c r="AA146" s="958">
        <f t="shared" ref="AA146:AA196" si="20">SUM(Q146:V146)</f>
        <v>0</v>
      </c>
      <c r="AC146" s="167">
        <f t="shared" ref="AC146:AC196" si="21">IF(C146="",X146,C146-X146)</f>
        <v>0</v>
      </c>
      <c r="AD146" s="163">
        <f t="shared" ref="AD146:AD196" si="22">IF(C146="",Y146,C146-Y146)</f>
        <v>0</v>
      </c>
      <c r="AE146" s="163">
        <f t="shared" ref="AE146:AE196" si="23">IF(C146="",Z146,C146-Z146)</f>
        <v>0</v>
      </c>
      <c r="AF146" s="168">
        <f t="shared" ref="AF146:AF196" si="24">IF(C146="",AA146,C146-AA146)</f>
        <v>0</v>
      </c>
    </row>
    <row r="147" spans="1:32" x14ac:dyDescent="0.25">
      <c r="A147" s="155" t="str">
        <f>IF(ISBLANK('N1'!A147),"",'N1'!A147)</f>
        <v/>
      </c>
      <c r="B147" s="158" t="str">
        <f>IF(ISBLANK('N1'!B147),"",'N1'!B147)</f>
        <v/>
      </c>
      <c r="C147" s="937" t="str">
        <f>IF(ISBLANK('N1'!P147),"",'N1'!P147)</f>
        <v/>
      </c>
      <c r="D147" s="212"/>
      <c r="E147" s="213"/>
      <c r="F147" s="213"/>
      <c r="G147" s="213"/>
      <c r="H147" s="213"/>
      <c r="I147" s="213"/>
      <c r="J147" s="215"/>
      <c r="K147" s="501"/>
      <c r="L147" s="216"/>
      <c r="M147" s="214"/>
      <c r="N147" s="214"/>
      <c r="O147" s="214"/>
      <c r="P147" s="214"/>
      <c r="Q147" s="215"/>
      <c r="R147" s="213"/>
      <c r="S147" s="213"/>
      <c r="T147" s="213"/>
      <c r="U147" s="213"/>
      <c r="V147" s="216"/>
      <c r="X147" s="167">
        <f t="shared" si="17"/>
        <v>0</v>
      </c>
      <c r="Y147" s="163">
        <f t="shared" si="18"/>
        <v>0</v>
      </c>
      <c r="Z147" s="163">
        <f t="shared" si="19"/>
        <v>0</v>
      </c>
      <c r="AA147" s="958">
        <f t="shared" si="20"/>
        <v>0</v>
      </c>
      <c r="AC147" s="167">
        <f t="shared" si="21"/>
        <v>0</v>
      </c>
      <c r="AD147" s="163">
        <f t="shared" si="22"/>
        <v>0</v>
      </c>
      <c r="AE147" s="163">
        <f t="shared" si="23"/>
        <v>0</v>
      </c>
      <c r="AF147" s="168">
        <f t="shared" si="24"/>
        <v>0</v>
      </c>
    </row>
    <row r="148" spans="1:32" x14ac:dyDescent="0.25">
      <c r="A148" s="155" t="str">
        <f>IF(ISBLANK('N1'!A148),"",'N1'!A148)</f>
        <v/>
      </c>
      <c r="B148" s="158" t="str">
        <f>IF(ISBLANK('N1'!B148),"",'N1'!B148)</f>
        <v/>
      </c>
      <c r="C148" s="937" t="str">
        <f>IF(ISBLANK('N1'!P148),"",'N1'!P148)</f>
        <v/>
      </c>
      <c r="D148" s="212"/>
      <c r="E148" s="213"/>
      <c r="F148" s="213"/>
      <c r="G148" s="213"/>
      <c r="H148" s="213"/>
      <c r="I148" s="213"/>
      <c r="J148" s="215"/>
      <c r="K148" s="501"/>
      <c r="L148" s="216"/>
      <c r="M148" s="214"/>
      <c r="N148" s="214"/>
      <c r="O148" s="214"/>
      <c r="P148" s="214"/>
      <c r="Q148" s="215"/>
      <c r="R148" s="213"/>
      <c r="S148" s="213"/>
      <c r="T148" s="213"/>
      <c r="U148" s="213"/>
      <c r="V148" s="216"/>
      <c r="X148" s="167">
        <f t="shared" si="17"/>
        <v>0</v>
      </c>
      <c r="Y148" s="163">
        <f t="shared" si="18"/>
        <v>0</v>
      </c>
      <c r="Z148" s="163">
        <f t="shared" si="19"/>
        <v>0</v>
      </c>
      <c r="AA148" s="958">
        <f t="shared" si="20"/>
        <v>0</v>
      </c>
      <c r="AC148" s="167">
        <f t="shared" si="21"/>
        <v>0</v>
      </c>
      <c r="AD148" s="163">
        <f t="shared" si="22"/>
        <v>0</v>
      </c>
      <c r="AE148" s="163">
        <f t="shared" si="23"/>
        <v>0</v>
      </c>
      <c r="AF148" s="168">
        <f t="shared" si="24"/>
        <v>0</v>
      </c>
    </row>
    <row r="149" spans="1:32" x14ac:dyDescent="0.25">
      <c r="A149" s="155" t="str">
        <f>IF(ISBLANK('N1'!A149),"",'N1'!A149)</f>
        <v/>
      </c>
      <c r="B149" s="158" t="str">
        <f>IF(ISBLANK('N1'!B149),"",'N1'!B149)</f>
        <v/>
      </c>
      <c r="C149" s="937" t="str">
        <f>IF(ISBLANK('N1'!P149),"",'N1'!P149)</f>
        <v/>
      </c>
      <c r="D149" s="212"/>
      <c r="E149" s="213"/>
      <c r="F149" s="213"/>
      <c r="G149" s="213"/>
      <c r="H149" s="213"/>
      <c r="I149" s="213"/>
      <c r="J149" s="215"/>
      <c r="K149" s="501"/>
      <c r="L149" s="216"/>
      <c r="M149" s="214"/>
      <c r="N149" s="214"/>
      <c r="O149" s="214"/>
      <c r="P149" s="214"/>
      <c r="Q149" s="215"/>
      <c r="R149" s="213"/>
      <c r="S149" s="213"/>
      <c r="T149" s="213"/>
      <c r="U149" s="213"/>
      <c r="V149" s="216"/>
      <c r="X149" s="167">
        <f t="shared" si="17"/>
        <v>0</v>
      </c>
      <c r="Y149" s="163">
        <f t="shared" si="18"/>
        <v>0</v>
      </c>
      <c r="Z149" s="163">
        <f t="shared" si="19"/>
        <v>0</v>
      </c>
      <c r="AA149" s="958">
        <f t="shared" si="20"/>
        <v>0</v>
      </c>
      <c r="AC149" s="167">
        <f t="shared" si="21"/>
        <v>0</v>
      </c>
      <c r="AD149" s="163">
        <f t="shared" si="22"/>
        <v>0</v>
      </c>
      <c r="AE149" s="163">
        <f t="shared" si="23"/>
        <v>0</v>
      </c>
      <c r="AF149" s="168">
        <f t="shared" si="24"/>
        <v>0</v>
      </c>
    </row>
    <row r="150" spans="1:32" x14ac:dyDescent="0.25">
      <c r="A150" s="155" t="str">
        <f>IF(ISBLANK('N1'!A150),"",'N1'!A150)</f>
        <v/>
      </c>
      <c r="B150" s="158" t="str">
        <f>IF(ISBLANK('N1'!B150),"",'N1'!B150)</f>
        <v/>
      </c>
      <c r="C150" s="937" t="str">
        <f>IF(ISBLANK('N1'!P150),"",'N1'!P150)</f>
        <v/>
      </c>
      <c r="D150" s="212"/>
      <c r="E150" s="213"/>
      <c r="F150" s="213"/>
      <c r="G150" s="213"/>
      <c r="H150" s="213"/>
      <c r="I150" s="213"/>
      <c r="J150" s="215"/>
      <c r="K150" s="501"/>
      <c r="L150" s="216"/>
      <c r="M150" s="214"/>
      <c r="N150" s="214"/>
      <c r="O150" s="214"/>
      <c r="P150" s="214"/>
      <c r="Q150" s="215"/>
      <c r="R150" s="213"/>
      <c r="S150" s="213"/>
      <c r="T150" s="213"/>
      <c r="U150" s="213"/>
      <c r="V150" s="216"/>
      <c r="X150" s="167">
        <f t="shared" si="17"/>
        <v>0</v>
      </c>
      <c r="Y150" s="163">
        <f t="shared" si="18"/>
        <v>0</v>
      </c>
      <c r="Z150" s="163">
        <f t="shared" si="19"/>
        <v>0</v>
      </c>
      <c r="AA150" s="958">
        <f t="shared" si="20"/>
        <v>0</v>
      </c>
      <c r="AC150" s="167">
        <f t="shared" si="21"/>
        <v>0</v>
      </c>
      <c r="AD150" s="163">
        <f t="shared" si="22"/>
        <v>0</v>
      </c>
      <c r="AE150" s="163">
        <f t="shared" si="23"/>
        <v>0</v>
      </c>
      <c r="AF150" s="168">
        <f t="shared" si="24"/>
        <v>0</v>
      </c>
    </row>
    <row r="151" spans="1:32" x14ac:dyDescent="0.25">
      <c r="A151" s="155" t="str">
        <f>IF(ISBLANK('N1'!A151),"",'N1'!A151)</f>
        <v/>
      </c>
      <c r="B151" s="158" t="str">
        <f>IF(ISBLANK('N1'!B151),"",'N1'!B151)</f>
        <v/>
      </c>
      <c r="C151" s="937" t="str">
        <f>IF(ISBLANK('N1'!P151),"",'N1'!P151)</f>
        <v/>
      </c>
      <c r="D151" s="212"/>
      <c r="E151" s="213"/>
      <c r="F151" s="213"/>
      <c r="G151" s="213"/>
      <c r="H151" s="213"/>
      <c r="I151" s="213"/>
      <c r="J151" s="215"/>
      <c r="K151" s="501"/>
      <c r="L151" s="216"/>
      <c r="M151" s="214"/>
      <c r="N151" s="214"/>
      <c r="O151" s="214"/>
      <c r="P151" s="214"/>
      <c r="Q151" s="215"/>
      <c r="R151" s="213"/>
      <c r="S151" s="213"/>
      <c r="T151" s="213"/>
      <c r="U151" s="213"/>
      <c r="V151" s="216"/>
      <c r="X151" s="167">
        <f t="shared" si="17"/>
        <v>0</v>
      </c>
      <c r="Y151" s="163">
        <f t="shared" si="18"/>
        <v>0</v>
      </c>
      <c r="Z151" s="163">
        <f t="shared" si="19"/>
        <v>0</v>
      </c>
      <c r="AA151" s="958">
        <f t="shared" si="20"/>
        <v>0</v>
      </c>
      <c r="AC151" s="167">
        <f t="shared" si="21"/>
        <v>0</v>
      </c>
      <c r="AD151" s="163">
        <f t="shared" si="22"/>
        <v>0</v>
      </c>
      <c r="AE151" s="163">
        <f t="shared" si="23"/>
        <v>0</v>
      </c>
      <c r="AF151" s="168">
        <f t="shared" si="24"/>
        <v>0</v>
      </c>
    </row>
    <row r="152" spans="1:32" x14ac:dyDescent="0.25">
      <c r="A152" s="155" t="str">
        <f>IF(ISBLANK('N1'!A152),"",'N1'!A152)</f>
        <v/>
      </c>
      <c r="B152" s="158" t="str">
        <f>IF(ISBLANK('N1'!B152),"",'N1'!B152)</f>
        <v/>
      </c>
      <c r="C152" s="937" t="str">
        <f>IF(ISBLANK('N1'!P152),"",'N1'!P152)</f>
        <v/>
      </c>
      <c r="D152" s="212"/>
      <c r="E152" s="213"/>
      <c r="F152" s="213"/>
      <c r="G152" s="213"/>
      <c r="H152" s="213"/>
      <c r="I152" s="213"/>
      <c r="J152" s="215"/>
      <c r="K152" s="501"/>
      <c r="L152" s="216"/>
      <c r="M152" s="214"/>
      <c r="N152" s="214"/>
      <c r="O152" s="214"/>
      <c r="P152" s="214"/>
      <c r="Q152" s="215"/>
      <c r="R152" s="213"/>
      <c r="S152" s="213"/>
      <c r="T152" s="213"/>
      <c r="U152" s="213"/>
      <c r="V152" s="216"/>
      <c r="X152" s="167">
        <f t="shared" si="17"/>
        <v>0</v>
      </c>
      <c r="Y152" s="163">
        <f t="shared" si="18"/>
        <v>0</v>
      </c>
      <c r="Z152" s="163">
        <f t="shared" si="19"/>
        <v>0</v>
      </c>
      <c r="AA152" s="958">
        <f t="shared" si="20"/>
        <v>0</v>
      </c>
      <c r="AC152" s="167">
        <f t="shared" si="21"/>
        <v>0</v>
      </c>
      <c r="AD152" s="163">
        <f t="shared" si="22"/>
        <v>0</v>
      </c>
      <c r="AE152" s="163">
        <f t="shared" si="23"/>
        <v>0</v>
      </c>
      <c r="AF152" s="168">
        <f t="shared" si="24"/>
        <v>0</v>
      </c>
    </row>
    <row r="153" spans="1:32" x14ac:dyDescent="0.25">
      <c r="A153" s="155" t="str">
        <f>IF(ISBLANK('N1'!A153),"",'N1'!A153)</f>
        <v/>
      </c>
      <c r="B153" s="158" t="str">
        <f>IF(ISBLANK('N1'!B153),"",'N1'!B153)</f>
        <v/>
      </c>
      <c r="C153" s="937" t="str">
        <f>IF(ISBLANK('N1'!P153),"",'N1'!P153)</f>
        <v/>
      </c>
      <c r="D153" s="212"/>
      <c r="E153" s="213"/>
      <c r="F153" s="213"/>
      <c r="G153" s="213"/>
      <c r="H153" s="213"/>
      <c r="I153" s="213"/>
      <c r="J153" s="215"/>
      <c r="K153" s="501"/>
      <c r="L153" s="216"/>
      <c r="M153" s="214"/>
      <c r="N153" s="214"/>
      <c r="O153" s="214"/>
      <c r="P153" s="214"/>
      <c r="Q153" s="215"/>
      <c r="R153" s="213"/>
      <c r="S153" s="213"/>
      <c r="T153" s="213"/>
      <c r="U153" s="213"/>
      <c r="V153" s="216"/>
      <c r="X153" s="167">
        <f t="shared" si="17"/>
        <v>0</v>
      </c>
      <c r="Y153" s="163">
        <f t="shared" si="18"/>
        <v>0</v>
      </c>
      <c r="Z153" s="163">
        <f t="shared" si="19"/>
        <v>0</v>
      </c>
      <c r="AA153" s="958">
        <f t="shared" si="20"/>
        <v>0</v>
      </c>
      <c r="AC153" s="167">
        <f t="shared" si="21"/>
        <v>0</v>
      </c>
      <c r="AD153" s="163">
        <f t="shared" si="22"/>
        <v>0</v>
      </c>
      <c r="AE153" s="163">
        <f t="shared" si="23"/>
        <v>0</v>
      </c>
      <c r="AF153" s="168">
        <f t="shared" si="24"/>
        <v>0</v>
      </c>
    </row>
    <row r="154" spans="1:32" x14ac:dyDescent="0.25">
      <c r="A154" s="155" t="str">
        <f>IF(ISBLANK('N1'!A154),"",'N1'!A154)</f>
        <v/>
      </c>
      <c r="B154" s="158" t="str">
        <f>IF(ISBLANK('N1'!B154),"",'N1'!B154)</f>
        <v/>
      </c>
      <c r="C154" s="937" t="str">
        <f>IF(ISBLANK('N1'!P154),"",'N1'!P154)</f>
        <v/>
      </c>
      <c r="D154" s="212"/>
      <c r="E154" s="213"/>
      <c r="F154" s="213"/>
      <c r="G154" s="213"/>
      <c r="H154" s="213"/>
      <c r="I154" s="213"/>
      <c r="J154" s="215"/>
      <c r="K154" s="501"/>
      <c r="L154" s="216"/>
      <c r="M154" s="214"/>
      <c r="N154" s="214"/>
      <c r="O154" s="214"/>
      <c r="P154" s="214"/>
      <c r="Q154" s="215"/>
      <c r="R154" s="213"/>
      <c r="S154" s="213"/>
      <c r="T154" s="213"/>
      <c r="U154" s="213"/>
      <c r="V154" s="216"/>
      <c r="X154" s="167">
        <f t="shared" si="17"/>
        <v>0</v>
      </c>
      <c r="Y154" s="163">
        <f t="shared" si="18"/>
        <v>0</v>
      </c>
      <c r="Z154" s="163">
        <f t="shared" si="19"/>
        <v>0</v>
      </c>
      <c r="AA154" s="958">
        <f t="shared" si="20"/>
        <v>0</v>
      </c>
      <c r="AC154" s="167">
        <f t="shared" si="21"/>
        <v>0</v>
      </c>
      <c r="AD154" s="163">
        <f t="shared" si="22"/>
        <v>0</v>
      </c>
      <c r="AE154" s="163">
        <f t="shared" si="23"/>
        <v>0</v>
      </c>
      <c r="AF154" s="168">
        <f t="shared" si="24"/>
        <v>0</v>
      </c>
    </row>
    <row r="155" spans="1:32" x14ac:dyDescent="0.25">
      <c r="A155" s="155" t="str">
        <f>IF(ISBLANK('N1'!A155),"",'N1'!A155)</f>
        <v/>
      </c>
      <c r="B155" s="158" t="str">
        <f>IF(ISBLANK('N1'!B155),"",'N1'!B155)</f>
        <v/>
      </c>
      <c r="C155" s="937" t="str">
        <f>IF(ISBLANK('N1'!P155),"",'N1'!P155)</f>
        <v/>
      </c>
      <c r="D155" s="212"/>
      <c r="E155" s="213"/>
      <c r="F155" s="213"/>
      <c r="G155" s="213"/>
      <c r="H155" s="213"/>
      <c r="I155" s="213"/>
      <c r="J155" s="215"/>
      <c r="K155" s="501"/>
      <c r="L155" s="216"/>
      <c r="M155" s="214"/>
      <c r="N155" s="214"/>
      <c r="O155" s="214"/>
      <c r="P155" s="214"/>
      <c r="Q155" s="215"/>
      <c r="R155" s="213"/>
      <c r="S155" s="213"/>
      <c r="T155" s="213"/>
      <c r="U155" s="213"/>
      <c r="V155" s="216"/>
      <c r="X155" s="167">
        <f t="shared" si="17"/>
        <v>0</v>
      </c>
      <c r="Y155" s="163">
        <f t="shared" si="18"/>
        <v>0</v>
      </c>
      <c r="Z155" s="163">
        <f t="shared" si="19"/>
        <v>0</v>
      </c>
      <c r="AA155" s="958">
        <f t="shared" si="20"/>
        <v>0</v>
      </c>
      <c r="AC155" s="167">
        <f t="shared" si="21"/>
        <v>0</v>
      </c>
      <c r="AD155" s="163">
        <f t="shared" si="22"/>
        <v>0</v>
      </c>
      <c r="AE155" s="163">
        <f t="shared" si="23"/>
        <v>0</v>
      </c>
      <c r="AF155" s="168">
        <f t="shared" si="24"/>
        <v>0</v>
      </c>
    </row>
    <row r="156" spans="1:32" x14ac:dyDescent="0.25">
      <c r="A156" s="155" t="str">
        <f>IF(ISBLANK('N1'!A156),"",'N1'!A156)</f>
        <v/>
      </c>
      <c r="B156" s="158" t="str">
        <f>IF(ISBLANK('N1'!B156),"",'N1'!B156)</f>
        <v/>
      </c>
      <c r="C156" s="937" t="str">
        <f>IF(ISBLANK('N1'!P156),"",'N1'!P156)</f>
        <v/>
      </c>
      <c r="D156" s="212"/>
      <c r="E156" s="213"/>
      <c r="F156" s="213"/>
      <c r="G156" s="213"/>
      <c r="H156" s="213"/>
      <c r="I156" s="213"/>
      <c r="J156" s="215"/>
      <c r="K156" s="501"/>
      <c r="L156" s="216"/>
      <c r="M156" s="214"/>
      <c r="N156" s="214"/>
      <c r="O156" s="214"/>
      <c r="P156" s="214"/>
      <c r="Q156" s="215"/>
      <c r="R156" s="213"/>
      <c r="S156" s="213"/>
      <c r="T156" s="213"/>
      <c r="U156" s="213"/>
      <c r="V156" s="216"/>
      <c r="X156" s="167">
        <f t="shared" si="17"/>
        <v>0</v>
      </c>
      <c r="Y156" s="163">
        <f t="shared" si="18"/>
        <v>0</v>
      </c>
      <c r="Z156" s="163">
        <f t="shared" si="19"/>
        <v>0</v>
      </c>
      <c r="AA156" s="958">
        <f t="shared" si="20"/>
        <v>0</v>
      </c>
      <c r="AC156" s="167">
        <f t="shared" si="21"/>
        <v>0</v>
      </c>
      <c r="AD156" s="163">
        <f t="shared" si="22"/>
        <v>0</v>
      </c>
      <c r="AE156" s="163">
        <f t="shared" si="23"/>
        <v>0</v>
      </c>
      <c r="AF156" s="168">
        <f t="shared" si="24"/>
        <v>0</v>
      </c>
    </row>
    <row r="157" spans="1:32" x14ac:dyDescent="0.25">
      <c r="A157" s="155" t="str">
        <f>IF(ISBLANK('N1'!A157),"",'N1'!A157)</f>
        <v/>
      </c>
      <c r="B157" s="158" t="str">
        <f>IF(ISBLANK('N1'!B157),"",'N1'!B157)</f>
        <v/>
      </c>
      <c r="C157" s="937" t="str">
        <f>IF(ISBLANK('N1'!P157),"",'N1'!P157)</f>
        <v/>
      </c>
      <c r="D157" s="212"/>
      <c r="E157" s="213"/>
      <c r="F157" s="213"/>
      <c r="G157" s="213"/>
      <c r="H157" s="213"/>
      <c r="I157" s="213"/>
      <c r="J157" s="215"/>
      <c r="K157" s="501"/>
      <c r="L157" s="216"/>
      <c r="M157" s="214"/>
      <c r="N157" s="214"/>
      <c r="O157" s="214"/>
      <c r="P157" s="214"/>
      <c r="Q157" s="215"/>
      <c r="R157" s="213"/>
      <c r="S157" s="213"/>
      <c r="T157" s="213"/>
      <c r="U157" s="213"/>
      <c r="V157" s="216"/>
      <c r="X157" s="167">
        <f t="shared" si="17"/>
        <v>0</v>
      </c>
      <c r="Y157" s="163">
        <f t="shared" si="18"/>
        <v>0</v>
      </c>
      <c r="Z157" s="163">
        <f t="shared" si="19"/>
        <v>0</v>
      </c>
      <c r="AA157" s="958">
        <f t="shared" si="20"/>
        <v>0</v>
      </c>
      <c r="AC157" s="167">
        <f t="shared" si="21"/>
        <v>0</v>
      </c>
      <c r="AD157" s="163">
        <f t="shared" si="22"/>
        <v>0</v>
      </c>
      <c r="AE157" s="163">
        <f t="shared" si="23"/>
        <v>0</v>
      </c>
      <c r="AF157" s="168">
        <f t="shared" si="24"/>
        <v>0</v>
      </c>
    </row>
    <row r="158" spans="1:32" x14ac:dyDescent="0.25">
      <c r="A158" s="155" t="str">
        <f>IF(ISBLANK('N1'!A158),"",'N1'!A158)</f>
        <v/>
      </c>
      <c r="B158" s="158" t="str">
        <f>IF(ISBLANK('N1'!B158),"",'N1'!B158)</f>
        <v/>
      </c>
      <c r="C158" s="937" t="str">
        <f>IF(ISBLANK('N1'!P158),"",'N1'!P158)</f>
        <v/>
      </c>
      <c r="D158" s="212"/>
      <c r="E158" s="213"/>
      <c r="F158" s="213"/>
      <c r="G158" s="213"/>
      <c r="H158" s="213"/>
      <c r="I158" s="213"/>
      <c r="J158" s="215"/>
      <c r="K158" s="501"/>
      <c r="L158" s="216"/>
      <c r="M158" s="214"/>
      <c r="N158" s="214"/>
      <c r="O158" s="214"/>
      <c r="P158" s="214"/>
      <c r="Q158" s="215"/>
      <c r="R158" s="213"/>
      <c r="S158" s="213"/>
      <c r="T158" s="213"/>
      <c r="U158" s="213"/>
      <c r="V158" s="216"/>
      <c r="X158" s="167">
        <f t="shared" si="17"/>
        <v>0</v>
      </c>
      <c r="Y158" s="163">
        <f t="shared" si="18"/>
        <v>0</v>
      </c>
      <c r="Z158" s="163">
        <f t="shared" si="19"/>
        <v>0</v>
      </c>
      <c r="AA158" s="958">
        <f t="shared" si="20"/>
        <v>0</v>
      </c>
      <c r="AC158" s="167">
        <f t="shared" si="21"/>
        <v>0</v>
      </c>
      <c r="AD158" s="163">
        <f t="shared" si="22"/>
        <v>0</v>
      </c>
      <c r="AE158" s="163">
        <f t="shared" si="23"/>
        <v>0</v>
      </c>
      <c r="AF158" s="168">
        <f t="shared" si="24"/>
        <v>0</v>
      </c>
    </row>
    <row r="159" spans="1:32" x14ac:dyDescent="0.25">
      <c r="A159" s="155" t="str">
        <f>IF(ISBLANK('N1'!A159),"",'N1'!A159)</f>
        <v/>
      </c>
      <c r="B159" s="158" t="str">
        <f>IF(ISBLANK('N1'!B159),"",'N1'!B159)</f>
        <v/>
      </c>
      <c r="C159" s="937" t="str">
        <f>IF(ISBLANK('N1'!P159),"",'N1'!P159)</f>
        <v/>
      </c>
      <c r="D159" s="212"/>
      <c r="E159" s="213"/>
      <c r="F159" s="213"/>
      <c r="G159" s="213"/>
      <c r="H159" s="213"/>
      <c r="I159" s="213"/>
      <c r="J159" s="215"/>
      <c r="K159" s="501"/>
      <c r="L159" s="216"/>
      <c r="M159" s="214"/>
      <c r="N159" s="214"/>
      <c r="O159" s="214"/>
      <c r="P159" s="214"/>
      <c r="Q159" s="215"/>
      <c r="R159" s="213"/>
      <c r="S159" s="213"/>
      <c r="T159" s="213"/>
      <c r="U159" s="213"/>
      <c r="V159" s="216"/>
      <c r="X159" s="167">
        <f t="shared" si="17"/>
        <v>0</v>
      </c>
      <c r="Y159" s="163">
        <f t="shared" si="18"/>
        <v>0</v>
      </c>
      <c r="Z159" s="163">
        <f t="shared" si="19"/>
        <v>0</v>
      </c>
      <c r="AA159" s="958">
        <f t="shared" si="20"/>
        <v>0</v>
      </c>
      <c r="AC159" s="167">
        <f t="shared" si="21"/>
        <v>0</v>
      </c>
      <c r="AD159" s="163">
        <f t="shared" si="22"/>
        <v>0</v>
      </c>
      <c r="AE159" s="163">
        <f t="shared" si="23"/>
        <v>0</v>
      </c>
      <c r="AF159" s="168">
        <f t="shared" si="24"/>
        <v>0</v>
      </c>
    </row>
    <row r="160" spans="1:32" x14ac:dyDescent="0.25">
      <c r="A160" s="155" t="str">
        <f>IF(ISBLANK('N1'!A160),"",'N1'!A160)</f>
        <v/>
      </c>
      <c r="B160" s="158" t="str">
        <f>IF(ISBLANK('N1'!B160),"",'N1'!B160)</f>
        <v/>
      </c>
      <c r="C160" s="937" t="str">
        <f>IF(ISBLANK('N1'!P160),"",'N1'!P160)</f>
        <v/>
      </c>
      <c r="D160" s="212"/>
      <c r="E160" s="213"/>
      <c r="F160" s="213"/>
      <c r="G160" s="213"/>
      <c r="H160" s="213"/>
      <c r="I160" s="213"/>
      <c r="J160" s="215"/>
      <c r="K160" s="501"/>
      <c r="L160" s="216"/>
      <c r="M160" s="214"/>
      <c r="N160" s="214"/>
      <c r="O160" s="214"/>
      <c r="P160" s="214"/>
      <c r="Q160" s="215"/>
      <c r="R160" s="213"/>
      <c r="S160" s="213"/>
      <c r="T160" s="213"/>
      <c r="U160" s="213"/>
      <c r="V160" s="216"/>
      <c r="X160" s="167">
        <f t="shared" si="17"/>
        <v>0</v>
      </c>
      <c r="Y160" s="163">
        <f t="shared" si="18"/>
        <v>0</v>
      </c>
      <c r="Z160" s="163">
        <f t="shared" si="19"/>
        <v>0</v>
      </c>
      <c r="AA160" s="958">
        <f t="shared" si="20"/>
        <v>0</v>
      </c>
      <c r="AC160" s="167">
        <f t="shared" si="21"/>
        <v>0</v>
      </c>
      <c r="AD160" s="163">
        <f t="shared" si="22"/>
        <v>0</v>
      </c>
      <c r="AE160" s="163">
        <f t="shared" si="23"/>
        <v>0</v>
      </c>
      <c r="AF160" s="168">
        <f t="shared" si="24"/>
        <v>0</v>
      </c>
    </row>
    <row r="161" spans="1:32" x14ac:dyDescent="0.25">
      <c r="A161" s="155" t="str">
        <f>IF(ISBLANK('N1'!A161),"",'N1'!A161)</f>
        <v/>
      </c>
      <c r="B161" s="158" t="str">
        <f>IF(ISBLANK('N1'!B161),"",'N1'!B161)</f>
        <v/>
      </c>
      <c r="C161" s="937" t="str">
        <f>IF(ISBLANK('N1'!P161),"",'N1'!P161)</f>
        <v/>
      </c>
      <c r="D161" s="212"/>
      <c r="E161" s="213"/>
      <c r="F161" s="213"/>
      <c r="G161" s="213"/>
      <c r="H161" s="213"/>
      <c r="I161" s="213"/>
      <c r="J161" s="215"/>
      <c r="K161" s="501"/>
      <c r="L161" s="216"/>
      <c r="M161" s="214"/>
      <c r="N161" s="214"/>
      <c r="O161" s="214"/>
      <c r="P161" s="214"/>
      <c r="Q161" s="215"/>
      <c r="R161" s="213"/>
      <c r="S161" s="213"/>
      <c r="T161" s="213"/>
      <c r="U161" s="213"/>
      <c r="V161" s="216"/>
      <c r="X161" s="167">
        <f t="shared" si="17"/>
        <v>0</v>
      </c>
      <c r="Y161" s="163">
        <f t="shared" si="18"/>
        <v>0</v>
      </c>
      <c r="Z161" s="163">
        <f t="shared" si="19"/>
        <v>0</v>
      </c>
      <c r="AA161" s="958">
        <f t="shared" si="20"/>
        <v>0</v>
      </c>
      <c r="AC161" s="167">
        <f t="shared" si="21"/>
        <v>0</v>
      </c>
      <c r="AD161" s="163">
        <f t="shared" si="22"/>
        <v>0</v>
      </c>
      <c r="AE161" s="163">
        <f t="shared" si="23"/>
        <v>0</v>
      </c>
      <c r="AF161" s="168">
        <f t="shared" si="24"/>
        <v>0</v>
      </c>
    </row>
    <row r="162" spans="1:32" x14ac:dyDescent="0.25">
      <c r="A162" s="155" t="str">
        <f>IF(ISBLANK('N1'!A162),"",'N1'!A162)</f>
        <v/>
      </c>
      <c r="B162" s="158" t="str">
        <f>IF(ISBLANK('N1'!B162),"",'N1'!B162)</f>
        <v/>
      </c>
      <c r="C162" s="937" t="str">
        <f>IF(ISBLANK('N1'!P162),"",'N1'!P162)</f>
        <v/>
      </c>
      <c r="D162" s="212"/>
      <c r="E162" s="213"/>
      <c r="F162" s="213"/>
      <c r="G162" s="213"/>
      <c r="H162" s="213"/>
      <c r="I162" s="213"/>
      <c r="J162" s="215"/>
      <c r="K162" s="501"/>
      <c r="L162" s="216"/>
      <c r="M162" s="214"/>
      <c r="N162" s="214"/>
      <c r="O162" s="214"/>
      <c r="P162" s="214"/>
      <c r="Q162" s="215"/>
      <c r="R162" s="213"/>
      <c r="S162" s="213"/>
      <c r="T162" s="213"/>
      <c r="U162" s="213"/>
      <c r="V162" s="216"/>
      <c r="X162" s="167">
        <f t="shared" si="17"/>
        <v>0</v>
      </c>
      <c r="Y162" s="163">
        <f t="shared" si="18"/>
        <v>0</v>
      </c>
      <c r="Z162" s="163">
        <f t="shared" si="19"/>
        <v>0</v>
      </c>
      <c r="AA162" s="958">
        <f t="shared" si="20"/>
        <v>0</v>
      </c>
      <c r="AC162" s="167">
        <f t="shared" si="21"/>
        <v>0</v>
      </c>
      <c r="AD162" s="163">
        <f t="shared" si="22"/>
        <v>0</v>
      </c>
      <c r="AE162" s="163">
        <f t="shared" si="23"/>
        <v>0</v>
      </c>
      <c r="AF162" s="168">
        <f t="shared" si="24"/>
        <v>0</v>
      </c>
    </row>
    <row r="163" spans="1:32" x14ac:dyDescent="0.25">
      <c r="A163" s="155" t="str">
        <f>IF(ISBLANK('N1'!A163),"",'N1'!A163)</f>
        <v/>
      </c>
      <c r="B163" s="158" t="str">
        <f>IF(ISBLANK('N1'!B163),"",'N1'!B163)</f>
        <v/>
      </c>
      <c r="C163" s="937" t="str">
        <f>IF(ISBLANK('N1'!P163),"",'N1'!P163)</f>
        <v/>
      </c>
      <c r="D163" s="212"/>
      <c r="E163" s="213"/>
      <c r="F163" s="213"/>
      <c r="G163" s="213"/>
      <c r="H163" s="213"/>
      <c r="I163" s="213"/>
      <c r="J163" s="215"/>
      <c r="K163" s="501"/>
      <c r="L163" s="216"/>
      <c r="M163" s="214"/>
      <c r="N163" s="214"/>
      <c r="O163" s="214"/>
      <c r="P163" s="214"/>
      <c r="Q163" s="215"/>
      <c r="R163" s="213"/>
      <c r="S163" s="213"/>
      <c r="T163" s="213"/>
      <c r="U163" s="213"/>
      <c r="V163" s="216"/>
      <c r="X163" s="167">
        <f t="shared" si="17"/>
        <v>0</v>
      </c>
      <c r="Y163" s="163">
        <f t="shared" si="18"/>
        <v>0</v>
      </c>
      <c r="Z163" s="163">
        <f t="shared" si="19"/>
        <v>0</v>
      </c>
      <c r="AA163" s="958">
        <f t="shared" si="20"/>
        <v>0</v>
      </c>
      <c r="AC163" s="167">
        <f t="shared" si="21"/>
        <v>0</v>
      </c>
      <c r="AD163" s="163">
        <f t="shared" si="22"/>
        <v>0</v>
      </c>
      <c r="AE163" s="163">
        <f t="shared" si="23"/>
        <v>0</v>
      </c>
      <c r="AF163" s="168">
        <f t="shared" si="24"/>
        <v>0</v>
      </c>
    </row>
    <row r="164" spans="1:32" x14ac:dyDescent="0.25">
      <c r="A164" s="155" t="str">
        <f>IF(ISBLANK('N1'!A164),"",'N1'!A164)</f>
        <v/>
      </c>
      <c r="B164" s="158" t="str">
        <f>IF(ISBLANK('N1'!B164),"",'N1'!B164)</f>
        <v/>
      </c>
      <c r="C164" s="937" t="str">
        <f>IF(ISBLANK('N1'!P164),"",'N1'!P164)</f>
        <v/>
      </c>
      <c r="D164" s="212"/>
      <c r="E164" s="213"/>
      <c r="F164" s="213"/>
      <c r="G164" s="213"/>
      <c r="H164" s="213"/>
      <c r="I164" s="213"/>
      <c r="J164" s="215"/>
      <c r="K164" s="501"/>
      <c r="L164" s="216"/>
      <c r="M164" s="214"/>
      <c r="N164" s="214"/>
      <c r="O164" s="214"/>
      <c r="P164" s="214"/>
      <c r="Q164" s="215"/>
      <c r="R164" s="213"/>
      <c r="S164" s="213"/>
      <c r="T164" s="213"/>
      <c r="U164" s="213"/>
      <c r="V164" s="216"/>
      <c r="X164" s="167">
        <f t="shared" si="17"/>
        <v>0</v>
      </c>
      <c r="Y164" s="163">
        <f t="shared" si="18"/>
        <v>0</v>
      </c>
      <c r="Z164" s="163">
        <f t="shared" si="19"/>
        <v>0</v>
      </c>
      <c r="AA164" s="958">
        <f t="shared" si="20"/>
        <v>0</v>
      </c>
      <c r="AC164" s="167">
        <f t="shared" si="21"/>
        <v>0</v>
      </c>
      <c r="AD164" s="163">
        <f t="shared" si="22"/>
        <v>0</v>
      </c>
      <c r="AE164" s="163">
        <f t="shared" si="23"/>
        <v>0</v>
      </c>
      <c r="AF164" s="168">
        <f t="shared" si="24"/>
        <v>0</v>
      </c>
    </row>
    <row r="165" spans="1:32" x14ac:dyDescent="0.25">
      <c r="A165" s="155" t="str">
        <f>IF(ISBLANK('N1'!A165),"",'N1'!A165)</f>
        <v/>
      </c>
      <c r="B165" s="158" t="str">
        <f>IF(ISBLANK('N1'!B165),"",'N1'!B165)</f>
        <v/>
      </c>
      <c r="C165" s="937" t="str">
        <f>IF(ISBLANK('N1'!P165),"",'N1'!P165)</f>
        <v/>
      </c>
      <c r="D165" s="212"/>
      <c r="E165" s="213"/>
      <c r="F165" s="213"/>
      <c r="G165" s="213"/>
      <c r="H165" s="213"/>
      <c r="I165" s="213"/>
      <c r="J165" s="215"/>
      <c r="K165" s="501"/>
      <c r="L165" s="216"/>
      <c r="M165" s="214"/>
      <c r="N165" s="214"/>
      <c r="O165" s="214"/>
      <c r="P165" s="214"/>
      <c r="Q165" s="215"/>
      <c r="R165" s="213"/>
      <c r="S165" s="213"/>
      <c r="T165" s="213"/>
      <c r="U165" s="213"/>
      <c r="V165" s="216"/>
      <c r="X165" s="167">
        <f t="shared" si="17"/>
        <v>0</v>
      </c>
      <c r="Y165" s="163">
        <f t="shared" si="18"/>
        <v>0</v>
      </c>
      <c r="Z165" s="163">
        <f t="shared" si="19"/>
        <v>0</v>
      </c>
      <c r="AA165" s="958">
        <f t="shared" si="20"/>
        <v>0</v>
      </c>
      <c r="AC165" s="167">
        <f t="shared" si="21"/>
        <v>0</v>
      </c>
      <c r="AD165" s="163">
        <f t="shared" si="22"/>
        <v>0</v>
      </c>
      <c r="AE165" s="163">
        <f t="shared" si="23"/>
        <v>0</v>
      </c>
      <c r="AF165" s="168">
        <f t="shared" si="24"/>
        <v>0</v>
      </c>
    </row>
    <row r="166" spans="1:32" x14ac:dyDescent="0.25">
      <c r="A166" s="155" t="str">
        <f>IF(ISBLANK('N1'!A166),"",'N1'!A166)</f>
        <v/>
      </c>
      <c r="B166" s="158" t="str">
        <f>IF(ISBLANK('N1'!B166),"",'N1'!B166)</f>
        <v/>
      </c>
      <c r="C166" s="937" t="str">
        <f>IF(ISBLANK('N1'!P166),"",'N1'!P166)</f>
        <v/>
      </c>
      <c r="D166" s="212"/>
      <c r="E166" s="213"/>
      <c r="F166" s="213"/>
      <c r="G166" s="213"/>
      <c r="H166" s="213"/>
      <c r="I166" s="213"/>
      <c r="J166" s="215"/>
      <c r="K166" s="501"/>
      <c r="L166" s="216"/>
      <c r="M166" s="214"/>
      <c r="N166" s="214"/>
      <c r="O166" s="214"/>
      <c r="P166" s="214"/>
      <c r="Q166" s="215"/>
      <c r="R166" s="213"/>
      <c r="S166" s="213"/>
      <c r="T166" s="213"/>
      <c r="U166" s="213"/>
      <c r="V166" s="216"/>
      <c r="X166" s="167">
        <f t="shared" si="17"/>
        <v>0</v>
      </c>
      <c r="Y166" s="163">
        <f t="shared" si="18"/>
        <v>0</v>
      </c>
      <c r="Z166" s="163">
        <f t="shared" si="19"/>
        <v>0</v>
      </c>
      <c r="AA166" s="958">
        <f t="shared" si="20"/>
        <v>0</v>
      </c>
      <c r="AC166" s="167">
        <f t="shared" si="21"/>
        <v>0</v>
      </c>
      <c r="AD166" s="163">
        <f t="shared" si="22"/>
        <v>0</v>
      </c>
      <c r="AE166" s="163">
        <f t="shared" si="23"/>
        <v>0</v>
      </c>
      <c r="AF166" s="168">
        <f t="shared" si="24"/>
        <v>0</v>
      </c>
    </row>
    <row r="167" spans="1:32" x14ac:dyDescent="0.25">
      <c r="A167" s="155" t="str">
        <f>IF(ISBLANK('N1'!A167),"",'N1'!A167)</f>
        <v/>
      </c>
      <c r="B167" s="158" t="str">
        <f>IF(ISBLANK('N1'!B167),"",'N1'!B167)</f>
        <v/>
      </c>
      <c r="C167" s="937" t="str">
        <f>IF(ISBLANK('N1'!P167),"",'N1'!P167)</f>
        <v/>
      </c>
      <c r="D167" s="212"/>
      <c r="E167" s="213"/>
      <c r="F167" s="213"/>
      <c r="G167" s="213"/>
      <c r="H167" s="213"/>
      <c r="I167" s="213"/>
      <c r="J167" s="215"/>
      <c r="K167" s="501"/>
      <c r="L167" s="216"/>
      <c r="M167" s="214"/>
      <c r="N167" s="214"/>
      <c r="O167" s="214"/>
      <c r="P167" s="214"/>
      <c r="Q167" s="215"/>
      <c r="R167" s="213"/>
      <c r="S167" s="213"/>
      <c r="T167" s="213"/>
      <c r="U167" s="213"/>
      <c r="V167" s="216"/>
      <c r="X167" s="167">
        <f t="shared" si="17"/>
        <v>0</v>
      </c>
      <c r="Y167" s="163">
        <f t="shared" si="18"/>
        <v>0</v>
      </c>
      <c r="Z167" s="163">
        <f t="shared" si="19"/>
        <v>0</v>
      </c>
      <c r="AA167" s="958">
        <f t="shared" si="20"/>
        <v>0</v>
      </c>
      <c r="AC167" s="167">
        <f t="shared" si="21"/>
        <v>0</v>
      </c>
      <c r="AD167" s="163">
        <f t="shared" si="22"/>
        <v>0</v>
      </c>
      <c r="AE167" s="163">
        <f t="shared" si="23"/>
        <v>0</v>
      </c>
      <c r="AF167" s="168">
        <f t="shared" si="24"/>
        <v>0</v>
      </c>
    </row>
    <row r="168" spans="1:32" x14ac:dyDescent="0.25">
      <c r="A168" s="155" t="str">
        <f>IF(ISBLANK('N1'!A168),"",'N1'!A168)</f>
        <v/>
      </c>
      <c r="B168" s="158" t="str">
        <f>IF(ISBLANK('N1'!B168),"",'N1'!B168)</f>
        <v/>
      </c>
      <c r="C168" s="937" t="str">
        <f>IF(ISBLANK('N1'!P168),"",'N1'!P168)</f>
        <v/>
      </c>
      <c r="D168" s="212"/>
      <c r="E168" s="213"/>
      <c r="F168" s="213"/>
      <c r="G168" s="213"/>
      <c r="H168" s="213"/>
      <c r="I168" s="213"/>
      <c r="J168" s="215"/>
      <c r="K168" s="501"/>
      <c r="L168" s="216"/>
      <c r="M168" s="214"/>
      <c r="N168" s="214"/>
      <c r="O168" s="214"/>
      <c r="P168" s="214"/>
      <c r="Q168" s="215"/>
      <c r="R168" s="213"/>
      <c r="S168" s="213"/>
      <c r="T168" s="213"/>
      <c r="U168" s="213"/>
      <c r="V168" s="216"/>
      <c r="X168" s="167">
        <f t="shared" si="17"/>
        <v>0</v>
      </c>
      <c r="Y168" s="163">
        <f t="shared" si="18"/>
        <v>0</v>
      </c>
      <c r="Z168" s="163">
        <f t="shared" si="19"/>
        <v>0</v>
      </c>
      <c r="AA168" s="958">
        <f t="shared" si="20"/>
        <v>0</v>
      </c>
      <c r="AC168" s="167">
        <f t="shared" si="21"/>
        <v>0</v>
      </c>
      <c r="AD168" s="163">
        <f t="shared" si="22"/>
        <v>0</v>
      </c>
      <c r="AE168" s="163">
        <f t="shared" si="23"/>
        <v>0</v>
      </c>
      <c r="AF168" s="168">
        <f t="shared" si="24"/>
        <v>0</v>
      </c>
    </row>
    <row r="169" spans="1:32" x14ac:dyDescent="0.25">
      <c r="A169" s="155" t="str">
        <f>IF(ISBLANK('N1'!A169),"",'N1'!A169)</f>
        <v/>
      </c>
      <c r="B169" s="158" t="str">
        <f>IF(ISBLANK('N1'!B169),"",'N1'!B169)</f>
        <v/>
      </c>
      <c r="C169" s="937" t="str">
        <f>IF(ISBLANK('N1'!P169),"",'N1'!P169)</f>
        <v/>
      </c>
      <c r="D169" s="212"/>
      <c r="E169" s="213"/>
      <c r="F169" s="213"/>
      <c r="G169" s="213"/>
      <c r="H169" s="213"/>
      <c r="I169" s="213"/>
      <c r="J169" s="215"/>
      <c r="K169" s="501"/>
      <c r="L169" s="216"/>
      <c r="M169" s="214"/>
      <c r="N169" s="214"/>
      <c r="O169" s="214"/>
      <c r="P169" s="214"/>
      <c r="Q169" s="215"/>
      <c r="R169" s="213"/>
      <c r="S169" s="213"/>
      <c r="T169" s="213"/>
      <c r="U169" s="213"/>
      <c r="V169" s="216"/>
      <c r="X169" s="167">
        <f t="shared" si="17"/>
        <v>0</v>
      </c>
      <c r="Y169" s="163">
        <f t="shared" si="18"/>
        <v>0</v>
      </c>
      <c r="Z169" s="163">
        <f t="shared" si="19"/>
        <v>0</v>
      </c>
      <c r="AA169" s="958">
        <f t="shared" si="20"/>
        <v>0</v>
      </c>
      <c r="AC169" s="167">
        <f t="shared" si="21"/>
        <v>0</v>
      </c>
      <c r="AD169" s="163">
        <f t="shared" si="22"/>
        <v>0</v>
      </c>
      <c r="AE169" s="163">
        <f t="shared" si="23"/>
        <v>0</v>
      </c>
      <c r="AF169" s="168">
        <f t="shared" si="24"/>
        <v>0</v>
      </c>
    </row>
    <row r="170" spans="1:32" x14ac:dyDescent="0.25">
      <c r="A170" s="155" t="str">
        <f>IF(ISBLANK('N1'!A170),"",'N1'!A170)</f>
        <v/>
      </c>
      <c r="B170" s="158" t="str">
        <f>IF(ISBLANK('N1'!B170),"",'N1'!B170)</f>
        <v/>
      </c>
      <c r="C170" s="937" t="str">
        <f>IF(ISBLANK('N1'!P170),"",'N1'!P170)</f>
        <v/>
      </c>
      <c r="D170" s="212"/>
      <c r="E170" s="213"/>
      <c r="F170" s="213"/>
      <c r="G170" s="213"/>
      <c r="H170" s="213"/>
      <c r="I170" s="213"/>
      <c r="J170" s="215"/>
      <c r="K170" s="501"/>
      <c r="L170" s="216"/>
      <c r="M170" s="214"/>
      <c r="N170" s="214"/>
      <c r="O170" s="214"/>
      <c r="P170" s="214"/>
      <c r="Q170" s="215"/>
      <c r="R170" s="213"/>
      <c r="S170" s="213"/>
      <c r="T170" s="213"/>
      <c r="U170" s="213"/>
      <c r="V170" s="216"/>
      <c r="X170" s="167">
        <f t="shared" si="17"/>
        <v>0</v>
      </c>
      <c r="Y170" s="163">
        <f t="shared" si="18"/>
        <v>0</v>
      </c>
      <c r="Z170" s="163">
        <f t="shared" si="19"/>
        <v>0</v>
      </c>
      <c r="AA170" s="958">
        <f t="shared" si="20"/>
        <v>0</v>
      </c>
      <c r="AC170" s="167">
        <f t="shared" si="21"/>
        <v>0</v>
      </c>
      <c r="AD170" s="163">
        <f t="shared" si="22"/>
        <v>0</v>
      </c>
      <c r="AE170" s="163">
        <f t="shared" si="23"/>
        <v>0</v>
      </c>
      <c r="AF170" s="168">
        <f t="shared" si="24"/>
        <v>0</v>
      </c>
    </row>
    <row r="171" spans="1:32" x14ac:dyDescent="0.25">
      <c r="A171" s="155" t="str">
        <f>IF(ISBLANK('N1'!A171),"",'N1'!A171)</f>
        <v/>
      </c>
      <c r="B171" s="158" t="str">
        <f>IF(ISBLANK('N1'!B171),"",'N1'!B171)</f>
        <v/>
      </c>
      <c r="C171" s="937" t="str">
        <f>IF(ISBLANK('N1'!P171),"",'N1'!P171)</f>
        <v/>
      </c>
      <c r="D171" s="212"/>
      <c r="E171" s="213"/>
      <c r="F171" s="213"/>
      <c r="G171" s="213"/>
      <c r="H171" s="213"/>
      <c r="I171" s="213"/>
      <c r="J171" s="215"/>
      <c r="K171" s="501"/>
      <c r="L171" s="216"/>
      <c r="M171" s="214"/>
      <c r="N171" s="214"/>
      <c r="O171" s="214"/>
      <c r="P171" s="214"/>
      <c r="Q171" s="215"/>
      <c r="R171" s="213"/>
      <c r="S171" s="213"/>
      <c r="T171" s="213"/>
      <c r="U171" s="213"/>
      <c r="V171" s="216"/>
      <c r="X171" s="167">
        <f t="shared" si="17"/>
        <v>0</v>
      </c>
      <c r="Y171" s="163">
        <f t="shared" si="18"/>
        <v>0</v>
      </c>
      <c r="Z171" s="163">
        <f t="shared" si="19"/>
        <v>0</v>
      </c>
      <c r="AA171" s="958">
        <f t="shared" si="20"/>
        <v>0</v>
      </c>
      <c r="AC171" s="167">
        <f t="shared" si="21"/>
        <v>0</v>
      </c>
      <c r="AD171" s="163">
        <f t="shared" si="22"/>
        <v>0</v>
      </c>
      <c r="AE171" s="163">
        <f t="shared" si="23"/>
        <v>0</v>
      </c>
      <c r="AF171" s="168">
        <f t="shared" si="24"/>
        <v>0</v>
      </c>
    </row>
    <row r="172" spans="1:32" x14ac:dyDescent="0.25">
      <c r="A172" s="155" t="str">
        <f>IF(ISBLANK('N1'!A172),"",'N1'!A172)</f>
        <v/>
      </c>
      <c r="B172" s="158" t="str">
        <f>IF(ISBLANK('N1'!B172),"",'N1'!B172)</f>
        <v/>
      </c>
      <c r="C172" s="937" t="str">
        <f>IF(ISBLANK('N1'!P172),"",'N1'!P172)</f>
        <v/>
      </c>
      <c r="D172" s="212"/>
      <c r="E172" s="213"/>
      <c r="F172" s="213"/>
      <c r="G172" s="213"/>
      <c r="H172" s="213"/>
      <c r="I172" s="213"/>
      <c r="J172" s="215"/>
      <c r="K172" s="501"/>
      <c r="L172" s="216"/>
      <c r="M172" s="214"/>
      <c r="N172" s="214"/>
      <c r="O172" s="214"/>
      <c r="P172" s="214"/>
      <c r="Q172" s="215"/>
      <c r="R172" s="213"/>
      <c r="S172" s="213"/>
      <c r="T172" s="213"/>
      <c r="U172" s="213"/>
      <c r="V172" s="216"/>
      <c r="X172" s="167">
        <f t="shared" si="17"/>
        <v>0</v>
      </c>
      <c r="Y172" s="163">
        <f t="shared" si="18"/>
        <v>0</v>
      </c>
      <c r="Z172" s="163">
        <f t="shared" si="19"/>
        <v>0</v>
      </c>
      <c r="AA172" s="958">
        <f t="shared" si="20"/>
        <v>0</v>
      </c>
      <c r="AC172" s="167">
        <f t="shared" si="21"/>
        <v>0</v>
      </c>
      <c r="AD172" s="163">
        <f t="shared" si="22"/>
        <v>0</v>
      </c>
      <c r="AE172" s="163">
        <f t="shared" si="23"/>
        <v>0</v>
      </c>
      <c r="AF172" s="168">
        <f t="shared" si="24"/>
        <v>0</v>
      </c>
    </row>
    <row r="173" spans="1:32" x14ac:dyDescent="0.25">
      <c r="A173" s="155" t="str">
        <f>IF(ISBLANK('N1'!A173),"",'N1'!A173)</f>
        <v/>
      </c>
      <c r="B173" s="158" t="str">
        <f>IF(ISBLANK('N1'!B173),"",'N1'!B173)</f>
        <v/>
      </c>
      <c r="C173" s="937" t="str">
        <f>IF(ISBLANK('N1'!P173),"",'N1'!P173)</f>
        <v/>
      </c>
      <c r="D173" s="212"/>
      <c r="E173" s="213"/>
      <c r="F173" s="213"/>
      <c r="G173" s="213"/>
      <c r="H173" s="213"/>
      <c r="I173" s="213"/>
      <c r="J173" s="215"/>
      <c r="K173" s="501"/>
      <c r="L173" s="216"/>
      <c r="M173" s="214"/>
      <c r="N173" s="214"/>
      <c r="O173" s="214"/>
      <c r="P173" s="214"/>
      <c r="Q173" s="215"/>
      <c r="R173" s="213"/>
      <c r="S173" s="213"/>
      <c r="T173" s="213"/>
      <c r="U173" s="213"/>
      <c r="V173" s="216"/>
      <c r="X173" s="167">
        <f t="shared" si="17"/>
        <v>0</v>
      </c>
      <c r="Y173" s="163">
        <f t="shared" si="18"/>
        <v>0</v>
      </c>
      <c r="Z173" s="163">
        <f t="shared" si="19"/>
        <v>0</v>
      </c>
      <c r="AA173" s="958">
        <f t="shared" si="20"/>
        <v>0</v>
      </c>
      <c r="AC173" s="167">
        <f t="shared" si="21"/>
        <v>0</v>
      </c>
      <c r="AD173" s="163">
        <f t="shared" si="22"/>
        <v>0</v>
      </c>
      <c r="AE173" s="163">
        <f t="shared" si="23"/>
        <v>0</v>
      </c>
      <c r="AF173" s="168">
        <f t="shared" si="24"/>
        <v>0</v>
      </c>
    </row>
    <row r="174" spans="1:32" x14ac:dyDescent="0.25">
      <c r="A174" s="155" t="str">
        <f>IF(ISBLANK('N1'!A174),"",'N1'!A174)</f>
        <v/>
      </c>
      <c r="B174" s="158" t="str">
        <f>IF(ISBLANK('N1'!B174),"",'N1'!B174)</f>
        <v/>
      </c>
      <c r="C174" s="937" t="str">
        <f>IF(ISBLANK('N1'!P174),"",'N1'!P174)</f>
        <v/>
      </c>
      <c r="D174" s="212"/>
      <c r="E174" s="213"/>
      <c r="F174" s="213"/>
      <c r="G174" s="213"/>
      <c r="H174" s="213"/>
      <c r="I174" s="213"/>
      <c r="J174" s="215"/>
      <c r="K174" s="501"/>
      <c r="L174" s="216"/>
      <c r="M174" s="214"/>
      <c r="N174" s="214"/>
      <c r="O174" s="214"/>
      <c r="P174" s="214"/>
      <c r="Q174" s="215"/>
      <c r="R174" s="213"/>
      <c r="S174" s="213"/>
      <c r="T174" s="213"/>
      <c r="U174" s="213"/>
      <c r="V174" s="216"/>
      <c r="X174" s="167">
        <f t="shared" si="17"/>
        <v>0</v>
      </c>
      <c r="Y174" s="163">
        <f t="shared" si="18"/>
        <v>0</v>
      </c>
      <c r="Z174" s="163">
        <f t="shared" si="19"/>
        <v>0</v>
      </c>
      <c r="AA174" s="958">
        <f t="shared" si="20"/>
        <v>0</v>
      </c>
      <c r="AC174" s="167">
        <f t="shared" si="21"/>
        <v>0</v>
      </c>
      <c r="AD174" s="163">
        <f t="shared" si="22"/>
        <v>0</v>
      </c>
      <c r="AE174" s="163">
        <f t="shared" si="23"/>
        <v>0</v>
      </c>
      <c r="AF174" s="168">
        <f t="shared" si="24"/>
        <v>0</v>
      </c>
    </row>
    <row r="175" spans="1:32" x14ac:dyDescent="0.25">
      <c r="A175" s="155" t="str">
        <f>IF(ISBLANK('N1'!A175),"",'N1'!A175)</f>
        <v/>
      </c>
      <c r="B175" s="158" t="str">
        <f>IF(ISBLANK('N1'!B175),"",'N1'!B175)</f>
        <v/>
      </c>
      <c r="C175" s="937" t="str">
        <f>IF(ISBLANK('N1'!P175),"",'N1'!P175)</f>
        <v/>
      </c>
      <c r="D175" s="212"/>
      <c r="E175" s="213"/>
      <c r="F175" s="213"/>
      <c r="G175" s="213"/>
      <c r="H175" s="213"/>
      <c r="I175" s="213"/>
      <c r="J175" s="215"/>
      <c r="K175" s="501"/>
      <c r="L175" s="216"/>
      <c r="M175" s="214"/>
      <c r="N175" s="214"/>
      <c r="O175" s="214"/>
      <c r="P175" s="214"/>
      <c r="Q175" s="215"/>
      <c r="R175" s="213"/>
      <c r="S175" s="213"/>
      <c r="T175" s="213"/>
      <c r="U175" s="213"/>
      <c r="V175" s="216"/>
      <c r="X175" s="167">
        <f t="shared" si="17"/>
        <v>0</v>
      </c>
      <c r="Y175" s="163">
        <f t="shared" si="18"/>
        <v>0</v>
      </c>
      <c r="Z175" s="163">
        <f t="shared" si="19"/>
        <v>0</v>
      </c>
      <c r="AA175" s="958">
        <f t="shared" si="20"/>
        <v>0</v>
      </c>
      <c r="AC175" s="167">
        <f t="shared" si="21"/>
        <v>0</v>
      </c>
      <c r="AD175" s="163">
        <f t="shared" si="22"/>
        <v>0</v>
      </c>
      <c r="AE175" s="163">
        <f t="shared" si="23"/>
        <v>0</v>
      </c>
      <c r="AF175" s="168">
        <f t="shared" si="24"/>
        <v>0</v>
      </c>
    </row>
    <row r="176" spans="1:32" x14ac:dyDescent="0.25">
      <c r="A176" s="155" t="str">
        <f>IF(ISBLANK('N1'!A176),"",'N1'!A176)</f>
        <v/>
      </c>
      <c r="B176" s="158" t="str">
        <f>IF(ISBLANK('N1'!B176),"",'N1'!B176)</f>
        <v/>
      </c>
      <c r="C176" s="937" t="str">
        <f>IF(ISBLANK('N1'!P176),"",'N1'!P176)</f>
        <v/>
      </c>
      <c r="D176" s="212"/>
      <c r="E176" s="213"/>
      <c r="F176" s="213"/>
      <c r="G176" s="213"/>
      <c r="H176" s="213"/>
      <c r="I176" s="213"/>
      <c r="J176" s="215"/>
      <c r="K176" s="501"/>
      <c r="L176" s="216"/>
      <c r="M176" s="214"/>
      <c r="N176" s="214"/>
      <c r="O176" s="214"/>
      <c r="P176" s="214"/>
      <c r="Q176" s="215"/>
      <c r="R176" s="213"/>
      <c r="S176" s="213"/>
      <c r="T176" s="213"/>
      <c r="U176" s="213"/>
      <c r="V176" s="216"/>
      <c r="X176" s="167">
        <f t="shared" si="17"/>
        <v>0</v>
      </c>
      <c r="Y176" s="163">
        <f t="shared" si="18"/>
        <v>0</v>
      </c>
      <c r="Z176" s="163">
        <f t="shared" si="19"/>
        <v>0</v>
      </c>
      <c r="AA176" s="958">
        <f t="shared" si="20"/>
        <v>0</v>
      </c>
      <c r="AC176" s="167">
        <f t="shared" si="21"/>
        <v>0</v>
      </c>
      <c r="AD176" s="163">
        <f t="shared" si="22"/>
        <v>0</v>
      </c>
      <c r="AE176" s="163">
        <f t="shared" si="23"/>
        <v>0</v>
      </c>
      <c r="AF176" s="168">
        <f t="shared" si="24"/>
        <v>0</v>
      </c>
    </row>
    <row r="177" spans="1:32" x14ac:dyDescent="0.25">
      <c r="A177" s="155" t="str">
        <f>IF(ISBLANK('N1'!A177),"",'N1'!A177)</f>
        <v/>
      </c>
      <c r="B177" s="158" t="str">
        <f>IF(ISBLANK('N1'!B177),"",'N1'!B177)</f>
        <v/>
      </c>
      <c r="C177" s="937" t="str">
        <f>IF(ISBLANK('N1'!P177),"",'N1'!P177)</f>
        <v/>
      </c>
      <c r="D177" s="212"/>
      <c r="E177" s="213"/>
      <c r="F177" s="213"/>
      <c r="G177" s="213"/>
      <c r="H177" s="213"/>
      <c r="I177" s="213"/>
      <c r="J177" s="215"/>
      <c r="K177" s="501"/>
      <c r="L177" s="216"/>
      <c r="M177" s="214"/>
      <c r="N177" s="214"/>
      <c r="O177" s="214"/>
      <c r="P177" s="214"/>
      <c r="Q177" s="215"/>
      <c r="R177" s="213"/>
      <c r="S177" s="213"/>
      <c r="T177" s="213"/>
      <c r="U177" s="213"/>
      <c r="V177" s="216"/>
      <c r="X177" s="167">
        <f t="shared" si="17"/>
        <v>0</v>
      </c>
      <c r="Y177" s="163">
        <f t="shared" si="18"/>
        <v>0</v>
      </c>
      <c r="Z177" s="163">
        <f t="shared" si="19"/>
        <v>0</v>
      </c>
      <c r="AA177" s="958">
        <f t="shared" si="20"/>
        <v>0</v>
      </c>
      <c r="AC177" s="167">
        <f t="shared" si="21"/>
        <v>0</v>
      </c>
      <c r="AD177" s="163">
        <f t="shared" si="22"/>
        <v>0</v>
      </c>
      <c r="AE177" s="163">
        <f t="shared" si="23"/>
        <v>0</v>
      </c>
      <c r="AF177" s="168">
        <f t="shared" si="24"/>
        <v>0</v>
      </c>
    </row>
    <row r="178" spans="1:32" x14ac:dyDescent="0.25">
      <c r="A178" s="155" t="str">
        <f>IF(ISBLANK('N1'!A178),"",'N1'!A178)</f>
        <v/>
      </c>
      <c r="B178" s="158" t="str">
        <f>IF(ISBLANK('N1'!B178),"",'N1'!B178)</f>
        <v/>
      </c>
      <c r="C178" s="937" t="str">
        <f>IF(ISBLANK('N1'!P178),"",'N1'!P178)</f>
        <v/>
      </c>
      <c r="D178" s="212"/>
      <c r="E178" s="213"/>
      <c r="F178" s="213"/>
      <c r="G178" s="213"/>
      <c r="H178" s="213"/>
      <c r="I178" s="213"/>
      <c r="J178" s="215"/>
      <c r="K178" s="501"/>
      <c r="L178" s="216"/>
      <c r="M178" s="214"/>
      <c r="N178" s="214"/>
      <c r="O178" s="214"/>
      <c r="P178" s="214"/>
      <c r="Q178" s="215"/>
      <c r="R178" s="213"/>
      <c r="S178" s="213"/>
      <c r="T178" s="213"/>
      <c r="U178" s="213"/>
      <c r="V178" s="216"/>
      <c r="X178" s="167">
        <f t="shared" si="17"/>
        <v>0</v>
      </c>
      <c r="Y178" s="163">
        <f t="shared" si="18"/>
        <v>0</v>
      </c>
      <c r="Z178" s="163">
        <f t="shared" si="19"/>
        <v>0</v>
      </c>
      <c r="AA178" s="958">
        <f t="shared" si="20"/>
        <v>0</v>
      </c>
      <c r="AC178" s="167">
        <f t="shared" si="21"/>
        <v>0</v>
      </c>
      <c r="AD178" s="163">
        <f t="shared" si="22"/>
        <v>0</v>
      </c>
      <c r="AE178" s="163">
        <f t="shared" si="23"/>
        <v>0</v>
      </c>
      <c r="AF178" s="168">
        <f t="shared" si="24"/>
        <v>0</v>
      </c>
    </row>
    <row r="179" spans="1:32" x14ac:dyDescent="0.25">
      <c r="A179" s="155" t="str">
        <f>IF(ISBLANK('N1'!A179),"",'N1'!A179)</f>
        <v/>
      </c>
      <c r="B179" s="158" t="str">
        <f>IF(ISBLANK('N1'!B179),"",'N1'!B179)</f>
        <v/>
      </c>
      <c r="C179" s="937" t="str">
        <f>IF(ISBLANK('N1'!P179),"",'N1'!P179)</f>
        <v/>
      </c>
      <c r="D179" s="212"/>
      <c r="E179" s="213"/>
      <c r="F179" s="213"/>
      <c r="G179" s="213"/>
      <c r="H179" s="213"/>
      <c r="I179" s="213"/>
      <c r="J179" s="215"/>
      <c r="K179" s="501"/>
      <c r="L179" s="216"/>
      <c r="M179" s="214"/>
      <c r="N179" s="214"/>
      <c r="O179" s="214"/>
      <c r="P179" s="214"/>
      <c r="Q179" s="215"/>
      <c r="R179" s="213"/>
      <c r="S179" s="213"/>
      <c r="T179" s="213"/>
      <c r="U179" s="213"/>
      <c r="V179" s="216"/>
      <c r="X179" s="167">
        <f t="shared" si="17"/>
        <v>0</v>
      </c>
      <c r="Y179" s="163">
        <f t="shared" si="18"/>
        <v>0</v>
      </c>
      <c r="Z179" s="163">
        <f t="shared" si="19"/>
        <v>0</v>
      </c>
      <c r="AA179" s="958">
        <f t="shared" si="20"/>
        <v>0</v>
      </c>
      <c r="AC179" s="167">
        <f t="shared" si="21"/>
        <v>0</v>
      </c>
      <c r="AD179" s="163">
        <f t="shared" si="22"/>
        <v>0</v>
      </c>
      <c r="AE179" s="163">
        <f t="shared" si="23"/>
        <v>0</v>
      </c>
      <c r="AF179" s="168">
        <f t="shared" si="24"/>
        <v>0</v>
      </c>
    </row>
    <row r="180" spans="1:32" x14ac:dyDescent="0.25">
      <c r="A180" s="155" t="str">
        <f>IF(ISBLANK('N1'!A180),"",'N1'!A180)</f>
        <v/>
      </c>
      <c r="B180" s="158" t="str">
        <f>IF(ISBLANK('N1'!B180),"",'N1'!B180)</f>
        <v/>
      </c>
      <c r="C180" s="937" t="str">
        <f>IF(ISBLANK('N1'!P180),"",'N1'!P180)</f>
        <v/>
      </c>
      <c r="D180" s="212"/>
      <c r="E180" s="213"/>
      <c r="F180" s="213"/>
      <c r="G180" s="213"/>
      <c r="H180" s="213"/>
      <c r="I180" s="213"/>
      <c r="J180" s="215"/>
      <c r="K180" s="501"/>
      <c r="L180" s="216"/>
      <c r="M180" s="214"/>
      <c r="N180" s="214"/>
      <c r="O180" s="214"/>
      <c r="P180" s="214"/>
      <c r="Q180" s="215"/>
      <c r="R180" s="213"/>
      <c r="S180" s="213"/>
      <c r="T180" s="213"/>
      <c r="U180" s="213"/>
      <c r="V180" s="216"/>
      <c r="X180" s="167">
        <f t="shared" si="17"/>
        <v>0</v>
      </c>
      <c r="Y180" s="163">
        <f t="shared" si="18"/>
        <v>0</v>
      </c>
      <c r="Z180" s="163">
        <f t="shared" si="19"/>
        <v>0</v>
      </c>
      <c r="AA180" s="958">
        <f t="shared" si="20"/>
        <v>0</v>
      </c>
      <c r="AC180" s="167">
        <f t="shared" si="21"/>
        <v>0</v>
      </c>
      <c r="AD180" s="163">
        <f t="shared" si="22"/>
        <v>0</v>
      </c>
      <c r="AE180" s="163">
        <f t="shared" si="23"/>
        <v>0</v>
      </c>
      <c r="AF180" s="168">
        <f t="shared" si="24"/>
        <v>0</v>
      </c>
    </row>
    <row r="181" spans="1:32" x14ac:dyDescent="0.25">
      <c r="A181" s="155" t="str">
        <f>IF(ISBLANK('N1'!A181),"",'N1'!A181)</f>
        <v/>
      </c>
      <c r="B181" s="158" t="str">
        <f>IF(ISBLANK('N1'!B181),"",'N1'!B181)</f>
        <v/>
      </c>
      <c r="C181" s="937" t="str">
        <f>IF(ISBLANK('N1'!P181),"",'N1'!P181)</f>
        <v/>
      </c>
      <c r="D181" s="212"/>
      <c r="E181" s="213"/>
      <c r="F181" s="213"/>
      <c r="G181" s="213"/>
      <c r="H181" s="213"/>
      <c r="I181" s="213"/>
      <c r="J181" s="215"/>
      <c r="K181" s="501"/>
      <c r="L181" s="216"/>
      <c r="M181" s="214"/>
      <c r="N181" s="214"/>
      <c r="O181" s="214"/>
      <c r="P181" s="214"/>
      <c r="Q181" s="215"/>
      <c r="R181" s="213"/>
      <c r="S181" s="213"/>
      <c r="T181" s="213"/>
      <c r="U181" s="213"/>
      <c r="V181" s="216"/>
      <c r="X181" s="167">
        <f t="shared" si="17"/>
        <v>0</v>
      </c>
      <c r="Y181" s="163">
        <f t="shared" si="18"/>
        <v>0</v>
      </c>
      <c r="Z181" s="163">
        <f t="shared" si="19"/>
        <v>0</v>
      </c>
      <c r="AA181" s="958">
        <f t="shared" si="20"/>
        <v>0</v>
      </c>
      <c r="AC181" s="167">
        <f t="shared" si="21"/>
        <v>0</v>
      </c>
      <c r="AD181" s="163">
        <f t="shared" si="22"/>
        <v>0</v>
      </c>
      <c r="AE181" s="163">
        <f t="shared" si="23"/>
        <v>0</v>
      </c>
      <c r="AF181" s="168">
        <f t="shared" si="24"/>
        <v>0</v>
      </c>
    </row>
    <row r="182" spans="1:32" x14ac:dyDescent="0.25">
      <c r="A182" s="155" t="str">
        <f>IF(ISBLANK('N1'!A182),"",'N1'!A182)</f>
        <v/>
      </c>
      <c r="B182" s="158" t="str">
        <f>IF(ISBLANK('N1'!B182),"",'N1'!B182)</f>
        <v/>
      </c>
      <c r="C182" s="937" t="str">
        <f>IF(ISBLANK('N1'!P182),"",'N1'!P182)</f>
        <v/>
      </c>
      <c r="D182" s="212"/>
      <c r="E182" s="213"/>
      <c r="F182" s="213"/>
      <c r="G182" s="213"/>
      <c r="H182" s="213"/>
      <c r="I182" s="213"/>
      <c r="J182" s="215"/>
      <c r="K182" s="501"/>
      <c r="L182" s="216"/>
      <c r="M182" s="214"/>
      <c r="N182" s="214"/>
      <c r="O182" s="214"/>
      <c r="P182" s="214"/>
      <c r="Q182" s="215"/>
      <c r="R182" s="213"/>
      <c r="S182" s="213"/>
      <c r="T182" s="213"/>
      <c r="U182" s="213"/>
      <c r="V182" s="216"/>
      <c r="X182" s="167">
        <f t="shared" si="17"/>
        <v>0</v>
      </c>
      <c r="Y182" s="163">
        <f t="shared" si="18"/>
        <v>0</v>
      </c>
      <c r="Z182" s="163">
        <f t="shared" si="19"/>
        <v>0</v>
      </c>
      <c r="AA182" s="958">
        <f t="shared" si="20"/>
        <v>0</v>
      </c>
      <c r="AC182" s="167">
        <f t="shared" si="21"/>
        <v>0</v>
      </c>
      <c r="AD182" s="163">
        <f t="shared" si="22"/>
        <v>0</v>
      </c>
      <c r="AE182" s="163">
        <f t="shared" si="23"/>
        <v>0</v>
      </c>
      <c r="AF182" s="168">
        <f t="shared" si="24"/>
        <v>0</v>
      </c>
    </row>
    <row r="183" spans="1:32" x14ac:dyDescent="0.25">
      <c r="A183" s="155" t="str">
        <f>IF(ISBLANK('N1'!A183),"",'N1'!A183)</f>
        <v/>
      </c>
      <c r="B183" s="158" t="str">
        <f>IF(ISBLANK('N1'!B183),"",'N1'!B183)</f>
        <v/>
      </c>
      <c r="C183" s="937" t="str">
        <f>IF(ISBLANK('N1'!P183),"",'N1'!P183)</f>
        <v/>
      </c>
      <c r="D183" s="212"/>
      <c r="E183" s="213"/>
      <c r="F183" s="213"/>
      <c r="G183" s="213"/>
      <c r="H183" s="213"/>
      <c r="I183" s="213"/>
      <c r="J183" s="215"/>
      <c r="K183" s="501"/>
      <c r="L183" s="216"/>
      <c r="M183" s="214"/>
      <c r="N183" s="214"/>
      <c r="O183" s="214"/>
      <c r="P183" s="214"/>
      <c r="Q183" s="215"/>
      <c r="R183" s="213"/>
      <c r="S183" s="213"/>
      <c r="T183" s="213"/>
      <c r="U183" s="213"/>
      <c r="V183" s="216"/>
      <c r="X183" s="167">
        <f t="shared" si="17"/>
        <v>0</v>
      </c>
      <c r="Y183" s="163">
        <f t="shared" si="18"/>
        <v>0</v>
      </c>
      <c r="Z183" s="163">
        <f t="shared" si="19"/>
        <v>0</v>
      </c>
      <c r="AA183" s="958">
        <f t="shared" si="20"/>
        <v>0</v>
      </c>
      <c r="AC183" s="167">
        <f t="shared" si="21"/>
        <v>0</v>
      </c>
      <c r="AD183" s="163">
        <f t="shared" si="22"/>
        <v>0</v>
      </c>
      <c r="AE183" s="163">
        <f t="shared" si="23"/>
        <v>0</v>
      </c>
      <c r="AF183" s="168">
        <f t="shared" si="24"/>
        <v>0</v>
      </c>
    </row>
    <row r="184" spans="1:32" x14ac:dyDescent="0.25">
      <c r="A184" s="155" t="str">
        <f>IF(ISBLANK('N1'!A184),"",'N1'!A184)</f>
        <v/>
      </c>
      <c r="B184" s="158" t="str">
        <f>IF(ISBLANK('N1'!B184),"",'N1'!B184)</f>
        <v/>
      </c>
      <c r="C184" s="937" t="str">
        <f>IF(ISBLANK('N1'!P184),"",'N1'!P184)</f>
        <v/>
      </c>
      <c r="D184" s="212"/>
      <c r="E184" s="213"/>
      <c r="F184" s="213"/>
      <c r="G184" s="213"/>
      <c r="H184" s="213"/>
      <c r="I184" s="213"/>
      <c r="J184" s="215"/>
      <c r="K184" s="501"/>
      <c r="L184" s="216"/>
      <c r="M184" s="214"/>
      <c r="N184" s="214"/>
      <c r="O184" s="214"/>
      <c r="P184" s="214"/>
      <c r="Q184" s="215"/>
      <c r="R184" s="213"/>
      <c r="S184" s="213"/>
      <c r="T184" s="213"/>
      <c r="U184" s="213"/>
      <c r="V184" s="216"/>
      <c r="X184" s="167">
        <f t="shared" si="17"/>
        <v>0</v>
      </c>
      <c r="Y184" s="163">
        <f t="shared" si="18"/>
        <v>0</v>
      </c>
      <c r="Z184" s="163">
        <f t="shared" si="19"/>
        <v>0</v>
      </c>
      <c r="AA184" s="958">
        <f t="shared" si="20"/>
        <v>0</v>
      </c>
      <c r="AC184" s="167">
        <f t="shared" si="21"/>
        <v>0</v>
      </c>
      <c r="AD184" s="163">
        <f t="shared" si="22"/>
        <v>0</v>
      </c>
      <c r="AE184" s="163">
        <f t="shared" si="23"/>
        <v>0</v>
      </c>
      <c r="AF184" s="168">
        <f t="shared" si="24"/>
        <v>0</v>
      </c>
    </row>
    <row r="185" spans="1:32" x14ac:dyDescent="0.25">
      <c r="A185" s="155" t="str">
        <f>IF(ISBLANK('N1'!A185),"",'N1'!A185)</f>
        <v/>
      </c>
      <c r="B185" s="158" t="str">
        <f>IF(ISBLANK('N1'!B185),"",'N1'!B185)</f>
        <v/>
      </c>
      <c r="C185" s="937" t="str">
        <f>IF(ISBLANK('N1'!P185),"",'N1'!P185)</f>
        <v/>
      </c>
      <c r="D185" s="212"/>
      <c r="E185" s="213"/>
      <c r="F185" s="213"/>
      <c r="G185" s="213"/>
      <c r="H185" s="213"/>
      <c r="I185" s="213"/>
      <c r="J185" s="215"/>
      <c r="K185" s="501"/>
      <c r="L185" s="216"/>
      <c r="M185" s="214"/>
      <c r="N185" s="214"/>
      <c r="O185" s="214"/>
      <c r="P185" s="214"/>
      <c r="Q185" s="215"/>
      <c r="R185" s="213"/>
      <c r="S185" s="213"/>
      <c r="T185" s="213"/>
      <c r="U185" s="213"/>
      <c r="V185" s="216"/>
      <c r="X185" s="167">
        <f t="shared" si="17"/>
        <v>0</v>
      </c>
      <c r="Y185" s="163">
        <f t="shared" si="18"/>
        <v>0</v>
      </c>
      <c r="Z185" s="163">
        <f t="shared" si="19"/>
        <v>0</v>
      </c>
      <c r="AA185" s="958">
        <f t="shared" si="20"/>
        <v>0</v>
      </c>
      <c r="AC185" s="167">
        <f t="shared" si="21"/>
        <v>0</v>
      </c>
      <c r="AD185" s="163">
        <f t="shared" si="22"/>
        <v>0</v>
      </c>
      <c r="AE185" s="163">
        <f t="shared" si="23"/>
        <v>0</v>
      </c>
      <c r="AF185" s="168">
        <f t="shared" si="24"/>
        <v>0</v>
      </c>
    </row>
    <row r="186" spans="1:32" x14ac:dyDescent="0.25">
      <c r="A186" s="155" t="str">
        <f>IF(ISBLANK('N1'!A186),"",'N1'!A186)</f>
        <v/>
      </c>
      <c r="B186" s="158" t="str">
        <f>IF(ISBLANK('N1'!B186),"",'N1'!B186)</f>
        <v/>
      </c>
      <c r="C186" s="937" t="str">
        <f>IF(ISBLANK('N1'!P186),"",'N1'!P186)</f>
        <v/>
      </c>
      <c r="D186" s="212"/>
      <c r="E186" s="213"/>
      <c r="F186" s="213"/>
      <c r="G186" s="213"/>
      <c r="H186" s="213"/>
      <c r="I186" s="213"/>
      <c r="J186" s="215"/>
      <c r="K186" s="501"/>
      <c r="L186" s="216"/>
      <c r="M186" s="214"/>
      <c r="N186" s="214"/>
      <c r="O186" s="214"/>
      <c r="P186" s="214"/>
      <c r="Q186" s="215"/>
      <c r="R186" s="213"/>
      <c r="S186" s="213"/>
      <c r="T186" s="213"/>
      <c r="U186" s="213"/>
      <c r="V186" s="216"/>
      <c r="X186" s="167">
        <f t="shared" si="17"/>
        <v>0</v>
      </c>
      <c r="Y186" s="163">
        <f t="shared" si="18"/>
        <v>0</v>
      </c>
      <c r="Z186" s="163">
        <f t="shared" si="19"/>
        <v>0</v>
      </c>
      <c r="AA186" s="958">
        <f t="shared" si="20"/>
        <v>0</v>
      </c>
      <c r="AC186" s="167">
        <f t="shared" si="21"/>
        <v>0</v>
      </c>
      <c r="AD186" s="163">
        <f t="shared" si="22"/>
        <v>0</v>
      </c>
      <c r="AE186" s="163">
        <f t="shared" si="23"/>
        <v>0</v>
      </c>
      <c r="AF186" s="168">
        <f t="shared" si="24"/>
        <v>0</v>
      </c>
    </row>
    <row r="187" spans="1:32" x14ac:dyDescent="0.25">
      <c r="A187" s="155" t="str">
        <f>IF(ISBLANK('N1'!A187),"",'N1'!A187)</f>
        <v/>
      </c>
      <c r="B187" s="158" t="str">
        <f>IF(ISBLANK('N1'!B187),"",'N1'!B187)</f>
        <v/>
      </c>
      <c r="C187" s="937" t="str">
        <f>IF(ISBLANK('N1'!P187),"",'N1'!P187)</f>
        <v/>
      </c>
      <c r="D187" s="212"/>
      <c r="E187" s="213"/>
      <c r="F187" s="213"/>
      <c r="G187" s="213"/>
      <c r="H187" s="213"/>
      <c r="I187" s="213"/>
      <c r="J187" s="215"/>
      <c r="K187" s="501"/>
      <c r="L187" s="216"/>
      <c r="M187" s="214"/>
      <c r="N187" s="214"/>
      <c r="O187" s="214"/>
      <c r="P187" s="214"/>
      <c r="Q187" s="215"/>
      <c r="R187" s="213"/>
      <c r="S187" s="213"/>
      <c r="T187" s="213"/>
      <c r="U187" s="213"/>
      <c r="V187" s="216"/>
      <c r="X187" s="167">
        <f t="shared" si="17"/>
        <v>0</v>
      </c>
      <c r="Y187" s="163">
        <f t="shared" si="18"/>
        <v>0</v>
      </c>
      <c r="Z187" s="163">
        <f t="shared" si="19"/>
        <v>0</v>
      </c>
      <c r="AA187" s="958">
        <f t="shared" si="20"/>
        <v>0</v>
      </c>
      <c r="AC187" s="167">
        <f t="shared" si="21"/>
        <v>0</v>
      </c>
      <c r="AD187" s="163">
        <f t="shared" si="22"/>
        <v>0</v>
      </c>
      <c r="AE187" s="163">
        <f t="shared" si="23"/>
        <v>0</v>
      </c>
      <c r="AF187" s="168">
        <f t="shared" si="24"/>
        <v>0</v>
      </c>
    </row>
    <row r="188" spans="1:32" x14ac:dyDescent="0.25">
      <c r="A188" s="155" t="str">
        <f>IF(ISBLANK('N1'!A188),"",'N1'!A188)</f>
        <v/>
      </c>
      <c r="B188" s="158" t="str">
        <f>IF(ISBLANK('N1'!B188),"",'N1'!B188)</f>
        <v/>
      </c>
      <c r="C188" s="937" t="str">
        <f>IF(ISBLANK('N1'!P188),"",'N1'!P188)</f>
        <v/>
      </c>
      <c r="D188" s="212"/>
      <c r="E188" s="213"/>
      <c r="F188" s="213"/>
      <c r="G188" s="213"/>
      <c r="H188" s="213"/>
      <c r="I188" s="213"/>
      <c r="J188" s="215"/>
      <c r="K188" s="501"/>
      <c r="L188" s="216"/>
      <c r="M188" s="214"/>
      <c r="N188" s="214"/>
      <c r="O188" s="214"/>
      <c r="P188" s="214"/>
      <c r="Q188" s="215"/>
      <c r="R188" s="213"/>
      <c r="S188" s="213"/>
      <c r="T188" s="213"/>
      <c r="U188" s="213"/>
      <c r="V188" s="216"/>
      <c r="X188" s="167">
        <f t="shared" si="17"/>
        <v>0</v>
      </c>
      <c r="Y188" s="163">
        <f t="shared" si="18"/>
        <v>0</v>
      </c>
      <c r="Z188" s="163">
        <f t="shared" si="19"/>
        <v>0</v>
      </c>
      <c r="AA188" s="958">
        <f t="shared" si="20"/>
        <v>0</v>
      </c>
      <c r="AC188" s="167">
        <f t="shared" si="21"/>
        <v>0</v>
      </c>
      <c r="AD188" s="163">
        <f t="shared" si="22"/>
        <v>0</v>
      </c>
      <c r="AE188" s="163">
        <f t="shared" si="23"/>
        <v>0</v>
      </c>
      <c r="AF188" s="168">
        <f t="shared" si="24"/>
        <v>0</v>
      </c>
    </row>
    <row r="189" spans="1:32" x14ac:dyDescent="0.25">
      <c r="A189" s="155" t="str">
        <f>IF(ISBLANK('N1'!A189),"",'N1'!A189)</f>
        <v/>
      </c>
      <c r="B189" s="158" t="str">
        <f>IF(ISBLANK('N1'!B189),"",'N1'!B189)</f>
        <v/>
      </c>
      <c r="C189" s="937" t="str">
        <f>IF(ISBLANK('N1'!P189),"",'N1'!P189)</f>
        <v/>
      </c>
      <c r="D189" s="212"/>
      <c r="E189" s="213"/>
      <c r="F189" s="213"/>
      <c r="G189" s="213"/>
      <c r="H189" s="213"/>
      <c r="I189" s="213"/>
      <c r="J189" s="215"/>
      <c r="K189" s="501"/>
      <c r="L189" s="216"/>
      <c r="M189" s="214"/>
      <c r="N189" s="214"/>
      <c r="O189" s="214"/>
      <c r="P189" s="214"/>
      <c r="Q189" s="215"/>
      <c r="R189" s="213"/>
      <c r="S189" s="213"/>
      <c r="T189" s="213"/>
      <c r="U189" s="213"/>
      <c r="V189" s="216"/>
      <c r="X189" s="167">
        <f t="shared" si="17"/>
        <v>0</v>
      </c>
      <c r="Y189" s="163">
        <f t="shared" si="18"/>
        <v>0</v>
      </c>
      <c r="Z189" s="163">
        <f t="shared" si="19"/>
        <v>0</v>
      </c>
      <c r="AA189" s="958">
        <f t="shared" si="20"/>
        <v>0</v>
      </c>
      <c r="AC189" s="167">
        <f t="shared" si="21"/>
        <v>0</v>
      </c>
      <c r="AD189" s="163">
        <f t="shared" si="22"/>
        <v>0</v>
      </c>
      <c r="AE189" s="163">
        <f t="shared" si="23"/>
        <v>0</v>
      </c>
      <c r="AF189" s="168">
        <f t="shared" si="24"/>
        <v>0</v>
      </c>
    </row>
    <row r="190" spans="1:32" x14ac:dyDescent="0.25">
      <c r="A190" s="155" t="str">
        <f>IF(ISBLANK('N1'!A190),"",'N1'!A190)</f>
        <v/>
      </c>
      <c r="B190" s="158" t="str">
        <f>IF(ISBLANK('N1'!B190),"",'N1'!B190)</f>
        <v/>
      </c>
      <c r="C190" s="937" t="str">
        <f>IF(ISBLANK('N1'!P190),"",'N1'!P190)</f>
        <v/>
      </c>
      <c r="D190" s="212"/>
      <c r="E190" s="213"/>
      <c r="F190" s="213"/>
      <c r="G190" s="213"/>
      <c r="H190" s="213"/>
      <c r="I190" s="213"/>
      <c r="J190" s="215"/>
      <c r="K190" s="501"/>
      <c r="L190" s="216"/>
      <c r="M190" s="214"/>
      <c r="N190" s="214"/>
      <c r="O190" s="214"/>
      <c r="P190" s="214"/>
      <c r="Q190" s="215"/>
      <c r="R190" s="213"/>
      <c r="S190" s="213"/>
      <c r="T190" s="213"/>
      <c r="U190" s="213"/>
      <c r="V190" s="216"/>
      <c r="X190" s="167">
        <f t="shared" si="17"/>
        <v>0</v>
      </c>
      <c r="Y190" s="163">
        <f t="shared" si="18"/>
        <v>0</v>
      </c>
      <c r="Z190" s="163">
        <f t="shared" si="19"/>
        <v>0</v>
      </c>
      <c r="AA190" s="958">
        <f t="shared" si="20"/>
        <v>0</v>
      </c>
      <c r="AC190" s="167">
        <f t="shared" si="21"/>
        <v>0</v>
      </c>
      <c r="AD190" s="163">
        <f t="shared" si="22"/>
        <v>0</v>
      </c>
      <c r="AE190" s="163">
        <f t="shared" si="23"/>
        <v>0</v>
      </c>
      <c r="AF190" s="168">
        <f t="shared" si="24"/>
        <v>0</v>
      </c>
    </row>
    <row r="191" spans="1:32" x14ac:dyDescent="0.25">
      <c r="A191" s="155" t="str">
        <f>IF(ISBLANK('N1'!A191),"",'N1'!A191)</f>
        <v/>
      </c>
      <c r="B191" s="158" t="str">
        <f>IF(ISBLANK('N1'!B191),"",'N1'!B191)</f>
        <v/>
      </c>
      <c r="C191" s="937" t="str">
        <f>IF(ISBLANK('N1'!P191),"",'N1'!P191)</f>
        <v/>
      </c>
      <c r="D191" s="212"/>
      <c r="E191" s="213"/>
      <c r="F191" s="213"/>
      <c r="G191" s="213"/>
      <c r="H191" s="213"/>
      <c r="I191" s="213"/>
      <c r="J191" s="215"/>
      <c r="K191" s="501"/>
      <c r="L191" s="216"/>
      <c r="M191" s="214"/>
      <c r="N191" s="214"/>
      <c r="O191" s="214"/>
      <c r="P191" s="214"/>
      <c r="Q191" s="215"/>
      <c r="R191" s="213"/>
      <c r="S191" s="213"/>
      <c r="T191" s="213"/>
      <c r="U191" s="213"/>
      <c r="V191" s="216"/>
      <c r="X191" s="167">
        <f t="shared" si="17"/>
        <v>0</v>
      </c>
      <c r="Y191" s="163">
        <f t="shared" si="18"/>
        <v>0</v>
      </c>
      <c r="Z191" s="163">
        <f t="shared" si="19"/>
        <v>0</v>
      </c>
      <c r="AA191" s="958">
        <f t="shared" si="20"/>
        <v>0</v>
      </c>
      <c r="AC191" s="167">
        <f t="shared" si="21"/>
        <v>0</v>
      </c>
      <c r="AD191" s="163">
        <f t="shared" si="22"/>
        <v>0</v>
      </c>
      <c r="AE191" s="163">
        <f t="shared" si="23"/>
        <v>0</v>
      </c>
      <c r="AF191" s="168">
        <f t="shared" si="24"/>
        <v>0</v>
      </c>
    </row>
    <row r="192" spans="1:32" x14ac:dyDescent="0.25">
      <c r="A192" s="155" t="str">
        <f>IF(ISBLANK('N1'!A192),"",'N1'!A192)</f>
        <v/>
      </c>
      <c r="B192" s="158" t="str">
        <f>IF(ISBLANK('N1'!B192),"",'N1'!B192)</f>
        <v/>
      </c>
      <c r="C192" s="937" t="str">
        <f>IF(ISBLANK('N1'!P192),"",'N1'!P192)</f>
        <v/>
      </c>
      <c r="D192" s="212"/>
      <c r="E192" s="213"/>
      <c r="F192" s="213"/>
      <c r="G192" s="213"/>
      <c r="H192" s="213"/>
      <c r="I192" s="213"/>
      <c r="J192" s="215"/>
      <c r="K192" s="501"/>
      <c r="L192" s="216"/>
      <c r="M192" s="214"/>
      <c r="N192" s="214"/>
      <c r="O192" s="214"/>
      <c r="P192" s="214"/>
      <c r="Q192" s="215"/>
      <c r="R192" s="213"/>
      <c r="S192" s="213"/>
      <c r="T192" s="213"/>
      <c r="U192" s="213"/>
      <c r="V192" s="216"/>
      <c r="X192" s="167">
        <f t="shared" si="17"/>
        <v>0</v>
      </c>
      <c r="Y192" s="163">
        <f t="shared" si="18"/>
        <v>0</v>
      </c>
      <c r="Z192" s="163">
        <f t="shared" si="19"/>
        <v>0</v>
      </c>
      <c r="AA192" s="958">
        <f t="shared" si="20"/>
        <v>0</v>
      </c>
      <c r="AC192" s="167">
        <f t="shared" si="21"/>
        <v>0</v>
      </c>
      <c r="AD192" s="163">
        <f t="shared" si="22"/>
        <v>0</v>
      </c>
      <c r="AE192" s="163">
        <f t="shared" si="23"/>
        <v>0</v>
      </c>
      <c r="AF192" s="168">
        <f t="shared" si="24"/>
        <v>0</v>
      </c>
    </row>
    <row r="193" spans="1:32" x14ac:dyDescent="0.25">
      <c r="A193" s="155" t="str">
        <f>IF(ISBLANK('N1'!A193),"",'N1'!A193)</f>
        <v/>
      </c>
      <c r="B193" s="158" t="str">
        <f>IF(ISBLANK('N1'!B193),"",'N1'!B193)</f>
        <v/>
      </c>
      <c r="C193" s="937" t="str">
        <f>IF(ISBLANK('N1'!P193),"",'N1'!P193)</f>
        <v/>
      </c>
      <c r="D193" s="212"/>
      <c r="E193" s="213"/>
      <c r="F193" s="213"/>
      <c r="G193" s="213"/>
      <c r="H193" s="213"/>
      <c r="I193" s="213"/>
      <c r="J193" s="215"/>
      <c r="K193" s="501"/>
      <c r="L193" s="216"/>
      <c r="M193" s="214"/>
      <c r="N193" s="214"/>
      <c r="O193" s="214"/>
      <c r="P193" s="214"/>
      <c r="Q193" s="215"/>
      <c r="R193" s="213"/>
      <c r="S193" s="213"/>
      <c r="T193" s="213"/>
      <c r="U193" s="213"/>
      <c r="V193" s="216"/>
      <c r="X193" s="167">
        <f t="shared" si="17"/>
        <v>0</v>
      </c>
      <c r="Y193" s="163">
        <f t="shared" si="18"/>
        <v>0</v>
      </c>
      <c r="Z193" s="163">
        <f t="shared" si="19"/>
        <v>0</v>
      </c>
      <c r="AA193" s="958">
        <f t="shared" si="20"/>
        <v>0</v>
      </c>
      <c r="AC193" s="167">
        <f t="shared" si="21"/>
        <v>0</v>
      </c>
      <c r="AD193" s="163">
        <f t="shared" si="22"/>
        <v>0</v>
      </c>
      <c r="AE193" s="163">
        <f t="shared" si="23"/>
        <v>0</v>
      </c>
      <c r="AF193" s="168">
        <f t="shared" si="24"/>
        <v>0</v>
      </c>
    </row>
    <row r="194" spans="1:32" x14ac:dyDescent="0.25">
      <c r="A194" s="155" t="str">
        <f>IF(ISBLANK('N1'!A194),"",'N1'!A194)</f>
        <v/>
      </c>
      <c r="B194" s="158" t="str">
        <f>IF(ISBLANK('N1'!B194),"",'N1'!B194)</f>
        <v/>
      </c>
      <c r="C194" s="937" t="str">
        <f>IF(ISBLANK('N1'!P194),"",'N1'!P194)</f>
        <v/>
      </c>
      <c r="D194" s="212"/>
      <c r="E194" s="213"/>
      <c r="F194" s="213"/>
      <c r="G194" s="213"/>
      <c r="H194" s="213"/>
      <c r="I194" s="213"/>
      <c r="J194" s="215"/>
      <c r="K194" s="501"/>
      <c r="L194" s="216"/>
      <c r="M194" s="214"/>
      <c r="N194" s="214"/>
      <c r="O194" s="214"/>
      <c r="P194" s="214"/>
      <c r="Q194" s="215"/>
      <c r="R194" s="213"/>
      <c r="S194" s="213"/>
      <c r="T194" s="213"/>
      <c r="U194" s="213"/>
      <c r="V194" s="216"/>
      <c r="X194" s="167">
        <f t="shared" si="17"/>
        <v>0</v>
      </c>
      <c r="Y194" s="163">
        <f t="shared" si="18"/>
        <v>0</v>
      </c>
      <c r="Z194" s="163">
        <f t="shared" si="19"/>
        <v>0</v>
      </c>
      <c r="AA194" s="958">
        <f t="shared" si="20"/>
        <v>0</v>
      </c>
      <c r="AC194" s="167">
        <f t="shared" si="21"/>
        <v>0</v>
      </c>
      <c r="AD194" s="163">
        <f t="shared" si="22"/>
        <v>0</v>
      </c>
      <c r="AE194" s="163">
        <f t="shared" si="23"/>
        <v>0</v>
      </c>
      <c r="AF194" s="168">
        <f t="shared" si="24"/>
        <v>0</v>
      </c>
    </row>
    <row r="195" spans="1:32" x14ac:dyDescent="0.25">
      <c r="A195" s="155" t="str">
        <f>IF(ISBLANK('N1'!A195),"",'N1'!A195)</f>
        <v/>
      </c>
      <c r="B195" s="158" t="str">
        <f>IF(ISBLANK('N1'!B195),"",'N1'!B195)</f>
        <v/>
      </c>
      <c r="C195" s="937" t="str">
        <f>IF(ISBLANK('N1'!P195),"",'N1'!P195)</f>
        <v/>
      </c>
      <c r="D195" s="212"/>
      <c r="E195" s="213"/>
      <c r="F195" s="213"/>
      <c r="G195" s="213"/>
      <c r="H195" s="213"/>
      <c r="I195" s="213"/>
      <c r="J195" s="215"/>
      <c r="K195" s="501"/>
      <c r="L195" s="216"/>
      <c r="M195" s="214"/>
      <c r="N195" s="214"/>
      <c r="O195" s="214"/>
      <c r="P195" s="214"/>
      <c r="Q195" s="215"/>
      <c r="R195" s="213"/>
      <c r="S195" s="213"/>
      <c r="T195" s="213"/>
      <c r="U195" s="213"/>
      <c r="V195" s="216"/>
      <c r="X195" s="167">
        <f t="shared" si="17"/>
        <v>0</v>
      </c>
      <c r="Y195" s="163">
        <f t="shared" si="18"/>
        <v>0</v>
      </c>
      <c r="Z195" s="163">
        <f t="shared" si="19"/>
        <v>0</v>
      </c>
      <c r="AA195" s="958">
        <f t="shared" si="20"/>
        <v>0</v>
      </c>
      <c r="AC195" s="167">
        <f t="shared" si="21"/>
        <v>0</v>
      </c>
      <c r="AD195" s="163">
        <f t="shared" si="22"/>
        <v>0</v>
      </c>
      <c r="AE195" s="163">
        <f t="shared" si="23"/>
        <v>0</v>
      </c>
      <c r="AF195" s="168">
        <f t="shared" si="24"/>
        <v>0</v>
      </c>
    </row>
    <row r="196" spans="1:32" ht="15.75" thickBot="1" x14ac:dyDescent="0.3">
      <c r="A196" s="156" t="str">
        <f>IF(ISBLANK('N1'!A196),"",'N1'!A196)</f>
        <v/>
      </c>
      <c r="B196" s="159" t="str">
        <f>IF(ISBLANK('N1'!B196),"",'N1'!B196)</f>
        <v/>
      </c>
      <c r="C196" s="281" t="str">
        <f>IF(ISBLANK('N1'!P196),"",'N1'!P196)</f>
        <v/>
      </c>
      <c r="D196" s="218"/>
      <c r="E196" s="219"/>
      <c r="F196" s="219"/>
      <c r="G196" s="219"/>
      <c r="H196" s="219"/>
      <c r="I196" s="219"/>
      <c r="J196" s="221"/>
      <c r="K196" s="502"/>
      <c r="L196" s="222"/>
      <c r="M196" s="220"/>
      <c r="N196" s="220"/>
      <c r="O196" s="220"/>
      <c r="P196" s="220"/>
      <c r="Q196" s="221"/>
      <c r="R196" s="219"/>
      <c r="S196" s="219"/>
      <c r="T196" s="219"/>
      <c r="U196" s="219"/>
      <c r="V196" s="222"/>
      <c r="X196" s="169">
        <f t="shared" si="17"/>
        <v>0</v>
      </c>
      <c r="Y196" s="170">
        <f t="shared" si="18"/>
        <v>0</v>
      </c>
      <c r="Z196" s="170">
        <f t="shared" si="19"/>
        <v>0</v>
      </c>
      <c r="AA196" s="959">
        <f t="shared" si="20"/>
        <v>0</v>
      </c>
      <c r="AC196" s="169">
        <f t="shared" si="21"/>
        <v>0</v>
      </c>
      <c r="AD196" s="170">
        <f t="shared" si="22"/>
        <v>0</v>
      </c>
      <c r="AE196" s="170">
        <f t="shared" si="23"/>
        <v>0</v>
      </c>
      <c r="AF196" s="171">
        <f t="shared" si="24"/>
        <v>0</v>
      </c>
    </row>
  </sheetData>
  <sheetProtection algorithmName="SHA-512" hashValue="cUyYUvU/Oav7fruCnyvHR54lhE35aH1Rj0bVv9/SAU45T6dE+6qyT4y9vyNfLrj8SB77R68nipHQvtjKl/951g==" saltValue="kOlpVnLpQovZ6uSf0ZFofg==" spinCount="100000" sheet="1" objects="1" scenarios="1"/>
  <mergeCells count="10">
    <mergeCell ref="D13:I13"/>
    <mergeCell ref="J13:L13"/>
    <mergeCell ref="M13:P13"/>
    <mergeCell ref="D12:V12"/>
    <mergeCell ref="Q13:V13"/>
    <mergeCell ref="A9:C9"/>
    <mergeCell ref="A10:C10"/>
    <mergeCell ref="A12:A15"/>
    <mergeCell ref="B12:B15"/>
    <mergeCell ref="C12:C15"/>
  </mergeCells>
  <conditionalFormatting sqref="D17:I196">
    <cfRule type="expression" dxfId="48" priority="6">
      <formula>IF($AC17=0,FALSE,TRUE)</formula>
    </cfRule>
  </conditionalFormatting>
  <conditionalFormatting sqref="J17:L196">
    <cfRule type="expression" dxfId="47" priority="5">
      <formula>IF($AD17=0,FALSE,TRUE)</formula>
    </cfRule>
  </conditionalFormatting>
  <conditionalFormatting sqref="M17:P196">
    <cfRule type="expression" dxfId="46" priority="4">
      <formula>IF($AE17=0,FALSE,TRUE)</formula>
    </cfRule>
  </conditionalFormatting>
  <conditionalFormatting sqref="Q17:V196">
    <cfRule type="expression" dxfId="45" priority="3">
      <formula>IF($AF17=0,FALSE,TRUE)</formula>
    </cfRule>
  </conditionalFormatting>
  <dataValidations count="1">
    <dataValidation type="whole" operator="greaterThanOrEqual" allowBlank="1" showInputMessage="1" showErrorMessage="1" error="Please enter a whole number greater than or equal to 0." sqref="D17:V196" xr:uid="{00000000-0002-0000-1500-000000000000}">
      <formula1>0</formula1>
    </dataValidation>
  </dataValidations>
  <pageMargins left="0.7" right="0.7" top="0.75" bottom="0.75" header="0.3" footer="0.3"/>
  <pageSetup paperSize="5" scale="48" fitToHeight="0" orientation="landscape" r:id="rId1"/>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39997558519241921"/>
    <pageSetUpPr fitToPage="1"/>
  </sheetPr>
  <dimension ref="A1:AF196"/>
  <sheetViews>
    <sheetView topLeftCell="A4" workbookViewId="0">
      <selection activeCell="A12" sqref="A12:A15"/>
    </sheetView>
  </sheetViews>
  <sheetFormatPr defaultColWidth="9.140625" defaultRowHeight="15" x14ac:dyDescent="0.25"/>
  <cols>
    <col min="1" max="1" width="40.7109375" style="43" customWidth="1"/>
    <col min="2" max="3" width="13.7109375" style="43" customWidth="1"/>
    <col min="4" max="22" width="9.7109375" style="43" customWidth="1"/>
    <col min="23" max="23" width="9.140625" style="43"/>
    <col min="24" max="27" width="10.7109375" style="43" hidden="1" customWidth="1"/>
    <col min="28" max="28" width="2.85546875" style="43" hidden="1" customWidth="1"/>
    <col min="29" max="32" width="10.7109375" style="43" hidden="1" customWidth="1"/>
    <col min="33" max="16384" width="9.140625" style="43"/>
  </cols>
  <sheetData>
    <row r="1" spans="1:32" s="41" customFormat="1" x14ac:dyDescent="0.25"/>
    <row r="2" spans="1:32" s="41" customFormat="1" x14ac:dyDescent="0.25"/>
    <row r="3" spans="1:32" s="41" customFormat="1" x14ac:dyDescent="0.25"/>
    <row r="4" spans="1:32" s="41" customFormat="1" x14ac:dyDescent="0.25"/>
    <row r="5" spans="1:32" s="41" customFormat="1" x14ac:dyDescent="0.25"/>
    <row r="6" spans="1:32" s="41" customFormat="1" x14ac:dyDescent="0.25"/>
    <row r="7" spans="1:32" s="41" customFormat="1" hidden="1" x14ac:dyDescent="0.25"/>
    <row r="8" spans="1:32" s="41" customFormat="1" hidden="1" x14ac:dyDescent="0.25"/>
    <row r="9" spans="1:32" ht="18.75" x14ac:dyDescent="0.25">
      <c r="A9" s="1071" t="s">
        <v>725</v>
      </c>
      <c r="B9" s="1071"/>
      <c r="C9" s="1071"/>
      <c r="D9" s="42"/>
      <c r="E9" s="42"/>
      <c r="F9" s="42"/>
      <c r="G9" s="42"/>
      <c r="H9" s="42"/>
      <c r="I9" s="42"/>
      <c r="J9" s="42"/>
      <c r="K9" s="42"/>
      <c r="L9" s="42"/>
      <c r="M9" s="42"/>
      <c r="N9" s="42"/>
      <c r="O9" s="42"/>
      <c r="P9" s="42"/>
      <c r="Q9" s="42"/>
      <c r="R9" s="42"/>
      <c r="S9" s="42"/>
      <c r="T9" s="42"/>
      <c r="U9" s="42"/>
      <c r="V9" s="42"/>
    </row>
    <row r="10" spans="1:32" ht="18.75" x14ac:dyDescent="0.25">
      <c r="A10" s="1071" t="s">
        <v>279</v>
      </c>
      <c r="B10" s="1071"/>
      <c r="C10" s="1071"/>
      <c r="D10" s="42"/>
      <c r="E10" s="42"/>
      <c r="F10" s="42"/>
      <c r="G10" s="42"/>
      <c r="H10" s="42"/>
      <c r="I10" s="42"/>
      <c r="J10" s="42"/>
      <c r="K10" s="42"/>
      <c r="L10" s="42"/>
      <c r="M10" s="42"/>
      <c r="N10" s="42"/>
      <c r="O10" s="42"/>
      <c r="P10" s="42"/>
      <c r="Q10" s="42"/>
      <c r="R10" s="42"/>
      <c r="S10" s="42"/>
      <c r="T10" s="42"/>
      <c r="U10" s="42"/>
      <c r="V10" s="42"/>
    </row>
    <row r="11" spans="1:32" ht="15.75" thickBot="1" x14ac:dyDescent="0.3">
      <c r="A11" s="896" t="s">
        <v>881</v>
      </c>
      <c r="B11" s="42"/>
      <c r="C11" s="42"/>
      <c r="D11" s="42"/>
      <c r="E11" s="42"/>
      <c r="F11" s="42"/>
      <c r="G11" s="42"/>
      <c r="H11" s="42"/>
      <c r="I11" s="42"/>
      <c r="J11" s="42"/>
      <c r="K11" s="42"/>
      <c r="L11" s="42"/>
      <c r="M11" s="42"/>
      <c r="N11" s="42"/>
      <c r="O11" s="42"/>
      <c r="P11" s="42"/>
      <c r="Q11" s="42"/>
      <c r="R11" s="42"/>
      <c r="S11" s="42"/>
      <c r="T11" s="42"/>
      <c r="U11" s="42"/>
      <c r="V11" s="42"/>
    </row>
    <row r="12" spans="1:32" ht="45.75" customHeight="1" thickBot="1" x14ac:dyDescent="0.3">
      <c r="A12" s="1098" t="s">
        <v>904</v>
      </c>
      <c r="B12" s="1087" t="s">
        <v>193</v>
      </c>
      <c r="C12" s="1090" t="s">
        <v>883</v>
      </c>
      <c r="D12" s="1282" t="s">
        <v>884</v>
      </c>
      <c r="E12" s="1283"/>
      <c r="F12" s="1283"/>
      <c r="G12" s="1283"/>
      <c r="H12" s="1283"/>
      <c r="I12" s="1283"/>
      <c r="J12" s="1283"/>
      <c r="K12" s="1283"/>
      <c r="L12" s="1283"/>
      <c r="M12" s="1283"/>
      <c r="N12" s="1283"/>
      <c r="O12" s="1283"/>
      <c r="P12" s="1283"/>
      <c r="Q12" s="1283"/>
      <c r="R12" s="1283"/>
      <c r="S12" s="1283"/>
      <c r="T12" s="1283"/>
      <c r="U12" s="1283"/>
      <c r="V12" s="1284"/>
    </row>
    <row r="13" spans="1:32" x14ac:dyDescent="0.25">
      <c r="A13" s="1099"/>
      <c r="B13" s="1088"/>
      <c r="C13" s="1091"/>
      <c r="D13" s="1279" t="s">
        <v>275</v>
      </c>
      <c r="E13" s="1280"/>
      <c r="F13" s="1280"/>
      <c r="G13" s="1280"/>
      <c r="H13" s="1280"/>
      <c r="I13" s="1281"/>
      <c r="J13" s="1279" t="s">
        <v>169</v>
      </c>
      <c r="K13" s="1280"/>
      <c r="L13" s="1281"/>
      <c r="M13" s="1279" t="s">
        <v>274</v>
      </c>
      <c r="N13" s="1280"/>
      <c r="O13" s="1280"/>
      <c r="P13" s="1281"/>
      <c r="Q13" s="1285" t="s">
        <v>276</v>
      </c>
      <c r="R13" s="1286"/>
      <c r="S13" s="1286"/>
      <c r="T13" s="1286"/>
      <c r="U13" s="1286"/>
      <c r="V13" s="1287"/>
    </row>
    <row r="14" spans="1:32" ht="51.75" customHeight="1" thickBot="1" x14ac:dyDescent="0.3">
      <c r="A14" s="1099"/>
      <c r="B14" s="1088"/>
      <c r="C14" s="1091"/>
      <c r="D14" s="76" t="s">
        <v>264</v>
      </c>
      <c r="E14" s="77" t="s">
        <v>265</v>
      </c>
      <c r="F14" s="74" t="s">
        <v>266</v>
      </c>
      <c r="G14" s="74" t="s">
        <v>267</v>
      </c>
      <c r="H14" s="78" t="s">
        <v>268</v>
      </c>
      <c r="I14" s="89" t="s">
        <v>269</v>
      </c>
      <c r="J14" s="147" t="s">
        <v>171</v>
      </c>
      <c r="K14" s="499" t="s">
        <v>170</v>
      </c>
      <c r="L14" s="73" t="s">
        <v>473</v>
      </c>
      <c r="M14" s="148" t="s">
        <v>270</v>
      </c>
      <c r="N14" s="149" t="s">
        <v>271</v>
      </c>
      <c r="O14" s="149" t="s">
        <v>272</v>
      </c>
      <c r="P14" s="150" t="s">
        <v>273</v>
      </c>
      <c r="Q14" s="88" t="s">
        <v>217</v>
      </c>
      <c r="R14" s="78" t="s">
        <v>218</v>
      </c>
      <c r="S14" s="78" t="s">
        <v>220</v>
      </c>
      <c r="T14" s="952" t="s">
        <v>277</v>
      </c>
      <c r="U14" s="151" t="s">
        <v>278</v>
      </c>
      <c r="V14" s="951" t="s">
        <v>919</v>
      </c>
    </row>
    <row r="15" spans="1:32" ht="15.75" thickBot="1" x14ac:dyDescent="0.3">
      <c r="A15" s="1100"/>
      <c r="B15" s="1089"/>
      <c r="C15" s="1092"/>
      <c r="D15" s="79" t="s">
        <v>179</v>
      </c>
      <c r="E15" s="82" t="s">
        <v>179</v>
      </c>
      <c r="F15" s="80" t="s">
        <v>179</v>
      </c>
      <c r="G15" s="80" t="s">
        <v>179</v>
      </c>
      <c r="H15" s="80" t="s">
        <v>179</v>
      </c>
      <c r="I15" s="81" t="s">
        <v>179</v>
      </c>
      <c r="J15" s="82" t="s">
        <v>179</v>
      </c>
      <c r="K15" s="80" t="s">
        <v>179</v>
      </c>
      <c r="L15" s="153" t="s">
        <v>179</v>
      </c>
      <c r="M15" s="79" t="s">
        <v>179</v>
      </c>
      <c r="N15" s="80" t="s">
        <v>179</v>
      </c>
      <c r="O15" s="80" t="s">
        <v>179</v>
      </c>
      <c r="P15" s="81" t="s">
        <v>179</v>
      </c>
      <c r="Q15" s="79" t="s">
        <v>179</v>
      </c>
      <c r="R15" s="80" t="s">
        <v>179</v>
      </c>
      <c r="S15" s="80" t="s">
        <v>179</v>
      </c>
      <c r="T15" s="80" t="s">
        <v>179</v>
      </c>
      <c r="U15" s="80" t="s">
        <v>179</v>
      </c>
      <c r="V15" s="81" t="s">
        <v>179</v>
      </c>
      <c r="X15" s="160" t="s">
        <v>280</v>
      </c>
      <c r="Y15" s="161" t="s">
        <v>281</v>
      </c>
      <c r="Z15" s="161" t="s">
        <v>282</v>
      </c>
      <c r="AA15" s="162" t="s">
        <v>283</v>
      </c>
      <c r="AC15" s="160" t="s">
        <v>284</v>
      </c>
      <c r="AD15" s="161" t="s">
        <v>285</v>
      </c>
      <c r="AE15" s="161" t="s">
        <v>286</v>
      </c>
      <c r="AF15" s="162" t="s">
        <v>287</v>
      </c>
    </row>
    <row r="16" spans="1:32" ht="15.75" thickBot="1" x14ac:dyDescent="0.3">
      <c r="A16" s="239"/>
      <c r="B16" s="277"/>
      <c r="C16" s="278" t="s">
        <v>174</v>
      </c>
      <c r="D16" s="96">
        <f>SUM(D17:D196)</f>
        <v>0</v>
      </c>
      <c r="E16" s="96">
        <f t="shared" ref="E16:U16" si="0">SUM(E17:E196)</f>
        <v>0</v>
      </c>
      <c r="F16" s="96">
        <f t="shared" si="0"/>
        <v>0</v>
      </c>
      <c r="G16" s="96">
        <f t="shared" si="0"/>
        <v>0</v>
      </c>
      <c r="H16" s="96">
        <f t="shared" si="0"/>
        <v>0</v>
      </c>
      <c r="I16" s="96">
        <f t="shared" si="0"/>
        <v>0</v>
      </c>
      <c r="J16" s="96">
        <f t="shared" si="0"/>
        <v>0</v>
      </c>
      <c r="K16" s="96">
        <f t="shared" si="0"/>
        <v>0</v>
      </c>
      <c r="L16" s="96">
        <f t="shared" si="0"/>
        <v>0</v>
      </c>
      <c r="M16" s="96">
        <f t="shared" si="0"/>
        <v>0</v>
      </c>
      <c r="N16" s="96">
        <f t="shared" si="0"/>
        <v>0</v>
      </c>
      <c r="O16" s="96">
        <f t="shared" si="0"/>
        <v>0</v>
      </c>
      <c r="P16" s="96">
        <f t="shared" si="0"/>
        <v>0</v>
      </c>
      <c r="Q16" s="96">
        <f t="shared" si="0"/>
        <v>0</v>
      </c>
      <c r="R16" s="96">
        <f t="shared" si="0"/>
        <v>0</v>
      </c>
      <c r="S16" s="96">
        <f t="shared" si="0"/>
        <v>0</v>
      </c>
      <c r="T16" s="96">
        <f t="shared" si="0"/>
        <v>0</v>
      </c>
      <c r="U16" s="96">
        <f t="shared" si="0"/>
        <v>0</v>
      </c>
      <c r="V16" s="954">
        <f>SUM(V17:V196)</f>
        <v>0</v>
      </c>
    </row>
    <row r="17" spans="1:32" x14ac:dyDescent="0.25">
      <c r="A17" s="154" t="str">
        <f>IF(ISBLANK('M1'!A17),"",'M1'!A17)</f>
        <v/>
      </c>
      <c r="B17" s="157" t="str">
        <f>IF(ISBLANK('M1'!B17),"",'M1'!B17)</f>
        <v/>
      </c>
      <c r="C17" s="279" t="str">
        <f>IF(ISBLANK('M1'!R17),"",'M1'!R17)</f>
        <v/>
      </c>
      <c r="D17" s="206"/>
      <c r="E17" s="207"/>
      <c r="F17" s="207"/>
      <c r="G17" s="207"/>
      <c r="H17" s="207"/>
      <c r="I17" s="207"/>
      <c r="J17" s="209"/>
      <c r="K17" s="500"/>
      <c r="L17" s="210"/>
      <c r="M17" s="208"/>
      <c r="N17" s="208"/>
      <c r="O17" s="208"/>
      <c r="P17" s="208"/>
      <c r="Q17" s="209"/>
      <c r="R17" s="207"/>
      <c r="S17" s="207"/>
      <c r="T17" s="207"/>
      <c r="U17" s="207"/>
      <c r="V17" s="210"/>
      <c r="X17" s="164">
        <f>SUM(D17:I17)</f>
        <v>0</v>
      </c>
      <c r="Y17" s="165">
        <f>SUM(J17:L17)</f>
        <v>0</v>
      </c>
      <c r="Z17" s="165">
        <f>SUM(M17:P17)</f>
        <v>0</v>
      </c>
      <c r="AA17" s="957">
        <f>SUM(Q17:V17)</f>
        <v>0</v>
      </c>
      <c r="AC17" s="164">
        <f>IF(C17="",X17,C17-X17)</f>
        <v>0</v>
      </c>
      <c r="AD17" s="165">
        <f>IF(C17="",Y17,C17-Y17)</f>
        <v>0</v>
      </c>
      <c r="AE17" s="165">
        <f>IF(C17="",Z17,C17-Z17)</f>
        <v>0</v>
      </c>
      <c r="AF17" s="166">
        <f>IF(C17="",AA17,C17-AA17)</f>
        <v>0</v>
      </c>
    </row>
    <row r="18" spans="1:32" x14ac:dyDescent="0.25">
      <c r="A18" s="155" t="str">
        <f>IF(ISBLANK('M1'!A18),"",'M1'!A18)</f>
        <v/>
      </c>
      <c r="B18" s="158" t="str">
        <f>IF(ISBLANK('M1'!B18),"",'M1'!B18)</f>
        <v/>
      </c>
      <c r="C18" s="280" t="str">
        <f>IF(ISBLANK('M1'!R18),"",'M1'!R18)</f>
        <v/>
      </c>
      <c r="D18" s="212"/>
      <c r="E18" s="213"/>
      <c r="F18" s="213"/>
      <c r="G18" s="213"/>
      <c r="H18" s="213"/>
      <c r="I18" s="213"/>
      <c r="J18" s="215"/>
      <c r="K18" s="501"/>
      <c r="L18" s="216"/>
      <c r="M18" s="214"/>
      <c r="N18" s="214"/>
      <c r="O18" s="214"/>
      <c r="P18" s="214"/>
      <c r="Q18" s="215"/>
      <c r="R18" s="213"/>
      <c r="S18" s="213"/>
      <c r="T18" s="213"/>
      <c r="U18" s="213"/>
      <c r="V18" s="216"/>
      <c r="X18" s="167">
        <f t="shared" ref="X18:X81" si="1">SUM(D18:I18)</f>
        <v>0</v>
      </c>
      <c r="Y18" s="163">
        <f t="shared" ref="Y18:Y81" si="2">SUM(J18:L18)</f>
        <v>0</v>
      </c>
      <c r="Z18" s="163">
        <f t="shared" ref="Z18:Z81" si="3">SUM(M18:P18)</f>
        <v>0</v>
      </c>
      <c r="AA18" s="958">
        <f t="shared" ref="AA18:AA81" si="4">SUM(Q18:V18)</f>
        <v>0</v>
      </c>
      <c r="AC18" s="167">
        <f t="shared" ref="AC18:AC81" si="5">IF(C18="",X18,C18-X18)</f>
        <v>0</v>
      </c>
      <c r="AD18" s="163">
        <f t="shared" ref="AD18:AD81" si="6">IF(C18="",Y18,C18-Y18)</f>
        <v>0</v>
      </c>
      <c r="AE18" s="163">
        <f t="shared" ref="AE18:AE81" si="7">IF(C18="",Z18,C18-Z18)</f>
        <v>0</v>
      </c>
      <c r="AF18" s="168">
        <f t="shared" ref="AF18:AF81" si="8">IF(C18="",AA18,C18-AA18)</f>
        <v>0</v>
      </c>
    </row>
    <row r="19" spans="1:32" x14ac:dyDescent="0.25">
      <c r="A19" s="155" t="str">
        <f>IF(ISBLANK('M1'!A19),"",'M1'!A19)</f>
        <v/>
      </c>
      <c r="B19" s="158" t="str">
        <f>IF(ISBLANK('M1'!B19),"",'M1'!B19)</f>
        <v/>
      </c>
      <c r="C19" s="280" t="str">
        <f>IF(ISBLANK('M1'!R19),"",'M1'!R19)</f>
        <v/>
      </c>
      <c r="D19" s="212"/>
      <c r="E19" s="213"/>
      <c r="F19" s="213"/>
      <c r="G19" s="213"/>
      <c r="H19" s="213"/>
      <c r="I19" s="213"/>
      <c r="J19" s="215"/>
      <c r="K19" s="501"/>
      <c r="L19" s="216"/>
      <c r="M19" s="214"/>
      <c r="N19" s="214"/>
      <c r="O19" s="214"/>
      <c r="P19" s="214"/>
      <c r="Q19" s="215"/>
      <c r="R19" s="213"/>
      <c r="S19" s="213"/>
      <c r="T19" s="213"/>
      <c r="U19" s="213"/>
      <c r="V19" s="216"/>
      <c r="X19" s="167">
        <f t="shared" si="1"/>
        <v>0</v>
      </c>
      <c r="Y19" s="163">
        <f t="shared" si="2"/>
        <v>0</v>
      </c>
      <c r="Z19" s="163">
        <f t="shared" si="3"/>
        <v>0</v>
      </c>
      <c r="AA19" s="958">
        <f t="shared" si="4"/>
        <v>0</v>
      </c>
      <c r="AC19" s="167">
        <f t="shared" si="5"/>
        <v>0</v>
      </c>
      <c r="AD19" s="163">
        <f t="shared" si="6"/>
        <v>0</v>
      </c>
      <c r="AE19" s="163">
        <f t="shared" si="7"/>
        <v>0</v>
      </c>
      <c r="AF19" s="168">
        <f t="shared" si="8"/>
        <v>0</v>
      </c>
    </row>
    <row r="20" spans="1:32" x14ac:dyDescent="0.25">
      <c r="A20" s="155" t="str">
        <f>IF(ISBLANK('M1'!A20),"",'M1'!A20)</f>
        <v/>
      </c>
      <c r="B20" s="158" t="str">
        <f>IF(ISBLANK('M1'!B20),"",'M1'!B20)</f>
        <v/>
      </c>
      <c r="C20" s="280" t="str">
        <f>IF(ISBLANK('M1'!R20),"",'M1'!R20)</f>
        <v/>
      </c>
      <c r="D20" s="212"/>
      <c r="E20" s="213"/>
      <c r="F20" s="213"/>
      <c r="G20" s="213"/>
      <c r="H20" s="213"/>
      <c r="I20" s="213"/>
      <c r="J20" s="215"/>
      <c r="K20" s="501"/>
      <c r="L20" s="216"/>
      <c r="M20" s="214"/>
      <c r="N20" s="214"/>
      <c r="O20" s="214"/>
      <c r="P20" s="214"/>
      <c r="Q20" s="215"/>
      <c r="R20" s="213"/>
      <c r="S20" s="213"/>
      <c r="T20" s="213"/>
      <c r="U20" s="213"/>
      <c r="V20" s="216"/>
      <c r="X20" s="167">
        <f t="shared" si="1"/>
        <v>0</v>
      </c>
      <c r="Y20" s="163">
        <f t="shared" si="2"/>
        <v>0</v>
      </c>
      <c r="Z20" s="163">
        <f t="shared" si="3"/>
        <v>0</v>
      </c>
      <c r="AA20" s="958">
        <f t="shared" si="4"/>
        <v>0</v>
      </c>
      <c r="AC20" s="167">
        <f t="shared" si="5"/>
        <v>0</v>
      </c>
      <c r="AD20" s="163">
        <f t="shared" si="6"/>
        <v>0</v>
      </c>
      <c r="AE20" s="163">
        <f t="shared" si="7"/>
        <v>0</v>
      </c>
      <c r="AF20" s="168">
        <f t="shared" si="8"/>
        <v>0</v>
      </c>
    </row>
    <row r="21" spans="1:32" x14ac:dyDescent="0.25">
      <c r="A21" s="155" t="str">
        <f>IF(ISBLANK('M1'!A21),"",'M1'!A21)</f>
        <v/>
      </c>
      <c r="B21" s="158" t="str">
        <f>IF(ISBLANK('M1'!B21),"",'M1'!B21)</f>
        <v/>
      </c>
      <c r="C21" s="280" t="str">
        <f>IF(ISBLANK('M1'!R21),"",'M1'!R21)</f>
        <v/>
      </c>
      <c r="D21" s="212"/>
      <c r="E21" s="213"/>
      <c r="F21" s="213"/>
      <c r="G21" s="213"/>
      <c r="H21" s="213"/>
      <c r="I21" s="213"/>
      <c r="J21" s="215"/>
      <c r="K21" s="501"/>
      <c r="L21" s="216"/>
      <c r="M21" s="214"/>
      <c r="N21" s="214"/>
      <c r="O21" s="214"/>
      <c r="P21" s="214"/>
      <c r="Q21" s="215"/>
      <c r="R21" s="213"/>
      <c r="S21" s="213"/>
      <c r="T21" s="213"/>
      <c r="U21" s="213"/>
      <c r="V21" s="216"/>
      <c r="X21" s="167">
        <f t="shared" si="1"/>
        <v>0</v>
      </c>
      <c r="Y21" s="163">
        <f t="shared" si="2"/>
        <v>0</v>
      </c>
      <c r="Z21" s="163">
        <f t="shared" si="3"/>
        <v>0</v>
      </c>
      <c r="AA21" s="958">
        <f t="shared" si="4"/>
        <v>0</v>
      </c>
      <c r="AC21" s="167">
        <f t="shared" si="5"/>
        <v>0</v>
      </c>
      <c r="AD21" s="163">
        <f t="shared" si="6"/>
        <v>0</v>
      </c>
      <c r="AE21" s="163">
        <f t="shared" si="7"/>
        <v>0</v>
      </c>
      <c r="AF21" s="168">
        <f t="shared" si="8"/>
        <v>0</v>
      </c>
    </row>
    <row r="22" spans="1:32" x14ac:dyDescent="0.25">
      <c r="A22" s="155" t="str">
        <f>IF(ISBLANK('M1'!A22),"",'M1'!A22)</f>
        <v/>
      </c>
      <c r="B22" s="158" t="str">
        <f>IF(ISBLANK('M1'!B22),"",'M1'!B22)</f>
        <v/>
      </c>
      <c r="C22" s="280" t="str">
        <f>IF(ISBLANK('M1'!R22),"",'M1'!R22)</f>
        <v/>
      </c>
      <c r="D22" s="212"/>
      <c r="E22" s="213"/>
      <c r="F22" s="213"/>
      <c r="G22" s="213"/>
      <c r="H22" s="213"/>
      <c r="I22" s="213"/>
      <c r="J22" s="215"/>
      <c r="K22" s="501"/>
      <c r="L22" s="216"/>
      <c r="M22" s="214"/>
      <c r="N22" s="214"/>
      <c r="O22" s="214"/>
      <c r="P22" s="214"/>
      <c r="Q22" s="215"/>
      <c r="R22" s="213"/>
      <c r="S22" s="213"/>
      <c r="T22" s="213"/>
      <c r="U22" s="213"/>
      <c r="V22" s="216"/>
      <c r="X22" s="167">
        <f t="shared" si="1"/>
        <v>0</v>
      </c>
      <c r="Y22" s="163">
        <f t="shared" si="2"/>
        <v>0</v>
      </c>
      <c r="Z22" s="163">
        <f t="shared" si="3"/>
        <v>0</v>
      </c>
      <c r="AA22" s="958">
        <f t="shared" si="4"/>
        <v>0</v>
      </c>
      <c r="AC22" s="167">
        <f t="shared" si="5"/>
        <v>0</v>
      </c>
      <c r="AD22" s="163">
        <f t="shared" si="6"/>
        <v>0</v>
      </c>
      <c r="AE22" s="163">
        <f t="shared" si="7"/>
        <v>0</v>
      </c>
      <c r="AF22" s="168">
        <f t="shared" si="8"/>
        <v>0</v>
      </c>
    </row>
    <row r="23" spans="1:32" x14ac:dyDescent="0.25">
      <c r="A23" s="155" t="str">
        <f>IF(ISBLANK('M1'!A23),"",'M1'!A23)</f>
        <v/>
      </c>
      <c r="B23" s="158" t="str">
        <f>IF(ISBLANK('M1'!B23),"",'M1'!B23)</f>
        <v/>
      </c>
      <c r="C23" s="280" t="str">
        <f>IF(ISBLANK('M1'!R23),"",'M1'!R23)</f>
        <v/>
      </c>
      <c r="D23" s="212"/>
      <c r="E23" s="213"/>
      <c r="F23" s="213"/>
      <c r="G23" s="213"/>
      <c r="H23" s="213"/>
      <c r="I23" s="213"/>
      <c r="J23" s="215"/>
      <c r="K23" s="501"/>
      <c r="L23" s="216"/>
      <c r="M23" s="214"/>
      <c r="N23" s="214"/>
      <c r="O23" s="214"/>
      <c r="P23" s="214"/>
      <c r="Q23" s="215"/>
      <c r="R23" s="213"/>
      <c r="S23" s="213"/>
      <c r="T23" s="213"/>
      <c r="U23" s="213"/>
      <c r="V23" s="216"/>
      <c r="X23" s="167">
        <f t="shared" si="1"/>
        <v>0</v>
      </c>
      <c r="Y23" s="163">
        <f t="shared" si="2"/>
        <v>0</v>
      </c>
      <c r="Z23" s="163">
        <f t="shared" si="3"/>
        <v>0</v>
      </c>
      <c r="AA23" s="958">
        <f t="shared" si="4"/>
        <v>0</v>
      </c>
      <c r="AC23" s="167">
        <f t="shared" si="5"/>
        <v>0</v>
      </c>
      <c r="AD23" s="163">
        <f t="shared" si="6"/>
        <v>0</v>
      </c>
      <c r="AE23" s="163">
        <f t="shared" si="7"/>
        <v>0</v>
      </c>
      <c r="AF23" s="168">
        <f t="shared" si="8"/>
        <v>0</v>
      </c>
    </row>
    <row r="24" spans="1:32" x14ac:dyDescent="0.25">
      <c r="A24" s="155" t="str">
        <f>IF(ISBLANK('M1'!A24),"",'M1'!A24)</f>
        <v/>
      </c>
      <c r="B24" s="158" t="str">
        <f>IF(ISBLANK('M1'!B24),"",'M1'!B24)</f>
        <v/>
      </c>
      <c r="C24" s="280" t="str">
        <f>IF(ISBLANK('M1'!R24),"",'M1'!R24)</f>
        <v/>
      </c>
      <c r="D24" s="212"/>
      <c r="E24" s="213"/>
      <c r="F24" s="213"/>
      <c r="G24" s="213"/>
      <c r="H24" s="213"/>
      <c r="I24" s="213"/>
      <c r="J24" s="215"/>
      <c r="K24" s="501"/>
      <c r="L24" s="216"/>
      <c r="M24" s="214"/>
      <c r="N24" s="214"/>
      <c r="O24" s="214"/>
      <c r="P24" s="214"/>
      <c r="Q24" s="215"/>
      <c r="R24" s="213"/>
      <c r="S24" s="213"/>
      <c r="T24" s="213"/>
      <c r="U24" s="213"/>
      <c r="V24" s="216"/>
      <c r="X24" s="167">
        <f t="shared" si="1"/>
        <v>0</v>
      </c>
      <c r="Y24" s="163">
        <f t="shared" si="2"/>
        <v>0</v>
      </c>
      <c r="Z24" s="163">
        <f t="shared" si="3"/>
        <v>0</v>
      </c>
      <c r="AA24" s="958">
        <f t="shared" si="4"/>
        <v>0</v>
      </c>
      <c r="AC24" s="167">
        <f t="shared" si="5"/>
        <v>0</v>
      </c>
      <c r="AD24" s="163">
        <f t="shared" si="6"/>
        <v>0</v>
      </c>
      <c r="AE24" s="163">
        <f t="shared" si="7"/>
        <v>0</v>
      </c>
      <c r="AF24" s="168">
        <f t="shared" si="8"/>
        <v>0</v>
      </c>
    </row>
    <row r="25" spans="1:32" x14ac:dyDescent="0.25">
      <c r="A25" s="155" t="str">
        <f>IF(ISBLANK('M1'!A25),"",'M1'!A25)</f>
        <v/>
      </c>
      <c r="B25" s="158" t="str">
        <f>IF(ISBLANK('M1'!B25),"",'M1'!B25)</f>
        <v/>
      </c>
      <c r="C25" s="280" t="str">
        <f>IF(ISBLANK('M1'!R25),"",'M1'!R25)</f>
        <v/>
      </c>
      <c r="D25" s="212"/>
      <c r="E25" s="213"/>
      <c r="F25" s="213"/>
      <c r="G25" s="213"/>
      <c r="H25" s="213"/>
      <c r="I25" s="213"/>
      <c r="J25" s="215"/>
      <c r="K25" s="501"/>
      <c r="L25" s="216"/>
      <c r="M25" s="214"/>
      <c r="N25" s="214"/>
      <c r="O25" s="214"/>
      <c r="P25" s="214"/>
      <c r="Q25" s="215"/>
      <c r="R25" s="213"/>
      <c r="S25" s="213"/>
      <c r="T25" s="213"/>
      <c r="U25" s="213"/>
      <c r="V25" s="216"/>
      <c r="X25" s="167">
        <f t="shared" si="1"/>
        <v>0</v>
      </c>
      <c r="Y25" s="163">
        <f t="shared" si="2"/>
        <v>0</v>
      </c>
      <c r="Z25" s="163">
        <f t="shared" si="3"/>
        <v>0</v>
      </c>
      <c r="AA25" s="958">
        <f t="shared" si="4"/>
        <v>0</v>
      </c>
      <c r="AC25" s="167">
        <f t="shared" si="5"/>
        <v>0</v>
      </c>
      <c r="AD25" s="163">
        <f t="shared" si="6"/>
        <v>0</v>
      </c>
      <c r="AE25" s="163">
        <f t="shared" si="7"/>
        <v>0</v>
      </c>
      <c r="AF25" s="168">
        <f t="shared" si="8"/>
        <v>0</v>
      </c>
    </row>
    <row r="26" spans="1:32" x14ac:dyDescent="0.25">
      <c r="A26" s="155" t="str">
        <f>IF(ISBLANK('M1'!A26),"",'M1'!A26)</f>
        <v/>
      </c>
      <c r="B26" s="158" t="str">
        <f>IF(ISBLANK('M1'!B26),"",'M1'!B26)</f>
        <v/>
      </c>
      <c r="C26" s="280" t="str">
        <f>IF(ISBLANK('M1'!R26),"",'M1'!R26)</f>
        <v/>
      </c>
      <c r="D26" s="212"/>
      <c r="E26" s="213"/>
      <c r="F26" s="213"/>
      <c r="G26" s="213"/>
      <c r="H26" s="213"/>
      <c r="I26" s="213"/>
      <c r="J26" s="215"/>
      <c r="K26" s="501"/>
      <c r="L26" s="216"/>
      <c r="M26" s="214"/>
      <c r="N26" s="214"/>
      <c r="O26" s="214"/>
      <c r="P26" s="214"/>
      <c r="Q26" s="215"/>
      <c r="R26" s="213"/>
      <c r="S26" s="213"/>
      <c r="T26" s="213"/>
      <c r="U26" s="213"/>
      <c r="V26" s="216"/>
      <c r="X26" s="167">
        <f t="shared" si="1"/>
        <v>0</v>
      </c>
      <c r="Y26" s="163">
        <f t="shared" si="2"/>
        <v>0</v>
      </c>
      <c r="Z26" s="163">
        <f t="shared" si="3"/>
        <v>0</v>
      </c>
      <c r="AA26" s="958">
        <f t="shared" si="4"/>
        <v>0</v>
      </c>
      <c r="AC26" s="167">
        <f t="shared" si="5"/>
        <v>0</v>
      </c>
      <c r="AD26" s="163">
        <f t="shared" si="6"/>
        <v>0</v>
      </c>
      <c r="AE26" s="163">
        <f t="shared" si="7"/>
        <v>0</v>
      </c>
      <c r="AF26" s="168">
        <f t="shared" si="8"/>
        <v>0</v>
      </c>
    </row>
    <row r="27" spans="1:32" x14ac:dyDescent="0.25">
      <c r="A27" s="155" t="str">
        <f>IF(ISBLANK('M1'!A27),"",'M1'!A27)</f>
        <v/>
      </c>
      <c r="B27" s="158" t="str">
        <f>IF(ISBLANK('M1'!B27),"",'M1'!B27)</f>
        <v/>
      </c>
      <c r="C27" s="280" t="str">
        <f>IF(ISBLANK('M1'!R27),"",'M1'!R27)</f>
        <v/>
      </c>
      <c r="D27" s="212"/>
      <c r="E27" s="213"/>
      <c r="F27" s="213"/>
      <c r="G27" s="213"/>
      <c r="H27" s="213"/>
      <c r="I27" s="213"/>
      <c r="J27" s="215"/>
      <c r="K27" s="501"/>
      <c r="L27" s="216"/>
      <c r="M27" s="214"/>
      <c r="N27" s="214"/>
      <c r="O27" s="214"/>
      <c r="P27" s="214"/>
      <c r="Q27" s="215"/>
      <c r="R27" s="213"/>
      <c r="S27" s="213"/>
      <c r="T27" s="213"/>
      <c r="U27" s="213"/>
      <c r="V27" s="216"/>
      <c r="X27" s="167">
        <f t="shared" si="1"/>
        <v>0</v>
      </c>
      <c r="Y27" s="163">
        <f t="shared" si="2"/>
        <v>0</v>
      </c>
      <c r="Z27" s="163">
        <f t="shared" si="3"/>
        <v>0</v>
      </c>
      <c r="AA27" s="958">
        <f t="shared" si="4"/>
        <v>0</v>
      </c>
      <c r="AC27" s="167">
        <f t="shared" si="5"/>
        <v>0</v>
      </c>
      <c r="AD27" s="163">
        <f t="shared" si="6"/>
        <v>0</v>
      </c>
      <c r="AE27" s="163">
        <f t="shared" si="7"/>
        <v>0</v>
      </c>
      <c r="AF27" s="168">
        <f t="shared" si="8"/>
        <v>0</v>
      </c>
    </row>
    <row r="28" spans="1:32" x14ac:dyDescent="0.25">
      <c r="A28" s="155" t="str">
        <f>IF(ISBLANK('M1'!A28),"",'M1'!A28)</f>
        <v/>
      </c>
      <c r="B28" s="158" t="str">
        <f>IF(ISBLANK('M1'!B28),"",'M1'!B28)</f>
        <v/>
      </c>
      <c r="C28" s="280" t="str">
        <f>IF(ISBLANK('M1'!R28),"",'M1'!R28)</f>
        <v/>
      </c>
      <c r="D28" s="212"/>
      <c r="E28" s="213"/>
      <c r="F28" s="213"/>
      <c r="G28" s="213"/>
      <c r="H28" s="213"/>
      <c r="I28" s="213"/>
      <c r="J28" s="215"/>
      <c r="K28" s="501"/>
      <c r="L28" s="216"/>
      <c r="M28" s="214"/>
      <c r="N28" s="214"/>
      <c r="O28" s="214"/>
      <c r="P28" s="214"/>
      <c r="Q28" s="215"/>
      <c r="R28" s="213"/>
      <c r="S28" s="213"/>
      <c r="T28" s="213"/>
      <c r="U28" s="213"/>
      <c r="V28" s="216"/>
      <c r="X28" s="167">
        <f t="shared" si="1"/>
        <v>0</v>
      </c>
      <c r="Y28" s="163">
        <f t="shared" si="2"/>
        <v>0</v>
      </c>
      <c r="Z28" s="163">
        <f t="shared" si="3"/>
        <v>0</v>
      </c>
      <c r="AA28" s="958">
        <f t="shared" si="4"/>
        <v>0</v>
      </c>
      <c r="AC28" s="167">
        <f t="shared" si="5"/>
        <v>0</v>
      </c>
      <c r="AD28" s="163">
        <f t="shared" si="6"/>
        <v>0</v>
      </c>
      <c r="AE28" s="163">
        <f t="shared" si="7"/>
        <v>0</v>
      </c>
      <c r="AF28" s="168">
        <f t="shared" si="8"/>
        <v>0</v>
      </c>
    </row>
    <row r="29" spans="1:32" x14ac:dyDescent="0.25">
      <c r="A29" s="155" t="str">
        <f>IF(ISBLANK('M1'!A29),"",'M1'!A29)</f>
        <v/>
      </c>
      <c r="B29" s="158" t="str">
        <f>IF(ISBLANK('M1'!B29),"",'M1'!B29)</f>
        <v/>
      </c>
      <c r="C29" s="280" t="str">
        <f>IF(ISBLANK('M1'!R29),"",'M1'!R29)</f>
        <v/>
      </c>
      <c r="D29" s="212"/>
      <c r="E29" s="213"/>
      <c r="F29" s="213"/>
      <c r="G29" s="213"/>
      <c r="H29" s="213"/>
      <c r="I29" s="213"/>
      <c r="J29" s="215"/>
      <c r="K29" s="501"/>
      <c r="L29" s="216"/>
      <c r="M29" s="214"/>
      <c r="N29" s="214"/>
      <c r="O29" s="214"/>
      <c r="P29" s="214"/>
      <c r="Q29" s="215"/>
      <c r="R29" s="213"/>
      <c r="S29" s="213"/>
      <c r="T29" s="213"/>
      <c r="U29" s="213"/>
      <c r="V29" s="216"/>
      <c r="X29" s="167">
        <f t="shared" si="1"/>
        <v>0</v>
      </c>
      <c r="Y29" s="163">
        <f t="shared" si="2"/>
        <v>0</v>
      </c>
      <c r="Z29" s="163">
        <f t="shared" si="3"/>
        <v>0</v>
      </c>
      <c r="AA29" s="958">
        <f t="shared" si="4"/>
        <v>0</v>
      </c>
      <c r="AC29" s="167">
        <f t="shared" si="5"/>
        <v>0</v>
      </c>
      <c r="AD29" s="163">
        <f t="shared" si="6"/>
        <v>0</v>
      </c>
      <c r="AE29" s="163">
        <f t="shared" si="7"/>
        <v>0</v>
      </c>
      <c r="AF29" s="168">
        <f t="shared" si="8"/>
        <v>0</v>
      </c>
    </row>
    <row r="30" spans="1:32" x14ac:dyDescent="0.25">
      <c r="A30" s="155" t="str">
        <f>IF(ISBLANK('M1'!A30),"",'M1'!A30)</f>
        <v/>
      </c>
      <c r="B30" s="158" t="str">
        <f>IF(ISBLANK('M1'!B30),"",'M1'!B30)</f>
        <v/>
      </c>
      <c r="C30" s="280" t="str">
        <f>IF(ISBLANK('M1'!R30),"",'M1'!R30)</f>
        <v/>
      </c>
      <c r="D30" s="212"/>
      <c r="E30" s="213"/>
      <c r="F30" s="213"/>
      <c r="G30" s="213"/>
      <c r="H30" s="213"/>
      <c r="I30" s="213"/>
      <c r="J30" s="215"/>
      <c r="K30" s="501"/>
      <c r="L30" s="216"/>
      <c r="M30" s="214"/>
      <c r="N30" s="214"/>
      <c r="O30" s="214"/>
      <c r="P30" s="214"/>
      <c r="Q30" s="215"/>
      <c r="R30" s="213"/>
      <c r="S30" s="213"/>
      <c r="T30" s="213"/>
      <c r="U30" s="213"/>
      <c r="V30" s="216"/>
      <c r="X30" s="167">
        <f t="shared" si="1"/>
        <v>0</v>
      </c>
      <c r="Y30" s="163">
        <f t="shared" si="2"/>
        <v>0</v>
      </c>
      <c r="Z30" s="163">
        <f t="shared" si="3"/>
        <v>0</v>
      </c>
      <c r="AA30" s="958">
        <f t="shared" si="4"/>
        <v>0</v>
      </c>
      <c r="AC30" s="167">
        <f t="shared" si="5"/>
        <v>0</v>
      </c>
      <c r="AD30" s="163">
        <f t="shared" si="6"/>
        <v>0</v>
      </c>
      <c r="AE30" s="163">
        <f t="shared" si="7"/>
        <v>0</v>
      </c>
      <c r="AF30" s="168">
        <f t="shared" si="8"/>
        <v>0</v>
      </c>
    </row>
    <row r="31" spans="1:32" x14ac:dyDescent="0.25">
      <c r="A31" s="155" t="str">
        <f>IF(ISBLANK('M1'!A31),"",'M1'!A31)</f>
        <v/>
      </c>
      <c r="B31" s="158" t="str">
        <f>IF(ISBLANK('M1'!B31),"",'M1'!B31)</f>
        <v/>
      </c>
      <c r="C31" s="280" t="str">
        <f>IF(ISBLANK('M1'!R31),"",'M1'!R31)</f>
        <v/>
      </c>
      <c r="D31" s="212"/>
      <c r="E31" s="213"/>
      <c r="F31" s="213"/>
      <c r="G31" s="213"/>
      <c r="H31" s="213"/>
      <c r="I31" s="213"/>
      <c r="J31" s="215"/>
      <c r="K31" s="501"/>
      <c r="L31" s="216"/>
      <c r="M31" s="214"/>
      <c r="N31" s="214"/>
      <c r="O31" s="214"/>
      <c r="P31" s="214"/>
      <c r="Q31" s="215"/>
      <c r="R31" s="213"/>
      <c r="S31" s="213"/>
      <c r="T31" s="213"/>
      <c r="U31" s="213"/>
      <c r="V31" s="216"/>
      <c r="X31" s="167">
        <f t="shared" si="1"/>
        <v>0</v>
      </c>
      <c r="Y31" s="163">
        <f t="shared" si="2"/>
        <v>0</v>
      </c>
      <c r="Z31" s="163">
        <f t="shared" si="3"/>
        <v>0</v>
      </c>
      <c r="AA31" s="958">
        <f t="shared" si="4"/>
        <v>0</v>
      </c>
      <c r="AC31" s="167">
        <f t="shared" si="5"/>
        <v>0</v>
      </c>
      <c r="AD31" s="163">
        <f t="shared" si="6"/>
        <v>0</v>
      </c>
      <c r="AE31" s="163">
        <f t="shared" si="7"/>
        <v>0</v>
      </c>
      <c r="AF31" s="168">
        <f t="shared" si="8"/>
        <v>0</v>
      </c>
    </row>
    <row r="32" spans="1:32" x14ac:dyDescent="0.25">
      <c r="A32" s="155" t="str">
        <f>IF(ISBLANK('M1'!A32),"",'M1'!A32)</f>
        <v/>
      </c>
      <c r="B32" s="158" t="str">
        <f>IF(ISBLANK('M1'!B32),"",'M1'!B32)</f>
        <v/>
      </c>
      <c r="C32" s="280" t="str">
        <f>IF(ISBLANK('M1'!R32),"",'M1'!R32)</f>
        <v/>
      </c>
      <c r="D32" s="212"/>
      <c r="E32" s="213"/>
      <c r="F32" s="213"/>
      <c r="G32" s="213"/>
      <c r="H32" s="213"/>
      <c r="I32" s="213"/>
      <c r="J32" s="215"/>
      <c r="K32" s="501"/>
      <c r="L32" s="216"/>
      <c r="M32" s="214"/>
      <c r="N32" s="214"/>
      <c r="O32" s="214"/>
      <c r="P32" s="214"/>
      <c r="Q32" s="215"/>
      <c r="R32" s="213"/>
      <c r="S32" s="213"/>
      <c r="T32" s="213"/>
      <c r="U32" s="213"/>
      <c r="V32" s="216"/>
      <c r="X32" s="167">
        <f t="shared" si="1"/>
        <v>0</v>
      </c>
      <c r="Y32" s="163">
        <f t="shared" si="2"/>
        <v>0</v>
      </c>
      <c r="Z32" s="163">
        <f t="shared" si="3"/>
        <v>0</v>
      </c>
      <c r="AA32" s="958">
        <f t="shared" si="4"/>
        <v>0</v>
      </c>
      <c r="AC32" s="167">
        <f t="shared" si="5"/>
        <v>0</v>
      </c>
      <c r="AD32" s="163">
        <f t="shared" si="6"/>
        <v>0</v>
      </c>
      <c r="AE32" s="163">
        <f t="shared" si="7"/>
        <v>0</v>
      </c>
      <c r="AF32" s="168">
        <f t="shared" si="8"/>
        <v>0</v>
      </c>
    </row>
    <row r="33" spans="1:32" x14ac:dyDescent="0.25">
      <c r="A33" s="155" t="str">
        <f>IF(ISBLANK('M1'!A33),"",'M1'!A33)</f>
        <v/>
      </c>
      <c r="B33" s="158" t="str">
        <f>IF(ISBLANK('M1'!B33),"",'M1'!B33)</f>
        <v/>
      </c>
      <c r="C33" s="280" t="str">
        <f>IF(ISBLANK('M1'!R33),"",'M1'!R33)</f>
        <v/>
      </c>
      <c r="D33" s="212"/>
      <c r="E33" s="213"/>
      <c r="F33" s="213"/>
      <c r="G33" s="213"/>
      <c r="H33" s="213"/>
      <c r="I33" s="213"/>
      <c r="J33" s="215"/>
      <c r="K33" s="501"/>
      <c r="L33" s="216"/>
      <c r="M33" s="214"/>
      <c r="N33" s="214"/>
      <c r="O33" s="214"/>
      <c r="P33" s="214"/>
      <c r="Q33" s="215"/>
      <c r="R33" s="213"/>
      <c r="S33" s="213"/>
      <c r="T33" s="213"/>
      <c r="U33" s="213"/>
      <c r="V33" s="216"/>
      <c r="X33" s="167">
        <f t="shared" si="1"/>
        <v>0</v>
      </c>
      <c r="Y33" s="163">
        <f t="shared" si="2"/>
        <v>0</v>
      </c>
      <c r="Z33" s="163">
        <f t="shared" si="3"/>
        <v>0</v>
      </c>
      <c r="AA33" s="958">
        <f t="shared" si="4"/>
        <v>0</v>
      </c>
      <c r="AC33" s="167">
        <f t="shared" si="5"/>
        <v>0</v>
      </c>
      <c r="AD33" s="163">
        <f t="shared" si="6"/>
        <v>0</v>
      </c>
      <c r="AE33" s="163">
        <f t="shared" si="7"/>
        <v>0</v>
      </c>
      <c r="AF33" s="168">
        <f t="shared" si="8"/>
        <v>0</v>
      </c>
    </row>
    <row r="34" spans="1:32" x14ac:dyDescent="0.25">
      <c r="A34" s="155" t="str">
        <f>IF(ISBLANK('M1'!A34),"",'M1'!A34)</f>
        <v/>
      </c>
      <c r="B34" s="158" t="str">
        <f>IF(ISBLANK('M1'!B34),"",'M1'!B34)</f>
        <v/>
      </c>
      <c r="C34" s="280" t="str">
        <f>IF(ISBLANK('M1'!R34),"",'M1'!R34)</f>
        <v/>
      </c>
      <c r="D34" s="212"/>
      <c r="E34" s="213"/>
      <c r="F34" s="213"/>
      <c r="G34" s="213"/>
      <c r="H34" s="213"/>
      <c r="I34" s="213"/>
      <c r="J34" s="215"/>
      <c r="K34" s="501"/>
      <c r="L34" s="216"/>
      <c r="M34" s="214"/>
      <c r="N34" s="214"/>
      <c r="O34" s="214"/>
      <c r="P34" s="214"/>
      <c r="Q34" s="215"/>
      <c r="R34" s="213"/>
      <c r="S34" s="213"/>
      <c r="T34" s="213"/>
      <c r="U34" s="213"/>
      <c r="V34" s="216"/>
      <c r="X34" s="167">
        <f t="shared" si="1"/>
        <v>0</v>
      </c>
      <c r="Y34" s="163">
        <f t="shared" si="2"/>
        <v>0</v>
      </c>
      <c r="Z34" s="163">
        <f t="shared" si="3"/>
        <v>0</v>
      </c>
      <c r="AA34" s="958">
        <f t="shared" si="4"/>
        <v>0</v>
      </c>
      <c r="AC34" s="167">
        <f t="shared" si="5"/>
        <v>0</v>
      </c>
      <c r="AD34" s="163">
        <f t="shared" si="6"/>
        <v>0</v>
      </c>
      <c r="AE34" s="163">
        <f t="shared" si="7"/>
        <v>0</v>
      </c>
      <c r="AF34" s="168">
        <f t="shared" si="8"/>
        <v>0</v>
      </c>
    </row>
    <row r="35" spans="1:32" x14ac:dyDescent="0.25">
      <c r="A35" s="155" t="str">
        <f>IF(ISBLANK('M1'!A35),"",'M1'!A35)</f>
        <v/>
      </c>
      <c r="B35" s="158" t="str">
        <f>IF(ISBLANK('M1'!B35),"",'M1'!B35)</f>
        <v/>
      </c>
      <c r="C35" s="280" t="str">
        <f>IF(ISBLANK('M1'!R35),"",'M1'!R35)</f>
        <v/>
      </c>
      <c r="D35" s="212"/>
      <c r="E35" s="213"/>
      <c r="F35" s="213"/>
      <c r="G35" s="213"/>
      <c r="H35" s="213"/>
      <c r="I35" s="213"/>
      <c r="J35" s="215"/>
      <c r="K35" s="501"/>
      <c r="L35" s="216"/>
      <c r="M35" s="214"/>
      <c r="N35" s="214"/>
      <c r="O35" s="214"/>
      <c r="P35" s="214"/>
      <c r="Q35" s="215"/>
      <c r="R35" s="213"/>
      <c r="S35" s="213"/>
      <c r="T35" s="213"/>
      <c r="U35" s="213"/>
      <c r="V35" s="216"/>
      <c r="X35" s="167">
        <f t="shared" si="1"/>
        <v>0</v>
      </c>
      <c r="Y35" s="163">
        <f t="shared" si="2"/>
        <v>0</v>
      </c>
      <c r="Z35" s="163">
        <f t="shared" si="3"/>
        <v>0</v>
      </c>
      <c r="AA35" s="958">
        <f t="shared" si="4"/>
        <v>0</v>
      </c>
      <c r="AC35" s="167">
        <f t="shared" si="5"/>
        <v>0</v>
      </c>
      <c r="AD35" s="163">
        <f t="shared" si="6"/>
        <v>0</v>
      </c>
      <c r="AE35" s="163">
        <f t="shared" si="7"/>
        <v>0</v>
      </c>
      <c r="AF35" s="168">
        <f t="shared" si="8"/>
        <v>0</v>
      </c>
    </row>
    <row r="36" spans="1:32" x14ac:dyDescent="0.25">
      <c r="A36" s="155" t="str">
        <f>IF(ISBLANK('M1'!A36),"",'M1'!A36)</f>
        <v/>
      </c>
      <c r="B36" s="158" t="str">
        <f>IF(ISBLANK('M1'!B36),"",'M1'!B36)</f>
        <v/>
      </c>
      <c r="C36" s="280" t="str">
        <f>IF(ISBLANK('M1'!R36),"",'M1'!R36)</f>
        <v/>
      </c>
      <c r="D36" s="212"/>
      <c r="E36" s="213"/>
      <c r="F36" s="213"/>
      <c r="G36" s="213"/>
      <c r="H36" s="213"/>
      <c r="I36" s="213"/>
      <c r="J36" s="215"/>
      <c r="K36" s="501"/>
      <c r="L36" s="216"/>
      <c r="M36" s="214"/>
      <c r="N36" s="214"/>
      <c r="O36" s="214"/>
      <c r="P36" s="214"/>
      <c r="Q36" s="215"/>
      <c r="R36" s="213"/>
      <c r="S36" s="213"/>
      <c r="T36" s="213"/>
      <c r="U36" s="213"/>
      <c r="V36" s="216"/>
      <c r="X36" s="167">
        <f t="shared" si="1"/>
        <v>0</v>
      </c>
      <c r="Y36" s="163">
        <f t="shared" si="2"/>
        <v>0</v>
      </c>
      <c r="Z36" s="163">
        <f t="shared" si="3"/>
        <v>0</v>
      </c>
      <c r="AA36" s="958">
        <f t="shared" si="4"/>
        <v>0</v>
      </c>
      <c r="AC36" s="167">
        <f t="shared" si="5"/>
        <v>0</v>
      </c>
      <c r="AD36" s="163">
        <f t="shared" si="6"/>
        <v>0</v>
      </c>
      <c r="AE36" s="163">
        <f t="shared" si="7"/>
        <v>0</v>
      </c>
      <c r="AF36" s="168">
        <f t="shared" si="8"/>
        <v>0</v>
      </c>
    </row>
    <row r="37" spans="1:32" x14ac:dyDescent="0.25">
      <c r="A37" s="155" t="str">
        <f>IF(ISBLANK('M1'!A37),"",'M1'!A37)</f>
        <v/>
      </c>
      <c r="B37" s="158" t="str">
        <f>IF(ISBLANK('M1'!B37),"",'M1'!B37)</f>
        <v/>
      </c>
      <c r="C37" s="280" t="str">
        <f>IF(ISBLANK('M1'!R37),"",'M1'!R37)</f>
        <v/>
      </c>
      <c r="D37" s="212"/>
      <c r="E37" s="213"/>
      <c r="F37" s="213"/>
      <c r="G37" s="213"/>
      <c r="H37" s="213"/>
      <c r="I37" s="213"/>
      <c r="J37" s="215"/>
      <c r="K37" s="501"/>
      <c r="L37" s="216"/>
      <c r="M37" s="214"/>
      <c r="N37" s="214"/>
      <c r="O37" s="214"/>
      <c r="P37" s="214"/>
      <c r="Q37" s="215"/>
      <c r="R37" s="213"/>
      <c r="S37" s="213"/>
      <c r="T37" s="213"/>
      <c r="U37" s="213"/>
      <c r="V37" s="216"/>
      <c r="X37" s="167">
        <f t="shared" si="1"/>
        <v>0</v>
      </c>
      <c r="Y37" s="163">
        <f t="shared" si="2"/>
        <v>0</v>
      </c>
      <c r="Z37" s="163">
        <f t="shared" si="3"/>
        <v>0</v>
      </c>
      <c r="AA37" s="958">
        <f t="shared" si="4"/>
        <v>0</v>
      </c>
      <c r="AC37" s="167">
        <f t="shared" si="5"/>
        <v>0</v>
      </c>
      <c r="AD37" s="163">
        <f t="shared" si="6"/>
        <v>0</v>
      </c>
      <c r="AE37" s="163">
        <f t="shared" si="7"/>
        <v>0</v>
      </c>
      <c r="AF37" s="168">
        <f t="shared" si="8"/>
        <v>0</v>
      </c>
    </row>
    <row r="38" spans="1:32" x14ac:dyDescent="0.25">
      <c r="A38" s="155" t="str">
        <f>IF(ISBLANK('M1'!A38),"",'M1'!A38)</f>
        <v/>
      </c>
      <c r="B38" s="158" t="str">
        <f>IF(ISBLANK('M1'!B38),"",'M1'!B38)</f>
        <v/>
      </c>
      <c r="C38" s="280" t="str">
        <f>IF(ISBLANK('M1'!R38),"",'M1'!R38)</f>
        <v/>
      </c>
      <c r="D38" s="212"/>
      <c r="E38" s="213"/>
      <c r="F38" s="213"/>
      <c r="G38" s="213"/>
      <c r="H38" s="213"/>
      <c r="I38" s="213"/>
      <c r="J38" s="215"/>
      <c r="K38" s="501"/>
      <c r="L38" s="216"/>
      <c r="M38" s="214"/>
      <c r="N38" s="214"/>
      <c r="O38" s="214"/>
      <c r="P38" s="214"/>
      <c r="Q38" s="215"/>
      <c r="R38" s="213"/>
      <c r="S38" s="213"/>
      <c r="T38" s="213"/>
      <c r="U38" s="213"/>
      <c r="V38" s="216"/>
      <c r="X38" s="167">
        <f t="shared" si="1"/>
        <v>0</v>
      </c>
      <c r="Y38" s="163">
        <f t="shared" si="2"/>
        <v>0</v>
      </c>
      <c r="Z38" s="163">
        <f t="shared" si="3"/>
        <v>0</v>
      </c>
      <c r="AA38" s="958">
        <f t="shared" si="4"/>
        <v>0</v>
      </c>
      <c r="AC38" s="167">
        <f t="shared" si="5"/>
        <v>0</v>
      </c>
      <c r="AD38" s="163">
        <f t="shared" si="6"/>
        <v>0</v>
      </c>
      <c r="AE38" s="163">
        <f t="shared" si="7"/>
        <v>0</v>
      </c>
      <c r="AF38" s="168">
        <f t="shared" si="8"/>
        <v>0</v>
      </c>
    </row>
    <row r="39" spans="1:32" x14ac:dyDescent="0.25">
      <c r="A39" s="155" t="str">
        <f>IF(ISBLANK('M1'!A39),"",'M1'!A39)</f>
        <v/>
      </c>
      <c r="B39" s="158" t="str">
        <f>IF(ISBLANK('M1'!B39),"",'M1'!B39)</f>
        <v/>
      </c>
      <c r="C39" s="280" t="str">
        <f>IF(ISBLANK('M1'!R39),"",'M1'!R39)</f>
        <v/>
      </c>
      <c r="D39" s="212"/>
      <c r="E39" s="213"/>
      <c r="F39" s="213"/>
      <c r="G39" s="213"/>
      <c r="H39" s="213"/>
      <c r="I39" s="213"/>
      <c r="J39" s="215"/>
      <c r="K39" s="501"/>
      <c r="L39" s="216"/>
      <c r="M39" s="214"/>
      <c r="N39" s="214"/>
      <c r="O39" s="214"/>
      <c r="P39" s="214"/>
      <c r="Q39" s="215"/>
      <c r="R39" s="213"/>
      <c r="S39" s="213"/>
      <c r="T39" s="213"/>
      <c r="U39" s="213"/>
      <c r="V39" s="216"/>
      <c r="X39" s="167">
        <f t="shared" si="1"/>
        <v>0</v>
      </c>
      <c r="Y39" s="163">
        <f t="shared" si="2"/>
        <v>0</v>
      </c>
      <c r="Z39" s="163">
        <f t="shared" si="3"/>
        <v>0</v>
      </c>
      <c r="AA39" s="958">
        <f t="shared" si="4"/>
        <v>0</v>
      </c>
      <c r="AC39" s="167">
        <f t="shared" si="5"/>
        <v>0</v>
      </c>
      <c r="AD39" s="163">
        <f t="shared" si="6"/>
        <v>0</v>
      </c>
      <c r="AE39" s="163">
        <f t="shared" si="7"/>
        <v>0</v>
      </c>
      <c r="AF39" s="168">
        <f t="shared" si="8"/>
        <v>0</v>
      </c>
    </row>
    <row r="40" spans="1:32" x14ac:dyDescent="0.25">
      <c r="A40" s="155" t="str">
        <f>IF(ISBLANK('M1'!A40),"",'M1'!A40)</f>
        <v/>
      </c>
      <c r="B40" s="158" t="str">
        <f>IF(ISBLANK('M1'!B40),"",'M1'!B40)</f>
        <v/>
      </c>
      <c r="C40" s="280" t="str">
        <f>IF(ISBLANK('M1'!R40),"",'M1'!R40)</f>
        <v/>
      </c>
      <c r="D40" s="212"/>
      <c r="E40" s="213"/>
      <c r="F40" s="213"/>
      <c r="G40" s="213"/>
      <c r="H40" s="213"/>
      <c r="I40" s="213"/>
      <c r="J40" s="215"/>
      <c r="K40" s="501"/>
      <c r="L40" s="216"/>
      <c r="M40" s="214"/>
      <c r="N40" s="214"/>
      <c r="O40" s="214"/>
      <c r="P40" s="214"/>
      <c r="Q40" s="215"/>
      <c r="R40" s="213"/>
      <c r="S40" s="213"/>
      <c r="T40" s="213"/>
      <c r="U40" s="213"/>
      <c r="V40" s="216"/>
      <c r="X40" s="167">
        <f t="shared" si="1"/>
        <v>0</v>
      </c>
      <c r="Y40" s="163">
        <f t="shared" si="2"/>
        <v>0</v>
      </c>
      <c r="Z40" s="163">
        <f t="shared" si="3"/>
        <v>0</v>
      </c>
      <c r="AA40" s="958">
        <f t="shared" si="4"/>
        <v>0</v>
      </c>
      <c r="AC40" s="167">
        <f t="shared" si="5"/>
        <v>0</v>
      </c>
      <c r="AD40" s="163">
        <f t="shared" si="6"/>
        <v>0</v>
      </c>
      <c r="AE40" s="163">
        <f t="shared" si="7"/>
        <v>0</v>
      </c>
      <c r="AF40" s="168">
        <f t="shared" si="8"/>
        <v>0</v>
      </c>
    </row>
    <row r="41" spans="1:32" x14ac:dyDescent="0.25">
      <c r="A41" s="155" t="str">
        <f>IF(ISBLANK('M1'!A41),"",'M1'!A41)</f>
        <v/>
      </c>
      <c r="B41" s="158" t="str">
        <f>IF(ISBLANK('M1'!B41),"",'M1'!B41)</f>
        <v/>
      </c>
      <c r="C41" s="280" t="str">
        <f>IF(ISBLANK('M1'!R41),"",'M1'!R41)</f>
        <v/>
      </c>
      <c r="D41" s="212"/>
      <c r="E41" s="213"/>
      <c r="F41" s="213"/>
      <c r="G41" s="213"/>
      <c r="H41" s="213"/>
      <c r="I41" s="213"/>
      <c r="J41" s="215"/>
      <c r="K41" s="501"/>
      <c r="L41" s="216"/>
      <c r="M41" s="214"/>
      <c r="N41" s="214"/>
      <c r="O41" s="214"/>
      <c r="P41" s="214"/>
      <c r="Q41" s="215"/>
      <c r="R41" s="213"/>
      <c r="S41" s="213"/>
      <c r="T41" s="213"/>
      <c r="U41" s="213"/>
      <c r="V41" s="216"/>
      <c r="X41" s="167">
        <f t="shared" si="1"/>
        <v>0</v>
      </c>
      <c r="Y41" s="163">
        <f t="shared" si="2"/>
        <v>0</v>
      </c>
      <c r="Z41" s="163">
        <f t="shared" si="3"/>
        <v>0</v>
      </c>
      <c r="AA41" s="958">
        <f t="shared" si="4"/>
        <v>0</v>
      </c>
      <c r="AC41" s="167">
        <f t="shared" si="5"/>
        <v>0</v>
      </c>
      <c r="AD41" s="163">
        <f t="shared" si="6"/>
        <v>0</v>
      </c>
      <c r="AE41" s="163">
        <f t="shared" si="7"/>
        <v>0</v>
      </c>
      <c r="AF41" s="168">
        <f t="shared" si="8"/>
        <v>0</v>
      </c>
    </row>
    <row r="42" spans="1:32" x14ac:dyDescent="0.25">
      <c r="A42" s="155" t="str">
        <f>IF(ISBLANK('M1'!A42),"",'M1'!A42)</f>
        <v/>
      </c>
      <c r="B42" s="158" t="str">
        <f>IF(ISBLANK('M1'!B42),"",'M1'!B42)</f>
        <v/>
      </c>
      <c r="C42" s="280" t="str">
        <f>IF(ISBLANK('M1'!R42),"",'M1'!R42)</f>
        <v/>
      </c>
      <c r="D42" s="212"/>
      <c r="E42" s="213"/>
      <c r="F42" s="213"/>
      <c r="G42" s="213"/>
      <c r="H42" s="213"/>
      <c r="I42" s="213"/>
      <c r="J42" s="215"/>
      <c r="K42" s="501"/>
      <c r="L42" s="216"/>
      <c r="M42" s="214"/>
      <c r="N42" s="214"/>
      <c r="O42" s="214"/>
      <c r="P42" s="214"/>
      <c r="Q42" s="215"/>
      <c r="R42" s="213"/>
      <c r="S42" s="213"/>
      <c r="T42" s="213"/>
      <c r="U42" s="213"/>
      <c r="V42" s="216"/>
      <c r="X42" s="167">
        <f t="shared" si="1"/>
        <v>0</v>
      </c>
      <c r="Y42" s="163">
        <f t="shared" si="2"/>
        <v>0</v>
      </c>
      <c r="Z42" s="163">
        <f t="shared" si="3"/>
        <v>0</v>
      </c>
      <c r="AA42" s="958">
        <f t="shared" si="4"/>
        <v>0</v>
      </c>
      <c r="AC42" s="167">
        <f t="shared" si="5"/>
        <v>0</v>
      </c>
      <c r="AD42" s="163">
        <f t="shared" si="6"/>
        <v>0</v>
      </c>
      <c r="AE42" s="163">
        <f t="shared" si="7"/>
        <v>0</v>
      </c>
      <c r="AF42" s="168">
        <f t="shared" si="8"/>
        <v>0</v>
      </c>
    </row>
    <row r="43" spans="1:32" x14ac:dyDescent="0.25">
      <c r="A43" s="155" t="str">
        <f>IF(ISBLANK('M1'!A43),"",'M1'!A43)</f>
        <v/>
      </c>
      <c r="B43" s="158" t="str">
        <f>IF(ISBLANK('M1'!B43),"",'M1'!B43)</f>
        <v/>
      </c>
      <c r="C43" s="280" t="str">
        <f>IF(ISBLANK('M1'!R43),"",'M1'!R43)</f>
        <v/>
      </c>
      <c r="D43" s="212"/>
      <c r="E43" s="213"/>
      <c r="F43" s="213"/>
      <c r="G43" s="213"/>
      <c r="H43" s="213"/>
      <c r="I43" s="213"/>
      <c r="J43" s="215"/>
      <c r="K43" s="501"/>
      <c r="L43" s="216"/>
      <c r="M43" s="214"/>
      <c r="N43" s="214"/>
      <c r="O43" s="214"/>
      <c r="P43" s="214"/>
      <c r="Q43" s="215"/>
      <c r="R43" s="213"/>
      <c r="S43" s="213"/>
      <c r="T43" s="213"/>
      <c r="U43" s="213"/>
      <c r="V43" s="216"/>
      <c r="X43" s="167">
        <f t="shared" si="1"/>
        <v>0</v>
      </c>
      <c r="Y43" s="163">
        <f t="shared" si="2"/>
        <v>0</v>
      </c>
      <c r="Z43" s="163">
        <f t="shared" si="3"/>
        <v>0</v>
      </c>
      <c r="AA43" s="958">
        <f t="shared" si="4"/>
        <v>0</v>
      </c>
      <c r="AC43" s="167">
        <f t="shared" si="5"/>
        <v>0</v>
      </c>
      <c r="AD43" s="163">
        <f t="shared" si="6"/>
        <v>0</v>
      </c>
      <c r="AE43" s="163">
        <f t="shared" si="7"/>
        <v>0</v>
      </c>
      <c r="AF43" s="168">
        <f t="shared" si="8"/>
        <v>0</v>
      </c>
    </row>
    <row r="44" spans="1:32" x14ac:dyDescent="0.25">
      <c r="A44" s="155" t="str">
        <f>IF(ISBLANK('M1'!A44),"",'M1'!A44)</f>
        <v/>
      </c>
      <c r="B44" s="158" t="str">
        <f>IF(ISBLANK('M1'!B44),"",'M1'!B44)</f>
        <v/>
      </c>
      <c r="C44" s="280" t="str">
        <f>IF(ISBLANK('M1'!R44),"",'M1'!R44)</f>
        <v/>
      </c>
      <c r="D44" s="212"/>
      <c r="E44" s="213"/>
      <c r="F44" s="213"/>
      <c r="G44" s="213"/>
      <c r="H44" s="213"/>
      <c r="I44" s="213"/>
      <c r="J44" s="215"/>
      <c r="K44" s="501"/>
      <c r="L44" s="216"/>
      <c r="M44" s="214"/>
      <c r="N44" s="214"/>
      <c r="O44" s="214"/>
      <c r="P44" s="214"/>
      <c r="Q44" s="215"/>
      <c r="R44" s="213"/>
      <c r="S44" s="213"/>
      <c r="T44" s="213"/>
      <c r="U44" s="213"/>
      <c r="V44" s="216"/>
      <c r="X44" s="167">
        <f t="shared" si="1"/>
        <v>0</v>
      </c>
      <c r="Y44" s="163">
        <f t="shared" si="2"/>
        <v>0</v>
      </c>
      <c r="Z44" s="163">
        <f t="shared" si="3"/>
        <v>0</v>
      </c>
      <c r="AA44" s="958">
        <f t="shared" si="4"/>
        <v>0</v>
      </c>
      <c r="AC44" s="167">
        <f t="shared" si="5"/>
        <v>0</v>
      </c>
      <c r="AD44" s="163">
        <f t="shared" si="6"/>
        <v>0</v>
      </c>
      <c r="AE44" s="163">
        <f t="shared" si="7"/>
        <v>0</v>
      </c>
      <c r="AF44" s="168">
        <f t="shared" si="8"/>
        <v>0</v>
      </c>
    </row>
    <row r="45" spans="1:32" x14ac:dyDescent="0.25">
      <c r="A45" s="155" t="str">
        <f>IF(ISBLANK('M1'!A45),"",'M1'!A45)</f>
        <v/>
      </c>
      <c r="B45" s="158" t="str">
        <f>IF(ISBLANK('M1'!B45),"",'M1'!B45)</f>
        <v/>
      </c>
      <c r="C45" s="280" t="str">
        <f>IF(ISBLANK('M1'!R45),"",'M1'!R45)</f>
        <v/>
      </c>
      <c r="D45" s="212"/>
      <c r="E45" s="213"/>
      <c r="F45" s="213"/>
      <c r="G45" s="213"/>
      <c r="H45" s="213"/>
      <c r="I45" s="213"/>
      <c r="J45" s="215"/>
      <c r="K45" s="501"/>
      <c r="L45" s="216"/>
      <c r="M45" s="214"/>
      <c r="N45" s="214"/>
      <c r="O45" s="214"/>
      <c r="P45" s="214"/>
      <c r="Q45" s="215"/>
      <c r="R45" s="213"/>
      <c r="S45" s="213"/>
      <c r="T45" s="213"/>
      <c r="U45" s="213"/>
      <c r="V45" s="216"/>
      <c r="X45" s="167">
        <f t="shared" si="1"/>
        <v>0</v>
      </c>
      <c r="Y45" s="163">
        <f t="shared" si="2"/>
        <v>0</v>
      </c>
      <c r="Z45" s="163">
        <f t="shared" si="3"/>
        <v>0</v>
      </c>
      <c r="AA45" s="958">
        <f t="shared" si="4"/>
        <v>0</v>
      </c>
      <c r="AC45" s="167">
        <f t="shared" si="5"/>
        <v>0</v>
      </c>
      <c r="AD45" s="163">
        <f t="shared" si="6"/>
        <v>0</v>
      </c>
      <c r="AE45" s="163">
        <f t="shared" si="7"/>
        <v>0</v>
      </c>
      <c r="AF45" s="168">
        <f t="shared" si="8"/>
        <v>0</v>
      </c>
    </row>
    <row r="46" spans="1:32" x14ac:dyDescent="0.25">
      <c r="A46" s="155" t="str">
        <f>IF(ISBLANK('M1'!A46),"",'M1'!A46)</f>
        <v/>
      </c>
      <c r="B46" s="158" t="str">
        <f>IF(ISBLANK('M1'!B46),"",'M1'!B46)</f>
        <v/>
      </c>
      <c r="C46" s="280" t="str">
        <f>IF(ISBLANK('M1'!R46),"",'M1'!R46)</f>
        <v/>
      </c>
      <c r="D46" s="212"/>
      <c r="E46" s="213"/>
      <c r="F46" s="213"/>
      <c r="G46" s="213"/>
      <c r="H46" s="213"/>
      <c r="I46" s="213"/>
      <c r="J46" s="215"/>
      <c r="K46" s="501"/>
      <c r="L46" s="216"/>
      <c r="M46" s="214"/>
      <c r="N46" s="214"/>
      <c r="O46" s="214"/>
      <c r="P46" s="214"/>
      <c r="Q46" s="215"/>
      <c r="R46" s="213"/>
      <c r="S46" s="213"/>
      <c r="T46" s="213"/>
      <c r="U46" s="213"/>
      <c r="V46" s="216"/>
      <c r="X46" s="167">
        <f t="shared" si="1"/>
        <v>0</v>
      </c>
      <c r="Y46" s="163">
        <f t="shared" si="2"/>
        <v>0</v>
      </c>
      <c r="Z46" s="163">
        <f t="shared" si="3"/>
        <v>0</v>
      </c>
      <c r="AA46" s="958">
        <f t="shared" si="4"/>
        <v>0</v>
      </c>
      <c r="AC46" s="167">
        <f t="shared" si="5"/>
        <v>0</v>
      </c>
      <c r="AD46" s="163">
        <f t="shared" si="6"/>
        <v>0</v>
      </c>
      <c r="AE46" s="163">
        <f t="shared" si="7"/>
        <v>0</v>
      </c>
      <c r="AF46" s="168">
        <f t="shared" si="8"/>
        <v>0</v>
      </c>
    </row>
    <row r="47" spans="1:32" x14ac:dyDescent="0.25">
      <c r="A47" s="155" t="str">
        <f>IF(ISBLANK('M1'!A47),"",'M1'!A47)</f>
        <v/>
      </c>
      <c r="B47" s="158" t="str">
        <f>IF(ISBLANK('M1'!B47),"",'M1'!B47)</f>
        <v/>
      </c>
      <c r="C47" s="280" t="str">
        <f>IF(ISBLANK('M1'!R47),"",'M1'!R47)</f>
        <v/>
      </c>
      <c r="D47" s="212"/>
      <c r="E47" s="213"/>
      <c r="F47" s="213"/>
      <c r="G47" s="213"/>
      <c r="H47" s="213"/>
      <c r="I47" s="213"/>
      <c r="J47" s="215"/>
      <c r="K47" s="501"/>
      <c r="L47" s="216"/>
      <c r="M47" s="214"/>
      <c r="N47" s="214"/>
      <c r="O47" s="214"/>
      <c r="P47" s="214"/>
      <c r="Q47" s="215"/>
      <c r="R47" s="213"/>
      <c r="S47" s="213"/>
      <c r="T47" s="213"/>
      <c r="U47" s="213"/>
      <c r="V47" s="216"/>
      <c r="X47" s="167">
        <f t="shared" si="1"/>
        <v>0</v>
      </c>
      <c r="Y47" s="163">
        <f t="shared" si="2"/>
        <v>0</v>
      </c>
      <c r="Z47" s="163">
        <f t="shared" si="3"/>
        <v>0</v>
      </c>
      <c r="AA47" s="958">
        <f t="shared" si="4"/>
        <v>0</v>
      </c>
      <c r="AC47" s="167">
        <f t="shared" si="5"/>
        <v>0</v>
      </c>
      <c r="AD47" s="163">
        <f t="shared" si="6"/>
        <v>0</v>
      </c>
      <c r="AE47" s="163">
        <f t="shared" si="7"/>
        <v>0</v>
      </c>
      <c r="AF47" s="168">
        <f t="shared" si="8"/>
        <v>0</v>
      </c>
    </row>
    <row r="48" spans="1:32" x14ac:dyDescent="0.25">
      <c r="A48" s="155" t="str">
        <f>IF(ISBLANK('M1'!A48),"",'M1'!A48)</f>
        <v/>
      </c>
      <c r="B48" s="158" t="str">
        <f>IF(ISBLANK('M1'!B48),"",'M1'!B48)</f>
        <v/>
      </c>
      <c r="C48" s="280" t="str">
        <f>IF(ISBLANK('M1'!R48),"",'M1'!R48)</f>
        <v/>
      </c>
      <c r="D48" s="212"/>
      <c r="E48" s="213"/>
      <c r="F48" s="213"/>
      <c r="G48" s="213"/>
      <c r="H48" s="213"/>
      <c r="I48" s="213"/>
      <c r="J48" s="215"/>
      <c r="K48" s="501"/>
      <c r="L48" s="216"/>
      <c r="M48" s="214"/>
      <c r="N48" s="214"/>
      <c r="O48" s="214"/>
      <c r="P48" s="214"/>
      <c r="Q48" s="215"/>
      <c r="R48" s="213"/>
      <c r="S48" s="213"/>
      <c r="T48" s="213"/>
      <c r="U48" s="213"/>
      <c r="V48" s="216"/>
      <c r="X48" s="167">
        <f t="shared" si="1"/>
        <v>0</v>
      </c>
      <c r="Y48" s="163">
        <f t="shared" si="2"/>
        <v>0</v>
      </c>
      <c r="Z48" s="163">
        <f t="shared" si="3"/>
        <v>0</v>
      </c>
      <c r="AA48" s="958">
        <f t="shared" si="4"/>
        <v>0</v>
      </c>
      <c r="AC48" s="167">
        <f t="shared" si="5"/>
        <v>0</v>
      </c>
      <c r="AD48" s="163">
        <f t="shared" si="6"/>
        <v>0</v>
      </c>
      <c r="AE48" s="163">
        <f t="shared" si="7"/>
        <v>0</v>
      </c>
      <c r="AF48" s="168">
        <f t="shared" si="8"/>
        <v>0</v>
      </c>
    </row>
    <row r="49" spans="1:32" x14ac:dyDescent="0.25">
      <c r="A49" s="155" t="str">
        <f>IF(ISBLANK('M1'!A49),"",'M1'!A49)</f>
        <v/>
      </c>
      <c r="B49" s="158" t="str">
        <f>IF(ISBLANK('M1'!B49),"",'M1'!B49)</f>
        <v/>
      </c>
      <c r="C49" s="280" t="str">
        <f>IF(ISBLANK('M1'!R49),"",'M1'!R49)</f>
        <v/>
      </c>
      <c r="D49" s="212"/>
      <c r="E49" s="213"/>
      <c r="F49" s="213"/>
      <c r="G49" s="213"/>
      <c r="H49" s="213"/>
      <c r="I49" s="213"/>
      <c r="J49" s="215"/>
      <c r="K49" s="501"/>
      <c r="L49" s="216"/>
      <c r="M49" s="214"/>
      <c r="N49" s="214"/>
      <c r="O49" s="214"/>
      <c r="P49" s="214"/>
      <c r="Q49" s="215"/>
      <c r="R49" s="213"/>
      <c r="S49" s="213"/>
      <c r="T49" s="213"/>
      <c r="U49" s="213"/>
      <c r="V49" s="216"/>
      <c r="X49" s="167">
        <f t="shared" si="1"/>
        <v>0</v>
      </c>
      <c r="Y49" s="163">
        <f t="shared" si="2"/>
        <v>0</v>
      </c>
      <c r="Z49" s="163">
        <f t="shared" si="3"/>
        <v>0</v>
      </c>
      <c r="AA49" s="958">
        <f t="shared" si="4"/>
        <v>0</v>
      </c>
      <c r="AC49" s="167">
        <f t="shared" si="5"/>
        <v>0</v>
      </c>
      <c r="AD49" s="163">
        <f t="shared" si="6"/>
        <v>0</v>
      </c>
      <c r="AE49" s="163">
        <f t="shared" si="7"/>
        <v>0</v>
      </c>
      <c r="AF49" s="168">
        <f t="shared" si="8"/>
        <v>0</v>
      </c>
    </row>
    <row r="50" spans="1:32" x14ac:dyDescent="0.25">
      <c r="A50" s="155" t="str">
        <f>IF(ISBLANK('M1'!A50),"",'M1'!A50)</f>
        <v/>
      </c>
      <c r="B50" s="158" t="str">
        <f>IF(ISBLANK('M1'!B50),"",'M1'!B50)</f>
        <v/>
      </c>
      <c r="C50" s="280" t="str">
        <f>IF(ISBLANK('M1'!R50),"",'M1'!R50)</f>
        <v/>
      </c>
      <c r="D50" s="212"/>
      <c r="E50" s="213"/>
      <c r="F50" s="213"/>
      <c r="G50" s="213"/>
      <c r="H50" s="213"/>
      <c r="I50" s="213"/>
      <c r="J50" s="215"/>
      <c r="K50" s="501"/>
      <c r="L50" s="216"/>
      <c r="M50" s="214"/>
      <c r="N50" s="214"/>
      <c r="O50" s="214"/>
      <c r="P50" s="214"/>
      <c r="Q50" s="215"/>
      <c r="R50" s="213"/>
      <c r="S50" s="213"/>
      <c r="T50" s="213"/>
      <c r="U50" s="213"/>
      <c r="V50" s="216"/>
      <c r="X50" s="167">
        <f t="shared" si="1"/>
        <v>0</v>
      </c>
      <c r="Y50" s="163">
        <f t="shared" si="2"/>
        <v>0</v>
      </c>
      <c r="Z50" s="163">
        <f t="shared" si="3"/>
        <v>0</v>
      </c>
      <c r="AA50" s="958">
        <f t="shared" si="4"/>
        <v>0</v>
      </c>
      <c r="AC50" s="167">
        <f t="shared" si="5"/>
        <v>0</v>
      </c>
      <c r="AD50" s="163">
        <f t="shared" si="6"/>
        <v>0</v>
      </c>
      <c r="AE50" s="163">
        <f t="shared" si="7"/>
        <v>0</v>
      </c>
      <c r="AF50" s="168">
        <f t="shared" si="8"/>
        <v>0</v>
      </c>
    </row>
    <row r="51" spans="1:32" x14ac:dyDescent="0.25">
      <c r="A51" s="155" t="str">
        <f>IF(ISBLANK('M1'!A51),"",'M1'!A51)</f>
        <v/>
      </c>
      <c r="B51" s="158" t="str">
        <f>IF(ISBLANK('M1'!B51),"",'M1'!B51)</f>
        <v/>
      </c>
      <c r="C51" s="280" t="str">
        <f>IF(ISBLANK('M1'!R51),"",'M1'!R51)</f>
        <v/>
      </c>
      <c r="D51" s="212"/>
      <c r="E51" s="213"/>
      <c r="F51" s="213"/>
      <c r="G51" s="213"/>
      <c r="H51" s="213"/>
      <c r="I51" s="213"/>
      <c r="J51" s="215"/>
      <c r="K51" s="501"/>
      <c r="L51" s="216"/>
      <c r="M51" s="214"/>
      <c r="N51" s="214"/>
      <c r="O51" s="214"/>
      <c r="P51" s="214"/>
      <c r="Q51" s="215"/>
      <c r="R51" s="213"/>
      <c r="S51" s="213"/>
      <c r="T51" s="213"/>
      <c r="U51" s="213"/>
      <c r="V51" s="216"/>
      <c r="X51" s="167">
        <f t="shared" si="1"/>
        <v>0</v>
      </c>
      <c r="Y51" s="163">
        <f t="shared" si="2"/>
        <v>0</v>
      </c>
      <c r="Z51" s="163">
        <f t="shared" si="3"/>
        <v>0</v>
      </c>
      <c r="AA51" s="958">
        <f t="shared" si="4"/>
        <v>0</v>
      </c>
      <c r="AC51" s="167">
        <f t="shared" si="5"/>
        <v>0</v>
      </c>
      <c r="AD51" s="163">
        <f t="shared" si="6"/>
        <v>0</v>
      </c>
      <c r="AE51" s="163">
        <f t="shared" si="7"/>
        <v>0</v>
      </c>
      <c r="AF51" s="168">
        <f t="shared" si="8"/>
        <v>0</v>
      </c>
    </row>
    <row r="52" spans="1:32" x14ac:dyDescent="0.25">
      <c r="A52" s="155" t="str">
        <f>IF(ISBLANK('M1'!A52),"",'M1'!A52)</f>
        <v/>
      </c>
      <c r="B52" s="158" t="str">
        <f>IF(ISBLANK('M1'!B52),"",'M1'!B52)</f>
        <v/>
      </c>
      <c r="C52" s="280" t="str">
        <f>IF(ISBLANK('M1'!R52),"",'M1'!R52)</f>
        <v/>
      </c>
      <c r="D52" s="212"/>
      <c r="E52" s="213"/>
      <c r="F52" s="213"/>
      <c r="G52" s="213"/>
      <c r="H52" s="213"/>
      <c r="I52" s="213"/>
      <c r="J52" s="215"/>
      <c r="K52" s="501"/>
      <c r="L52" s="216"/>
      <c r="M52" s="214"/>
      <c r="N52" s="214"/>
      <c r="O52" s="214"/>
      <c r="P52" s="214"/>
      <c r="Q52" s="215"/>
      <c r="R52" s="213"/>
      <c r="S52" s="213"/>
      <c r="T52" s="213"/>
      <c r="U52" s="213"/>
      <c r="V52" s="216"/>
      <c r="X52" s="167">
        <f t="shared" si="1"/>
        <v>0</v>
      </c>
      <c r="Y52" s="163">
        <f t="shared" si="2"/>
        <v>0</v>
      </c>
      <c r="Z52" s="163">
        <f t="shared" si="3"/>
        <v>0</v>
      </c>
      <c r="AA52" s="958">
        <f t="shared" si="4"/>
        <v>0</v>
      </c>
      <c r="AC52" s="167">
        <f t="shared" si="5"/>
        <v>0</v>
      </c>
      <c r="AD52" s="163">
        <f t="shared" si="6"/>
        <v>0</v>
      </c>
      <c r="AE52" s="163">
        <f t="shared" si="7"/>
        <v>0</v>
      </c>
      <c r="AF52" s="168">
        <f t="shared" si="8"/>
        <v>0</v>
      </c>
    </row>
    <row r="53" spans="1:32" x14ac:dyDescent="0.25">
      <c r="A53" s="155" t="str">
        <f>IF(ISBLANK('M1'!A53),"",'M1'!A53)</f>
        <v/>
      </c>
      <c r="B53" s="158" t="str">
        <f>IF(ISBLANK('M1'!B53),"",'M1'!B53)</f>
        <v/>
      </c>
      <c r="C53" s="280" t="str">
        <f>IF(ISBLANK('M1'!R53),"",'M1'!R53)</f>
        <v/>
      </c>
      <c r="D53" s="212"/>
      <c r="E53" s="213"/>
      <c r="F53" s="213"/>
      <c r="G53" s="213"/>
      <c r="H53" s="213"/>
      <c r="I53" s="213"/>
      <c r="J53" s="215"/>
      <c r="K53" s="501"/>
      <c r="L53" s="216"/>
      <c r="M53" s="214"/>
      <c r="N53" s="214"/>
      <c r="O53" s="214"/>
      <c r="P53" s="214"/>
      <c r="Q53" s="215"/>
      <c r="R53" s="213"/>
      <c r="S53" s="213"/>
      <c r="T53" s="213"/>
      <c r="U53" s="213"/>
      <c r="V53" s="216"/>
      <c r="X53" s="167">
        <f t="shared" si="1"/>
        <v>0</v>
      </c>
      <c r="Y53" s="163">
        <f t="shared" si="2"/>
        <v>0</v>
      </c>
      <c r="Z53" s="163">
        <f t="shared" si="3"/>
        <v>0</v>
      </c>
      <c r="AA53" s="958">
        <f t="shared" si="4"/>
        <v>0</v>
      </c>
      <c r="AC53" s="167">
        <f t="shared" si="5"/>
        <v>0</v>
      </c>
      <c r="AD53" s="163">
        <f t="shared" si="6"/>
        <v>0</v>
      </c>
      <c r="AE53" s="163">
        <f t="shared" si="7"/>
        <v>0</v>
      </c>
      <c r="AF53" s="168">
        <f t="shared" si="8"/>
        <v>0</v>
      </c>
    </row>
    <row r="54" spans="1:32" x14ac:dyDescent="0.25">
      <c r="A54" s="155" t="str">
        <f>IF(ISBLANK('M1'!A54),"",'M1'!A54)</f>
        <v/>
      </c>
      <c r="B54" s="158" t="str">
        <f>IF(ISBLANK('M1'!B54),"",'M1'!B54)</f>
        <v/>
      </c>
      <c r="C54" s="280" t="str">
        <f>IF(ISBLANK('M1'!R54),"",'M1'!R54)</f>
        <v/>
      </c>
      <c r="D54" s="212"/>
      <c r="E54" s="213"/>
      <c r="F54" s="213"/>
      <c r="G54" s="213"/>
      <c r="H54" s="213"/>
      <c r="I54" s="213"/>
      <c r="J54" s="215"/>
      <c r="K54" s="501"/>
      <c r="L54" s="216"/>
      <c r="M54" s="214"/>
      <c r="N54" s="214"/>
      <c r="O54" s="214"/>
      <c r="P54" s="214"/>
      <c r="Q54" s="215"/>
      <c r="R54" s="213"/>
      <c r="S54" s="213"/>
      <c r="T54" s="213"/>
      <c r="U54" s="213"/>
      <c r="V54" s="216"/>
      <c r="X54" s="167">
        <f t="shared" si="1"/>
        <v>0</v>
      </c>
      <c r="Y54" s="163">
        <f t="shared" si="2"/>
        <v>0</v>
      </c>
      <c r="Z54" s="163">
        <f t="shared" si="3"/>
        <v>0</v>
      </c>
      <c r="AA54" s="958">
        <f t="shared" si="4"/>
        <v>0</v>
      </c>
      <c r="AC54" s="167">
        <f t="shared" si="5"/>
        <v>0</v>
      </c>
      <c r="AD54" s="163">
        <f t="shared" si="6"/>
        <v>0</v>
      </c>
      <c r="AE54" s="163">
        <f t="shared" si="7"/>
        <v>0</v>
      </c>
      <c r="AF54" s="168">
        <f t="shared" si="8"/>
        <v>0</v>
      </c>
    </row>
    <row r="55" spans="1:32" x14ac:dyDescent="0.25">
      <c r="A55" s="155" t="str">
        <f>IF(ISBLANK('M1'!A55),"",'M1'!A55)</f>
        <v/>
      </c>
      <c r="B55" s="158" t="str">
        <f>IF(ISBLANK('M1'!B55),"",'M1'!B55)</f>
        <v/>
      </c>
      <c r="C55" s="280" t="str">
        <f>IF(ISBLANK('M1'!R55),"",'M1'!R55)</f>
        <v/>
      </c>
      <c r="D55" s="212"/>
      <c r="E55" s="213"/>
      <c r="F55" s="213"/>
      <c r="G55" s="213"/>
      <c r="H55" s="213"/>
      <c r="I55" s="213"/>
      <c r="J55" s="215"/>
      <c r="K55" s="501"/>
      <c r="L55" s="216"/>
      <c r="M55" s="214"/>
      <c r="N55" s="214"/>
      <c r="O55" s="214"/>
      <c r="P55" s="214"/>
      <c r="Q55" s="215"/>
      <c r="R55" s="213"/>
      <c r="S55" s="213"/>
      <c r="T55" s="213"/>
      <c r="U55" s="213"/>
      <c r="V55" s="216"/>
      <c r="X55" s="167">
        <f t="shared" si="1"/>
        <v>0</v>
      </c>
      <c r="Y55" s="163">
        <f t="shared" si="2"/>
        <v>0</v>
      </c>
      <c r="Z55" s="163">
        <f t="shared" si="3"/>
        <v>0</v>
      </c>
      <c r="AA55" s="958">
        <f t="shared" si="4"/>
        <v>0</v>
      </c>
      <c r="AC55" s="167">
        <f t="shared" si="5"/>
        <v>0</v>
      </c>
      <c r="AD55" s="163">
        <f t="shared" si="6"/>
        <v>0</v>
      </c>
      <c r="AE55" s="163">
        <f t="shared" si="7"/>
        <v>0</v>
      </c>
      <c r="AF55" s="168">
        <f t="shared" si="8"/>
        <v>0</v>
      </c>
    </row>
    <row r="56" spans="1:32" x14ac:dyDescent="0.25">
      <c r="A56" s="155" t="str">
        <f>IF(ISBLANK('M1'!A56),"",'M1'!A56)</f>
        <v/>
      </c>
      <c r="B56" s="158" t="str">
        <f>IF(ISBLANK('M1'!B56),"",'M1'!B56)</f>
        <v/>
      </c>
      <c r="C56" s="280" t="str">
        <f>IF(ISBLANK('M1'!R56),"",'M1'!R56)</f>
        <v/>
      </c>
      <c r="D56" s="212"/>
      <c r="E56" s="213"/>
      <c r="F56" s="213"/>
      <c r="G56" s="213"/>
      <c r="H56" s="213"/>
      <c r="I56" s="213"/>
      <c r="J56" s="215"/>
      <c r="K56" s="501"/>
      <c r="L56" s="216"/>
      <c r="M56" s="214"/>
      <c r="N56" s="214"/>
      <c r="O56" s="214"/>
      <c r="P56" s="214"/>
      <c r="Q56" s="215"/>
      <c r="R56" s="213"/>
      <c r="S56" s="213"/>
      <c r="T56" s="213"/>
      <c r="U56" s="213"/>
      <c r="V56" s="216"/>
      <c r="X56" s="167">
        <f t="shared" si="1"/>
        <v>0</v>
      </c>
      <c r="Y56" s="163">
        <f t="shared" si="2"/>
        <v>0</v>
      </c>
      <c r="Z56" s="163">
        <f t="shared" si="3"/>
        <v>0</v>
      </c>
      <c r="AA56" s="958">
        <f t="shared" si="4"/>
        <v>0</v>
      </c>
      <c r="AC56" s="167">
        <f t="shared" si="5"/>
        <v>0</v>
      </c>
      <c r="AD56" s="163">
        <f t="shared" si="6"/>
        <v>0</v>
      </c>
      <c r="AE56" s="163">
        <f t="shared" si="7"/>
        <v>0</v>
      </c>
      <c r="AF56" s="168">
        <f t="shared" si="8"/>
        <v>0</v>
      </c>
    </row>
    <row r="57" spans="1:32" x14ac:dyDescent="0.25">
      <c r="A57" s="155" t="str">
        <f>IF(ISBLANK('M1'!A57),"",'M1'!A57)</f>
        <v/>
      </c>
      <c r="B57" s="158" t="str">
        <f>IF(ISBLANK('M1'!B57),"",'M1'!B57)</f>
        <v/>
      </c>
      <c r="C57" s="280" t="str">
        <f>IF(ISBLANK('M1'!R57),"",'M1'!R57)</f>
        <v/>
      </c>
      <c r="D57" s="212"/>
      <c r="E57" s="213"/>
      <c r="F57" s="213"/>
      <c r="G57" s="213"/>
      <c r="H57" s="213"/>
      <c r="I57" s="213"/>
      <c r="J57" s="215"/>
      <c r="K57" s="501"/>
      <c r="L57" s="216"/>
      <c r="M57" s="214"/>
      <c r="N57" s="214"/>
      <c r="O57" s="214"/>
      <c r="P57" s="214"/>
      <c r="Q57" s="215"/>
      <c r="R57" s="213"/>
      <c r="S57" s="213"/>
      <c r="T57" s="213"/>
      <c r="U57" s="213"/>
      <c r="V57" s="216"/>
      <c r="X57" s="167">
        <f t="shared" si="1"/>
        <v>0</v>
      </c>
      <c r="Y57" s="163">
        <f t="shared" si="2"/>
        <v>0</v>
      </c>
      <c r="Z57" s="163">
        <f t="shared" si="3"/>
        <v>0</v>
      </c>
      <c r="AA57" s="958">
        <f t="shared" si="4"/>
        <v>0</v>
      </c>
      <c r="AC57" s="167">
        <f t="shared" si="5"/>
        <v>0</v>
      </c>
      <c r="AD57" s="163">
        <f t="shared" si="6"/>
        <v>0</v>
      </c>
      <c r="AE57" s="163">
        <f t="shared" si="7"/>
        <v>0</v>
      </c>
      <c r="AF57" s="168">
        <f t="shared" si="8"/>
        <v>0</v>
      </c>
    </row>
    <row r="58" spans="1:32" x14ac:dyDescent="0.25">
      <c r="A58" s="155" t="str">
        <f>IF(ISBLANK('M1'!A58),"",'M1'!A58)</f>
        <v/>
      </c>
      <c r="B58" s="158" t="str">
        <f>IF(ISBLANK('M1'!B58),"",'M1'!B58)</f>
        <v/>
      </c>
      <c r="C58" s="280" t="str">
        <f>IF(ISBLANK('M1'!R58),"",'M1'!R58)</f>
        <v/>
      </c>
      <c r="D58" s="212"/>
      <c r="E58" s="213"/>
      <c r="F58" s="213"/>
      <c r="G58" s="213"/>
      <c r="H58" s="213"/>
      <c r="I58" s="213"/>
      <c r="J58" s="215"/>
      <c r="K58" s="501"/>
      <c r="L58" s="216"/>
      <c r="M58" s="214"/>
      <c r="N58" s="214"/>
      <c r="O58" s="214"/>
      <c r="P58" s="214"/>
      <c r="Q58" s="215"/>
      <c r="R58" s="213"/>
      <c r="S58" s="213"/>
      <c r="T58" s="213"/>
      <c r="U58" s="213"/>
      <c r="V58" s="216"/>
      <c r="X58" s="167">
        <f t="shared" si="1"/>
        <v>0</v>
      </c>
      <c r="Y58" s="163">
        <f t="shared" si="2"/>
        <v>0</v>
      </c>
      <c r="Z58" s="163">
        <f t="shared" si="3"/>
        <v>0</v>
      </c>
      <c r="AA58" s="958">
        <f t="shared" si="4"/>
        <v>0</v>
      </c>
      <c r="AC58" s="167">
        <f t="shared" si="5"/>
        <v>0</v>
      </c>
      <c r="AD58" s="163">
        <f t="shared" si="6"/>
        <v>0</v>
      </c>
      <c r="AE58" s="163">
        <f t="shared" si="7"/>
        <v>0</v>
      </c>
      <c r="AF58" s="168">
        <f t="shared" si="8"/>
        <v>0</v>
      </c>
    </row>
    <row r="59" spans="1:32" x14ac:dyDescent="0.25">
      <c r="A59" s="155" t="str">
        <f>IF(ISBLANK('M1'!A59),"",'M1'!A59)</f>
        <v/>
      </c>
      <c r="B59" s="158" t="str">
        <f>IF(ISBLANK('M1'!B59),"",'M1'!B59)</f>
        <v/>
      </c>
      <c r="C59" s="280" t="str">
        <f>IF(ISBLANK('M1'!R59),"",'M1'!R59)</f>
        <v/>
      </c>
      <c r="D59" s="212"/>
      <c r="E59" s="213"/>
      <c r="F59" s="213"/>
      <c r="G59" s="213"/>
      <c r="H59" s="213"/>
      <c r="I59" s="213"/>
      <c r="J59" s="215"/>
      <c r="K59" s="501"/>
      <c r="L59" s="216"/>
      <c r="M59" s="214"/>
      <c r="N59" s="214"/>
      <c r="O59" s="214"/>
      <c r="P59" s="214"/>
      <c r="Q59" s="215"/>
      <c r="R59" s="213"/>
      <c r="S59" s="213"/>
      <c r="T59" s="213"/>
      <c r="U59" s="213"/>
      <c r="V59" s="216"/>
      <c r="X59" s="167">
        <f t="shared" si="1"/>
        <v>0</v>
      </c>
      <c r="Y59" s="163">
        <f t="shared" si="2"/>
        <v>0</v>
      </c>
      <c r="Z59" s="163">
        <f t="shared" si="3"/>
        <v>0</v>
      </c>
      <c r="AA59" s="958">
        <f t="shared" si="4"/>
        <v>0</v>
      </c>
      <c r="AC59" s="167">
        <f t="shared" si="5"/>
        <v>0</v>
      </c>
      <c r="AD59" s="163">
        <f t="shared" si="6"/>
        <v>0</v>
      </c>
      <c r="AE59" s="163">
        <f t="shared" si="7"/>
        <v>0</v>
      </c>
      <c r="AF59" s="168">
        <f t="shared" si="8"/>
        <v>0</v>
      </c>
    </row>
    <row r="60" spans="1:32" x14ac:dyDescent="0.25">
      <c r="A60" s="155" t="str">
        <f>IF(ISBLANK('M1'!A60),"",'M1'!A60)</f>
        <v/>
      </c>
      <c r="B60" s="158" t="str">
        <f>IF(ISBLANK('M1'!B60),"",'M1'!B60)</f>
        <v/>
      </c>
      <c r="C60" s="280" t="str">
        <f>IF(ISBLANK('M1'!R60),"",'M1'!R60)</f>
        <v/>
      </c>
      <c r="D60" s="212"/>
      <c r="E60" s="213"/>
      <c r="F60" s="213"/>
      <c r="G60" s="213"/>
      <c r="H60" s="213"/>
      <c r="I60" s="213"/>
      <c r="J60" s="215"/>
      <c r="K60" s="501"/>
      <c r="L60" s="216"/>
      <c r="M60" s="214"/>
      <c r="N60" s="214"/>
      <c r="O60" s="214"/>
      <c r="P60" s="214"/>
      <c r="Q60" s="215"/>
      <c r="R60" s="213"/>
      <c r="S60" s="213"/>
      <c r="T60" s="213"/>
      <c r="U60" s="213"/>
      <c r="V60" s="216"/>
      <c r="X60" s="167">
        <f t="shared" si="1"/>
        <v>0</v>
      </c>
      <c r="Y60" s="163">
        <f t="shared" si="2"/>
        <v>0</v>
      </c>
      <c r="Z60" s="163">
        <f t="shared" si="3"/>
        <v>0</v>
      </c>
      <c r="AA60" s="958">
        <f t="shared" si="4"/>
        <v>0</v>
      </c>
      <c r="AC60" s="167">
        <f t="shared" si="5"/>
        <v>0</v>
      </c>
      <c r="AD60" s="163">
        <f t="shared" si="6"/>
        <v>0</v>
      </c>
      <c r="AE60" s="163">
        <f t="shared" si="7"/>
        <v>0</v>
      </c>
      <c r="AF60" s="168">
        <f t="shared" si="8"/>
        <v>0</v>
      </c>
    </row>
    <row r="61" spans="1:32" x14ac:dyDescent="0.25">
      <c r="A61" s="155" t="str">
        <f>IF(ISBLANK('M1'!A61),"",'M1'!A61)</f>
        <v/>
      </c>
      <c r="B61" s="158" t="str">
        <f>IF(ISBLANK('M1'!B61),"",'M1'!B61)</f>
        <v/>
      </c>
      <c r="C61" s="280" t="str">
        <f>IF(ISBLANK('M1'!R61),"",'M1'!R61)</f>
        <v/>
      </c>
      <c r="D61" s="212"/>
      <c r="E61" s="213"/>
      <c r="F61" s="213"/>
      <c r="G61" s="213"/>
      <c r="H61" s="213"/>
      <c r="I61" s="213"/>
      <c r="J61" s="215"/>
      <c r="K61" s="501"/>
      <c r="L61" s="216"/>
      <c r="M61" s="214"/>
      <c r="N61" s="214"/>
      <c r="O61" s="214"/>
      <c r="P61" s="214"/>
      <c r="Q61" s="215"/>
      <c r="R61" s="213"/>
      <c r="S61" s="213"/>
      <c r="T61" s="213"/>
      <c r="U61" s="213"/>
      <c r="V61" s="216"/>
      <c r="X61" s="167">
        <f t="shared" si="1"/>
        <v>0</v>
      </c>
      <c r="Y61" s="163">
        <f t="shared" si="2"/>
        <v>0</v>
      </c>
      <c r="Z61" s="163">
        <f t="shared" si="3"/>
        <v>0</v>
      </c>
      <c r="AA61" s="958">
        <f t="shared" si="4"/>
        <v>0</v>
      </c>
      <c r="AC61" s="167">
        <f t="shared" si="5"/>
        <v>0</v>
      </c>
      <c r="AD61" s="163">
        <f t="shared" si="6"/>
        <v>0</v>
      </c>
      <c r="AE61" s="163">
        <f t="shared" si="7"/>
        <v>0</v>
      </c>
      <c r="AF61" s="168">
        <f t="shared" si="8"/>
        <v>0</v>
      </c>
    </row>
    <row r="62" spans="1:32" x14ac:dyDescent="0.25">
      <c r="A62" s="155" t="str">
        <f>IF(ISBLANK('M1'!A62),"",'M1'!A62)</f>
        <v/>
      </c>
      <c r="B62" s="158" t="str">
        <f>IF(ISBLANK('M1'!B62),"",'M1'!B62)</f>
        <v/>
      </c>
      <c r="C62" s="280" t="str">
        <f>IF(ISBLANK('M1'!R62),"",'M1'!R62)</f>
        <v/>
      </c>
      <c r="D62" s="212"/>
      <c r="E62" s="213"/>
      <c r="F62" s="213"/>
      <c r="G62" s="213"/>
      <c r="H62" s="213"/>
      <c r="I62" s="213"/>
      <c r="J62" s="215"/>
      <c r="K62" s="501"/>
      <c r="L62" s="216"/>
      <c r="M62" s="214"/>
      <c r="N62" s="214"/>
      <c r="O62" s="214"/>
      <c r="P62" s="214"/>
      <c r="Q62" s="215"/>
      <c r="R62" s="213"/>
      <c r="S62" s="213"/>
      <c r="T62" s="213"/>
      <c r="U62" s="213"/>
      <c r="V62" s="216"/>
      <c r="X62" s="167">
        <f t="shared" si="1"/>
        <v>0</v>
      </c>
      <c r="Y62" s="163">
        <f t="shared" si="2"/>
        <v>0</v>
      </c>
      <c r="Z62" s="163">
        <f t="shared" si="3"/>
        <v>0</v>
      </c>
      <c r="AA62" s="958">
        <f t="shared" si="4"/>
        <v>0</v>
      </c>
      <c r="AC62" s="167">
        <f t="shared" si="5"/>
        <v>0</v>
      </c>
      <c r="AD62" s="163">
        <f t="shared" si="6"/>
        <v>0</v>
      </c>
      <c r="AE62" s="163">
        <f t="shared" si="7"/>
        <v>0</v>
      </c>
      <c r="AF62" s="168">
        <f t="shared" si="8"/>
        <v>0</v>
      </c>
    </row>
    <row r="63" spans="1:32" x14ac:dyDescent="0.25">
      <c r="A63" s="155" t="str">
        <f>IF(ISBLANK('M1'!A63),"",'M1'!A63)</f>
        <v/>
      </c>
      <c r="B63" s="158" t="str">
        <f>IF(ISBLANK('M1'!B63),"",'M1'!B63)</f>
        <v/>
      </c>
      <c r="C63" s="280" t="str">
        <f>IF(ISBLANK('M1'!R63),"",'M1'!R63)</f>
        <v/>
      </c>
      <c r="D63" s="212"/>
      <c r="E63" s="213"/>
      <c r="F63" s="213"/>
      <c r="G63" s="213"/>
      <c r="H63" s="213"/>
      <c r="I63" s="213"/>
      <c r="J63" s="215"/>
      <c r="K63" s="501"/>
      <c r="L63" s="216"/>
      <c r="M63" s="214"/>
      <c r="N63" s="214"/>
      <c r="O63" s="214"/>
      <c r="P63" s="214"/>
      <c r="Q63" s="215"/>
      <c r="R63" s="213"/>
      <c r="S63" s="213"/>
      <c r="T63" s="213"/>
      <c r="U63" s="213"/>
      <c r="V63" s="216"/>
      <c r="X63" s="167">
        <f t="shared" si="1"/>
        <v>0</v>
      </c>
      <c r="Y63" s="163">
        <f t="shared" si="2"/>
        <v>0</v>
      </c>
      <c r="Z63" s="163">
        <f t="shared" si="3"/>
        <v>0</v>
      </c>
      <c r="AA63" s="958">
        <f t="shared" si="4"/>
        <v>0</v>
      </c>
      <c r="AC63" s="167">
        <f t="shared" si="5"/>
        <v>0</v>
      </c>
      <c r="AD63" s="163">
        <f t="shared" si="6"/>
        <v>0</v>
      </c>
      <c r="AE63" s="163">
        <f t="shared" si="7"/>
        <v>0</v>
      </c>
      <c r="AF63" s="168">
        <f t="shared" si="8"/>
        <v>0</v>
      </c>
    </row>
    <row r="64" spans="1:32" x14ac:dyDescent="0.25">
      <c r="A64" s="155" t="str">
        <f>IF(ISBLANK('M1'!A64),"",'M1'!A64)</f>
        <v/>
      </c>
      <c r="B64" s="158" t="str">
        <f>IF(ISBLANK('M1'!B64),"",'M1'!B64)</f>
        <v/>
      </c>
      <c r="C64" s="280" t="str">
        <f>IF(ISBLANK('M1'!R64),"",'M1'!R64)</f>
        <v/>
      </c>
      <c r="D64" s="212"/>
      <c r="E64" s="213"/>
      <c r="F64" s="213"/>
      <c r="G64" s="213"/>
      <c r="H64" s="213"/>
      <c r="I64" s="213"/>
      <c r="J64" s="215"/>
      <c r="K64" s="501"/>
      <c r="L64" s="216"/>
      <c r="M64" s="214"/>
      <c r="N64" s="214"/>
      <c r="O64" s="214"/>
      <c r="P64" s="214"/>
      <c r="Q64" s="215"/>
      <c r="R64" s="213"/>
      <c r="S64" s="213"/>
      <c r="T64" s="213"/>
      <c r="U64" s="213"/>
      <c r="V64" s="216"/>
      <c r="X64" s="167">
        <f t="shared" si="1"/>
        <v>0</v>
      </c>
      <c r="Y64" s="163">
        <f t="shared" si="2"/>
        <v>0</v>
      </c>
      <c r="Z64" s="163">
        <f t="shared" si="3"/>
        <v>0</v>
      </c>
      <c r="AA64" s="958">
        <f t="shared" si="4"/>
        <v>0</v>
      </c>
      <c r="AC64" s="167">
        <f t="shared" si="5"/>
        <v>0</v>
      </c>
      <c r="AD64" s="163">
        <f t="shared" si="6"/>
        <v>0</v>
      </c>
      <c r="AE64" s="163">
        <f t="shared" si="7"/>
        <v>0</v>
      </c>
      <c r="AF64" s="168">
        <f t="shared" si="8"/>
        <v>0</v>
      </c>
    </row>
    <row r="65" spans="1:32" x14ac:dyDescent="0.25">
      <c r="A65" s="155" t="str">
        <f>IF(ISBLANK('M1'!A65),"",'M1'!A65)</f>
        <v/>
      </c>
      <c r="B65" s="158" t="str">
        <f>IF(ISBLANK('M1'!B65),"",'M1'!B65)</f>
        <v/>
      </c>
      <c r="C65" s="280" t="str">
        <f>IF(ISBLANK('M1'!R65),"",'M1'!R65)</f>
        <v/>
      </c>
      <c r="D65" s="212"/>
      <c r="E65" s="213"/>
      <c r="F65" s="213"/>
      <c r="G65" s="213"/>
      <c r="H65" s="213"/>
      <c r="I65" s="213"/>
      <c r="J65" s="215"/>
      <c r="K65" s="501"/>
      <c r="L65" s="216"/>
      <c r="M65" s="214"/>
      <c r="N65" s="214"/>
      <c r="O65" s="214"/>
      <c r="P65" s="214"/>
      <c r="Q65" s="215"/>
      <c r="R65" s="213"/>
      <c r="S65" s="213"/>
      <c r="T65" s="213"/>
      <c r="U65" s="213"/>
      <c r="V65" s="216"/>
      <c r="X65" s="167">
        <f t="shared" si="1"/>
        <v>0</v>
      </c>
      <c r="Y65" s="163">
        <f t="shared" si="2"/>
        <v>0</v>
      </c>
      <c r="Z65" s="163">
        <f t="shared" si="3"/>
        <v>0</v>
      </c>
      <c r="AA65" s="958">
        <f t="shared" si="4"/>
        <v>0</v>
      </c>
      <c r="AC65" s="167">
        <f t="shared" si="5"/>
        <v>0</v>
      </c>
      <c r="AD65" s="163">
        <f t="shared" si="6"/>
        <v>0</v>
      </c>
      <c r="AE65" s="163">
        <f t="shared" si="7"/>
        <v>0</v>
      </c>
      <c r="AF65" s="168">
        <f t="shared" si="8"/>
        <v>0</v>
      </c>
    </row>
    <row r="66" spans="1:32" x14ac:dyDescent="0.25">
      <c r="A66" s="155" t="str">
        <f>IF(ISBLANK('M1'!A66),"",'M1'!A66)</f>
        <v/>
      </c>
      <c r="B66" s="158" t="str">
        <f>IF(ISBLANK('M1'!B66),"",'M1'!B66)</f>
        <v/>
      </c>
      <c r="C66" s="280" t="str">
        <f>IF(ISBLANK('M1'!R66),"",'M1'!R66)</f>
        <v/>
      </c>
      <c r="D66" s="212"/>
      <c r="E66" s="213"/>
      <c r="F66" s="213"/>
      <c r="G66" s="213"/>
      <c r="H66" s="213"/>
      <c r="I66" s="213"/>
      <c r="J66" s="215"/>
      <c r="K66" s="501"/>
      <c r="L66" s="216"/>
      <c r="M66" s="214"/>
      <c r="N66" s="214"/>
      <c r="O66" s="214"/>
      <c r="P66" s="214"/>
      <c r="Q66" s="215"/>
      <c r="R66" s="213"/>
      <c r="S66" s="213"/>
      <c r="T66" s="213"/>
      <c r="U66" s="213"/>
      <c r="V66" s="216"/>
      <c r="X66" s="167">
        <f t="shared" si="1"/>
        <v>0</v>
      </c>
      <c r="Y66" s="163">
        <f t="shared" si="2"/>
        <v>0</v>
      </c>
      <c r="Z66" s="163">
        <f t="shared" si="3"/>
        <v>0</v>
      </c>
      <c r="AA66" s="958">
        <f t="shared" si="4"/>
        <v>0</v>
      </c>
      <c r="AC66" s="167">
        <f t="shared" si="5"/>
        <v>0</v>
      </c>
      <c r="AD66" s="163">
        <f t="shared" si="6"/>
        <v>0</v>
      </c>
      <c r="AE66" s="163">
        <f t="shared" si="7"/>
        <v>0</v>
      </c>
      <c r="AF66" s="168">
        <f t="shared" si="8"/>
        <v>0</v>
      </c>
    </row>
    <row r="67" spans="1:32" x14ac:dyDescent="0.25">
      <c r="A67" s="155" t="str">
        <f>IF(ISBLANK('M1'!A67),"",'M1'!A67)</f>
        <v/>
      </c>
      <c r="B67" s="158" t="str">
        <f>IF(ISBLANK('M1'!B67),"",'M1'!B67)</f>
        <v/>
      </c>
      <c r="C67" s="280" t="str">
        <f>IF(ISBLANK('M1'!R67),"",'M1'!R67)</f>
        <v/>
      </c>
      <c r="D67" s="212"/>
      <c r="E67" s="213"/>
      <c r="F67" s="213"/>
      <c r="G67" s="213"/>
      <c r="H67" s="213"/>
      <c r="I67" s="213"/>
      <c r="J67" s="215"/>
      <c r="K67" s="501"/>
      <c r="L67" s="216"/>
      <c r="M67" s="214"/>
      <c r="N67" s="214"/>
      <c r="O67" s="214"/>
      <c r="P67" s="214"/>
      <c r="Q67" s="215"/>
      <c r="R67" s="213"/>
      <c r="S67" s="213"/>
      <c r="T67" s="213"/>
      <c r="U67" s="213"/>
      <c r="V67" s="216"/>
      <c r="X67" s="167">
        <f t="shared" si="1"/>
        <v>0</v>
      </c>
      <c r="Y67" s="163">
        <f t="shared" si="2"/>
        <v>0</v>
      </c>
      <c r="Z67" s="163">
        <f t="shared" si="3"/>
        <v>0</v>
      </c>
      <c r="AA67" s="958">
        <f t="shared" si="4"/>
        <v>0</v>
      </c>
      <c r="AC67" s="167">
        <f t="shared" si="5"/>
        <v>0</v>
      </c>
      <c r="AD67" s="163">
        <f t="shared" si="6"/>
        <v>0</v>
      </c>
      <c r="AE67" s="163">
        <f t="shared" si="7"/>
        <v>0</v>
      </c>
      <c r="AF67" s="168">
        <f t="shared" si="8"/>
        <v>0</v>
      </c>
    </row>
    <row r="68" spans="1:32" x14ac:dyDescent="0.25">
      <c r="A68" s="155" t="str">
        <f>IF(ISBLANK('M1'!A68),"",'M1'!A68)</f>
        <v/>
      </c>
      <c r="B68" s="158" t="str">
        <f>IF(ISBLANK('M1'!B68),"",'M1'!B68)</f>
        <v/>
      </c>
      <c r="C68" s="280" t="str">
        <f>IF(ISBLANK('M1'!R68),"",'M1'!R68)</f>
        <v/>
      </c>
      <c r="D68" s="212"/>
      <c r="E68" s="213"/>
      <c r="F68" s="213"/>
      <c r="G68" s="213"/>
      <c r="H68" s="213"/>
      <c r="I68" s="213"/>
      <c r="J68" s="215"/>
      <c r="K68" s="501"/>
      <c r="L68" s="216"/>
      <c r="M68" s="214"/>
      <c r="N68" s="214"/>
      <c r="O68" s="214"/>
      <c r="P68" s="214"/>
      <c r="Q68" s="215"/>
      <c r="R68" s="213"/>
      <c r="S68" s="213"/>
      <c r="T68" s="213"/>
      <c r="U68" s="213"/>
      <c r="V68" s="216"/>
      <c r="X68" s="167">
        <f t="shared" si="1"/>
        <v>0</v>
      </c>
      <c r="Y68" s="163">
        <f t="shared" si="2"/>
        <v>0</v>
      </c>
      <c r="Z68" s="163">
        <f t="shared" si="3"/>
        <v>0</v>
      </c>
      <c r="AA68" s="958">
        <f t="shared" si="4"/>
        <v>0</v>
      </c>
      <c r="AC68" s="167">
        <f t="shared" si="5"/>
        <v>0</v>
      </c>
      <c r="AD68" s="163">
        <f t="shared" si="6"/>
        <v>0</v>
      </c>
      <c r="AE68" s="163">
        <f t="shared" si="7"/>
        <v>0</v>
      </c>
      <c r="AF68" s="168">
        <f t="shared" si="8"/>
        <v>0</v>
      </c>
    </row>
    <row r="69" spans="1:32" x14ac:dyDescent="0.25">
      <c r="A69" s="155" t="str">
        <f>IF(ISBLANK('M1'!A69),"",'M1'!A69)</f>
        <v/>
      </c>
      <c r="B69" s="158" t="str">
        <f>IF(ISBLANK('M1'!B69),"",'M1'!B69)</f>
        <v/>
      </c>
      <c r="C69" s="280" t="str">
        <f>IF(ISBLANK('M1'!R69),"",'M1'!R69)</f>
        <v/>
      </c>
      <c r="D69" s="212"/>
      <c r="E69" s="213"/>
      <c r="F69" s="213"/>
      <c r="G69" s="213"/>
      <c r="H69" s="213"/>
      <c r="I69" s="213"/>
      <c r="J69" s="215"/>
      <c r="K69" s="501"/>
      <c r="L69" s="216"/>
      <c r="M69" s="214"/>
      <c r="N69" s="214"/>
      <c r="O69" s="214"/>
      <c r="P69" s="214"/>
      <c r="Q69" s="215"/>
      <c r="R69" s="213"/>
      <c r="S69" s="213"/>
      <c r="T69" s="213"/>
      <c r="U69" s="213"/>
      <c r="V69" s="216"/>
      <c r="X69" s="167">
        <f t="shared" si="1"/>
        <v>0</v>
      </c>
      <c r="Y69" s="163">
        <f t="shared" si="2"/>
        <v>0</v>
      </c>
      <c r="Z69" s="163">
        <f t="shared" si="3"/>
        <v>0</v>
      </c>
      <c r="AA69" s="958">
        <f t="shared" si="4"/>
        <v>0</v>
      </c>
      <c r="AC69" s="167">
        <f t="shared" si="5"/>
        <v>0</v>
      </c>
      <c r="AD69" s="163">
        <f t="shared" si="6"/>
        <v>0</v>
      </c>
      <c r="AE69" s="163">
        <f t="shared" si="7"/>
        <v>0</v>
      </c>
      <c r="AF69" s="168">
        <f t="shared" si="8"/>
        <v>0</v>
      </c>
    </row>
    <row r="70" spans="1:32" x14ac:dyDescent="0.25">
      <c r="A70" s="155" t="str">
        <f>IF(ISBLANK('M1'!A70),"",'M1'!A70)</f>
        <v/>
      </c>
      <c r="B70" s="158" t="str">
        <f>IF(ISBLANK('M1'!B70),"",'M1'!B70)</f>
        <v/>
      </c>
      <c r="C70" s="280" t="str">
        <f>IF(ISBLANK('M1'!R70),"",'M1'!R70)</f>
        <v/>
      </c>
      <c r="D70" s="212"/>
      <c r="E70" s="213"/>
      <c r="F70" s="213"/>
      <c r="G70" s="213"/>
      <c r="H70" s="213"/>
      <c r="I70" s="213"/>
      <c r="J70" s="215"/>
      <c r="K70" s="501"/>
      <c r="L70" s="216"/>
      <c r="M70" s="214"/>
      <c r="N70" s="214"/>
      <c r="O70" s="214"/>
      <c r="P70" s="214"/>
      <c r="Q70" s="215"/>
      <c r="R70" s="213"/>
      <c r="S70" s="213"/>
      <c r="T70" s="213"/>
      <c r="U70" s="213"/>
      <c r="V70" s="216"/>
      <c r="X70" s="167">
        <f t="shared" si="1"/>
        <v>0</v>
      </c>
      <c r="Y70" s="163">
        <f t="shared" si="2"/>
        <v>0</v>
      </c>
      <c r="Z70" s="163">
        <f t="shared" si="3"/>
        <v>0</v>
      </c>
      <c r="AA70" s="958">
        <f t="shared" si="4"/>
        <v>0</v>
      </c>
      <c r="AC70" s="167">
        <f t="shared" si="5"/>
        <v>0</v>
      </c>
      <c r="AD70" s="163">
        <f t="shared" si="6"/>
        <v>0</v>
      </c>
      <c r="AE70" s="163">
        <f t="shared" si="7"/>
        <v>0</v>
      </c>
      <c r="AF70" s="168">
        <f t="shared" si="8"/>
        <v>0</v>
      </c>
    </row>
    <row r="71" spans="1:32" x14ac:dyDescent="0.25">
      <c r="A71" s="155" t="str">
        <f>IF(ISBLANK('M1'!A71),"",'M1'!A71)</f>
        <v/>
      </c>
      <c r="B71" s="158" t="str">
        <f>IF(ISBLANK('M1'!B71),"",'M1'!B71)</f>
        <v/>
      </c>
      <c r="C71" s="280" t="str">
        <f>IF(ISBLANK('M1'!R71),"",'M1'!R71)</f>
        <v/>
      </c>
      <c r="D71" s="212"/>
      <c r="E71" s="213"/>
      <c r="F71" s="213"/>
      <c r="G71" s="213"/>
      <c r="H71" s="213"/>
      <c r="I71" s="213"/>
      <c r="J71" s="215"/>
      <c r="K71" s="501"/>
      <c r="L71" s="216"/>
      <c r="M71" s="214"/>
      <c r="N71" s="214"/>
      <c r="O71" s="214"/>
      <c r="P71" s="214"/>
      <c r="Q71" s="215"/>
      <c r="R71" s="213"/>
      <c r="S71" s="213"/>
      <c r="T71" s="213"/>
      <c r="U71" s="213"/>
      <c r="V71" s="216"/>
      <c r="X71" s="167">
        <f t="shared" si="1"/>
        <v>0</v>
      </c>
      <c r="Y71" s="163">
        <f t="shared" si="2"/>
        <v>0</v>
      </c>
      <c r="Z71" s="163">
        <f t="shared" si="3"/>
        <v>0</v>
      </c>
      <c r="AA71" s="958">
        <f t="shared" si="4"/>
        <v>0</v>
      </c>
      <c r="AC71" s="167">
        <f t="shared" si="5"/>
        <v>0</v>
      </c>
      <c r="AD71" s="163">
        <f t="shared" si="6"/>
        <v>0</v>
      </c>
      <c r="AE71" s="163">
        <f t="shared" si="7"/>
        <v>0</v>
      </c>
      <c r="AF71" s="168">
        <f t="shared" si="8"/>
        <v>0</v>
      </c>
    </row>
    <row r="72" spans="1:32" x14ac:dyDescent="0.25">
      <c r="A72" s="155" t="str">
        <f>IF(ISBLANK('M1'!A72),"",'M1'!A72)</f>
        <v/>
      </c>
      <c r="B72" s="158" t="str">
        <f>IF(ISBLANK('M1'!B72),"",'M1'!B72)</f>
        <v/>
      </c>
      <c r="C72" s="280" t="str">
        <f>IF(ISBLANK('M1'!R72),"",'M1'!R72)</f>
        <v/>
      </c>
      <c r="D72" s="212"/>
      <c r="E72" s="213"/>
      <c r="F72" s="213"/>
      <c r="G72" s="213"/>
      <c r="H72" s="213"/>
      <c r="I72" s="213"/>
      <c r="J72" s="215"/>
      <c r="K72" s="501"/>
      <c r="L72" s="216"/>
      <c r="M72" s="214"/>
      <c r="N72" s="214"/>
      <c r="O72" s="214"/>
      <c r="P72" s="214"/>
      <c r="Q72" s="215"/>
      <c r="R72" s="213"/>
      <c r="S72" s="213"/>
      <c r="T72" s="213"/>
      <c r="U72" s="213"/>
      <c r="V72" s="216"/>
      <c r="X72" s="167">
        <f t="shared" si="1"/>
        <v>0</v>
      </c>
      <c r="Y72" s="163">
        <f t="shared" si="2"/>
        <v>0</v>
      </c>
      <c r="Z72" s="163">
        <f t="shared" si="3"/>
        <v>0</v>
      </c>
      <c r="AA72" s="958">
        <f t="shared" si="4"/>
        <v>0</v>
      </c>
      <c r="AC72" s="167">
        <f t="shared" si="5"/>
        <v>0</v>
      </c>
      <c r="AD72" s="163">
        <f t="shared" si="6"/>
        <v>0</v>
      </c>
      <c r="AE72" s="163">
        <f t="shared" si="7"/>
        <v>0</v>
      </c>
      <c r="AF72" s="168">
        <f t="shared" si="8"/>
        <v>0</v>
      </c>
    </row>
    <row r="73" spans="1:32" x14ac:dyDescent="0.25">
      <c r="A73" s="155" t="str">
        <f>IF(ISBLANK('M1'!A73),"",'M1'!A73)</f>
        <v/>
      </c>
      <c r="B73" s="158" t="str">
        <f>IF(ISBLANK('M1'!B73),"",'M1'!B73)</f>
        <v/>
      </c>
      <c r="C73" s="280" t="str">
        <f>IF(ISBLANK('M1'!R73),"",'M1'!R73)</f>
        <v/>
      </c>
      <c r="D73" s="212"/>
      <c r="E73" s="213"/>
      <c r="F73" s="213"/>
      <c r="G73" s="213"/>
      <c r="H73" s="213"/>
      <c r="I73" s="213"/>
      <c r="J73" s="215"/>
      <c r="K73" s="501"/>
      <c r="L73" s="216"/>
      <c r="M73" s="214"/>
      <c r="N73" s="214"/>
      <c r="O73" s="214"/>
      <c r="P73" s="214"/>
      <c r="Q73" s="215"/>
      <c r="R73" s="213"/>
      <c r="S73" s="213"/>
      <c r="T73" s="213"/>
      <c r="U73" s="213"/>
      <c r="V73" s="216"/>
      <c r="X73" s="167">
        <f t="shared" si="1"/>
        <v>0</v>
      </c>
      <c r="Y73" s="163">
        <f t="shared" si="2"/>
        <v>0</v>
      </c>
      <c r="Z73" s="163">
        <f t="shared" si="3"/>
        <v>0</v>
      </c>
      <c r="AA73" s="958">
        <f t="shared" si="4"/>
        <v>0</v>
      </c>
      <c r="AC73" s="167">
        <f t="shared" si="5"/>
        <v>0</v>
      </c>
      <c r="AD73" s="163">
        <f t="shared" si="6"/>
        <v>0</v>
      </c>
      <c r="AE73" s="163">
        <f t="shared" si="7"/>
        <v>0</v>
      </c>
      <c r="AF73" s="168">
        <f t="shared" si="8"/>
        <v>0</v>
      </c>
    </row>
    <row r="74" spans="1:32" x14ac:dyDescent="0.25">
      <c r="A74" s="155" t="str">
        <f>IF(ISBLANK('M1'!A74),"",'M1'!A74)</f>
        <v/>
      </c>
      <c r="B74" s="158" t="str">
        <f>IF(ISBLANK('M1'!B74),"",'M1'!B74)</f>
        <v/>
      </c>
      <c r="C74" s="280" t="str">
        <f>IF(ISBLANK('M1'!R74),"",'M1'!R74)</f>
        <v/>
      </c>
      <c r="D74" s="212"/>
      <c r="E74" s="213"/>
      <c r="F74" s="213"/>
      <c r="G74" s="213"/>
      <c r="H74" s="213"/>
      <c r="I74" s="213"/>
      <c r="J74" s="215"/>
      <c r="K74" s="501"/>
      <c r="L74" s="216"/>
      <c r="M74" s="214"/>
      <c r="N74" s="214"/>
      <c r="O74" s="214"/>
      <c r="P74" s="214"/>
      <c r="Q74" s="215"/>
      <c r="R74" s="213"/>
      <c r="S74" s="213"/>
      <c r="T74" s="213"/>
      <c r="U74" s="213"/>
      <c r="V74" s="216"/>
      <c r="X74" s="167">
        <f t="shared" si="1"/>
        <v>0</v>
      </c>
      <c r="Y74" s="163">
        <f t="shared" si="2"/>
        <v>0</v>
      </c>
      <c r="Z74" s="163">
        <f t="shared" si="3"/>
        <v>0</v>
      </c>
      <c r="AA74" s="958">
        <f t="shared" si="4"/>
        <v>0</v>
      </c>
      <c r="AC74" s="167">
        <f t="shared" si="5"/>
        <v>0</v>
      </c>
      <c r="AD74" s="163">
        <f t="shared" si="6"/>
        <v>0</v>
      </c>
      <c r="AE74" s="163">
        <f t="shared" si="7"/>
        <v>0</v>
      </c>
      <c r="AF74" s="168">
        <f t="shared" si="8"/>
        <v>0</v>
      </c>
    </row>
    <row r="75" spans="1:32" x14ac:dyDescent="0.25">
      <c r="A75" s="155" t="str">
        <f>IF(ISBLANK('M1'!A75),"",'M1'!A75)</f>
        <v/>
      </c>
      <c r="B75" s="158" t="str">
        <f>IF(ISBLANK('M1'!B75),"",'M1'!B75)</f>
        <v/>
      </c>
      <c r="C75" s="280" t="str">
        <f>IF(ISBLANK('M1'!R75),"",'M1'!R75)</f>
        <v/>
      </c>
      <c r="D75" s="212"/>
      <c r="E75" s="213"/>
      <c r="F75" s="213"/>
      <c r="G75" s="213"/>
      <c r="H75" s="213"/>
      <c r="I75" s="213"/>
      <c r="J75" s="215"/>
      <c r="K75" s="501"/>
      <c r="L75" s="216"/>
      <c r="M75" s="214"/>
      <c r="N75" s="214"/>
      <c r="O75" s="214"/>
      <c r="P75" s="214"/>
      <c r="Q75" s="215"/>
      <c r="R75" s="213"/>
      <c r="S75" s="213"/>
      <c r="T75" s="213"/>
      <c r="U75" s="213"/>
      <c r="V75" s="216"/>
      <c r="X75" s="167">
        <f t="shared" si="1"/>
        <v>0</v>
      </c>
      <c r="Y75" s="163">
        <f t="shared" si="2"/>
        <v>0</v>
      </c>
      <c r="Z75" s="163">
        <f t="shared" si="3"/>
        <v>0</v>
      </c>
      <c r="AA75" s="958">
        <f t="shared" si="4"/>
        <v>0</v>
      </c>
      <c r="AC75" s="167">
        <f t="shared" si="5"/>
        <v>0</v>
      </c>
      <c r="AD75" s="163">
        <f t="shared" si="6"/>
        <v>0</v>
      </c>
      <c r="AE75" s="163">
        <f t="shared" si="7"/>
        <v>0</v>
      </c>
      <c r="AF75" s="168">
        <f t="shared" si="8"/>
        <v>0</v>
      </c>
    </row>
    <row r="76" spans="1:32" x14ac:dyDescent="0.25">
      <c r="A76" s="155" t="str">
        <f>IF(ISBLANK('M1'!A76),"",'M1'!A76)</f>
        <v/>
      </c>
      <c r="B76" s="158" t="str">
        <f>IF(ISBLANK('M1'!B76),"",'M1'!B76)</f>
        <v/>
      </c>
      <c r="C76" s="280" t="str">
        <f>IF(ISBLANK('M1'!R76),"",'M1'!R76)</f>
        <v/>
      </c>
      <c r="D76" s="212"/>
      <c r="E76" s="213"/>
      <c r="F76" s="213"/>
      <c r="G76" s="213"/>
      <c r="H76" s="213"/>
      <c r="I76" s="213"/>
      <c r="J76" s="215"/>
      <c r="K76" s="501"/>
      <c r="L76" s="216"/>
      <c r="M76" s="214"/>
      <c r="N76" s="214"/>
      <c r="O76" s="214"/>
      <c r="P76" s="214"/>
      <c r="Q76" s="215"/>
      <c r="R76" s="213"/>
      <c r="S76" s="213"/>
      <c r="T76" s="213"/>
      <c r="U76" s="213"/>
      <c r="V76" s="216"/>
      <c r="X76" s="167">
        <f t="shared" si="1"/>
        <v>0</v>
      </c>
      <c r="Y76" s="163">
        <f t="shared" si="2"/>
        <v>0</v>
      </c>
      <c r="Z76" s="163">
        <f t="shared" si="3"/>
        <v>0</v>
      </c>
      <c r="AA76" s="958">
        <f t="shared" si="4"/>
        <v>0</v>
      </c>
      <c r="AC76" s="167">
        <f t="shared" si="5"/>
        <v>0</v>
      </c>
      <c r="AD76" s="163">
        <f t="shared" si="6"/>
        <v>0</v>
      </c>
      <c r="AE76" s="163">
        <f t="shared" si="7"/>
        <v>0</v>
      </c>
      <c r="AF76" s="168">
        <f t="shared" si="8"/>
        <v>0</v>
      </c>
    </row>
    <row r="77" spans="1:32" x14ac:dyDescent="0.25">
      <c r="A77" s="155" t="str">
        <f>IF(ISBLANK('M1'!A77),"",'M1'!A77)</f>
        <v/>
      </c>
      <c r="B77" s="158" t="str">
        <f>IF(ISBLANK('M1'!B77),"",'M1'!B77)</f>
        <v/>
      </c>
      <c r="C77" s="280" t="str">
        <f>IF(ISBLANK('M1'!R77),"",'M1'!R77)</f>
        <v/>
      </c>
      <c r="D77" s="212"/>
      <c r="E77" s="213"/>
      <c r="F77" s="213"/>
      <c r="G77" s="213"/>
      <c r="H77" s="213"/>
      <c r="I77" s="213"/>
      <c r="J77" s="215"/>
      <c r="K77" s="501"/>
      <c r="L77" s="216"/>
      <c r="M77" s="214"/>
      <c r="N77" s="214"/>
      <c r="O77" s="214"/>
      <c r="P77" s="214"/>
      <c r="Q77" s="215"/>
      <c r="R77" s="213"/>
      <c r="S77" s="213"/>
      <c r="T77" s="213"/>
      <c r="U77" s="213"/>
      <c r="V77" s="216"/>
      <c r="X77" s="167">
        <f t="shared" si="1"/>
        <v>0</v>
      </c>
      <c r="Y77" s="163">
        <f t="shared" si="2"/>
        <v>0</v>
      </c>
      <c r="Z77" s="163">
        <f t="shared" si="3"/>
        <v>0</v>
      </c>
      <c r="AA77" s="958">
        <f t="shared" si="4"/>
        <v>0</v>
      </c>
      <c r="AC77" s="167">
        <f t="shared" si="5"/>
        <v>0</v>
      </c>
      <c r="AD77" s="163">
        <f t="shared" si="6"/>
        <v>0</v>
      </c>
      <c r="AE77" s="163">
        <f t="shared" si="7"/>
        <v>0</v>
      </c>
      <c r="AF77" s="168">
        <f t="shared" si="8"/>
        <v>0</v>
      </c>
    </row>
    <row r="78" spans="1:32" x14ac:dyDescent="0.25">
      <c r="A78" s="155" t="str">
        <f>IF(ISBLANK('M1'!A78),"",'M1'!A78)</f>
        <v/>
      </c>
      <c r="B78" s="158" t="str">
        <f>IF(ISBLANK('M1'!B78),"",'M1'!B78)</f>
        <v/>
      </c>
      <c r="C78" s="280" t="str">
        <f>IF(ISBLANK('M1'!R78),"",'M1'!R78)</f>
        <v/>
      </c>
      <c r="D78" s="212"/>
      <c r="E78" s="213"/>
      <c r="F78" s="213"/>
      <c r="G78" s="213"/>
      <c r="H78" s="213"/>
      <c r="I78" s="213"/>
      <c r="J78" s="215"/>
      <c r="K78" s="501"/>
      <c r="L78" s="216"/>
      <c r="M78" s="214"/>
      <c r="N78" s="214"/>
      <c r="O78" s="214"/>
      <c r="P78" s="214"/>
      <c r="Q78" s="215"/>
      <c r="R78" s="213"/>
      <c r="S78" s="213"/>
      <c r="T78" s="213"/>
      <c r="U78" s="213"/>
      <c r="V78" s="216"/>
      <c r="X78" s="167">
        <f t="shared" si="1"/>
        <v>0</v>
      </c>
      <c r="Y78" s="163">
        <f t="shared" si="2"/>
        <v>0</v>
      </c>
      <c r="Z78" s="163">
        <f t="shared" si="3"/>
        <v>0</v>
      </c>
      <c r="AA78" s="958">
        <f t="shared" si="4"/>
        <v>0</v>
      </c>
      <c r="AC78" s="167">
        <f t="shared" si="5"/>
        <v>0</v>
      </c>
      <c r="AD78" s="163">
        <f t="shared" si="6"/>
        <v>0</v>
      </c>
      <c r="AE78" s="163">
        <f t="shared" si="7"/>
        <v>0</v>
      </c>
      <c r="AF78" s="168">
        <f t="shared" si="8"/>
        <v>0</v>
      </c>
    </row>
    <row r="79" spans="1:32" x14ac:dyDescent="0.25">
      <c r="A79" s="155" t="str">
        <f>IF(ISBLANK('M1'!A79),"",'M1'!A79)</f>
        <v/>
      </c>
      <c r="B79" s="158" t="str">
        <f>IF(ISBLANK('M1'!B79),"",'M1'!B79)</f>
        <v/>
      </c>
      <c r="C79" s="280" t="str">
        <f>IF(ISBLANK('M1'!R79),"",'M1'!R79)</f>
        <v/>
      </c>
      <c r="D79" s="212"/>
      <c r="E79" s="213"/>
      <c r="F79" s="213"/>
      <c r="G79" s="213"/>
      <c r="H79" s="213"/>
      <c r="I79" s="213"/>
      <c r="J79" s="215"/>
      <c r="K79" s="501"/>
      <c r="L79" s="216"/>
      <c r="M79" s="214"/>
      <c r="N79" s="214"/>
      <c r="O79" s="214"/>
      <c r="P79" s="214"/>
      <c r="Q79" s="215"/>
      <c r="R79" s="213"/>
      <c r="S79" s="213"/>
      <c r="T79" s="213"/>
      <c r="U79" s="213"/>
      <c r="V79" s="216"/>
      <c r="X79" s="167">
        <f t="shared" si="1"/>
        <v>0</v>
      </c>
      <c r="Y79" s="163">
        <f t="shared" si="2"/>
        <v>0</v>
      </c>
      <c r="Z79" s="163">
        <f t="shared" si="3"/>
        <v>0</v>
      </c>
      <c r="AA79" s="958">
        <f t="shared" si="4"/>
        <v>0</v>
      </c>
      <c r="AC79" s="167">
        <f t="shared" si="5"/>
        <v>0</v>
      </c>
      <c r="AD79" s="163">
        <f t="shared" si="6"/>
        <v>0</v>
      </c>
      <c r="AE79" s="163">
        <f t="shared" si="7"/>
        <v>0</v>
      </c>
      <c r="AF79" s="168">
        <f t="shared" si="8"/>
        <v>0</v>
      </c>
    </row>
    <row r="80" spans="1:32" x14ac:dyDescent="0.25">
      <c r="A80" s="155" t="str">
        <f>IF(ISBLANK('M1'!A80),"",'M1'!A80)</f>
        <v/>
      </c>
      <c r="B80" s="158" t="str">
        <f>IF(ISBLANK('M1'!B80),"",'M1'!B80)</f>
        <v/>
      </c>
      <c r="C80" s="280" t="str">
        <f>IF(ISBLANK('M1'!R80),"",'M1'!R80)</f>
        <v/>
      </c>
      <c r="D80" s="212"/>
      <c r="E80" s="213"/>
      <c r="F80" s="213"/>
      <c r="G80" s="213"/>
      <c r="H80" s="213"/>
      <c r="I80" s="213"/>
      <c r="J80" s="215"/>
      <c r="K80" s="501"/>
      <c r="L80" s="216"/>
      <c r="M80" s="214"/>
      <c r="N80" s="214"/>
      <c r="O80" s="214"/>
      <c r="P80" s="214"/>
      <c r="Q80" s="215"/>
      <c r="R80" s="213"/>
      <c r="S80" s="213"/>
      <c r="T80" s="213"/>
      <c r="U80" s="213"/>
      <c r="V80" s="216"/>
      <c r="X80" s="167">
        <f t="shared" si="1"/>
        <v>0</v>
      </c>
      <c r="Y80" s="163">
        <f t="shared" si="2"/>
        <v>0</v>
      </c>
      <c r="Z80" s="163">
        <f t="shared" si="3"/>
        <v>0</v>
      </c>
      <c r="AA80" s="958">
        <f t="shared" si="4"/>
        <v>0</v>
      </c>
      <c r="AC80" s="167">
        <f t="shared" si="5"/>
        <v>0</v>
      </c>
      <c r="AD80" s="163">
        <f t="shared" si="6"/>
        <v>0</v>
      </c>
      <c r="AE80" s="163">
        <f t="shared" si="7"/>
        <v>0</v>
      </c>
      <c r="AF80" s="168">
        <f t="shared" si="8"/>
        <v>0</v>
      </c>
    </row>
    <row r="81" spans="1:32" x14ac:dyDescent="0.25">
      <c r="A81" s="155" t="str">
        <f>IF(ISBLANK('M1'!A81),"",'M1'!A81)</f>
        <v/>
      </c>
      <c r="B81" s="158" t="str">
        <f>IF(ISBLANK('M1'!B81),"",'M1'!B81)</f>
        <v/>
      </c>
      <c r="C81" s="280" t="str">
        <f>IF(ISBLANK('M1'!R81),"",'M1'!R81)</f>
        <v/>
      </c>
      <c r="D81" s="212"/>
      <c r="E81" s="213"/>
      <c r="F81" s="213"/>
      <c r="G81" s="213"/>
      <c r="H81" s="213"/>
      <c r="I81" s="213"/>
      <c r="J81" s="215"/>
      <c r="K81" s="501"/>
      <c r="L81" s="216"/>
      <c r="M81" s="214"/>
      <c r="N81" s="214"/>
      <c r="O81" s="214"/>
      <c r="P81" s="214"/>
      <c r="Q81" s="215"/>
      <c r="R81" s="213"/>
      <c r="S81" s="213"/>
      <c r="T81" s="213"/>
      <c r="U81" s="213"/>
      <c r="V81" s="216"/>
      <c r="X81" s="167">
        <f t="shared" si="1"/>
        <v>0</v>
      </c>
      <c r="Y81" s="163">
        <f t="shared" si="2"/>
        <v>0</v>
      </c>
      <c r="Z81" s="163">
        <f t="shared" si="3"/>
        <v>0</v>
      </c>
      <c r="AA81" s="958">
        <f t="shared" si="4"/>
        <v>0</v>
      </c>
      <c r="AC81" s="167">
        <f t="shared" si="5"/>
        <v>0</v>
      </c>
      <c r="AD81" s="163">
        <f t="shared" si="6"/>
        <v>0</v>
      </c>
      <c r="AE81" s="163">
        <f t="shared" si="7"/>
        <v>0</v>
      </c>
      <c r="AF81" s="168">
        <f t="shared" si="8"/>
        <v>0</v>
      </c>
    </row>
    <row r="82" spans="1:32" x14ac:dyDescent="0.25">
      <c r="A82" s="155" t="str">
        <f>IF(ISBLANK('M1'!A82),"",'M1'!A82)</f>
        <v/>
      </c>
      <c r="B82" s="158" t="str">
        <f>IF(ISBLANK('M1'!B82),"",'M1'!B82)</f>
        <v/>
      </c>
      <c r="C82" s="280" t="str">
        <f>IF(ISBLANK('M1'!R82),"",'M1'!R82)</f>
        <v/>
      </c>
      <c r="D82" s="212"/>
      <c r="E82" s="213"/>
      <c r="F82" s="213"/>
      <c r="G82" s="213"/>
      <c r="H82" s="213"/>
      <c r="I82" s="213"/>
      <c r="J82" s="215"/>
      <c r="K82" s="501"/>
      <c r="L82" s="216"/>
      <c r="M82" s="214"/>
      <c r="N82" s="214"/>
      <c r="O82" s="214"/>
      <c r="P82" s="214"/>
      <c r="Q82" s="215"/>
      <c r="R82" s="213"/>
      <c r="S82" s="213"/>
      <c r="T82" s="213"/>
      <c r="U82" s="213"/>
      <c r="V82" s="216"/>
      <c r="X82" s="167">
        <f t="shared" ref="X82:X145" si="9">SUM(D82:I82)</f>
        <v>0</v>
      </c>
      <c r="Y82" s="163">
        <f t="shared" ref="Y82:Y145" si="10">SUM(J82:L82)</f>
        <v>0</v>
      </c>
      <c r="Z82" s="163">
        <f t="shared" ref="Z82:Z145" si="11">SUM(M82:P82)</f>
        <v>0</v>
      </c>
      <c r="AA82" s="958">
        <f t="shared" ref="AA82:AA145" si="12">SUM(Q82:V82)</f>
        <v>0</v>
      </c>
      <c r="AC82" s="167">
        <f t="shared" ref="AC82:AC145" si="13">IF(C82="",X82,C82-X82)</f>
        <v>0</v>
      </c>
      <c r="AD82" s="163">
        <f t="shared" ref="AD82:AD145" si="14">IF(C82="",Y82,C82-Y82)</f>
        <v>0</v>
      </c>
      <c r="AE82" s="163">
        <f t="shared" ref="AE82:AE145" si="15">IF(C82="",Z82,C82-Z82)</f>
        <v>0</v>
      </c>
      <c r="AF82" s="168">
        <f t="shared" ref="AF82:AF145" si="16">IF(C82="",AA82,C82-AA82)</f>
        <v>0</v>
      </c>
    </row>
    <row r="83" spans="1:32" x14ac:dyDescent="0.25">
      <c r="A83" s="155" t="str">
        <f>IF(ISBLANK('M1'!A83),"",'M1'!A83)</f>
        <v/>
      </c>
      <c r="B83" s="158" t="str">
        <f>IF(ISBLANK('M1'!B83),"",'M1'!B83)</f>
        <v/>
      </c>
      <c r="C83" s="280" t="str">
        <f>IF(ISBLANK('M1'!R83),"",'M1'!R83)</f>
        <v/>
      </c>
      <c r="D83" s="212"/>
      <c r="E83" s="213"/>
      <c r="F83" s="213"/>
      <c r="G83" s="213"/>
      <c r="H83" s="213"/>
      <c r="I83" s="213"/>
      <c r="J83" s="215"/>
      <c r="K83" s="501"/>
      <c r="L83" s="216"/>
      <c r="M83" s="214"/>
      <c r="N83" s="214"/>
      <c r="O83" s="214"/>
      <c r="P83" s="214"/>
      <c r="Q83" s="215"/>
      <c r="R83" s="213"/>
      <c r="S83" s="213"/>
      <c r="T83" s="213"/>
      <c r="U83" s="213"/>
      <c r="V83" s="216"/>
      <c r="X83" s="167">
        <f t="shared" si="9"/>
        <v>0</v>
      </c>
      <c r="Y83" s="163">
        <f t="shared" si="10"/>
        <v>0</v>
      </c>
      <c r="Z83" s="163">
        <f t="shared" si="11"/>
        <v>0</v>
      </c>
      <c r="AA83" s="958">
        <f t="shared" si="12"/>
        <v>0</v>
      </c>
      <c r="AC83" s="167">
        <f t="shared" si="13"/>
        <v>0</v>
      </c>
      <c r="AD83" s="163">
        <f t="shared" si="14"/>
        <v>0</v>
      </c>
      <c r="AE83" s="163">
        <f t="shared" si="15"/>
        <v>0</v>
      </c>
      <c r="AF83" s="168">
        <f t="shared" si="16"/>
        <v>0</v>
      </c>
    </row>
    <row r="84" spans="1:32" x14ac:dyDescent="0.25">
      <c r="A84" s="155" t="str">
        <f>IF(ISBLANK('M1'!A84),"",'M1'!A84)</f>
        <v/>
      </c>
      <c r="B84" s="158" t="str">
        <f>IF(ISBLANK('M1'!B84),"",'M1'!B84)</f>
        <v/>
      </c>
      <c r="C84" s="280" t="str">
        <f>IF(ISBLANK('M1'!R84),"",'M1'!R84)</f>
        <v/>
      </c>
      <c r="D84" s="212"/>
      <c r="E84" s="213"/>
      <c r="F84" s="213"/>
      <c r="G84" s="213"/>
      <c r="H84" s="213"/>
      <c r="I84" s="213"/>
      <c r="J84" s="215"/>
      <c r="K84" s="501"/>
      <c r="L84" s="216"/>
      <c r="M84" s="214"/>
      <c r="N84" s="214"/>
      <c r="O84" s="214"/>
      <c r="P84" s="214"/>
      <c r="Q84" s="215"/>
      <c r="R84" s="213"/>
      <c r="S84" s="213"/>
      <c r="T84" s="213"/>
      <c r="U84" s="213"/>
      <c r="V84" s="216"/>
      <c r="X84" s="167">
        <f t="shared" si="9"/>
        <v>0</v>
      </c>
      <c r="Y84" s="163">
        <f t="shared" si="10"/>
        <v>0</v>
      </c>
      <c r="Z84" s="163">
        <f t="shared" si="11"/>
        <v>0</v>
      </c>
      <c r="AA84" s="958">
        <f t="shared" si="12"/>
        <v>0</v>
      </c>
      <c r="AC84" s="167">
        <f t="shared" si="13"/>
        <v>0</v>
      </c>
      <c r="AD84" s="163">
        <f t="shared" si="14"/>
        <v>0</v>
      </c>
      <c r="AE84" s="163">
        <f t="shared" si="15"/>
        <v>0</v>
      </c>
      <c r="AF84" s="168">
        <f t="shared" si="16"/>
        <v>0</v>
      </c>
    </row>
    <row r="85" spans="1:32" x14ac:dyDescent="0.25">
      <c r="A85" s="155" t="str">
        <f>IF(ISBLANK('M1'!A85),"",'M1'!A85)</f>
        <v/>
      </c>
      <c r="B85" s="158" t="str">
        <f>IF(ISBLANK('M1'!B85),"",'M1'!B85)</f>
        <v/>
      </c>
      <c r="C85" s="280" t="str">
        <f>IF(ISBLANK('M1'!R85),"",'M1'!R85)</f>
        <v/>
      </c>
      <c r="D85" s="212"/>
      <c r="E85" s="213"/>
      <c r="F85" s="213"/>
      <c r="G85" s="213"/>
      <c r="H85" s="213"/>
      <c r="I85" s="213"/>
      <c r="J85" s="215"/>
      <c r="K85" s="501"/>
      <c r="L85" s="216"/>
      <c r="M85" s="214"/>
      <c r="N85" s="214"/>
      <c r="O85" s="214"/>
      <c r="P85" s="214"/>
      <c r="Q85" s="215"/>
      <c r="R85" s="213"/>
      <c r="S85" s="213"/>
      <c r="T85" s="213"/>
      <c r="U85" s="213"/>
      <c r="V85" s="216"/>
      <c r="X85" s="167">
        <f t="shared" si="9"/>
        <v>0</v>
      </c>
      <c r="Y85" s="163">
        <f t="shared" si="10"/>
        <v>0</v>
      </c>
      <c r="Z85" s="163">
        <f t="shared" si="11"/>
        <v>0</v>
      </c>
      <c r="AA85" s="958">
        <f t="shared" si="12"/>
        <v>0</v>
      </c>
      <c r="AC85" s="167">
        <f t="shared" si="13"/>
        <v>0</v>
      </c>
      <c r="AD85" s="163">
        <f t="shared" si="14"/>
        <v>0</v>
      </c>
      <c r="AE85" s="163">
        <f t="shared" si="15"/>
        <v>0</v>
      </c>
      <c r="AF85" s="168">
        <f t="shared" si="16"/>
        <v>0</v>
      </c>
    </row>
    <row r="86" spans="1:32" x14ac:dyDescent="0.25">
      <c r="A86" s="155" t="str">
        <f>IF(ISBLANK('M1'!A86),"",'M1'!A86)</f>
        <v/>
      </c>
      <c r="B86" s="158" t="str">
        <f>IF(ISBLANK('M1'!B86),"",'M1'!B86)</f>
        <v/>
      </c>
      <c r="C86" s="280" t="str">
        <f>IF(ISBLANK('M1'!R86),"",'M1'!R86)</f>
        <v/>
      </c>
      <c r="D86" s="212"/>
      <c r="E86" s="213"/>
      <c r="F86" s="213"/>
      <c r="G86" s="213"/>
      <c r="H86" s="213"/>
      <c r="I86" s="213"/>
      <c r="J86" s="215"/>
      <c r="K86" s="501"/>
      <c r="L86" s="216"/>
      <c r="M86" s="214"/>
      <c r="N86" s="214"/>
      <c r="O86" s="214"/>
      <c r="P86" s="214"/>
      <c r="Q86" s="215"/>
      <c r="R86" s="213"/>
      <c r="S86" s="213"/>
      <c r="T86" s="213"/>
      <c r="U86" s="213"/>
      <c r="V86" s="216"/>
      <c r="X86" s="167">
        <f t="shared" si="9"/>
        <v>0</v>
      </c>
      <c r="Y86" s="163">
        <f t="shared" si="10"/>
        <v>0</v>
      </c>
      <c r="Z86" s="163">
        <f t="shared" si="11"/>
        <v>0</v>
      </c>
      <c r="AA86" s="958">
        <f t="shared" si="12"/>
        <v>0</v>
      </c>
      <c r="AC86" s="167">
        <f t="shared" si="13"/>
        <v>0</v>
      </c>
      <c r="AD86" s="163">
        <f t="shared" si="14"/>
        <v>0</v>
      </c>
      <c r="AE86" s="163">
        <f t="shared" si="15"/>
        <v>0</v>
      </c>
      <c r="AF86" s="168">
        <f t="shared" si="16"/>
        <v>0</v>
      </c>
    </row>
    <row r="87" spans="1:32" x14ac:dyDescent="0.25">
      <c r="A87" s="155" t="str">
        <f>IF(ISBLANK('M1'!A87),"",'M1'!A87)</f>
        <v/>
      </c>
      <c r="B87" s="158" t="str">
        <f>IF(ISBLANK('M1'!B87),"",'M1'!B87)</f>
        <v/>
      </c>
      <c r="C87" s="280" t="str">
        <f>IF(ISBLANK('M1'!R87),"",'M1'!R87)</f>
        <v/>
      </c>
      <c r="D87" s="212"/>
      <c r="E87" s="213"/>
      <c r="F87" s="213"/>
      <c r="G87" s="213"/>
      <c r="H87" s="213"/>
      <c r="I87" s="213"/>
      <c r="J87" s="215"/>
      <c r="K87" s="501"/>
      <c r="L87" s="216"/>
      <c r="M87" s="214"/>
      <c r="N87" s="214"/>
      <c r="O87" s="214"/>
      <c r="P87" s="214"/>
      <c r="Q87" s="215"/>
      <c r="R87" s="213"/>
      <c r="S87" s="213"/>
      <c r="T87" s="213"/>
      <c r="U87" s="213"/>
      <c r="V87" s="216"/>
      <c r="X87" s="167">
        <f t="shared" si="9"/>
        <v>0</v>
      </c>
      <c r="Y87" s="163">
        <f t="shared" si="10"/>
        <v>0</v>
      </c>
      <c r="Z87" s="163">
        <f t="shared" si="11"/>
        <v>0</v>
      </c>
      <c r="AA87" s="958">
        <f t="shared" si="12"/>
        <v>0</v>
      </c>
      <c r="AC87" s="167">
        <f t="shared" si="13"/>
        <v>0</v>
      </c>
      <c r="AD87" s="163">
        <f t="shared" si="14"/>
        <v>0</v>
      </c>
      <c r="AE87" s="163">
        <f t="shared" si="15"/>
        <v>0</v>
      </c>
      <c r="AF87" s="168">
        <f t="shared" si="16"/>
        <v>0</v>
      </c>
    </row>
    <row r="88" spans="1:32" x14ac:dyDescent="0.25">
      <c r="A88" s="155" t="str">
        <f>IF(ISBLANK('M1'!A88),"",'M1'!A88)</f>
        <v/>
      </c>
      <c r="B88" s="158" t="str">
        <f>IF(ISBLANK('M1'!B88),"",'M1'!B88)</f>
        <v/>
      </c>
      <c r="C88" s="280" t="str">
        <f>IF(ISBLANK('M1'!R88),"",'M1'!R88)</f>
        <v/>
      </c>
      <c r="D88" s="212"/>
      <c r="E88" s="213"/>
      <c r="F88" s="213"/>
      <c r="G88" s="213"/>
      <c r="H88" s="213"/>
      <c r="I88" s="213"/>
      <c r="J88" s="215"/>
      <c r="K88" s="501"/>
      <c r="L88" s="216"/>
      <c r="M88" s="214"/>
      <c r="N88" s="214"/>
      <c r="O88" s="214"/>
      <c r="P88" s="214"/>
      <c r="Q88" s="215"/>
      <c r="R88" s="213"/>
      <c r="S88" s="213"/>
      <c r="T88" s="213"/>
      <c r="U88" s="213"/>
      <c r="V88" s="216"/>
      <c r="X88" s="167">
        <f t="shared" si="9"/>
        <v>0</v>
      </c>
      <c r="Y88" s="163">
        <f t="shared" si="10"/>
        <v>0</v>
      </c>
      <c r="Z88" s="163">
        <f t="shared" si="11"/>
        <v>0</v>
      </c>
      <c r="AA88" s="958">
        <f t="shared" si="12"/>
        <v>0</v>
      </c>
      <c r="AC88" s="167">
        <f t="shared" si="13"/>
        <v>0</v>
      </c>
      <c r="AD88" s="163">
        <f t="shared" si="14"/>
        <v>0</v>
      </c>
      <c r="AE88" s="163">
        <f t="shared" si="15"/>
        <v>0</v>
      </c>
      <c r="AF88" s="168">
        <f t="shared" si="16"/>
        <v>0</v>
      </c>
    </row>
    <row r="89" spans="1:32" x14ac:dyDescent="0.25">
      <c r="A89" s="155" t="str">
        <f>IF(ISBLANK('M1'!A89),"",'M1'!A89)</f>
        <v/>
      </c>
      <c r="B89" s="158" t="str">
        <f>IF(ISBLANK('M1'!B89),"",'M1'!B89)</f>
        <v/>
      </c>
      <c r="C89" s="280" t="str">
        <f>IF(ISBLANK('M1'!R89),"",'M1'!R89)</f>
        <v/>
      </c>
      <c r="D89" s="212"/>
      <c r="E89" s="213"/>
      <c r="F89" s="213"/>
      <c r="G89" s="213"/>
      <c r="H89" s="213"/>
      <c r="I89" s="213"/>
      <c r="J89" s="215"/>
      <c r="K89" s="501"/>
      <c r="L89" s="216"/>
      <c r="M89" s="214"/>
      <c r="N89" s="214"/>
      <c r="O89" s="214"/>
      <c r="P89" s="214"/>
      <c r="Q89" s="215"/>
      <c r="R89" s="213"/>
      <c r="S89" s="213"/>
      <c r="T89" s="213"/>
      <c r="U89" s="213"/>
      <c r="V89" s="216"/>
      <c r="X89" s="167">
        <f t="shared" si="9"/>
        <v>0</v>
      </c>
      <c r="Y89" s="163">
        <f t="shared" si="10"/>
        <v>0</v>
      </c>
      <c r="Z89" s="163">
        <f t="shared" si="11"/>
        <v>0</v>
      </c>
      <c r="AA89" s="958">
        <f t="shared" si="12"/>
        <v>0</v>
      </c>
      <c r="AC89" s="167">
        <f t="shared" si="13"/>
        <v>0</v>
      </c>
      <c r="AD89" s="163">
        <f t="shared" si="14"/>
        <v>0</v>
      </c>
      <c r="AE89" s="163">
        <f t="shared" si="15"/>
        <v>0</v>
      </c>
      <c r="AF89" s="168">
        <f t="shared" si="16"/>
        <v>0</v>
      </c>
    </row>
    <row r="90" spans="1:32" x14ac:dyDescent="0.25">
      <c r="A90" s="155" t="str">
        <f>IF(ISBLANK('M1'!A90),"",'M1'!A90)</f>
        <v/>
      </c>
      <c r="B90" s="158" t="str">
        <f>IF(ISBLANK('M1'!B90),"",'M1'!B90)</f>
        <v/>
      </c>
      <c r="C90" s="280" t="str">
        <f>IF(ISBLANK('M1'!R90),"",'M1'!R90)</f>
        <v/>
      </c>
      <c r="D90" s="212"/>
      <c r="E90" s="213"/>
      <c r="F90" s="213"/>
      <c r="G90" s="213"/>
      <c r="H90" s="213"/>
      <c r="I90" s="213"/>
      <c r="J90" s="215"/>
      <c r="K90" s="501"/>
      <c r="L90" s="216"/>
      <c r="M90" s="214"/>
      <c r="N90" s="214"/>
      <c r="O90" s="214"/>
      <c r="P90" s="214"/>
      <c r="Q90" s="215"/>
      <c r="R90" s="213"/>
      <c r="S90" s="213"/>
      <c r="T90" s="213"/>
      <c r="U90" s="213"/>
      <c r="V90" s="216"/>
      <c r="X90" s="167">
        <f t="shared" si="9"/>
        <v>0</v>
      </c>
      <c r="Y90" s="163">
        <f t="shared" si="10"/>
        <v>0</v>
      </c>
      <c r="Z90" s="163">
        <f t="shared" si="11"/>
        <v>0</v>
      </c>
      <c r="AA90" s="958">
        <f t="shared" si="12"/>
        <v>0</v>
      </c>
      <c r="AC90" s="167">
        <f t="shared" si="13"/>
        <v>0</v>
      </c>
      <c r="AD90" s="163">
        <f t="shared" si="14"/>
        <v>0</v>
      </c>
      <c r="AE90" s="163">
        <f t="shared" si="15"/>
        <v>0</v>
      </c>
      <c r="AF90" s="168">
        <f t="shared" si="16"/>
        <v>0</v>
      </c>
    </row>
    <row r="91" spans="1:32" x14ac:dyDescent="0.25">
      <c r="A91" s="155" t="str">
        <f>IF(ISBLANK('M1'!A91),"",'M1'!A91)</f>
        <v/>
      </c>
      <c r="B91" s="158" t="str">
        <f>IF(ISBLANK('M1'!B91),"",'M1'!B91)</f>
        <v/>
      </c>
      <c r="C91" s="280" t="str">
        <f>IF(ISBLANK('M1'!R91),"",'M1'!R91)</f>
        <v/>
      </c>
      <c r="D91" s="212"/>
      <c r="E91" s="213"/>
      <c r="F91" s="213"/>
      <c r="G91" s="213"/>
      <c r="H91" s="213"/>
      <c r="I91" s="213"/>
      <c r="J91" s="215"/>
      <c r="K91" s="501"/>
      <c r="L91" s="216"/>
      <c r="M91" s="214"/>
      <c r="N91" s="214"/>
      <c r="O91" s="214"/>
      <c r="P91" s="214"/>
      <c r="Q91" s="215"/>
      <c r="R91" s="213"/>
      <c r="S91" s="213"/>
      <c r="T91" s="213"/>
      <c r="U91" s="213"/>
      <c r="V91" s="216"/>
      <c r="X91" s="167">
        <f t="shared" si="9"/>
        <v>0</v>
      </c>
      <c r="Y91" s="163">
        <f t="shared" si="10"/>
        <v>0</v>
      </c>
      <c r="Z91" s="163">
        <f t="shared" si="11"/>
        <v>0</v>
      </c>
      <c r="AA91" s="958">
        <f t="shared" si="12"/>
        <v>0</v>
      </c>
      <c r="AC91" s="167">
        <f t="shared" si="13"/>
        <v>0</v>
      </c>
      <c r="AD91" s="163">
        <f t="shared" si="14"/>
        <v>0</v>
      </c>
      <c r="AE91" s="163">
        <f t="shared" si="15"/>
        <v>0</v>
      </c>
      <c r="AF91" s="168">
        <f t="shared" si="16"/>
        <v>0</v>
      </c>
    </row>
    <row r="92" spans="1:32" x14ac:dyDescent="0.25">
      <c r="A92" s="155" t="str">
        <f>IF(ISBLANK('M1'!A92),"",'M1'!A92)</f>
        <v/>
      </c>
      <c r="B92" s="158" t="str">
        <f>IF(ISBLANK('M1'!B92),"",'M1'!B92)</f>
        <v/>
      </c>
      <c r="C92" s="280" t="str">
        <f>IF(ISBLANK('M1'!R92),"",'M1'!R92)</f>
        <v/>
      </c>
      <c r="D92" s="212"/>
      <c r="E92" s="213"/>
      <c r="F92" s="213"/>
      <c r="G92" s="213"/>
      <c r="H92" s="213"/>
      <c r="I92" s="213"/>
      <c r="J92" s="215"/>
      <c r="K92" s="501"/>
      <c r="L92" s="216"/>
      <c r="M92" s="214"/>
      <c r="N92" s="214"/>
      <c r="O92" s="214"/>
      <c r="P92" s="214"/>
      <c r="Q92" s="215"/>
      <c r="R92" s="213"/>
      <c r="S92" s="213"/>
      <c r="T92" s="213"/>
      <c r="U92" s="213"/>
      <c r="V92" s="216"/>
      <c r="X92" s="167">
        <f t="shared" si="9"/>
        <v>0</v>
      </c>
      <c r="Y92" s="163">
        <f t="shared" si="10"/>
        <v>0</v>
      </c>
      <c r="Z92" s="163">
        <f t="shared" si="11"/>
        <v>0</v>
      </c>
      <c r="AA92" s="958">
        <f t="shared" si="12"/>
        <v>0</v>
      </c>
      <c r="AC92" s="167">
        <f t="shared" si="13"/>
        <v>0</v>
      </c>
      <c r="AD92" s="163">
        <f t="shared" si="14"/>
        <v>0</v>
      </c>
      <c r="AE92" s="163">
        <f t="shared" si="15"/>
        <v>0</v>
      </c>
      <c r="AF92" s="168">
        <f t="shared" si="16"/>
        <v>0</v>
      </c>
    </row>
    <row r="93" spans="1:32" x14ac:dyDescent="0.25">
      <c r="A93" s="155" t="str">
        <f>IF(ISBLANK('M1'!A93),"",'M1'!A93)</f>
        <v/>
      </c>
      <c r="B93" s="158" t="str">
        <f>IF(ISBLANK('M1'!B93),"",'M1'!B93)</f>
        <v/>
      </c>
      <c r="C93" s="280" t="str">
        <f>IF(ISBLANK('M1'!R93),"",'M1'!R93)</f>
        <v/>
      </c>
      <c r="D93" s="212"/>
      <c r="E93" s="213"/>
      <c r="F93" s="213"/>
      <c r="G93" s="213"/>
      <c r="H93" s="213"/>
      <c r="I93" s="213"/>
      <c r="J93" s="215"/>
      <c r="K93" s="501"/>
      <c r="L93" s="216"/>
      <c r="M93" s="214"/>
      <c r="N93" s="214"/>
      <c r="O93" s="214"/>
      <c r="P93" s="214"/>
      <c r="Q93" s="215"/>
      <c r="R93" s="213"/>
      <c r="S93" s="213"/>
      <c r="T93" s="213"/>
      <c r="U93" s="213"/>
      <c r="V93" s="216"/>
      <c r="X93" s="167">
        <f t="shared" si="9"/>
        <v>0</v>
      </c>
      <c r="Y93" s="163">
        <f t="shared" si="10"/>
        <v>0</v>
      </c>
      <c r="Z93" s="163">
        <f t="shared" si="11"/>
        <v>0</v>
      </c>
      <c r="AA93" s="958">
        <f t="shared" si="12"/>
        <v>0</v>
      </c>
      <c r="AC93" s="167">
        <f t="shared" si="13"/>
        <v>0</v>
      </c>
      <c r="AD93" s="163">
        <f t="shared" si="14"/>
        <v>0</v>
      </c>
      <c r="AE93" s="163">
        <f t="shared" si="15"/>
        <v>0</v>
      </c>
      <c r="AF93" s="168">
        <f t="shared" si="16"/>
        <v>0</v>
      </c>
    </row>
    <row r="94" spans="1:32" x14ac:dyDescent="0.25">
      <c r="A94" s="155" t="str">
        <f>IF(ISBLANK('M1'!A94),"",'M1'!A94)</f>
        <v/>
      </c>
      <c r="B94" s="158" t="str">
        <f>IF(ISBLANK('M1'!B94),"",'M1'!B94)</f>
        <v/>
      </c>
      <c r="C94" s="280" t="str">
        <f>IF(ISBLANK('M1'!R94),"",'M1'!R94)</f>
        <v/>
      </c>
      <c r="D94" s="212"/>
      <c r="E94" s="213"/>
      <c r="F94" s="213"/>
      <c r="G94" s="213"/>
      <c r="H94" s="213"/>
      <c r="I94" s="213"/>
      <c r="J94" s="215"/>
      <c r="K94" s="501"/>
      <c r="L94" s="216"/>
      <c r="M94" s="214"/>
      <c r="N94" s="214"/>
      <c r="O94" s="214"/>
      <c r="P94" s="214"/>
      <c r="Q94" s="215"/>
      <c r="R94" s="213"/>
      <c r="S94" s="213"/>
      <c r="T94" s="213"/>
      <c r="U94" s="213"/>
      <c r="V94" s="216"/>
      <c r="X94" s="167">
        <f t="shared" si="9"/>
        <v>0</v>
      </c>
      <c r="Y94" s="163">
        <f t="shared" si="10"/>
        <v>0</v>
      </c>
      <c r="Z94" s="163">
        <f t="shared" si="11"/>
        <v>0</v>
      </c>
      <c r="AA94" s="958">
        <f t="shared" si="12"/>
        <v>0</v>
      </c>
      <c r="AC94" s="167">
        <f t="shared" si="13"/>
        <v>0</v>
      </c>
      <c r="AD94" s="163">
        <f t="shared" si="14"/>
        <v>0</v>
      </c>
      <c r="AE94" s="163">
        <f t="shared" si="15"/>
        <v>0</v>
      </c>
      <c r="AF94" s="168">
        <f t="shared" si="16"/>
        <v>0</v>
      </c>
    </row>
    <row r="95" spans="1:32" x14ac:dyDescent="0.25">
      <c r="A95" s="155" t="str">
        <f>IF(ISBLANK('M1'!A95),"",'M1'!A95)</f>
        <v/>
      </c>
      <c r="B95" s="158" t="str">
        <f>IF(ISBLANK('M1'!B95),"",'M1'!B95)</f>
        <v/>
      </c>
      <c r="C95" s="280" t="str">
        <f>IF(ISBLANK('M1'!R95),"",'M1'!R95)</f>
        <v/>
      </c>
      <c r="D95" s="212"/>
      <c r="E95" s="213"/>
      <c r="F95" s="213"/>
      <c r="G95" s="213"/>
      <c r="H95" s="213"/>
      <c r="I95" s="213"/>
      <c r="J95" s="215"/>
      <c r="K95" s="501"/>
      <c r="L95" s="216"/>
      <c r="M95" s="214"/>
      <c r="N95" s="214"/>
      <c r="O95" s="214"/>
      <c r="P95" s="214"/>
      <c r="Q95" s="215"/>
      <c r="R95" s="213"/>
      <c r="S95" s="213"/>
      <c r="T95" s="213"/>
      <c r="U95" s="213"/>
      <c r="V95" s="216"/>
      <c r="X95" s="167">
        <f t="shared" si="9"/>
        <v>0</v>
      </c>
      <c r="Y95" s="163">
        <f t="shared" si="10"/>
        <v>0</v>
      </c>
      <c r="Z95" s="163">
        <f t="shared" si="11"/>
        <v>0</v>
      </c>
      <c r="AA95" s="958">
        <f t="shared" si="12"/>
        <v>0</v>
      </c>
      <c r="AC95" s="167">
        <f t="shared" si="13"/>
        <v>0</v>
      </c>
      <c r="AD95" s="163">
        <f t="shared" si="14"/>
        <v>0</v>
      </c>
      <c r="AE95" s="163">
        <f t="shared" si="15"/>
        <v>0</v>
      </c>
      <c r="AF95" s="168">
        <f t="shared" si="16"/>
        <v>0</v>
      </c>
    </row>
    <row r="96" spans="1:32" x14ac:dyDescent="0.25">
      <c r="A96" s="155" t="str">
        <f>IF(ISBLANK('M1'!A96),"",'M1'!A96)</f>
        <v/>
      </c>
      <c r="B96" s="158" t="str">
        <f>IF(ISBLANK('M1'!B96),"",'M1'!B96)</f>
        <v/>
      </c>
      <c r="C96" s="280" t="str">
        <f>IF(ISBLANK('M1'!R96),"",'M1'!R96)</f>
        <v/>
      </c>
      <c r="D96" s="212"/>
      <c r="E96" s="213"/>
      <c r="F96" s="213"/>
      <c r="G96" s="213"/>
      <c r="H96" s="213"/>
      <c r="I96" s="213"/>
      <c r="J96" s="215"/>
      <c r="K96" s="501"/>
      <c r="L96" s="216"/>
      <c r="M96" s="214"/>
      <c r="N96" s="214"/>
      <c r="O96" s="214"/>
      <c r="P96" s="214"/>
      <c r="Q96" s="215"/>
      <c r="R96" s="213"/>
      <c r="S96" s="213"/>
      <c r="T96" s="213"/>
      <c r="U96" s="213"/>
      <c r="V96" s="216"/>
      <c r="X96" s="167">
        <f t="shared" si="9"/>
        <v>0</v>
      </c>
      <c r="Y96" s="163">
        <f t="shared" si="10"/>
        <v>0</v>
      </c>
      <c r="Z96" s="163">
        <f t="shared" si="11"/>
        <v>0</v>
      </c>
      <c r="AA96" s="958">
        <f t="shared" si="12"/>
        <v>0</v>
      </c>
      <c r="AC96" s="167">
        <f t="shared" si="13"/>
        <v>0</v>
      </c>
      <c r="AD96" s="163">
        <f t="shared" si="14"/>
        <v>0</v>
      </c>
      <c r="AE96" s="163">
        <f t="shared" si="15"/>
        <v>0</v>
      </c>
      <c r="AF96" s="168">
        <f t="shared" si="16"/>
        <v>0</v>
      </c>
    </row>
    <row r="97" spans="1:32" x14ac:dyDescent="0.25">
      <c r="A97" s="155" t="str">
        <f>IF(ISBLANK('M1'!A97),"",'M1'!A97)</f>
        <v/>
      </c>
      <c r="B97" s="158" t="str">
        <f>IF(ISBLANK('M1'!B97),"",'M1'!B97)</f>
        <v/>
      </c>
      <c r="C97" s="280" t="str">
        <f>IF(ISBLANK('M1'!R97),"",'M1'!R97)</f>
        <v/>
      </c>
      <c r="D97" s="212"/>
      <c r="E97" s="213"/>
      <c r="F97" s="213"/>
      <c r="G97" s="213"/>
      <c r="H97" s="213"/>
      <c r="I97" s="213"/>
      <c r="J97" s="215"/>
      <c r="K97" s="501"/>
      <c r="L97" s="216"/>
      <c r="M97" s="214"/>
      <c r="N97" s="214"/>
      <c r="O97" s="214"/>
      <c r="P97" s="214"/>
      <c r="Q97" s="215"/>
      <c r="R97" s="213"/>
      <c r="S97" s="213"/>
      <c r="T97" s="213"/>
      <c r="U97" s="213"/>
      <c r="V97" s="216"/>
      <c r="X97" s="167">
        <f t="shared" si="9"/>
        <v>0</v>
      </c>
      <c r="Y97" s="163">
        <f t="shared" si="10"/>
        <v>0</v>
      </c>
      <c r="Z97" s="163">
        <f t="shared" si="11"/>
        <v>0</v>
      </c>
      <c r="AA97" s="958">
        <f t="shared" si="12"/>
        <v>0</v>
      </c>
      <c r="AC97" s="167">
        <f t="shared" si="13"/>
        <v>0</v>
      </c>
      <c r="AD97" s="163">
        <f t="shared" si="14"/>
        <v>0</v>
      </c>
      <c r="AE97" s="163">
        <f t="shared" si="15"/>
        <v>0</v>
      </c>
      <c r="AF97" s="168">
        <f t="shared" si="16"/>
        <v>0</v>
      </c>
    </row>
    <row r="98" spans="1:32" x14ac:dyDescent="0.25">
      <c r="A98" s="155" t="str">
        <f>IF(ISBLANK('M1'!A98),"",'M1'!A98)</f>
        <v/>
      </c>
      <c r="B98" s="158" t="str">
        <f>IF(ISBLANK('M1'!B98),"",'M1'!B98)</f>
        <v/>
      </c>
      <c r="C98" s="280" t="str">
        <f>IF(ISBLANK('M1'!R98),"",'M1'!R98)</f>
        <v/>
      </c>
      <c r="D98" s="212"/>
      <c r="E98" s="213"/>
      <c r="F98" s="213"/>
      <c r="G98" s="213"/>
      <c r="H98" s="213"/>
      <c r="I98" s="213"/>
      <c r="J98" s="215"/>
      <c r="K98" s="501"/>
      <c r="L98" s="216"/>
      <c r="M98" s="214"/>
      <c r="N98" s="214"/>
      <c r="O98" s="214"/>
      <c r="P98" s="214"/>
      <c r="Q98" s="215"/>
      <c r="R98" s="213"/>
      <c r="S98" s="213"/>
      <c r="T98" s="213"/>
      <c r="U98" s="213"/>
      <c r="V98" s="216"/>
      <c r="X98" s="167">
        <f t="shared" si="9"/>
        <v>0</v>
      </c>
      <c r="Y98" s="163">
        <f t="shared" si="10"/>
        <v>0</v>
      </c>
      <c r="Z98" s="163">
        <f t="shared" si="11"/>
        <v>0</v>
      </c>
      <c r="AA98" s="958">
        <f t="shared" si="12"/>
        <v>0</v>
      </c>
      <c r="AC98" s="167">
        <f t="shared" si="13"/>
        <v>0</v>
      </c>
      <c r="AD98" s="163">
        <f t="shared" si="14"/>
        <v>0</v>
      </c>
      <c r="AE98" s="163">
        <f t="shared" si="15"/>
        <v>0</v>
      </c>
      <c r="AF98" s="168">
        <f t="shared" si="16"/>
        <v>0</v>
      </c>
    </row>
    <row r="99" spans="1:32" x14ac:dyDescent="0.25">
      <c r="A99" s="155" t="str">
        <f>IF(ISBLANK('M1'!A99),"",'M1'!A99)</f>
        <v/>
      </c>
      <c r="B99" s="158" t="str">
        <f>IF(ISBLANK('M1'!B99),"",'M1'!B99)</f>
        <v/>
      </c>
      <c r="C99" s="280" t="str">
        <f>IF(ISBLANK('M1'!R99),"",'M1'!R99)</f>
        <v/>
      </c>
      <c r="D99" s="212"/>
      <c r="E99" s="213"/>
      <c r="F99" s="213"/>
      <c r="G99" s="213"/>
      <c r="H99" s="213"/>
      <c r="I99" s="213"/>
      <c r="J99" s="215"/>
      <c r="K99" s="501"/>
      <c r="L99" s="216"/>
      <c r="M99" s="214"/>
      <c r="N99" s="214"/>
      <c r="O99" s="214"/>
      <c r="P99" s="214"/>
      <c r="Q99" s="215"/>
      <c r="R99" s="213"/>
      <c r="S99" s="213"/>
      <c r="T99" s="213"/>
      <c r="U99" s="213"/>
      <c r="V99" s="216"/>
      <c r="X99" s="167">
        <f t="shared" si="9"/>
        <v>0</v>
      </c>
      <c r="Y99" s="163">
        <f t="shared" si="10"/>
        <v>0</v>
      </c>
      <c r="Z99" s="163">
        <f t="shared" si="11"/>
        <v>0</v>
      </c>
      <c r="AA99" s="958">
        <f t="shared" si="12"/>
        <v>0</v>
      </c>
      <c r="AC99" s="167">
        <f t="shared" si="13"/>
        <v>0</v>
      </c>
      <c r="AD99" s="163">
        <f t="shared" si="14"/>
        <v>0</v>
      </c>
      <c r="AE99" s="163">
        <f t="shared" si="15"/>
        <v>0</v>
      </c>
      <c r="AF99" s="168">
        <f t="shared" si="16"/>
        <v>0</v>
      </c>
    </row>
    <row r="100" spans="1:32" x14ac:dyDescent="0.25">
      <c r="A100" s="155" t="str">
        <f>IF(ISBLANK('M1'!A100),"",'M1'!A100)</f>
        <v/>
      </c>
      <c r="B100" s="158" t="str">
        <f>IF(ISBLANK('M1'!B100),"",'M1'!B100)</f>
        <v/>
      </c>
      <c r="C100" s="280" t="str">
        <f>IF(ISBLANK('M1'!R100),"",'M1'!R100)</f>
        <v/>
      </c>
      <c r="D100" s="212"/>
      <c r="E100" s="213"/>
      <c r="F100" s="213"/>
      <c r="G100" s="213"/>
      <c r="H100" s="213"/>
      <c r="I100" s="213"/>
      <c r="J100" s="215"/>
      <c r="K100" s="501"/>
      <c r="L100" s="216"/>
      <c r="M100" s="214"/>
      <c r="N100" s="214"/>
      <c r="O100" s="214"/>
      <c r="P100" s="214"/>
      <c r="Q100" s="215"/>
      <c r="R100" s="213"/>
      <c r="S100" s="213"/>
      <c r="T100" s="213"/>
      <c r="U100" s="213"/>
      <c r="V100" s="216"/>
      <c r="X100" s="167">
        <f t="shared" si="9"/>
        <v>0</v>
      </c>
      <c r="Y100" s="163">
        <f t="shared" si="10"/>
        <v>0</v>
      </c>
      <c r="Z100" s="163">
        <f t="shared" si="11"/>
        <v>0</v>
      </c>
      <c r="AA100" s="958">
        <f t="shared" si="12"/>
        <v>0</v>
      </c>
      <c r="AC100" s="167">
        <f t="shared" si="13"/>
        <v>0</v>
      </c>
      <c r="AD100" s="163">
        <f t="shared" si="14"/>
        <v>0</v>
      </c>
      <c r="AE100" s="163">
        <f t="shared" si="15"/>
        <v>0</v>
      </c>
      <c r="AF100" s="168">
        <f t="shared" si="16"/>
        <v>0</v>
      </c>
    </row>
    <row r="101" spans="1:32" x14ac:dyDescent="0.25">
      <c r="A101" s="155" t="str">
        <f>IF(ISBLANK('M1'!A101),"",'M1'!A101)</f>
        <v/>
      </c>
      <c r="B101" s="158" t="str">
        <f>IF(ISBLANK('M1'!B101),"",'M1'!B101)</f>
        <v/>
      </c>
      <c r="C101" s="280" t="str">
        <f>IF(ISBLANK('M1'!R101),"",'M1'!R101)</f>
        <v/>
      </c>
      <c r="D101" s="212"/>
      <c r="E101" s="213"/>
      <c r="F101" s="213"/>
      <c r="G101" s="213"/>
      <c r="H101" s="213"/>
      <c r="I101" s="213"/>
      <c r="J101" s="215"/>
      <c r="K101" s="501"/>
      <c r="L101" s="216"/>
      <c r="M101" s="214"/>
      <c r="N101" s="214"/>
      <c r="O101" s="214"/>
      <c r="P101" s="214"/>
      <c r="Q101" s="215"/>
      <c r="R101" s="213"/>
      <c r="S101" s="213"/>
      <c r="T101" s="213"/>
      <c r="U101" s="213"/>
      <c r="V101" s="216"/>
      <c r="X101" s="167">
        <f t="shared" si="9"/>
        <v>0</v>
      </c>
      <c r="Y101" s="163">
        <f t="shared" si="10"/>
        <v>0</v>
      </c>
      <c r="Z101" s="163">
        <f t="shared" si="11"/>
        <v>0</v>
      </c>
      <c r="AA101" s="958">
        <f t="shared" si="12"/>
        <v>0</v>
      </c>
      <c r="AC101" s="167">
        <f t="shared" si="13"/>
        <v>0</v>
      </c>
      <c r="AD101" s="163">
        <f t="shared" si="14"/>
        <v>0</v>
      </c>
      <c r="AE101" s="163">
        <f t="shared" si="15"/>
        <v>0</v>
      </c>
      <c r="AF101" s="168">
        <f t="shared" si="16"/>
        <v>0</v>
      </c>
    </row>
    <row r="102" spans="1:32" x14ac:dyDescent="0.25">
      <c r="A102" s="155" t="str">
        <f>IF(ISBLANK('M1'!A102),"",'M1'!A102)</f>
        <v/>
      </c>
      <c r="B102" s="158" t="str">
        <f>IF(ISBLANK('M1'!B102),"",'M1'!B102)</f>
        <v/>
      </c>
      <c r="C102" s="280" t="str">
        <f>IF(ISBLANK('M1'!R102),"",'M1'!R102)</f>
        <v/>
      </c>
      <c r="D102" s="212"/>
      <c r="E102" s="213"/>
      <c r="F102" s="213"/>
      <c r="G102" s="213"/>
      <c r="H102" s="213"/>
      <c r="I102" s="213"/>
      <c r="J102" s="215"/>
      <c r="K102" s="501"/>
      <c r="L102" s="216"/>
      <c r="M102" s="214"/>
      <c r="N102" s="214"/>
      <c r="O102" s="214"/>
      <c r="P102" s="214"/>
      <c r="Q102" s="215"/>
      <c r="R102" s="213"/>
      <c r="S102" s="213"/>
      <c r="T102" s="213"/>
      <c r="U102" s="213"/>
      <c r="V102" s="216"/>
      <c r="X102" s="167">
        <f t="shared" si="9"/>
        <v>0</v>
      </c>
      <c r="Y102" s="163">
        <f t="shared" si="10"/>
        <v>0</v>
      </c>
      <c r="Z102" s="163">
        <f t="shared" si="11"/>
        <v>0</v>
      </c>
      <c r="AA102" s="958">
        <f t="shared" si="12"/>
        <v>0</v>
      </c>
      <c r="AC102" s="167">
        <f t="shared" si="13"/>
        <v>0</v>
      </c>
      <c r="AD102" s="163">
        <f t="shared" si="14"/>
        <v>0</v>
      </c>
      <c r="AE102" s="163">
        <f t="shared" si="15"/>
        <v>0</v>
      </c>
      <c r="AF102" s="168">
        <f t="shared" si="16"/>
        <v>0</v>
      </c>
    </row>
    <row r="103" spans="1:32" x14ac:dyDescent="0.25">
      <c r="A103" s="155" t="str">
        <f>IF(ISBLANK('M1'!A103),"",'M1'!A103)</f>
        <v/>
      </c>
      <c r="B103" s="158" t="str">
        <f>IF(ISBLANK('M1'!B103),"",'M1'!B103)</f>
        <v/>
      </c>
      <c r="C103" s="280" t="str">
        <f>IF(ISBLANK('M1'!R103),"",'M1'!R103)</f>
        <v/>
      </c>
      <c r="D103" s="212"/>
      <c r="E103" s="213"/>
      <c r="F103" s="213"/>
      <c r="G103" s="213"/>
      <c r="H103" s="213"/>
      <c r="I103" s="213"/>
      <c r="J103" s="215"/>
      <c r="K103" s="501"/>
      <c r="L103" s="216"/>
      <c r="M103" s="214"/>
      <c r="N103" s="214"/>
      <c r="O103" s="214"/>
      <c r="P103" s="214"/>
      <c r="Q103" s="215"/>
      <c r="R103" s="213"/>
      <c r="S103" s="213"/>
      <c r="T103" s="213"/>
      <c r="U103" s="213"/>
      <c r="V103" s="216"/>
      <c r="X103" s="167">
        <f t="shared" si="9"/>
        <v>0</v>
      </c>
      <c r="Y103" s="163">
        <f t="shared" si="10"/>
        <v>0</v>
      </c>
      <c r="Z103" s="163">
        <f t="shared" si="11"/>
        <v>0</v>
      </c>
      <c r="AA103" s="958">
        <f t="shared" si="12"/>
        <v>0</v>
      </c>
      <c r="AC103" s="167">
        <f t="shared" si="13"/>
        <v>0</v>
      </c>
      <c r="AD103" s="163">
        <f t="shared" si="14"/>
        <v>0</v>
      </c>
      <c r="AE103" s="163">
        <f t="shared" si="15"/>
        <v>0</v>
      </c>
      <c r="AF103" s="168">
        <f t="shared" si="16"/>
        <v>0</v>
      </c>
    </row>
    <row r="104" spans="1:32" x14ac:dyDescent="0.25">
      <c r="A104" s="155" t="str">
        <f>IF(ISBLANK('M1'!A104),"",'M1'!A104)</f>
        <v/>
      </c>
      <c r="B104" s="158" t="str">
        <f>IF(ISBLANK('M1'!B104),"",'M1'!B104)</f>
        <v/>
      </c>
      <c r="C104" s="280" t="str">
        <f>IF(ISBLANK('M1'!R104),"",'M1'!R104)</f>
        <v/>
      </c>
      <c r="D104" s="212"/>
      <c r="E104" s="213"/>
      <c r="F104" s="213"/>
      <c r="G104" s="213"/>
      <c r="H104" s="213"/>
      <c r="I104" s="213"/>
      <c r="J104" s="215"/>
      <c r="K104" s="501"/>
      <c r="L104" s="216"/>
      <c r="M104" s="214"/>
      <c r="N104" s="214"/>
      <c r="O104" s="214"/>
      <c r="P104" s="214"/>
      <c r="Q104" s="215"/>
      <c r="R104" s="213"/>
      <c r="S104" s="213"/>
      <c r="T104" s="213"/>
      <c r="U104" s="213"/>
      <c r="V104" s="216"/>
      <c r="X104" s="167">
        <f t="shared" si="9"/>
        <v>0</v>
      </c>
      <c r="Y104" s="163">
        <f t="shared" si="10"/>
        <v>0</v>
      </c>
      <c r="Z104" s="163">
        <f t="shared" si="11"/>
        <v>0</v>
      </c>
      <c r="AA104" s="958">
        <f t="shared" si="12"/>
        <v>0</v>
      </c>
      <c r="AC104" s="167">
        <f t="shared" si="13"/>
        <v>0</v>
      </c>
      <c r="AD104" s="163">
        <f t="shared" si="14"/>
        <v>0</v>
      </c>
      <c r="AE104" s="163">
        <f t="shared" si="15"/>
        <v>0</v>
      </c>
      <c r="AF104" s="168">
        <f t="shared" si="16"/>
        <v>0</v>
      </c>
    </row>
    <row r="105" spans="1:32" x14ac:dyDescent="0.25">
      <c r="A105" s="155" t="str">
        <f>IF(ISBLANK('M1'!A105),"",'M1'!A105)</f>
        <v/>
      </c>
      <c r="B105" s="158" t="str">
        <f>IF(ISBLANK('M1'!B105),"",'M1'!B105)</f>
        <v/>
      </c>
      <c r="C105" s="280" t="str">
        <f>IF(ISBLANK('M1'!R105),"",'M1'!R105)</f>
        <v/>
      </c>
      <c r="D105" s="212"/>
      <c r="E105" s="213"/>
      <c r="F105" s="213"/>
      <c r="G105" s="213"/>
      <c r="H105" s="213"/>
      <c r="I105" s="213"/>
      <c r="J105" s="215"/>
      <c r="K105" s="501"/>
      <c r="L105" s="216"/>
      <c r="M105" s="214"/>
      <c r="N105" s="214"/>
      <c r="O105" s="214"/>
      <c r="P105" s="214"/>
      <c r="Q105" s="215"/>
      <c r="R105" s="213"/>
      <c r="S105" s="213"/>
      <c r="T105" s="213"/>
      <c r="U105" s="213"/>
      <c r="V105" s="216"/>
      <c r="X105" s="167">
        <f t="shared" si="9"/>
        <v>0</v>
      </c>
      <c r="Y105" s="163">
        <f t="shared" si="10"/>
        <v>0</v>
      </c>
      <c r="Z105" s="163">
        <f t="shared" si="11"/>
        <v>0</v>
      </c>
      <c r="AA105" s="958">
        <f t="shared" si="12"/>
        <v>0</v>
      </c>
      <c r="AC105" s="167">
        <f t="shared" si="13"/>
        <v>0</v>
      </c>
      <c r="AD105" s="163">
        <f t="shared" si="14"/>
        <v>0</v>
      </c>
      <c r="AE105" s="163">
        <f t="shared" si="15"/>
        <v>0</v>
      </c>
      <c r="AF105" s="168">
        <f t="shared" si="16"/>
        <v>0</v>
      </c>
    </row>
    <row r="106" spans="1:32" x14ac:dyDescent="0.25">
      <c r="A106" s="155" t="str">
        <f>IF(ISBLANK('M1'!A106),"",'M1'!A106)</f>
        <v/>
      </c>
      <c r="B106" s="158" t="str">
        <f>IF(ISBLANK('M1'!B106),"",'M1'!B106)</f>
        <v/>
      </c>
      <c r="C106" s="280" t="str">
        <f>IF(ISBLANK('M1'!R106),"",'M1'!R106)</f>
        <v/>
      </c>
      <c r="D106" s="212"/>
      <c r="E106" s="213"/>
      <c r="F106" s="213"/>
      <c r="G106" s="213"/>
      <c r="H106" s="213"/>
      <c r="I106" s="213"/>
      <c r="J106" s="215"/>
      <c r="K106" s="501"/>
      <c r="L106" s="216"/>
      <c r="M106" s="214"/>
      <c r="N106" s="214"/>
      <c r="O106" s="214"/>
      <c r="P106" s="214"/>
      <c r="Q106" s="215"/>
      <c r="R106" s="213"/>
      <c r="S106" s="213"/>
      <c r="T106" s="213"/>
      <c r="U106" s="213"/>
      <c r="V106" s="216"/>
      <c r="X106" s="167">
        <f t="shared" si="9"/>
        <v>0</v>
      </c>
      <c r="Y106" s="163">
        <f t="shared" si="10"/>
        <v>0</v>
      </c>
      <c r="Z106" s="163">
        <f t="shared" si="11"/>
        <v>0</v>
      </c>
      <c r="AA106" s="958">
        <f t="shared" si="12"/>
        <v>0</v>
      </c>
      <c r="AC106" s="167">
        <f t="shared" si="13"/>
        <v>0</v>
      </c>
      <c r="AD106" s="163">
        <f t="shared" si="14"/>
        <v>0</v>
      </c>
      <c r="AE106" s="163">
        <f t="shared" si="15"/>
        <v>0</v>
      </c>
      <c r="AF106" s="168">
        <f t="shared" si="16"/>
        <v>0</v>
      </c>
    </row>
    <row r="107" spans="1:32" x14ac:dyDescent="0.25">
      <c r="A107" s="155" t="str">
        <f>IF(ISBLANK('M1'!A107),"",'M1'!A107)</f>
        <v/>
      </c>
      <c r="B107" s="158" t="str">
        <f>IF(ISBLANK('M1'!B107),"",'M1'!B107)</f>
        <v/>
      </c>
      <c r="C107" s="280" t="str">
        <f>IF(ISBLANK('M1'!R107),"",'M1'!R107)</f>
        <v/>
      </c>
      <c r="D107" s="212"/>
      <c r="E107" s="213"/>
      <c r="F107" s="213"/>
      <c r="G107" s="213"/>
      <c r="H107" s="213"/>
      <c r="I107" s="213"/>
      <c r="J107" s="215"/>
      <c r="K107" s="501"/>
      <c r="L107" s="216"/>
      <c r="M107" s="214"/>
      <c r="N107" s="214"/>
      <c r="O107" s="214"/>
      <c r="P107" s="214"/>
      <c r="Q107" s="215"/>
      <c r="R107" s="213"/>
      <c r="S107" s="213"/>
      <c r="T107" s="213"/>
      <c r="U107" s="213"/>
      <c r="V107" s="216"/>
      <c r="X107" s="167">
        <f t="shared" si="9"/>
        <v>0</v>
      </c>
      <c r="Y107" s="163">
        <f t="shared" si="10"/>
        <v>0</v>
      </c>
      <c r="Z107" s="163">
        <f t="shared" si="11"/>
        <v>0</v>
      </c>
      <c r="AA107" s="958">
        <f t="shared" si="12"/>
        <v>0</v>
      </c>
      <c r="AC107" s="167">
        <f t="shared" si="13"/>
        <v>0</v>
      </c>
      <c r="AD107" s="163">
        <f t="shared" si="14"/>
        <v>0</v>
      </c>
      <c r="AE107" s="163">
        <f t="shared" si="15"/>
        <v>0</v>
      </c>
      <c r="AF107" s="168">
        <f t="shared" si="16"/>
        <v>0</v>
      </c>
    </row>
    <row r="108" spans="1:32" x14ac:dyDescent="0.25">
      <c r="A108" s="155" t="str">
        <f>IF(ISBLANK('M1'!A108),"",'M1'!A108)</f>
        <v/>
      </c>
      <c r="B108" s="158" t="str">
        <f>IF(ISBLANK('M1'!B108),"",'M1'!B108)</f>
        <v/>
      </c>
      <c r="C108" s="280" t="str">
        <f>IF(ISBLANK('M1'!R108),"",'M1'!R108)</f>
        <v/>
      </c>
      <c r="D108" s="212"/>
      <c r="E108" s="213"/>
      <c r="F108" s="213"/>
      <c r="G108" s="213"/>
      <c r="H108" s="213"/>
      <c r="I108" s="213"/>
      <c r="J108" s="215"/>
      <c r="K108" s="501"/>
      <c r="L108" s="216"/>
      <c r="M108" s="214"/>
      <c r="N108" s="214"/>
      <c r="O108" s="214"/>
      <c r="P108" s="214"/>
      <c r="Q108" s="215"/>
      <c r="R108" s="213"/>
      <c r="S108" s="213"/>
      <c r="T108" s="213"/>
      <c r="U108" s="213"/>
      <c r="V108" s="216"/>
      <c r="X108" s="167">
        <f t="shared" si="9"/>
        <v>0</v>
      </c>
      <c r="Y108" s="163">
        <f t="shared" si="10"/>
        <v>0</v>
      </c>
      <c r="Z108" s="163">
        <f t="shared" si="11"/>
        <v>0</v>
      </c>
      <c r="AA108" s="958">
        <f t="shared" si="12"/>
        <v>0</v>
      </c>
      <c r="AC108" s="167">
        <f t="shared" si="13"/>
        <v>0</v>
      </c>
      <c r="AD108" s="163">
        <f t="shared" si="14"/>
        <v>0</v>
      </c>
      <c r="AE108" s="163">
        <f t="shared" si="15"/>
        <v>0</v>
      </c>
      <c r="AF108" s="168">
        <f t="shared" si="16"/>
        <v>0</v>
      </c>
    </row>
    <row r="109" spans="1:32" x14ac:dyDescent="0.25">
      <c r="A109" s="155" t="str">
        <f>IF(ISBLANK('M1'!A109),"",'M1'!A109)</f>
        <v/>
      </c>
      <c r="B109" s="158" t="str">
        <f>IF(ISBLANK('M1'!B109),"",'M1'!B109)</f>
        <v/>
      </c>
      <c r="C109" s="280" t="str">
        <f>IF(ISBLANK('M1'!R109),"",'M1'!R109)</f>
        <v/>
      </c>
      <c r="D109" s="212"/>
      <c r="E109" s="213"/>
      <c r="F109" s="213"/>
      <c r="G109" s="213"/>
      <c r="H109" s="213"/>
      <c r="I109" s="213"/>
      <c r="J109" s="215"/>
      <c r="K109" s="501"/>
      <c r="L109" s="216"/>
      <c r="M109" s="214"/>
      <c r="N109" s="214"/>
      <c r="O109" s="214"/>
      <c r="P109" s="214"/>
      <c r="Q109" s="215"/>
      <c r="R109" s="213"/>
      <c r="S109" s="213"/>
      <c r="T109" s="213"/>
      <c r="U109" s="213"/>
      <c r="V109" s="216"/>
      <c r="X109" s="167">
        <f t="shared" si="9"/>
        <v>0</v>
      </c>
      <c r="Y109" s="163">
        <f t="shared" si="10"/>
        <v>0</v>
      </c>
      <c r="Z109" s="163">
        <f t="shared" si="11"/>
        <v>0</v>
      </c>
      <c r="AA109" s="958">
        <f t="shared" si="12"/>
        <v>0</v>
      </c>
      <c r="AC109" s="167">
        <f t="shared" si="13"/>
        <v>0</v>
      </c>
      <c r="AD109" s="163">
        <f t="shared" si="14"/>
        <v>0</v>
      </c>
      <c r="AE109" s="163">
        <f t="shared" si="15"/>
        <v>0</v>
      </c>
      <c r="AF109" s="168">
        <f t="shared" si="16"/>
        <v>0</v>
      </c>
    </row>
    <row r="110" spans="1:32" x14ac:dyDescent="0.25">
      <c r="A110" s="155" t="str">
        <f>IF(ISBLANK('M1'!A110),"",'M1'!A110)</f>
        <v/>
      </c>
      <c r="B110" s="158" t="str">
        <f>IF(ISBLANK('M1'!B110),"",'M1'!B110)</f>
        <v/>
      </c>
      <c r="C110" s="280" t="str">
        <f>IF(ISBLANK('M1'!R110),"",'M1'!R110)</f>
        <v/>
      </c>
      <c r="D110" s="212"/>
      <c r="E110" s="213"/>
      <c r="F110" s="213"/>
      <c r="G110" s="213"/>
      <c r="H110" s="213"/>
      <c r="I110" s="213"/>
      <c r="J110" s="215"/>
      <c r="K110" s="501"/>
      <c r="L110" s="216"/>
      <c r="M110" s="214"/>
      <c r="N110" s="214"/>
      <c r="O110" s="214"/>
      <c r="P110" s="214"/>
      <c r="Q110" s="215"/>
      <c r="R110" s="213"/>
      <c r="S110" s="213"/>
      <c r="T110" s="213"/>
      <c r="U110" s="213"/>
      <c r="V110" s="216"/>
      <c r="X110" s="167">
        <f t="shared" si="9"/>
        <v>0</v>
      </c>
      <c r="Y110" s="163">
        <f t="shared" si="10"/>
        <v>0</v>
      </c>
      <c r="Z110" s="163">
        <f t="shared" si="11"/>
        <v>0</v>
      </c>
      <c r="AA110" s="958">
        <f t="shared" si="12"/>
        <v>0</v>
      </c>
      <c r="AC110" s="167">
        <f t="shared" si="13"/>
        <v>0</v>
      </c>
      <c r="AD110" s="163">
        <f t="shared" si="14"/>
        <v>0</v>
      </c>
      <c r="AE110" s="163">
        <f t="shared" si="15"/>
        <v>0</v>
      </c>
      <c r="AF110" s="168">
        <f t="shared" si="16"/>
        <v>0</v>
      </c>
    </row>
    <row r="111" spans="1:32" x14ac:dyDescent="0.25">
      <c r="A111" s="155" t="str">
        <f>IF(ISBLANK('M1'!A111),"",'M1'!A111)</f>
        <v/>
      </c>
      <c r="B111" s="158" t="str">
        <f>IF(ISBLANK('M1'!B111),"",'M1'!B111)</f>
        <v/>
      </c>
      <c r="C111" s="280" t="str">
        <f>IF(ISBLANK('M1'!R111),"",'M1'!R111)</f>
        <v/>
      </c>
      <c r="D111" s="212"/>
      <c r="E111" s="213"/>
      <c r="F111" s="213"/>
      <c r="G111" s="213"/>
      <c r="H111" s="213"/>
      <c r="I111" s="213"/>
      <c r="J111" s="215"/>
      <c r="K111" s="501"/>
      <c r="L111" s="216"/>
      <c r="M111" s="214"/>
      <c r="N111" s="214"/>
      <c r="O111" s="214"/>
      <c r="P111" s="214"/>
      <c r="Q111" s="215"/>
      <c r="R111" s="213"/>
      <c r="S111" s="213"/>
      <c r="T111" s="213"/>
      <c r="U111" s="213"/>
      <c r="V111" s="216"/>
      <c r="X111" s="167">
        <f t="shared" si="9"/>
        <v>0</v>
      </c>
      <c r="Y111" s="163">
        <f t="shared" si="10"/>
        <v>0</v>
      </c>
      <c r="Z111" s="163">
        <f t="shared" si="11"/>
        <v>0</v>
      </c>
      <c r="AA111" s="958">
        <f t="shared" si="12"/>
        <v>0</v>
      </c>
      <c r="AC111" s="167">
        <f t="shared" si="13"/>
        <v>0</v>
      </c>
      <c r="AD111" s="163">
        <f t="shared" si="14"/>
        <v>0</v>
      </c>
      <c r="AE111" s="163">
        <f t="shared" si="15"/>
        <v>0</v>
      </c>
      <c r="AF111" s="168">
        <f t="shared" si="16"/>
        <v>0</v>
      </c>
    </row>
    <row r="112" spans="1:32" x14ac:dyDescent="0.25">
      <c r="A112" s="155" t="str">
        <f>IF(ISBLANK('M1'!A112),"",'M1'!A112)</f>
        <v/>
      </c>
      <c r="B112" s="158" t="str">
        <f>IF(ISBLANK('M1'!B112),"",'M1'!B112)</f>
        <v/>
      </c>
      <c r="C112" s="280" t="str">
        <f>IF(ISBLANK('M1'!R112),"",'M1'!R112)</f>
        <v/>
      </c>
      <c r="D112" s="212"/>
      <c r="E112" s="213"/>
      <c r="F112" s="213"/>
      <c r="G112" s="213"/>
      <c r="H112" s="213"/>
      <c r="I112" s="213"/>
      <c r="J112" s="215"/>
      <c r="K112" s="501"/>
      <c r="L112" s="216"/>
      <c r="M112" s="214"/>
      <c r="N112" s="214"/>
      <c r="O112" s="214"/>
      <c r="P112" s="214"/>
      <c r="Q112" s="215"/>
      <c r="R112" s="213"/>
      <c r="S112" s="213"/>
      <c r="T112" s="213"/>
      <c r="U112" s="213"/>
      <c r="V112" s="216"/>
      <c r="X112" s="167">
        <f t="shared" si="9"/>
        <v>0</v>
      </c>
      <c r="Y112" s="163">
        <f t="shared" si="10"/>
        <v>0</v>
      </c>
      <c r="Z112" s="163">
        <f t="shared" si="11"/>
        <v>0</v>
      </c>
      <c r="AA112" s="958">
        <f t="shared" si="12"/>
        <v>0</v>
      </c>
      <c r="AC112" s="167">
        <f t="shared" si="13"/>
        <v>0</v>
      </c>
      <c r="AD112" s="163">
        <f t="shared" si="14"/>
        <v>0</v>
      </c>
      <c r="AE112" s="163">
        <f t="shared" si="15"/>
        <v>0</v>
      </c>
      <c r="AF112" s="168">
        <f t="shared" si="16"/>
        <v>0</v>
      </c>
    </row>
    <row r="113" spans="1:32" x14ac:dyDescent="0.25">
      <c r="A113" s="155" t="str">
        <f>IF(ISBLANK('M1'!A113),"",'M1'!A113)</f>
        <v/>
      </c>
      <c r="B113" s="158" t="str">
        <f>IF(ISBLANK('M1'!B113),"",'M1'!B113)</f>
        <v/>
      </c>
      <c r="C113" s="280" t="str">
        <f>IF(ISBLANK('M1'!R113),"",'M1'!R113)</f>
        <v/>
      </c>
      <c r="D113" s="212"/>
      <c r="E113" s="213"/>
      <c r="F113" s="213"/>
      <c r="G113" s="213"/>
      <c r="H113" s="213"/>
      <c r="I113" s="213"/>
      <c r="J113" s="215"/>
      <c r="K113" s="501"/>
      <c r="L113" s="216"/>
      <c r="M113" s="214"/>
      <c r="N113" s="214"/>
      <c r="O113" s="214"/>
      <c r="P113" s="214"/>
      <c r="Q113" s="215"/>
      <c r="R113" s="213"/>
      <c r="S113" s="213"/>
      <c r="T113" s="213"/>
      <c r="U113" s="213"/>
      <c r="V113" s="216"/>
      <c r="X113" s="167">
        <f t="shared" si="9"/>
        <v>0</v>
      </c>
      <c r="Y113" s="163">
        <f t="shared" si="10"/>
        <v>0</v>
      </c>
      <c r="Z113" s="163">
        <f t="shared" si="11"/>
        <v>0</v>
      </c>
      <c r="AA113" s="958">
        <f t="shared" si="12"/>
        <v>0</v>
      </c>
      <c r="AC113" s="167">
        <f t="shared" si="13"/>
        <v>0</v>
      </c>
      <c r="AD113" s="163">
        <f t="shared" si="14"/>
        <v>0</v>
      </c>
      <c r="AE113" s="163">
        <f t="shared" si="15"/>
        <v>0</v>
      </c>
      <c r="AF113" s="168">
        <f t="shared" si="16"/>
        <v>0</v>
      </c>
    </row>
    <row r="114" spans="1:32" x14ac:dyDescent="0.25">
      <c r="A114" s="155" t="str">
        <f>IF(ISBLANK('M1'!A114),"",'M1'!A114)</f>
        <v/>
      </c>
      <c r="B114" s="158" t="str">
        <f>IF(ISBLANK('M1'!B114),"",'M1'!B114)</f>
        <v/>
      </c>
      <c r="C114" s="280" t="str">
        <f>IF(ISBLANK('M1'!R114),"",'M1'!R114)</f>
        <v/>
      </c>
      <c r="D114" s="212"/>
      <c r="E114" s="213"/>
      <c r="F114" s="213"/>
      <c r="G114" s="213"/>
      <c r="H114" s="213"/>
      <c r="I114" s="213"/>
      <c r="J114" s="215"/>
      <c r="K114" s="501"/>
      <c r="L114" s="216"/>
      <c r="M114" s="214"/>
      <c r="N114" s="214"/>
      <c r="O114" s="214"/>
      <c r="P114" s="214"/>
      <c r="Q114" s="215"/>
      <c r="R114" s="213"/>
      <c r="S114" s="213"/>
      <c r="T114" s="213"/>
      <c r="U114" s="213"/>
      <c r="V114" s="216"/>
      <c r="X114" s="167">
        <f t="shared" si="9"/>
        <v>0</v>
      </c>
      <c r="Y114" s="163">
        <f t="shared" si="10"/>
        <v>0</v>
      </c>
      <c r="Z114" s="163">
        <f t="shared" si="11"/>
        <v>0</v>
      </c>
      <c r="AA114" s="958">
        <f t="shared" si="12"/>
        <v>0</v>
      </c>
      <c r="AC114" s="167">
        <f t="shared" si="13"/>
        <v>0</v>
      </c>
      <c r="AD114" s="163">
        <f t="shared" si="14"/>
        <v>0</v>
      </c>
      <c r="AE114" s="163">
        <f t="shared" si="15"/>
        <v>0</v>
      </c>
      <c r="AF114" s="168">
        <f t="shared" si="16"/>
        <v>0</v>
      </c>
    </row>
    <row r="115" spans="1:32" x14ac:dyDescent="0.25">
      <c r="A115" s="155" t="str">
        <f>IF(ISBLANK('M1'!A115),"",'M1'!A115)</f>
        <v/>
      </c>
      <c r="B115" s="158" t="str">
        <f>IF(ISBLANK('M1'!B115),"",'M1'!B115)</f>
        <v/>
      </c>
      <c r="C115" s="280" t="str">
        <f>IF(ISBLANK('M1'!R115),"",'M1'!R115)</f>
        <v/>
      </c>
      <c r="D115" s="212"/>
      <c r="E115" s="213"/>
      <c r="F115" s="213"/>
      <c r="G115" s="213"/>
      <c r="H115" s="213"/>
      <c r="I115" s="213"/>
      <c r="J115" s="215"/>
      <c r="K115" s="501"/>
      <c r="L115" s="216"/>
      <c r="M115" s="214"/>
      <c r="N115" s="214"/>
      <c r="O115" s="214"/>
      <c r="P115" s="214"/>
      <c r="Q115" s="215"/>
      <c r="R115" s="213"/>
      <c r="S115" s="213"/>
      <c r="T115" s="213"/>
      <c r="U115" s="213"/>
      <c r="V115" s="216"/>
      <c r="X115" s="167">
        <f t="shared" si="9"/>
        <v>0</v>
      </c>
      <c r="Y115" s="163">
        <f t="shared" si="10"/>
        <v>0</v>
      </c>
      <c r="Z115" s="163">
        <f t="shared" si="11"/>
        <v>0</v>
      </c>
      <c r="AA115" s="958">
        <f t="shared" si="12"/>
        <v>0</v>
      </c>
      <c r="AC115" s="167">
        <f t="shared" si="13"/>
        <v>0</v>
      </c>
      <c r="AD115" s="163">
        <f t="shared" si="14"/>
        <v>0</v>
      </c>
      <c r="AE115" s="163">
        <f t="shared" si="15"/>
        <v>0</v>
      </c>
      <c r="AF115" s="168">
        <f t="shared" si="16"/>
        <v>0</v>
      </c>
    </row>
    <row r="116" spans="1:32" x14ac:dyDescent="0.25">
      <c r="A116" s="155" t="str">
        <f>IF(ISBLANK('M1'!A116),"",'M1'!A116)</f>
        <v/>
      </c>
      <c r="B116" s="158" t="str">
        <f>IF(ISBLANK('M1'!B116),"",'M1'!B116)</f>
        <v/>
      </c>
      <c r="C116" s="280" t="str">
        <f>IF(ISBLANK('M1'!R116),"",'M1'!R116)</f>
        <v/>
      </c>
      <c r="D116" s="212"/>
      <c r="E116" s="213"/>
      <c r="F116" s="213"/>
      <c r="G116" s="213"/>
      <c r="H116" s="213"/>
      <c r="I116" s="213"/>
      <c r="J116" s="215"/>
      <c r="K116" s="501"/>
      <c r="L116" s="216"/>
      <c r="M116" s="214"/>
      <c r="N116" s="214"/>
      <c r="O116" s="214"/>
      <c r="P116" s="214"/>
      <c r="Q116" s="215"/>
      <c r="R116" s="213"/>
      <c r="S116" s="213"/>
      <c r="T116" s="213"/>
      <c r="U116" s="213"/>
      <c r="V116" s="216"/>
      <c r="X116" s="167">
        <f t="shared" si="9"/>
        <v>0</v>
      </c>
      <c r="Y116" s="163">
        <f t="shared" si="10"/>
        <v>0</v>
      </c>
      <c r="Z116" s="163">
        <f t="shared" si="11"/>
        <v>0</v>
      </c>
      <c r="AA116" s="958">
        <f t="shared" si="12"/>
        <v>0</v>
      </c>
      <c r="AC116" s="167">
        <f t="shared" si="13"/>
        <v>0</v>
      </c>
      <c r="AD116" s="163">
        <f t="shared" si="14"/>
        <v>0</v>
      </c>
      <c r="AE116" s="163">
        <f t="shared" si="15"/>
        <v>0</v>
      </c>
      <c r="AF116" s="168">
        <f t="shared" si="16"/>
        <v>0</v>
      </c>
    </row>
    <row r="117" spans="1:32" x14ac:dyDescent="0.25">
      <c r="A117" s="155" t="str">
        <f>IF(ISBLANK('M1'!A117),"",'M1'!A117)</f>
        <v/>
      </c>
      <c r="B117" s="158" t="str">
        <f>IF(ISBLANK('M1'!B117),"",'M1'!B117)</f>
        <v/>
      </c>
      <c r="C117" s="280" t="str">
        <f>IF(ISBLANK('M1'!R117),"",'M1'!R117)</f>
        <v/>
      </c>
      <c r="D117" s="212"/>
      <c r="E117" s="213"/>
      <c r="F117" s="213"/>
      <c r="G117" s="213"/>
      <c r="H117" s="213"/>
      <c r="I117" s="213"/>
      <c r="J117" s="215"/>
      <c r="K117" s="501"/>
      <c r="L117" s="216"/>
      <c r="M117" s="214"/>
      <c r="N117" s="214"/>
      <c r="O117" s="214"/>
      <c r="P117" s="214"/>
      <c r="Q117" s="215"/>
      <c r="R117" s="213"/>
      <c r="S117" s="213"/>
      <c r="T117" s="213"/>
      <c r="U117" s="213"/>
      <c r="V117" s="216"/>
      <c r="X117" s="167">
        <f t="shared" si="9"/>
        <v>0</v>
      </c>
      <c r="Y117" s="163">
        <f t="shared" si="10"/>
        <v>0</v>
      </c>
      <c r="Z117" s="163">
        <f t="shared" si="11"/>
        <v>0</v>
      </c>
      <c r="AA117" s="958">
        <f t="shared" si="12"/>
        <v>0</v>
      </c>
      <c r="AC117" s="167">
        <f t="shared" si="13"/>
        <v>0</v>
      </c>
      <c r="AD117" s="163">
        <f t="shared" si="14"/>
        <v>0</v>
      </c>
      <c r="AE117" s="163">
        <f t="shared" si="15"/>
        <v>0</v>
      </c>
      <c r="AF117" s="168">
        <f t="shared" si="16"/>
        <v>0</v>
      </c>
    </row>
    <row r="118" spans="1:32" x14ac:dyDescent="0.25">
      <c r="A118" s="155" t="str">
        <f>IF(ISBLANK('M1'!A118),"",'M1'!A118)</f>
        <v/>
      </c>
      <c r="B118" s="158" t="str">
        <f>IF(ISBLANK('M1'!B118),"",'M1'!B118)</f>
        <v/>
      </c>
      <c r="C118" s="280" t="str">
        <f>IF(ISBLANK('M1'!R118),"",'M1'!R118)</f>
        <v/>
      </c>
      <c r="D118" s="212"/>
      <c r="E118" s="213"/>
      <c r="F118" s="213"/>
      <c r="G118" s="213"/>
      <c r="H118" s="213"/>
      <c r="I118" s="213"/>
      <c r="J118" s="215"/>
      <c r="K118" s="501"/>
      <c r="L118" s="216"/>
      <c r="M118" s="214"/>
      <c r="N118" s="214"/>
      <c r="O118" s="214"/>
      <c r="P118" s="214"/>
      <c r="Q118" s="215"/>
      <c r="R118" s="213"/>
      <c r="S118" s="213"/>
      <c r="T118" s="213"/>
      <c r="U118" s="213"/>
      <c r="V118" s="216"/>
      <c r="X118" s="167">
        <f t="shared" si="9"/>
        <v>0</v>
      </c>
      <c r="Y118" s="163">
        <f t="shared" si="10"/>
        <v>0</v>
      </c>
      <c r="Z118" s="163">
        <f t="shared" si="11"/>
        <v>0</v>
      </c>
      <c r="AA118" s="958">
        <f t="shared" si="12"/>
        <v>0</v>
      </c>
      <c r="AC118" s="167">
        <f t="shared" si="13"/>
        <v>0</v>
      </c>
      <c r="AD118" s="163">
        <f t="shared" si="14"/>
        <v>0</v>
      </c>
      <c r="AE118" s="163">
        <f t="shared" si="15"/>
        <v>0</v>
      </c>
      <c r="AF118" s="168">
        <f t="shared" si="16"/>
        <v>0</v>
      </c>
    </row>
    <row r="119" spans="1:32" x14ac:dyDescent="0.25">
      <c r="A119" s="155" t="str">
        <f>IF(ISBLANK('M1'!A119),"",'M1'!A119)</f>
        <v/>
      </c>
      <c r="B119" s="158" t="str">
        <f>IF(ISBLANK('M1'!B119),"",'M1'!B119)</f>
        <v/>
      </c>
      <c r="C119" s="280" t="str">
        <f>IF(ISBLANK('M1'!R119),"",'M1'!R119)</f>
        <v/>
      </c>
      <c r="D119" s="212"/>
      <c r="E119" s="213"/>
      <c r="F119" s="213"/>
      <c r="G119" s="213"/>
      <c r="H119" s="213"/>
      <c r="I119" s="213"/>
      <c r="J119" s="215"/>
      <c r="K119" s="501"/>
      <c r="L119" s="216"/>
      <c r="M119" s="214"/>
      <c r="N119" s="214"/>
      <c r="O119" s="214"/>
      <c r="P119" s="214"/>
      <c r="Q119" s="215"/>
      <c r="R119" s="213"/>
      <c r="S119" s="213"/>
      <c r="T119" s="213"/>
      <c r="U119" s="213"/>
      <c r="V119" s="216"/>
      <c r="X119" s="167">
        <f t="shared" si="9"/>
        <v>0</v>
      </c>
      <c r="Y119" s="163">
        <f t="shared" si="10"/>
        <v>0</v>
      </c>
      <c r="Z119" s="163">
        <f t="shared" si="11"/>
        <v>0</v>
      </c>
      <c r="AA119" s="958">
        <f t="shared" si="12"/>
        <v>0</v>
      </c>
      <c r="AC119" s="167">
        <f t="shared" si="13"/>
        <v>0</v>
      </c>
      <c r="AD119" s="163">
        <f t="shared" si="14"/>
        <v>0</v>
      </c>
      <c r="AE119" s="163">
        <f t="shared" si="15"/>
        <v>0</v>
      </c>
      <c r="AF119" s="168">
        <f t="shared" si="16"/>
        <v>0</v>
      </c>
    </row>
    <row r="120" spans="1:32" x14ac:dyDescent="0.25">
      <c r="A120" s="155" t="str">
        <f>IF(ISBLANK('M1'!A120),"",'M1'!A120)</f>
        <v/>
      </c>
      <c r="B120" s="158" t="str">
        <f>IF(ISBLANK('M1'!B120),"",'M1'!B120)</f>
        <v/>
      </c>
      <c r="C120" s="280" t="str">
        <f>IF(ISBLANK('M1'!R120),"",'M1'!R120)</f>
        <v/>
      </c>
      <c r="D120" s="212"/>
      <c r="E120" s="213"/>
      <c r="F120" s="213"/>
      <c r="G120" s="213"/>
      <c r="H120" s="213"/>
      <c r="I120" s="213"/>
      <c r="J120" s="215"/>
      <c r="K120" s="501"/>
      <c r="L120" s="216"/>
      <c r="M120" s="214"/>
      <c r="N120" s="214"/>
      <c r="O120" s="214"/>
      <c r="P120" s="214"/>
      <c r="Q120" s="215"/>
      <c r="R120" s="213"/>
      <c r="S120" s="213"/>
      <c r="T120" s="213"/>
      <c r="U120" s="213"/>
      <c r="V120" s="216"/>
      <c r="X120" s="167">
        <f t="shared" si="9"/>
        <v>0</v>
      </c>
      <c r="Y120" s="163">
        <f t="shared" si="10"/>
        <v>0</v>
      </c>
      <c r="Z120" s="163">
        <f t="shared" si="11"/>
        <v>0</v>
      </c>
      <c r="AA120" s="958">
        <f t="shared" si="12"/>
        <v>0</v>
      </c>
      <c r="AC120" s="167">
        <f t="shared" si="13"/>
        <v>0</v>
      </c>
      <c r="AD120" s="163">
        <f t="shared" si="14"/>
        <v>0</v>
      </c>
      <c r="AE120" s="163">
        <f t="shared" si="15"/>
        <v>0</v>
      </c>
      <c r="AF120" s="168">
        <f t="shared" si="16"/>
        <v>0</v>
      </c>
    </row>
    <row r="121" spans="1:32" x14ac:dyDescent="0.25">
      <c r="A121" s="155" t="str">
        <f>IF(ISBLANK('M1'!A121),"",'M1'!A121)</f>
        <v/>
      </c>
      <c r="B121" s="158" t="str">
        <f>IF(ISBLANK('M1'!B121),"",'M1'!B121)</f>
        <v/>
      </c>
      <c r="C121" s="280" t="str">
        <f>IF(ISBLANK('M1'!R121),"",'M1'!R121)</f>
        <v/>
      </c>
      <c r="D121" s="212"/>
      <c r="E121" s="213"/>
      <c r="F121" s="213"/>
      <c r="G121" s="213"/>
      <c r="H121" s="213"/>
      <c r="I121" s="213"/>
      <c r="J121" s="215"/>
      <c r="K121" s="501"/>
      <c r="L121" s="216"/>
      <c r="M121" s="214"/>
      <c r="N121" s="214"/>
      <c r="O121" s="214"/>
      <c r="P121" s="214"/>
      <c r="Q121" s="215"/>
      <c r="R121" s="213"/>
      <c r="S121" s="213"/>
      <c r="T121" s="213"/>
      <c r="U121" s="213"/>
      <c r="V121" s="216"/>
      <c r="X121" s="167">
        <f t="shared" si="9"/>
        <v>0</v>
      </c>
      <c r="Y121" s="163">
        <f t="shared" si="10"/>
        <v>0</v>
      </c>
      <c r="Z121" s="163">
        <f t="shared" si="11"/>
        <v>0</v>
      </c>
      <c r="AA121" s="958">
        <f t="shared" si="12"/>
        <v>0</v>
      </c>
      <c r="AC121" s="167">
        <f t="shared" si="13"/>
        <v>0</v>
      </c>
      <c r="AD121" s="163">
        <f t="shared" si="14"/>
        <v>0</v>
      </c>
      <c r="AE121" s="163">
        <f t="shared" si="15"/>
        <v>0</v>
      </c>
      <c r="AF121" s="168">
        <f t="shared" si="16"/>
        <v>0</v>
      </c>
    </row>
    <row r="122" spans="1:32" x14ac:dyDescent="0.25">
      <c r="A122" s="155" t="str">
        <f>IF(ISBLANK('M1'!A122),"",'M1'!A122)</f>
        <v/>
      </c>
      <c r="B122" s="158" t="str">
        <f>IF(ISBLANK('M1'!B122),"",'M1'!B122)</f>
        <v/>
      </c>
      <c r="C122" s="280" t="str">
        <f>IF(ISBLANK('M1'!R122),"",'M1'!R122)</f>
        <v/>
      </c>
      <c r="D122" s="212"/>
      <c r="E122" s="213"/>
      <c r="F122" s="213"/>
      <c r="G122" s="213"/>
      <c r="H122" s="213"/>
      <c r="I122" s="213"/>
      <c r="J122" s="215"/>
      <c r="K122" s="501"/>
      <c r="L122" s="216"/>
      <c r="M122" s="214"/>
      <c r="N122" s="214"/>
      <c r="O122" s="214"/>
      <c r="P122" s="214"/>
      <c r="Q122" s="215"/>
      <c r="R122" s="213"/>
      <c r="S122" s="213"/>
      <c r="T122" s="213"/>
      <c r="U122" s="213"/>
      <c r="V122" s="216"/>
      <c r="X122" s="167">
        <f t="shared" si="9"/>
        <v>0</v>
      </c>
      <c r="Y122" s="163">
        <f t="shared" si="10"/>
        <v>0</v>
      </c>
      <c r="Z122" s="163">
        <f t="shared" si="11"/>
        <v>0</v>
      </c>
      <c r="AA122" s="958">
        <f t="shared" si="12"/>
        <v>0</v>
      </c>
      <c r="AC122" s="167">
        <f t="shared" si="13"/>
        <v>0</v>
      </c>
      <c r="AD122" s="163">
        <f t="shared" si="14"/>
        <v>0</v>
      </c>
      <c r="AE122" s="163">
        <f t="shared" si="15"/>
        <v>0</v>
      </c>
      <c r="AF122" s="168">
        <f t="shared" si="16"/>
        <v>0</v>
      </c>
    </row>
    <row r="123" spans="1:32" x14ac:dyDescent="0.25">
      <c r="A123" s="155" t="str">
        <f>IF(ISBLANK('M1'!A123),"",'M1'!A123)</f>
        <v/>
      </c>
      <c r="B123" s="158" t="str">
        <f>IF(ISBLANK('M1'!B123),"",'M1'!B123)</f>
        <v/>
      </c>
      <c r="C123" s="280" t="str">
        <f>IF(ISBLANK('M1'!R123),"",'M1'!R123)</f>
        <v/>
      </c>
      <c r="D123" s="212"/>
      <c r="E123" s="213"/>
      <c r="F123" s="213"/>
      <c r="G123" s="213"/>
      <c r="H123" s="213"/>
      <c r="I123" s="213"/>
      <c r="J123" s="215"/>
      <c r="K123" s="501"/>
      <c r="L123" s="216"/>
      <c r="M123" s="214"/>
      <c r="N123" s="214"/>
      <c r="O123" s="214"/>
      <c r="P123" s="214"/>
      <c r="Q123" s="215"/>
      <c r="R123" s="213"/>
      <c r="S123" s="213"/>
      <c r="T123" s="213"/>
      <c r="U123" s="213"/>
      <c r="V123" s="216"/>
      <c r="X123" s="167">
        <f t="shared" si="9"/>
        <v>0</v>
      </c>
      <c r="Y123" s="163">
        <f t="shared" si="10"/>
        <v>0</v>
      </c>
      <c r="Z123" s="163">
        <f t="shared" si="11"/>
        <v>0</v>
      </c>
      <c r="AA123" s="958">
        <f t="shared" si="12"/>
        <v>0</v>
      </c>
      <c r="AC123" s="167">
        <f t="shared" si="13"/>
        <v>0</v>
      </c>
      <c r="AD123" s="163">
        <f t="shared" si="14"/>
        <v>0</v>
      </c>
      <c r="AE123" s="163">
        <f t="shared" si="15"/>
        <v>0</v>
      </c>
      <c r="AF123" s="168">
        <f t="shared" si="16"/>
        <v>0</v>
      </c>
    </row>
    <row r="124" spans="1:32" x14ac:dyDescent="0.25">
      <c r="A124" s="155" t="str">
        <f>IF(ISBLANK('M1'!A124),"",'M1'!A124)</f>
        <v/>
      </c>
      <c r="B124" s="158" t="str">
        <f>IF(ISBLANK('M1'!B124),"",'M1'!B124)</f>
        <v/>
      </c>
      <c r="C124" s="280" t="str">
        <f>IF(ISBLANK('M1'!R124),"",'M1'!R124)</f>
        <v/>
      </c>
      <c r="D124" s="212"/>
      <c r="E124" s="213"/>
      <c r="F124" s="213"/>
      <c r="G124" s="213"/>
      <c r="H124" s="213"/>
      <c r="I124" s="213"/>
      <c r="J124" s="215"/>
      <c r="K124" s="501"/>
      <c r="L124" s="216"/>
      <c r="M124" s="214"/>
      <c r="N124" s="214"/>
      <c r="O124" s="214"/>
      <c r="P124" s="214"/>
      <c r="Q124" s="215"/>
      <c r="R124" s="213"/>
      <c r="S124" s="213"/>
      <c r="T124" s="213"/>
      <c r="U124" s="213"/>
      <c r="V124" s="216"/>
      <c r="X124" s="167">
        <f t="shared" si="9"/>
        <v>0</v>
      </c>
      <c r="Y124" s="163">
        <f t="shared" si="10"/>
        <v>0</v>
      </c>
      <c r="Z124" s="163">
        <f t="shared" si="11"/>
        <v>0</v>
      </c>
      <c r="AA124" s="958">
        <f t="shared" si="12"/>
        <v>0</v>
      </c>
      <c r="AC124" s="167">
        <f t="shared" si="13"/>
        <v>0</v>
      </c>
      <c r="AD124" s="163">
        <f t="shared" si="14"/>
        <v>0</v>
      </c>
      <c r="AE124" s="163">
        <f t="shared" si="15"/>
        <v>0</v>
      </c>
      <c r="AF124" s="168">
        <f t="shared" si="16"/>
        <v>0</v>
      </c>
    </row>
    <row r="125" spans="1:32" x14ac:dyDescent="0.25">
      <c r="A125" s="155" t="str">
        <f>IF(ISBLANK('M1'!A125),"",'M1'!A125)</f>
        <v/>
      </c>
      <c r="B125" s="158" t="str">
        <f>IF(ISBLANK('M1'!B125),"",'M1'!B125)</f>
        <v/>
      </c>
      <c r="C125" s="280" t="str">
        <f>IF(ISBLANK('M1'!R125),"",'M1'!R125)</f>
        <v/>
      </c>
      <c r="D125" s="212"/>
      <c r="E125" s="213"/>
      <c r="F125" s="213"/>
      <c r="G125" s="213"/>
      <c r="H125" s="213"/>
      <c r="I125" s="213"/>
      <c r="J125" s="215"/>
      <c r="K125" s="501"/>
      <c r="L125" s="216"/>
      <c r="M125" s="214"/>
      <c r="N125" s="214"/>
      <c r="O125" s="214"/>
      <c r="P125" s="214"/>
      <c r="Q125" s="215"/>
      <c r="R125" s="213"/>
      <c r="S125" s="213"/>
      <c r="T125" s="213"/>
      <c r="U125" s="213"/>
      <c r="V125" s="216"/>
      <c r="X125" s="167">
        <f t="shared" si="9"/>
        <v>0</v>
      </c>
      <c r="Y125" s="163">
        <f t="shared" si="10"/>
        <v>0</v>
      </c>
      <c r="Z125" s="163">
        <f t="shared" si="11"/>
        <v>0</v>
      </c>
      <c r="AA125" s="958">
        <f t="shared" si="12"/>
        <v>0</v>
      </c>
      <c r="AC125" s="167">
        <f t="shared" si="13"/>
        <v>0</v>
      </c>
      <c r="AD125" s="163">
        <f t="shared" si="14"/>
        <v>0</v>
      </c>
      <c r="AE125" s="163">
        <f t="shared" si="15"/>
        <v>0</v>
      </c>
      <c r="AF125" s="168">
        <f t="shared" si="16"/>
        <v>0</v>
      </c>
    </row>
    <row r="126" spans="1:32" x14ac:dyDescent="0.25">
      <c r="A126" s="155" t="str">
        <f>IF(ISBLANK('M1'!A126),"",'M1'!A126)</f>
        <v/>
      </c>
      <c r="B126" s="158" t="str">
        <f>IF(ISBLANK('M1'!B126),"",'M1'!B126)</f>
        <v/>
      </c>
      <c r="C126" s="280" t="str">
        <f>IF(ISBLANK('M1'!R126),"",'M1'!R126)</f>
        <v/>
      </c>
      <c r="D126" s="212"/>
      <c r="E126" s="213"/>
      <c r="F126" s="213"/>
      <c r="G126" s="213"/>
      <c r="H126" s="213"/>
      <c r="I126" s="213"/>
      <c r="J126" s="215"/>
      <c r="K126" s="501"/>
      <c r="L126" s="216"/>
      <c r="M126" s="214"/>
      <c r="N126" s="214"/>
      <c r="O126" s="214"/>
      <c r="P126" s="214"/>
      <c r="Q126" s="215"/>
      <c r="R126" s="213"/>
      <c r="S126" s="213"/>
      <c r="T126" s="213"/>
      <c r="U126" s="213"/>
      <c r="V126" s="216"/>
      <c r="X126" s="167">
        <f t="shared" si="9"/>
        <v>0</v>
      </c>
      <c r="Y126" s="163">
        <f t="shared" si="10"/>
        <v>0</v>
      </c>
      <c r="Z126" s="163">
        <f t="shared" si="11"/>
        <v>0</v>
      </c>
      <c r="AA126" s="958">
        <f t="shared" si="12"/>
        <v>0</v>
      </c>
      <c r="AC126" s="167">
        <f t="shared" si="13"/>
        <v>0</v>
      </c>
      <c r="AD126" s="163">
        <f t="shared" si="14"/>
        <v>0</v>
      </c>
      <c r="AE126" s="163">
        <f t="shared" si="15"/>
        <v>0</v>
      </c>
      <c r="AF126" s="168">
        <f t="shared" si="16"/>
        <v>0</v>
      </c>
    </row>
    <row r="127" spans="1:32" x14ac:dyDescent="0.25">
      <c r="A127" s="155" t="str">
        <f>IF(ISBLANK('M1'!A127),"",'M1'!A127)</f>
        <v/>
      </c>
      <c r="B127" s="158" t="str">
        <f>IF(ISBLANK('M1'!B127),"",'M1'!B127)</f>
        <v/>
      </c>
      <c r="C127" s="280" t="str">
        <f>IF(ISBLANK('M1'!R127),"",'M1'!R127)</f>
        <v/>
      </c>
      <c r="D127" s="212"/>
      <c r="E127" s="213"/>
      <c r="F127" s="213"/>
      <c r="G127" s="213"/>
      <c r="H127" s="213"/>
      <c r="I127" s="213"/>
      <c r="J127" s="215"/>
      <c r="K127" s="501"/>
      <c r="L127" s="216"/>
      <c r="M127" s="214"/>
      <c r="N127" s="214"/>
      <c r="O127" s="214"/>
      <c r="P127" s="214"/>
      <c r="Q127" s="215"/>
      <c r="R127" s="213"/>
      <c r="S127" s="213"/>
      <c r="T127" s="213"/>
      <c r="U127" s="213"/>
      <c r="V127" s="216"/>
      <c r="X127" s="167">
        <f t="shared" si="9"/>
        <v>0</v>
      </c>
      <c r="Y127" s="163">
        <f t="shared" si="10"/>
        <v>0</v>
      </c>
      <c r="Z127" s="163">
        <f t="shared" si="11"/>
        <v>0</v>
      </c>
      <c r="AA127" s="958">
        <f t="shared" si="12"/>
        <v>0</v>
      </c>
      <c r="AC127" s="167">
        <f t="shared" si="13"/>
        <v>0</v>
      </c>
      <c r="AD127" s="163">
        <f t="shared" si="14"/>
        <v>0</v>
      </c>
      <c r="AE127" s="163">
        <f t="shared" si="15"/>
        <v>0</v>
      </c>
      <c r="AF127" s="168">
        <f t="shared" si="16"/>
        <v>0</v>
      </c>
    </row>
    <row r="128" spans="1:32" x14ac:dyDescent="0.25">
      <c r="A128" s="155" t="str">
        <f>IF(ISBLANK('M1'!A128),"",'M1'!A128)</f>
        <v/>
      </c>
      <c r="B128" s="158" t="str">
        <f>IF(ISBLANK('M1'!B128),"",'M1'!B128)</f>
        <v/>
      </c>
      <c r="C128" s="280" t="str">
        <f>IF(ISBLANK('M1'!R128),"",'M1'!R128)</f>
        <v/>
      </c>
      <c r="D128" s="212"/>
      <c r="E128" s="213"/>
      <c r="F128" s="213"/>
      <c r="G128" s="213"/>
      <c r="H128" s="213"/>
      <c r="I128" s="213"/>
      <c r="J128" s="215"/>
      <c r="K128" s="501"/>
      <c r="L128" s="216"/>
      <c r="M128" s="214"/>
      <c r="N128" s="214"/>
      <c r="O128" s="214"/>
      <c r="P128" s="214"/>
      <c r="Q128" s="215"/>
      <c r="R128" s="213"/>
      <c r="S128" s="213"/>
      <c r="T128" s="213"/>
      <c r="U128" s="213"/>
      <c r="V128" s="216"/>
      <c r="X128" s="167">
        <f t="shared" si="9"/>
        <v>0</v>
      </c>
      <c r="Y128" s="163">
        <f t="shared" si="10"/>
        <v>0</v>
      </c>
      <c r="Z128" s="163">
        <f t="shared" si="11"/>
        <v>0</v>
      </c>
      <c r="AA128" s="958">
        <f t="shared" si="12"/>
        <v>0</v>
      </c>
      <c r="AC128" s="167">
        <f t="shared" si="13"/>
        <v>0</v>
      </c>
      <c r="AD128" s="163">
        <f t="shared" si="14"/>
        <v>0</v>
      </c>
      <c r="AE128" s="163">
        <f t="shared" si="15"/>
        <v>0</v>
      </c>
      <c r="AF128" s="168">
        <f t="shared" si="16"/>
        <v>0</v>
      </c>
    </row>
    <row r="129" spans="1:32" x14ac:dyDescent="0.25">
      <c r="A129" s="155" t="str">
        <f>IF(ISBLANK('M1'!A129),"",'M1'!A129)</f>
        <v/>
      </c>
      <c r="B129" s="158" t="str">
        <f>IF(ISBLANK('M1'!B129),"",'M1'!B129)</f>
        <v/>
      </c>
      <c r="C129" s="280" t="str">
        <f>IF(ISBLANK('M1'!R129),"",'M1'!R129)</f>
        <v/>
      </c>
      <c r="D129" s="212"/>
      <c r="E129" s="213"/>
      <c r="F129" s="213"/>
      <c r="G129" s="213"/>
      <c r="H129" s="213"/>
      <c r="I129" s="213"/>
      <c r="J129" s="215"/>
      <c r="K129" s="501"/>
      <c r="L129" s="216"/>
      <c r="M129" s="214"/>
      <c r="N129" s="214"/>
      <c r="O129" s="214"/>
      <c r="P129" s="214"/>
      <c r="Q129" s="215"/>
      <c r="R129" s="213"/>
      <c r="S129" s="213"/>
      <c r="T129" s="213"/>
      <c r="U129" s="213"/>
      <c r="V129" s="216"/>
      <c r="X129" s="167">
        <f t="shared" si="9"/>
        <v>0</v>
      </c>
      <c r="Y129" s="163">
        <f t="shared" si="10"/>
        <v>0</v>
      </c>
      <c r="Z129" s="163">
        <f t="shared" si="11"/>
        <v>0</v>
      </c>
      <c r="AA129" s="958">
        <f t="shared" si="12"/>
        <v>0</v>
      </c>
      <c r="AC129" s="167">
        <f t="shared" si="13"/>
        <v>0</v>
      </c>
      <c r="AD129" s="163">
        <f t="shared" si="14"/>
        <v>0</v>
      </c>
      <c r="AE129" s="163">
        <f t="shared" si="15"/>
        <v>0</v>
      </c>
      <c r="AF129" s="168">
        <f t="shared" si="16"/>
        <v>0</v>
      </c>
    </row>
    <row r="130" spans="1:32" x14ac:dyDescent="0.25">
      <c r="A130" s="155" t="str">
        <f>IF(ISBLANK('M1'!A130),"",'M1'!A130)</f>
        <v/>
      </c>
      <c r="B130" s="158" t="str">
        <f>IF(ISBLANK('M1'!B130),"",'M1'!B130)</f>
        <v/>
      </c>
      <c r="C130" s="280" t="str">
        <f>IF(ISBLANK('M1'!R130),"",'M1'!R130)</f>
        <v/>
      </c>
      <c r="D130" s="212"/>
      <c r="E130" s="213"/>
      <c r="F130" s="213"/>
      <c r="G130" s="213"/>
      <c r="H130" s="213"/>
      <c r="I130" s="213"/>
      <c r="J130" s="215"/>
      <c r="K130" s="501"/>
      <c r="L130" s="216"/>
      <c r="M130" s="214"/>
      <c r="N130" s="214"/>
      <c r="O130" s="214"/>
      <c r="P130" s="214"/>
      <c r="Q130" s="215"/>
      <c r="R130" s="213"/>
      <c r="S130" s="213"/>
      <c r="T130" s="213"/>
      <c r="U130" s="213"/>
      <c r="V130" s="216"/>
      <c r="X130" s="167">
        <f t="shared" si="9"/>
        <v>0</v>
      </c>
      <c r="Y130" s="163">
        <f t="shared" si="10"/>
        <v>0</v>
      </c>
      <c r="Z130" s="163">
        <f t="shared" si="11"/>
        <v>0</v>
      </c>
      <c r="AA130" s="958">
        <f t="shared" si="12"/>
        <v>0</v>
      </c>
      <c r="AC130" s="167">
        <f t="shared" si="13"/>
        <v>0</v>
      </c>
      <c r="AD130" s="163">
        <f t="shared" si="14"/>
        <v>0</v>
      </c>
      <c r="AE130" s="163">
        <f t="shared" si="15"/>
        <v>0</v>
      </c>
      <c r="AF130" s="168">
        <f t="shared" si="16"/>
        <v>0</v>
      </c>
    </row>
    <row r="131" spans="1:32" x14ac:dyDescent="0.25">
      <c r="A131" s="155" t="str">
        <f>IF(ISBLANK('M1'!A131),"",'M1'!A131)</f>
        <v/>
      </c>
      <c r="B131" s="158" t="str">
        <f>IF(ISBLANK('M1'!B131),"",'M1'!B131)</f>
        <v/>
      </c>
      <c r="C131" s="280" t="str">
        <f>IF(ISBLANK('M1'!R131),"",'M1'!R131)</f>
        <v/>
      </c>
      <c r="D131" s="212"/>
      <c r="E131" s="213"/>
      <c r="F131" s="213"/>
      <c r="G131" s="213"/>
      <c r="H131" s="213"/>
      <c r="I131" s="213"/>
      <c r="J131" s="215"/>
      <c r="K131" s="501"/>
      <c r="L131" s="216"/>
      <c r="M131" s="214"/>
      <c r="N131" s="214"/>
      <c r="O131" s="214"/>
      <c r="P131" s="214"/>
      <c r="Q131" s="215"/>
      <c r="R131" s="213"/>
      <c r="S131" s="213"/>
      <c r="T131" s="213"/>
      <c r="U131" s="213"/>
      <c r="V131" s="216"/>
      <c r="X131" s="167">
        <f t="shared" si="9"/>
        <v>0</v>
      </c>
      <c r="Y131" s="163">
        <f t="shared" si="10"/>
        <v>0</v>
      </c>
      <c r="Z131" s="163">
        <f t="shared" si="11"/>
        <v>0</v>
      </c>
      <c r="AA131" s="958">
        <f t="shared" si="12"/>
        <v>0</v>
      </c>
      <c r="AC131" s="167">
        <f t="shared" si="13"/>
        <v>0</v>
      </c>
      <c r="AD131" s="163">
        <f t="shared" si="14"/>
        <v>0</v>
      </c>
      <c r="AE131" s="163">
        <f t="shared" si="15"/>
        <v>0</v>
      </c>
      <c r="AF131" s="168">
        <f t="shared" si="16"/>
        <v>0</v>
      </c>
    </row>
    <row r="132" spans="1:32" x14ac:dyDescent="0.25">
      <c r="A132" s="155" t="str">
        <f>IF(ISBLANK('M1'!A132),"",'M1'!A132)</f>
        <v/>
      </c>
      <c r="B132" s="158" t="str">
        <f>IF(ISBLANK('M1'!B132),"",'M1'!B132)</f>
        <v/>
      </c>
      <c r="C132" s="280" t="str">
        <f>IF(ISBLANK('M1'!R132),"",'M1'!R132)</f>
        <v/>
      </c>
      <c r="D132" s="212"/>
      <c r="E132" s="213"/>
      <c r="F132" s="213"/>
      <c r="G132" s="213"/>
      <c r="H132" s="213"/>
      <c r="I132" s="213"/>
      <c r="J132" s="215"/>
      <c r="K132" s="501"/>
      <c r="L132" s="216"/>
      <c r="M132" s="214"/>
      <c r="N132" s="214"/>
      <c r="O132" s="214"/>
      <c r="P132" s="214"/>
      <c r="Q132" s="215"/>
      <c r="R132" s="213"/>
      <c r="S132" s="213"/>
      <c r="T132" s="213"/>
      <c r="U132" s="213"/>
      <c r="V132" s="216"/>
      <c r="X132" s="167">
        <f t="shared" si="9"/>
        <v>0</v>
      </c>
      <c r="Y132" s="163">
        <f t="shared" si="10"/>
        <v>0</v>
      </c>
      <c r="Z132" s="163">
        <f t="shared" si="11"/>
        <v>0</v>
      </c>
      <c r="AA132" s="958">
        <f t="shared" si="12"/>
        <v>0</v>
      </c>
      <c r="AC132" s="167">
        <f t="shared" si="13"/>
        <v>0</v>
      </c>
      <c r="AD132" s="163">
        <f t="shared" si="14"/>
        <v>0</v>
      </c>
      <c r="AE132" s="163">
        <f t="shared" si="15"/>
        <v>0</v>
      </c>
      <c r="AF132" s="168">
        <f t="shared" si="16"/>
        <v>0</v>
      </c>
    </row>
    <row r="133" spans="1:32" x14ac:dyDescent="0.25">
      <c r="A133" s="155" t="str">
        <f>IF(ISBLANK('M1'!A133),"",'M1'!A133)</f>
        <v/>
      </c>
      <c r="B133" s="158" t="str">
        <f>IF(ISBLANK('M1'!B133),"",'M1'!B133)</f>
        <v/>
      </c>
      <c r="C133" s="280" t="str">
        <f>IF(ISBLANK('M1'!R133),"",'M1'!R133)</f>
        <v/>
      </c>
      <c r="D133" s="212"/>
      <c r="E133" s="213"/>
      <c r="F133" s="213"/>
      <c r="G133" s="213"/>
      <c r="H133" s="213"/>
      <c r="I133" s="213"/>
      <c r="J133" s="215"/>
      <c r="K133" s="501"/>
      <c r="L133" s="216"/>
      <c r="M133" s="214"/>
      <c r="N133" s="214"/>
      <c r="O133" s="214"/>
      <c r="P133" s="214"/>
      <c r="Q133" s="215"/>
      <c r="R133" s="213"/>
      <c r="S133" s="213"/>
      <c r="T133" s="213"/>
      <c r="U133" s="213"/>
      <c r="V133" s="216"/>
      <c r="X133" s="167">
        <f t="shared" si="9"/>
        <v>0</v>
      </c>
      <c r="Y133" s="163">
        <f t="shared" si="10"/>
        <v>0</v>
      </c>
      <c r="Z133" s="163">
        <f t="shared" si="11"/>
        <v>0</v>
      </c>
      <c r="AA133" s="958">
        <f t="shared" si="12"/>
        <v>0</v>
      </c>
      <c r="AC133" s="167">
        <f t="shared" si="13"/>
        <v>0</v>
      </c>
      <c r="AD133" s="163">
        <f t="shared" si="14"/>
        <v>0</v>
      </c>
      <c r="AE133" s="163">
        <f t="shared" si="15"/>
        <v>0</v>
      </c>
      <c r="AF133" s="168">
        <f t="shared" si="16"/>
        <v>0</v>
      </c>
    </row>
    <row r="134" spans="1:32" x14ac:dyDescent="0.25">
      <c r="A134" s="155" t="str">
        <f>IF(ISBLANK('M1'!A134),"",'M1'!A134)</f>
        <v/>
      </c>
      <c r="B134" s="158" t="str">
        <f>IF(ISBLANK('M1'!B134),"",'M1'!B134)</f>
        <v/>
      </c>
      <c r="C134" s="280" t="str">
        <f>IF(ISBLANK('M1'!R134),"",'M1'!R134)</f>
        <v/>
      </c>
      <c r="D134" s="212"/>
      <c r="E134" s="213"/>
      <c r="F134" s="213"/>
      <c r="G134" s="213"/>
      <c r="H134" s="213"/>
      <c r="I134" s="213"/>
      <c r="J134" s="215"/>
      <c r="K134" s="501"/>
      <c r="L134" s="216"/>
      <c r="M134" s="214"/>
      <c r="N134" s="214"/>
      <c r="O134" s="214"/>
      <c r="P134" s="214"/>
      <c r="Q134" s="215"/>
      <c r="R134" s="213"/>
      <c r="S134" s="213"/>
      <c r="T134" s="213"/>
      <c r="U134" s="213"/>
      <c r="V134" s="216"/>
      <c r="X134" s="167">
        <f t="shared" si="9"/>
        <v>0</v>
      </c>
      <c r="Y134" s="163">
        <f t="shared" si="10"/>
        <v>0</v>
      </c>
      <c r="Z134" s="163">
        <f t="shared" si="11"/>
        <v>0</v>
      </c>
      <c r="AA134" s="958">
        <f t="shared" si="12"/>
        <v>0</v>
      </c>
      <c r="AC134" s="167">
        <f t="shared" si="13"/>
        <v>0</v>
      </c>
      <c r="AD134" s="163">
        <f t="shared" si="14"/>
        <v>0</v>
      </c>
      <c r="AE134" s="163">
        <f t="shared" si="15"/>
        <v>0</v>
      </c>
      <c r="AF134" s="168">
        <f t="shared" si="16"/>
        <v>0</v>
      </c>
    </row>
    <row r="135" spans="1:32" x14ac:dyDescent="0.25">
      <c r="A135" s="155" t="str">
        <f>IF(ISBLANK('M1'!A135),"",'M1'!A135)</f>
        <v/>
      </c>
      <c r="B135" s="158" t="str">
        <f>IF(ISBLANK('M1'!B135),"",'M1'!B135)</f>
        <v/>
      </c>
      <c r="C135" s="280" t="str">
        <f>IF(ISBLANK('M1'!R135),"",'M1'!R135)</f>
        <v/>
      </c>
      <c r="D135" s="212"/>
      <c r="E135" s="213"/>
      <c r="F135" s="213"/>
      <c r="G135" s="213"/>
      <c r="H135" s="213"/>
      <c r="I135" s="213"/>
      <c r="J135" s="215"/>
      <c r="K135" s="501"/>
      <c r="L135" s="216"/>
      <c r="M135" s="214"/>
      <c r="N135" s="214"/>
      <c r="O135" s="214"/>
      <c r="P135" s="214"/>
      <c r="Q135" s="215"/>
      <c r="R135" s="213"/>
      <c r="S135" s="213"/>
      <c r="T135" s="213"/>
      <c r="U135" s="213"/>
      <c r="V135" s="216"/>
      <c r="X135" s="167">
        <f t="shared" si="9"/>
        <v>0</v>
      </c>
      <c r="Y135" s="163">
        <f t="shared" si="10"/>
        <v>0</v>
      </c>
      <c r="Z135" s="163">
        <f t="shared" si="11"/>
        <v>0</v>
      </c>
      <c r="AA135" s="958">
        <f t="shared" si="12"/>
        <v>0</v>
      </c>
      <c r="AC135" s="167">
        <f t="shared" si="13"/>
        <v>0</v>
      </c>
      <c r="AD135" s="163">
        <f t="shared" si="14"/>
        <v>0</v>
      </c>
      <c r="AE135" s="163">
        <f t="shared" si="15"/>
        <v>0</v>
      </c>
      <c r="AF135" s="168">
        <f t="shared" si="16"/>
        <v>0</v>
      </c>
    </row>
    <row r="136" spans="1:32" x14ac:dyDescent="0.25">
      <c r="A136" s="155" t="str">
        <f>IF(ISBLANK('M1'!A136),"",'M1'!A136)</f>
        <v/>
      </c>
      <c r="B136" s="158" t="str">
        <f>IF(ISBLANK('M1'!B136),"",'M1'!B136)</f>
        <v/>
      </c>
      <c r="C136" s="280" t="str">
        <f>IF(ISBLANK('M1'!R136),"",'M1'!R136)</f>
        <v/>
      </c>
      <c r="D136" s="212"/>
      <c r="E136" s="213"/>
      <c r="F136" s="213"/>
      <c r="G136" s="213"/>
      <c r="H136" s="213"/>
      <c r="I136" s="213"/>
      <c r="J136" s="215"/>
      <c r="K136" s="501"/>
      <c r="L136" s="216"/>
      <c r="M136" s="214"/>
      <c r="N136" s="214"/>
      <c r="O136" s="214"/>
      <c r="P136" s="214"/>
      <c r="Q136" s="215"/>
      <c r="R136" s="213"/>
      <c r="S136" s="213"/>
      <c r="T136" s="213"/>
      <c r="U136" s="213"/>
      <c r="V136" s="216"/>
      <c r="X136" s="167">
        <f t="shared" si="9"/>
        <v>0</v>
      </c>
      <c r="Y136" s="163">
        <f t="shared" si="10"/>
        <v>0</v>
      </c>
      <c r="Z136" s="163">
        <f t="shared" si="11"/>
        <v>0</v>
      </c>
      <c r="AA136" s="958">
        <f t="shared" si="12"/>
        <v>0</v>
      </c>
      <c r="AC136" s="167">
        <f t="shared" si="13"/>
        <v>0</v>
      </c>
      <c r="AD136" s="163">
        <f t="shared" si="14"/>
        <v>0</v>
      </c>
      <c r="AE136" s="163">
        <f t="shared" si="15"/>
        <v>0</v>
      </c>
      <c r="AF136" s="168">
        <f t="shared" si="16"/>
        <v>0</v>
      </c>
    </row>
    <row r="137" spans="1:32" x14ac:dyDescent="0.25">
      <c r="A137" s="155" t="str">
        <f>IF(ISBLANK('M1'!A137),"",'M1'!A137)</f>
        <v/>
      </c>
      <c r="B137" s="158" t="str">
        <f>IF(ISBLANK('M1'!B137),"",'M1'!B137)</f>
        <v/>
      </c>
      <c r="C137" s="280" t="str">
        <f>IF(ISBLANK('M1'!R137),"",'M1'!R137)</f>
        <v/>
      </c>
      <c r="D137" s="212"/>
      <c r="E137" s="213"/>
      <c r="F137" s="213"/>
      <c r="G137" s="213"/>
      <c r="H137" s="213"/>
      <c r="I137" s="213"/>
      <c r="J137" s="215"/>
      <c r="K137" s="501"/>
      <c r="L137" s="216"/>
      <c r="M137" s="214"/>
      <c r="N137" s="214"/>
      <c r="O137" s="214"/>
      <c r="P137" s="214"/>
      <c r="Q137" s="215"/>
      <c r="R137" s="213"/>
      <c r="S137" s="213"/>
      <c r="T137" s="213"/>
      <c r="U137" s="213"/>
      <c r="V137" s="216"/>
      <c r="X137" s="167">
        <f t="shared" si="9"/>
        <v>0</v>
      </c>
      <c r="Y137" s="163">
        <f t="shared" si="10"/>
        <v>0</v>
      </c>
      <c r="Z137" s="163">
        <f t="shared" si="11"/>
        <v>0</v>
      </c>
      <c r="AA137" s="958">
        <f t="shared" si="12"/>
        <v>0</v>
      </c>
      <c r="AC137" s="167">
        <f t="shared" si="13"/>
        <v>0</v>
      </c>
      <c r="AD137" s="163">
        <f t="shared" si="14"/>
        <v>0</v>
      </c>
      <c r="AE137" s="163">
        <f t="shared" si="15"/>
        <v>0</v>
      </c>
      <c r="AF137" s="168">
        <f t="shared" si="16"/>
        <v>0</v>
      </c>
    </row>
    <row r="138" spans="1:32" x14ac:dyDescent="0.25">
      <c r="A138" s="155" t="str">
        <f>IF(ISBLANK('M1'!A138),"",'M1'!A138)</f>
        <v/>
      </c>
      <c r="B138" s="158" t="str">
        <f>IF(ISBLANK('M1'!B138),"",'M1'!B138)</f>
        <v/>
      </c>
      <c r="C138" s="280" t="str">
        <f>IF(ISBLANK('M1'!R138),"",'M1'!R138)</f>
        <v/>
      </c>
      <c r="D138" s="212"/>
      <c r="E138" s="213"/>
      <c r="F138" s="213"/>
      <c r="G138" s="213"/>
      <c r="H138" s="213"/>
      <c r="I138" s="213"/>
      <c r="J138" s="215"/>
      <c r="K138" s="501"/>
      <c r="L138" s="216"/>
      <c r="M138" s="214"/>
      <c r="N138" s="214"/>
      <c r="O138" s="214"/>
      <c r="P138" s="214"/>
      <c r="Q138" s="215"/>
      <c r="R138" s="213"/>
      <c r="S138" s="213"/>
      <c r="T138" s="213"/>
      <c r="U138" s="213"/>
      <c r="V138" s="216"/>
      <c r="X138" s="167">
        <f t="shared" si="9"/>
        <v>0</v>
      </c>
      <c r="Y138" s="163">
        <f t="shared" si="10"/>
        <v>0</v>
      </c>
      <c r="Z138" s="163">
        <f t="shared" si="11"/>
        <v>0</v>
      </c>
      <c r="AA138" s="958">
        <f t="shared" si="12"/>
        <v>0</v>
      </c>
      <c r="AC138" s="167">
        <f t="shared" si="13"/>
        <v>0</v>
      </c>
      <c r="AD138" s="163">
        <f t="shared" si="14"/>
        <v>0</v>
      </c>
      <c r="AE138" s="163">
        <f t="shared" si="15"/>
        <v>0</v>
      </c>
      <c r="AF138" s="168">
        <f t="shared" si="16"/>
        <v>0</v>
      </c>
    </row>
    <row r="139" spans="1:32" x14ac:dyDescent="0.25">
      <c r="A139" s="155" t="str">
        <f>IF(ISBLANK('M1'!A139),"",'M1'!A139)</f>
        <v/>
      </c>
      <c r="B139" s="158" t="str">
        <f>IF(ISBLANK('M1'!B139),"",'M1'!B139)</f>
        <v/>
      </c>
      <c r="C139" s="280" t="str">
        <f>IF(ISBLANK('M1'!R139),"",'M1'!R139)</f>
        <v/>
      </c>
      <c r="D139" s="212"/>
      <c r="E139" s="213"/>
      <c r="F139" s="213"/>
      <c r="G139" s="213"/>
      <c r="H139" s="213"/>
      <c r="I139" s="213"/>
      <c r="J139" s="215"/>
      <c r="K139" s="501"/>
      <c r="L139" s="216"/>
      <c r="M139" s="214"/>
      <c r="N139" s="214"/>
      <c r="O139" s="214"/>
      <c r="P139" s="214"/>
      <c r="Q139" s="215"/>
      <c r="R139" s="213"/>
      <c r="S139" s="213"/>
      <c r="T139" s="213"/>
      <c r="U139" s="213"/>
      <c r="V139" s="216"/>
      <c r="X139" s="167">
        <f t="shared" si="9"/>
        <v>0</v>
      </c>
      <c r="Y139" s="163">
        <f t="shared" si="10"/>
        <v>0</v>
      </c>
      <c r="Z139" s="163">
        <f t="shared" si="11"/>
        <v>0</v>
      </c>
      <c r="AA139" s="958">
        <f t="shared" si="12"/>
        <v>0</v>
      </c>
      <c r="AC139" s="167">
        <f t="shared" si="13"/>
        <v>0</v>
      </c>
      <c r="AD139" s="163">
        <f t="shared" si="14"/>
        <v>0</v>
      </c>
      <c r="AE139" s="163">
        <f t="shared" si="15"/>
        <v>0</v>
      </c>
      <c r="AF139" s="168">
        <f t="shared" si="16"/>
        <v>0</v>
      </c>
    </row>
    <row r="140" spans="1:32" x14ac:dyDescent="0.25">
      <c r="A140" s="155" t="str">
        <f>IF(ISBLANK('M1'!A140),"",'M1'!A140)</f>
        <v/>
      </c>
      <c r="B140" s="158" t="str">
        <f>IF(ISBLANK('M1'!B140),"",'M1'!B140)</f>
        <v/>
      </c>
      <c r="C140" s="280" t="str">
        <f>IF(ISBLANK('M1'!R140),"",'M1'!R140)</f>
        <v/>
      </c>
      <c r="D140" s="212"/>
      <c r="E140" s="213"/>
      <c r="F140" s="213"/>
      <c r="G140" s="213"/>
      <c r="H140" s="213"/>
      <c r="I140" s="213"/>
      <c r="J140" s="215"/>
      <c r="K140" s="501"/>
      <c r="L140" s="216"/>
      <c r="M140" s="214"/>
      <c r="N140" s="214"/>
      <c r="O140" s="214"/>
      <c r="P140" s="214"/>
      <c r="Q140" s="215"/>
      <c r="R140" s="213"/>
      <c r="S140" s="213"/>
      <c r="T140" s="213"/>
      <c r="U140" s="213"/>
      <c r="V140" s="216"/>
      <c r="X140" s="167">
        <f t="shared" si="9"/>
        <v>0</v>
      </c>
      <c r="Y140" s="163">
        <f t="shared" si="10"/>
        <v>0</v>
      </c>
      <c r="Z140" s="163">
        <f t="shared" si="11"/>
        <v>0</v>
      </c>
      <c r="AA140" s="958">
        <f t="shared" si="12"/>
        <v>0</v>
      </c>
      <c r="AC140" s="167">
        <f t="shared" si="13"/>
        <v>0</v>
      </c>
      <c r="AD140" s="163">
        <f t="shared" si="14"/>
        <v>0</v>
      </c>
      <c r="AE140" s="163">
        <f t="shared" si="15"/>
        <v>0</v>
      </c>
      <c r="AF140" s="168">
        <f t="shared" si="16"/>
        <v>0</v>
      </c>
    </row>
    <row r="141" spans="1:32" x14ac:dyDescent="0.25">
      <c r="A141" s="155" t="str">
        <f>IF(ISBLANK('M1'!A141),"",'M1'!A141)</f>
        <v/>
      </c>
      <c r="B141" s="158" t="str">
        <f>IF(ISBLANK('M1'!B141),"",'M1'!B141)</f>
        <v/>
      </c>
      <c r="C141" s="280" t="str">
        <f>IF(ISBLANK('M1'!R141),"",'M1'!R141)</f>
        <v/>
      </c>
      <c r="D141" s="212"/>
      <c r="E141" s="213"/>
      <c r="F141" s="213"/>
      <c r="G141" s="213"/>
      <c r="H141" s="213"/>
      <c r="I141" s="213"/>
      <c r="J141" s="215"/>
      <c r="K141" s="501"/>
      <c r="L141" s="216"/>
      <c r="M141" s="214"/>
      <c r="N141" s="214"/>
      <c r="O141" s="214"/>
      <c r="P141" s="214"/>
      <c r="Q141" s="215"/>
      <c r="R141" s="213"/>
      <c r="S141" s="213"/>
      <c r="T141" s="213"/>
      <c r="U141" s="213"/>
      <c r="V141" s="216"/>
      <c r="X141" s="167">
        <f t="shared" si="9"/>
        <v>0</v>
      </c>
      <c r="Y141" s="163">
        <f t="shared" si="10"/>
        <v>0</v>
      </c>
      <c r="Z141" s="163">
        <f t="shared" si="11"/>
        <v>0</v>
      </c>
      <c r="AA141" s="958">
        <f t="shared" si="12"/>
        <v>0</v>
      </c>
      <c r="AC141" s="167">
        <f t="shared" si="13"/>
        <v>0</v>
      </c>
      <c r="AD141" s="163">
        <f t="shared" si="14"/>
        <v>0</v>
      </c>
      <c r="AE141" s="163">
        <f t="shared" si="15"/>
        <v>0</v>
      </c>
      <c r="AF141" s="168">
        <f t="shared" si="16"/>
        <v>0</v>
      </c>
    </row>
    <row r="142" spans="1:32" x14ac:dyDescent="0.25">
      <c r="A142" s="155" t="str">
        <f>IF(ISBLANK('M1'!A142),"",'M1'!A142)</f>
        <v/>
      </c>
      <c r="B142" s="158" t="str">
        <f>IF(ISBLANK('M1'!B142),"",'M1'!B142)</f>
        <v/>
      </c>
      <c r="C142" s="280" t="str">
        <f>IF(ISBLANK('M1'!R142),"",'M1'!R142)</f>
        <v/>
      </c>
      <c r="D142" s="212"/>
      <c r="E142" s="213"/>
      <c r="F142" s="213"/>
      <c r="G142" s="213"/>
      <c r="H142" s="213"/>
      <c r="I142" s="213"/>
      <c r="J142" s="215"/>
      <c r="K142" s="501"/>
      <c r="L142" s="216"/>
      <c r="M142" s="214"/>
      <c r="N142" s="214"/>
      <c r="O142" s="214"/>
      <c r="P142" s="214"/>
      <c r="Q142" s="215"/>
      <c r="R142" s="213"/>
      <c r="S142" s="213"/>
      <c r="T142" s="213"/>
      <c r="U142" s="213"/>
      <c r="V142" s="216"/>
      <c r="X142" s="167">
        <f t="shared" si="9"/>
        <v>0</v>
      </c>
      <c r="Y142" s="163">
        <f t="shared" si="10"/>
        <v>0</v>
      </c>
      <c r="Z142" s="163">
        <f t="shared" si="11"/>
        <v>0</v>
      </c>
      <c r="AA142" s="958">
        <f t="shared" si="12"/>
        <v>0</v>
      </c>
      <c r="AC142" s="167">
        <f t="shared" si="13"/>
        <v>0</v>
      </c>
      <c r="AD142" s="163">
        <f t="shared" si="14"/>
        <v>0</v>
      </c>
      <c r="AE142" s="163">
        <f t="shared" si="15"/>
        <v>0</v>
      </c>
      <c r="AF142" s="168">
        <f t="shared" si="16"/>
        <v>0</v>
      </c>
    </row>
    <row r="143" spans="1:32" x14ac:dyDescent="0.25">
      <c r="A143" s="155" t="str">
        <f>IF(ISBLANK('M1'!A143),"",'M1'!A143)</f>
        <v/>
      </c>
      <c r="B143" s="158" t="str">
        <f>IF(ISBLANK('M1'!B143),"",'M1'!B143)</f>
        <v/>
      </c>
      <c r="C143" s="280" t="str">
        <f>IF(ISBLANK('M1'!R143),"",'M1'!R143)</f>
        <v/>
      </c>
      <c r="D143" s="212"/>
      <c r="E143" s="213"/>
      <c r="F143" s="213"/>
      <c r="G143" s="213"/>
      <c r="H143" s="213"/>
      <c r="I143" s="213"/>
      <c r="J143" s="215"/>
      <c r="K143" s="501"/>
      <c r="L143" s="216"/>
      <c r="M143" s="214"/>
      <c r="N143" s="214"/>
      <c r="O143" s="214"/>
      <c r="P143" s="214"/>
      <c r="Q143" s="215"/>
      <c r="R143" s="213"/>
      <c r="S143" s="213"/>
      <c r="T143" s="213"/>
      <c r="U143" s="213"/>
      <c r="V143" s="216"/>
      <c r="X143" s="167">
        <f t="shared" si="9"/>
        <v>0</v>
      </c>
      <c r="Y143" s="163">
        <f t="shared" si="10"/>
        <v>0</v>
      </c>
      <c r="Z143" s="163">
        <f t="shared" si="11"/>
        <v>0</v>
      </c>
      <c r="AA143" s="958">
        <f t="shared" si="12"/>
        <v>0</v>
      </c>
      <c r="AC143" s="167">
        <f t="shared" si="13"/>
        <v>0</v>
      </c>
      <c r="AD143" s="163">
        <f t="shared" si="14"/>
        <v>0</v>
      </c>
      <c r="AE143" s="163">
        <f t="shared" si="15"/>
        <v>0</v>
      </c>
      <c r="AF143" s="168">
        <f t="shared" si="16"/>
        <v>0</v>
      </c>
    </row>
    <row r="144" spans="1:32" x14ac:dyDescent="0.25">
      <c r="A144" s="155" t="str">
        <f>IF(ISBLANK('M1'!A144),"",'M1'!A144)</f>
        <v/>
      </c>
      <c r="B144" s="158" t="str">
        <f>IF(ISBLANK('M1'!B144),"",'M1'!B144)</f>
        <v/>
      </c>
      <c r="C144" s="280" t="str">
        <f>IF(ISBLANK('M1'!R144),"",'M1'!R144)</f>
        <v/>
      </c>
      <c r="D144" s="212"/>
      <c r="E144" s="213"/>
      <c r="F144" s="213"/>
      <c r="G144" s="213"/>
      <c r="H144" s="213"/>
      <c r="I144" s="213"/>
      <c r="J144" s="215"/>
      <c r="K144" s="501"/>
      <c r="L144" s="216"/>
      <c r="M144" s="214"/>
      <c r="N144" s="214"/>
      <c r="O144" s="214"/>
      <c r="P144" s="214"/>
      <c r="Q144" s="215"/>
      <c r="R144" s="213"/>
      <c r="S144" s="213"/>
      <c r="T144" s="213"/>
      <c r="U144" s="213"/>
      <c r="V144" s="216"/>
      <c r="X144" s="167">
        <f t="shared" si="9"/>
        <v>0</v>
      </c>
      <c r="Y144" s="163">
        <f t="shared" si="10"/>
        <v>0</v>
      </c>
      <c r="Z144" s="163">
        <f t="shared" si="11"/>
        <v>0</v>
      </c>
      <c r="AA144" s="958">
        <f t="shared" si="12"/>
        <v>0</v>
      </c>
      <c r="AC144" s="167">
        <f t="shared" si="13"/>
        <v>0</v>
      </c>
      <c r="AD144" s="163">
        <f t="shared" si="14"/>
        <v>0</v>
      </c>
      <c r="AE144" s="163">
        <f t="shared" si="15"/>
        <v>0</v>
      </c>
      <c r="AF144" s="168">
        <f t="shared" si="16"/>
        <v>0</v>
      </c>
    </row>
    <row r="145" spans="1:32" x14ac:dyDescent="0.25">
      <c r="A145" s="155" t="str">
        <f>IF(ISBLANK('M1'!A145),"",'M1'!A145)</f>
        <v/>
      </c>
      <c r="B145" s="158" t="str">
        <f>IF(ISBLANK('M1'!B145),"",'M1'!B145)</f>
        <v/>
      </c>
      <c r="C145" s="280" t="str">
        <f>IF(ISBLANK('M1'!R145),"",'M1'!R145)</f>
        <v/>
      </c>
      <c r="D145" s="212"/>
      <c r="E145" s="213"/>
      <c r="F145" s="213"/>
      <c r="G145" s="213"/>
      <c r="H145" s="213"/>
      <c r="I145" s="213"/>
      <c r="J145" s="215"/>
      <c r="K145" s="501"/>
      <c r="L145" s="216"/>
      <c r="M145" s="214"/>
      <c r="N145" s="214"/>
      <c r="O145" s="214"/>
      <c r="P145" s="214"/>
      <c r="Q145" s="215"/>
      <c r="R145" s="213"/>
      <c r="S145" s="213"/>
      <c r="T145" s="213"/>
      <c r="U145" s="213"/>
      <c r="V145" s="216"/>
      <c r="X145" s="167">
        <f t="shared" si="9"/>
        <v>0</v>
      </c>
      <c r="Y145" s="163">
        <f t="shared" si="10"/>
        <v>0</v>
      </c>
      <c r="Z145" s="163">
        <f t="shared" si="11"/>
        <v>0</v>
      </c>
      <c r="AA145" s="958">
        <f t="shared" si="12"/>
        <v>0</v>
      </c>
      <c r="AC145" s="167">
        <f t="shared" si="13"/>
        <v>0</v>
      </c>
      <c r="AD145" s="163">
        <f t="shared" si="14"/>
        <v>0</v>
      </c>
      <c r="AE145" s="163">
        <f t="shared" si="15"/>
        <v>0</v>
      </c>
      <c r="AF145" s="168">
        <f t="shared" si="16"/>
        <v>0</v>
      </c>
    </row>
    <row r="146" spans="1:32" x14ac:dyDescent="0.25">
      <c r="A146" s="155" t="str">
        <f>IF(ISBLANK('M1'!A146),"",'M1'!A146)</f>
        <v/>
      </c>
      <c r="B146" s="158" t="str">
        <f>IF(ISBLANK('M1'!B146),"",'M1'!B146)</f>
        <v/>
      </c>
      <c r="C146" s="280" t="str">
        <f>IF(ISBLANK('M1'!R146),"",'M1'!R146)</f>
        <v/>
      </c>
      <c r="D146" s="212"/>
      <c r="E146" s="213"/>
      <c r="F146" s="213"/>
      <c r="G146" s="213"/>
      <c r="H146" s="213"/>
      <c r="I146" s="213"/>
      <c r="J146" s="215"/>
      <c r="K146" s="501"/>
      <c r="L146" s="216"/>
      <c r="M146" s="214"/>
      <c r="N146" s="214"/>
      <c r="O146" s="214"/>
      <c r="P146" s="214"/>
      <c r="Q146" s="215"/>
      <c r="R146" s="213"/>
      <c r="S146" s="213"/>
      <c r="T146" s="213"/>
      <c r="U146" s="213"/>
      <c r="V146" s="216"/>
      <c r="X146" s="167">
        <f t="shared" ref="X146:X196" si="17">SUM(D146:I146)</f>
        <v>0</v>
      </c>
      <c r="Y146" s="163">
        <f t="shared" ref="Y146:Y196" si="18">SUM(J146:L146)</f>
        <v>0</v>
      </c>
      <c r="Z146" s="163">
        <f t="shared" ref="Z146:Z196" si="19">SUM(M146:P146)</f>
        <v>0</v>
      </c>
      <c r="AA146" s="958">
        <f t="shared" ref="AA146:AA196" si="20">SUM(Q146:V146)</f>
        <v>0</v>
      </c>
      <c r="AC146" s="167">
        <f t="shared" ref="AC146:AC196" si="21">IF(C146="",X146,C146-X146)</f>
        <v>0</v>
      </c>
      <c r="AD146" s="163">
        <f t="shared" ref="AD146:AD196" si="22">IF(C146="",Y146,C146-Y146)</f>
        <v>0</v>
      </c>
      <c r="AE146" s="163">
        <f t="shared" ref="AE146:AE196" si="23">IF(C146="",Z146,C146-Z146)</f>
        <v>0</v>
      </c>
      <c r="AF146" s="168">
        <f t="shared" ref="AF146:AF196" si="24">IF(C146="",AA146,C146-AA146)</f>
        <v>0</v>
      </c>
    </row>
    <row r="147" spans="1:32" x14ac:dyDescent="0.25">
      <c r="A147" s="155" t="str">
        <f>IF(ISBLANK('M1'!A147),"",'M1'!A147)</f>
        <v/>
      </c>
      <c r="B147" s="158" t="str">
        <f>IF(ISBLANK('M1'!B147),"",'M1'!B147)</f>
        <v/>
      </c>
      <c r="C147" s="280" t="str">
        <f>IF(ISBLANK('M1'!R147),"",'M1'!R147)</f>
        <v/>
      </c>
      <c r="D147" s="212"/>
      <c r="E147" s="213"/>
      <c r="F147" s="213"/>
      <c r="G147" s="213"/>
      <c r="H147" s="213"/>
      <c r="I147" s="213"/>
      <c r="J147" s="215"/>
      <c r="K147" s="501"/>
      <c r="L147" s="216"/>
      <c r="M147" s="214"/>
      <c r="N147" s="214"/>
      <c r="O147" s="214"/>
      <c r="P147" s="214"/>
      <c r="Q147" s="215"/>
      <c r="R147" s="213"/>
      <c r="S147" s="213"/>
      <c r="T147" s="213"/>
      <c r="U147" s="213"/>
      <c r="V147" s="216"/>
      <c r="X147" s="167">
        <f t="shared" si="17"/>
        <v>0</v>
      </c>
      <c r="Y147" s="163">
        <f t="shared" si="18"/>
        <v>0</v>
      </c>
      <c r="Z147" s="163">
        <f t="shared" si="19"/>
        <v>0</v>
      </c>
      <c r="AA147" s="958">
        <f t="shared" si="20"/>
        <v>0</v>
      </c>
      <c r="AC147" s="167">
        <f t="shared" si="21"/>
        <v>0</v>
      </c>
      <c r="AD147" s="163">
        <f t="shared" si="22"/>
        <v>0</v>
      </c>
      <c r="AE147" s="163">
        <f t="shared" si="23"/>
        <v>0</v>
      </c>
      <c r="AF147" s="168">
        <f t="shared" si="24"/>
        <v>0</v>
      </c>
    </row>
    <row r="148" spans="1:32" x14ac:dyDescent="0.25">
      <c r="A148" s="155" t="str">
        <f>IF(ISBLANK('M1'!A148),"",'M1'!A148)</f>
        <v/>
      </c>
      <c r="B148" s="158" t="str">
        <f>IF(ISBLANK('M1'!B148),"",'M1'!B148)</f>
        <v/>
      </c>
      <c r="C148" s="280" t="str">
        <f>IF(ISBLANK('M1'!R148),"",'M1'!R148)</f>
        <v/>
      </c>
      <c r="D148" s="212"/>
      <c r="E148" s="213"/>
      <c r="F148" s="213"/>
      <c r="G148" s="213"/>
      <c r="H148" s="213"/>
      <c r="I148" s="213"/>
      <c r="J148" s="215"/>
      <c r="K148" s="501"/>
      <c r="L148" s="216"/>
      <c r="M148" s="214"/>
      <c r="N148" s="214"/>
      <c r="O148" s="214"/>
      <c r="P148" s="214"/>
      <c r="Q148" s="215"/>
      <c r="R148" s="213"/>
      <c r="S148" s="213"/>
      <c r="T148" s="213"/>
      <c r="U148" s="213"/>
      <c r="V148" s="216"/>
      <c r="X148" s="167">
        <f t="shared" si="17"/>
        <v>0</v>
      </c>
      <c r="Y148" s="163">
        <f t="shared" si="18"/>
        <v>0</v>
      </c>
      <c r="Z148" s="163">
        <f t="shared" si="19"/>
        <v>0</v>
      </c>
      <c r="AA148" s="958">
        <f t="shared" si="20"/>
        <v>0</v>
      </c>
      <c r="AC148" s="167">
        <f t="shared" si="21"/>
        <v>0</v>
      </c>
      <c r="AD148" s="163">
        <f t="shared" si="22"/>
        <v>0</v>
      </c>
      <c r="AE148" s="163">
        <f t="shared" si="23"/>
        <v>0</v>
      </c>
      <c r="AF148" s="168">
        <f t="shared" si="24"/>
        <v>0</v>
      </c>
    </row>
    <row r="149" spans="1:32" x14ac:dyDescent="0.25">
      <c r="A149" s="155" t="str">
        <f>IF(ISBLANK('M1'!A149),"",'M1'!A149)</f>
        <v/>
      </c>
      <c r="B149" s="158" t="str">
        <f>IF(ISBLANK('M1'!B149),"",'M1'!B149)</f>
        <v/>
      </c>
      <c r="C149" s="280" t="str">
        <f>IF(ISBLANK('M1'!R149),"",'M1'!R149)</f>
        <v/>
      </c>
      <c r="D149" s="212"/>
      <c r="E149" s="213"/>
      <c r="F149" s="213"/>
      <c r="G149" s="213"/>
      <c r="H149" s="213"/>
      <c r="I149" s="213"/>
      <c r="J149" s="215"/>
      <c r="K149" s="501"/>
      <c r="L149" s="216"/>
      <c r="M149" s="214"/>
      <c r="N149" s="214"/>
      <c r="O149" s="214"/>
      <c r="P149" s="214"/>
      <c r="Q149" s="215"/>
      <c r="R149" s="213"/>
      <c r="S149" s="213"/>
      <c r="T149" s="213"/>
      <c r="U149" s="213"/>
      <c r="V149" s="216"/>
      <c r="X149" s="167">
        <f t="shared" si="17"/>
        <v>0</v>
      </c>
      <c r="Y149" s="163">
        <f t="shared" si="18"/>
        <v>0</v>
      </c>
      <c r="Z149" s="163">
        <f t="shared" si="19"/>
        <v>0</v>
      </c>
      <c r="AA149" s="958">
        <f t="shared" si="20"/>
        <v>0</v>
      </c>
      <c r="AC149" s="167">
        <f t="shared" si="21"/>
        <v>0</v>
      </c>
      <c r="AD149" s="163">
        <f t="shared" si="22"/>
        <v>0</v>
      </c>
      <c r="AE149" s="163">
        <f t="shared" si="23"/>
        <v>0</v>
      </c>
      <c r="AF149" s="168">
        <f t="shared" si="24"/>
        <v>0</v>
      </c>
    </row>
    <row r="150" spans="1:32" x14ac:dyDescent="0.25">
      <c r="A150" s="155" t="str">
        <f>IF(ISBLANK('M1'!A150),"",'M1'!A150)</f>
        <v/>
      </c>
      <c r="B150" s="158" t="str">
        <f>IF(ISBLANK('M1'!B150),"",'M1'!B150)</f>
        <v/>
      </c>
      <c r="C150" s="280" t="str">
        <f>IF(ISBLANK('M1'!R150),"",'M1'!R150)</f>
        <v/>
      </c>
      <c r="D150" s="212"/>
      <c r="E150" s="213"/>
      <c r="F150" s="213"/>
      <c r="G150" s="213"/>
      <c r="H150" s="213"/>
      <c r="I150" s="213"/>
      <c r="J150" s="215"/>
      <c r="K150" s="501"/>
      <c r="L150" s="216"/>
      <c r="M150" s="214"/>
      <c r="N150" s="214"/>
      <c r="O150" s="214"/>
      <c r="P150" s="214"/>
      <c r="Q150" s="215"/>
      <c r="R150" s="213"/>
      <c r="S150" s="213"/>
      <c r="T150" s="213"/>
      <c r="U150" s="213"/>
      <c r="V150" s="216"/>
      <c r="X150" s="167">
        <f t="shared" si="17"/>
        <v>0</v>
      </c>
      <c r="Y150" s="163">
        <f t="shared" si="18"/>
        <v>0</v>
      </c>
      <c r="Z150" s="163">
        <f t="shared" si="19"/>
        <v>0</v>
      </c>
      <c r="AA150" s="958">
        <f t="shared" si="20"/>
        <v>0</v>
      </c>
      <c r="AC150" s="167">
        <f t="shared" si="21"/>
        <v>0</v>
      </c>
      <c r="AD150" s="163">
        <f t="shared" si="22"/>
        <v>0</v>
      </c>
      <c r="AE150" s="163">
        <f t="shared" si="23"/>
        <v>0</v>
      </c>
      <c r="AF150" s="168">
        <f t="shared" si="24"/>
        <v>0</v>
      </c>
    </row>
    <row r="151" spans="1:32" x14ac:dyDescent="0.25">
      <c r="A151" s="155" t="str">
        <f>IF(ISBLANK('M1'!A151),"",'M1'!A151)</f>
        <v/>
      </c>
      <c r="B151" s="158" t="str">
        <f>IF(ISBLANK('M1'!B151),"",'M1'!B151)</f>
        <v/>
      </c>
      <c r="C151" s="280" t="str">
        <f>IF(ISBLANK('M1'!R151),"",'M1'!R151)</f>
        <v/>
      </c>
      <c r="D151" s="212"/>
      <c r="E151" s="213"/>
      <c r="F151" s="213"/>
      <c r="G151" s="213"/>
      <c r="H151" s="213"/>
      <c r="I151" s="213"/>
      <c r="J151" s="215"/>
      <c r="K151" s="501"/>
      <c r="L151" s="216"/>
      <c r="M151" s="214"/>
      <c r="N151" s="214"/>
      <c r="O151" s="214"/>
      <c r="P151" s="214"/>
      <c r="Q151" s="215"/>
      <c r="R151" s="213"/>
      <c r="S151" s="213"/>
      <c r="T151" s="213"/>
      <c r="U151" s="213"/>
      <c r="V151" s="216"/>
      <c r="X151" s="167">
        <f t="shared" si="17"/>
        <v>0</v>
      </c>
      <c r="Y151" s="163">
        <f t="shared" si="18"/>
        <v>0</v>
      </c>
      <c r="Z151" s="163">
        <f t="shared" si="19"/>
        <v>0</v>
      </c>
      <c r="AA151" s="958">
        <f t="shared" si="20"/>
        <v>0</v>
      </c>
      <c r="AC151" s="167">
        <f t="shared" si="21"/>
        <v>0</v>
      </c>
      <c r="AD151" s="163">
        <f t="shared" si="22"/>
        <v>0</v>
      </c>
      <c r="AE151" s="163">
        <f t="shared" si="23"/>
        <v>0</v>
      </c>
      <c r="AF151" s="168">
        <f t="shared" si="24"/>
        <v>0</v>
      </c>
    </row>
    <row r="152" spans="1:32" x14ac:dyDescent="0.25">
      <c r="A152" s="155" t="str">
        <f>IF(ISBLANK('M1'!A152),"",'M1'!A152)</f>
        <v/>
      </c>
      <c r="B152" s="158" t="str">
        <f>IF(ISBLANK('M1'!B152),"",'M1'!B152)</f>
        <v/>
      </c>
      <c r="C152" s="280" t="str">
        <f>IF(ISBLANK('M1'!R152),"",'M1'!R152)</f>
        <v/>
      </c>
      <c r="D152" s="212"/>
      <c r="E152" s="213"/>
      <c r="F152" s="213"/>
      <c r="G152" s="213"/>
      <c r="H152" s="213"/>
      <c r="I152" s="213"/>
      <c r="J152" s="215"/>
      <c r="K152" s="501"/>
      <c r="L152" s="216"/>
      <c r="M152" s="214"/>
      <c r="N152" s="214"/>
      <c r="O152" s="214"/>
      <c r="P152" s="214"/>
      <c r="Q152" s="215"/>
      <c r="R152" s="213"/>
      <c r="S152" s="213"/>
      <c r="T152" s="213"/>
      <c r="U152" s="213"/>
      <c r="V152" s="216"/>
      <c r="X152" s="167">
        <f t="shared" si="17"/>
        <v>0</v>
      </c>
      <c r="Y152" s="163">
        <f t="shared" si="18"/>
        <v>0</v>
      </c>
      <c r="Z152" s="163">
        <f t="shared" si="19"/>
        <v>0</v>
      </c>
      <c r="AA152" s="958">
        <f t="shared" si="20"/>
        <v>0</v>
      </c>
      <c r="AC152" s="167">
        <f t="shared" si="21"/>
        <v>0</v>
      </c>
      <c r="AD152" s="163">
        <f t="shared" si="22"/>
        <v>0</v>
      </c>
      <c r="AE152" s="163">
        <f t="shared" si="23"/>
        <v>0</v>
      </c>
      <c r="AF152" s="168">
        <f t="shared" si="24"/>
        <v>0</v>
      </c>
    </row>
    <row r="153" spans="1:32" x14ac:dyDescent="0.25">
      <c r="A153" s="155" t="str">
        <f>IF(ISBLANK('M1'!A153),"",'M1'!A153)</f>
        <v/>
      </c>
      <c r="B153" s="158" t="str">
        <f>IF(ISBLANK('M1'!B153),"",'M1'!B153)</f>
        <v/>
      </c>
      <c r="C153" s="280" t="str">
        <f>IF(ISBLANK('M1'!R153),"",'M1'!R153)</f>
        <v/>
      </c>
      <c r="D153" s="212"/>
      <c r="E153" s="213"/>
      <c r="F153" s="213"/>
      <c r="G153" s="213"/>
      <c r="H153" s="213"/>
      <c r="I153" s="213"/>
      <c r="J153" s="215"/>
      <c r="K153" s="501"/>
      <c r="L153" s="216"/>
      <c r="M153" s="214"/>
      <c r="N153" s="214"/>
      <c r="O153" s="214"/>
      <c r="P153" s="214"/>
      <c r="Q153" s="215"/>
      <c r="R153" s="213"/>
      <c r="S153" s="213"/>
      <c r="T153" s="213"/>
      <c r="U153" s="213"/>
      <c r="V153" s="216"/>
      <c r="X153" s="167">
        <f t="shared" si="17"/>
        <v>0</v>
      </c>
      <c r="Y153" s="163">
        <f t="shared" si="18"/>
        <v>0</v>
      </c>
      <c r="Z153" s="163">
        <f t="shared" si="19"/>
        <v>0</v>
      </c>
      <c r="AA153" s="958">
        <f t="shared" si="20"/>
        <v>0</v>
      </c>
      <c r="AC153" s="167">
        <f t="shared" si="21"/>
        <v>0</v>
      </c>
      <c r="AD153" s="163">
        <f t="shared" si="22"/>
        <v>0</v>
      </c>
      <c r="AE153" s="163">
        <f t="shared" si="23"/>
        <v>0</v>
      </c>
      <c r="AF153" s="168">
        <f t="shared" si="24"/>
        <v>0</v>
      </c>
    </row>
    <row r="154" spans="1:32" x14ac:dyDescent="0.25">
      <c r="A154" s="155" t="str">
        <f>IF(ISBLANK('M1'!A154),"",'M1'!A154)</f>
        <v/>
      </c>
      <c r="B154" s="158" t="str">
        <f>IF(ISBLANK('M1'!B154),"",'M1'!B154)</f>
        <v/>
      </c>
      <c r="C154" s="280" t="str">
        <f>IF(ISBLANK('M1'!R154),"",'M1'!R154)</f>
        <v/>
      </c>
      <c r="D154" s="212"/>
      <c r="E154" s="213"/>
      <c r="F154" s="213"/>
      <c r="G154" s="213"/>
      <c r="H154" s="213"/>
      <c r="I154" s="213"/>
      <c r="J154" s="215"/>
      <c r="K154" s="501"/>
      <c r="L154" s="216"/>
      <c r="M154" s="214"/>
      <c r="N154" s="214"/>
      <c r="O154" s="214"/>
      <c r="P154" s="214"/>
      <c r="Q154" s="215"/>
      <c r="R154" s="213"/>
      <c r="S154" s="213"/>
      <c r="T154" s="213"/>
      <c r="U154" s="213"/>
      <c r="V154" s="216"/>
      <c r="X154" s="167">
        <f t="shared" si="17"/>
        <v>0</v>
      </c>
      <c r="Y154" s="163">
        <f t="shared" si="18"/>
        <v>0</v>
      </c>
      <c r="Z154" s="163">
        <f t="shared" si="19"/>
        <v>0</v>
      </c>
      <c r="AA154" s="958">
        <f t="shared" si="20"/>
        <v>0</v>
      </c>
      <c r="AC154" s="167">
        <f t="shared" si="21"/>
        <v>0</v>
      </c>
      <c r="AD154" s="163">
        <f t="shared" si="22"/>
        <v>0</v>
      </c>
      <c r="AE154" s="163">
        <f t="shared" si="23"/>
        <v>0</v>
      </c>
      <c r="AF154" s="168">
        <f t="shared" si="24"/>
        <v>0</v>
      </c>
    </row>
    <row r="155" spans="1:32" x14ac:dyDescent="0.25">
      <c r="A155" s="155" t="str">
        <f>IF(ISBLANK('M1'!A155),"",'M1'!A155)</f>
        <v/>
      </c>
      <c r="B155" s="158" t="str">
        <f>IF(ISBLANK('M1'!B155),"",'M1'!B155)</f>
        <v/>
      </c>
      <c r="C155" s="280" t="str">
        <f>IF(ISBLANK('M1'!R155),"",'M1'!R155)</f>
        <v/>
      </c>
      <c r="D155" s="212"/>
      <c r="E155" s="213"/>
      <c r="F155" s="213"/>
      <c r="G155" s="213"/>
      <c r="H155" s="213"/>
      <c r="I155" s="213"/>
      <c r="J155" s="215"/>
      <c r="K155" s="501"/>
      <c r="L155" s="216"/>
      <c r="M155" s="214"/>
      <c r="N155" s="214"/>
      <c r="O155" s="214"/>
      <c r="P155" s="214"/>
      <c r="Q155" s="215"/>
      <c r="R155" s="213"/>
      <c r="S155" s="213"/>
      <c r="T155" s="213"/>
      <c r="U155" s="213"/>
      <c r="V155" s="216"/>
      <c r="X155" s="167">
        <f t="shared" si="17"/>
        <v>0</v>
      </c>
      <c r="Y155" s="163">
        <f t="shared" si="18"/>
        <v>0</v>
      </c>
      <c r="Z155" s="163">
        <f t="shared" si="19"/>
        <v>0</v>
      </c>
      <c r="AA155" s="958">
        <f t="shared" si="20"/>
        <v>0</v>
      </c>
      <c r="AC155" s="167">
        <f t="shared" si="21"/>
        <v>0</v>
      </c>
      <c r="AD155" s="163">
        <f t="shared" si="22"/>
        <v>0</v>
      </c>
      <c r="AE155" s="163">
        <f t="shared" si="23"/>
        <v>0</v>
      </c>
      <c r="AF155" s="168">
        <f t="shared" si="24"/>
        <v>0</v>
      </c>
    </row>
    <row r="156" spans="1:32" x14ac:dyDescent="0.25">
      <c r="A156" s="155" t="str">
        <f>IF(ISBLANK('M1'!A156),"",'M1'!A156)</f>
        <v/>
      </c>
      <c r="B156" s="158" t="str">
        <f>IF(ISBLANK('M1'!B156),"",'M1'!B156)</f>
        <v/>
      </c>
      <c r="C156" s="280" t="str">
        <f>IF(ISBLANK('M1'!R156),"",'M1'!R156)</f>
        <v/>
      </c>
      <c r="D156" s="212"/>
      <c r="E156" s="213"/>
      <c r="F156" s="213"/>
      <c r="G156" s="213"/>
      <c r="H156" s="213"/>
      <c r="I156" s="213"/>
      <c r="J156" s="215"/>
      <c r="K156" s="501"/>
      <c r="L156" s="216"/>
      <c r="M156" s="214"/>
      <c r="N156" s="214"/>
      <c r="O156" s="214"/>
      <c r="P156" s="214"/>
      <c r="Q156" s="215"/>
      <c r="R156" s="213"/>
      <c r="S156" s="213"/>
      <c r="T156" s="213"/>
      <c r="U156" s="213"/>
      <c r="V156" s="216"/>
      <c r="X156" s="167">
        <f t="shared" si="17"/>
        <v>0</v>
      </c>
      <c r="Y156" s="163">
        <f t="shared" si="18"/>
        <v>0</v>
      </c>
      <c r="Z156" s="163">
        <f t="shared" si="19"/>
        <v>0</v>
      </c>
      <c r="AA156" s="958">
        <f t="shared" si="20"/>
        <v>0</v>
      </c>
      <c r="AC156" s="167">
        <f t="shared" si="21"/>
        <v>0</v>
      </c>
      <c r="AD156" s="163">
        <f t="shared" si="22"/>
        <v>0</v>
      </c>
      <c r="AE156" s="163">
        <f t="shared" si="23"/>
        <v>0</v>
      </c>
      <c r="AF156" s="168">
        <f t="shared" si="24"/>
        <v>0</v>
      </c>
    </row>
    <row r="157" spans="1:32" x14ac:dyDescent="0.25">
      <c r="A157" s="155" t="str">
        <f>IF(ISBLANK('M1'!A157),"",'M1'!A157)</f>
        <v/>
      </c>
      <c r="B157" s="158" t="str">
        <f>IF(ISBLANK('M1'!B157),"",'M1'!B157)</f>
        <v/>
      </c>
      <c r="C157" s="280" t="str">
        <f>IF(ISBLANK('M1'!R157),"",'M1'!R157)</f>
        <v/>
      </c>
      <c r="D157" s="212"/>
      <c r="E157" s="213"/>
      <c r="F157" s="213"/>
      <c r="G157" s="213"/>
      <c r="H157" s="213"/>
      <c r="I157" s="213"/>
      <c r="J157" s="215"/>
      <c r="K157" s="501"/>
      <c r="L157" s="216"/>
      <c r="M157" s="214"/>
      <c r="N157" s="214"/>
      <c r="O157" s="214"/>
      <c r="P157" s="214"/>
      <c r="Q157" s="215"/>
      <c r="R157" s="213"/>
      <c r="S157" s="213"/>
      <c r="T157" s="213"/>
      <c r="U157" s="213"/>
      <c r="V157" s="216"/>
      <c r="X157" s="167">
        <f t="shared" si="17"/>
        <v>0</v>
      </c>
      <c r="Y157" s="163">
        <f t="shared" si="18"/>
        <v>0</v>
      </c>
      <c r="Z157" s="163">
        <f t="shared" si="19"/>
        <v>0</v>
      </c>
      <c r="AA157" s="958">
        <f t="shared" si="20"/>
        <v>0</v>
      </c>
      <c r="AC157" s="167">
        <f t="shared" si="21"/>
        <v>0</v>
      </c>
      <c r="AD157" s="163">
        <f t="shared" si="22"/>
        <v>0</v>
      </c>
      <c r="AE157" s="163">
        <f t="shared" si="23"/>
        <v>0</v>
      </c>
      <c r="AF157" s="168">
        <f t="shared" si="24"/>
        <v>0</v>
      </c>
    </row>
    <row r="158" spans="1:32" x14ac:dyDescent="0.25">
      <c r="A158" s="155" t="str">
        <f>IF(ISBLANK('M1'!A158),"",'M1'!A158)</f>
        <v/>
      </c>
      <c r="B158" s="158" t="str">
        <f>IF(ISBLANK('M1'!B158),"",'M1'!B158)</f>
        <v/>
      </c>
      <c r="C158" s="280" t="str">
        <f>IF(ISBLANK('M1'!R158),"",'M1'!R158)</f>
        <v/>
      </c>
      <c r="D158" s="212"/>
      <c r="E158" s="213"/>
      <c r="F158" s="213"/>
      <c r="G158" s="213"/>
      <c r="H158" s="213"/>
      <c r="I158" s="213"/>
      <c r="J158" s="215"/>
      <c r="K158" s="501"/>
      <c r="L158" s="216"/>
      <c r="M158" s="214"/>
      <c r="N158" s="214"/>
      <c r="O158" s="214"/>
      <c r="P158" s="214"/>
      <c r="Q158" s="215"/>
      <c r="R158" s="213"/>
      <c r="S158" s="213"/>
      <c r="T158" s="213"/>
      <c r="U158" s="213"/>
      <c r="V158" s="216"/>
      <c r="X158" s="167">
        <f t="shared" si="17"/>
        <v>0</v>
      </c>
      <c r="Y158" s="163">
        <f t="shared" si="18"/>
        <v>0</v>
      </c>
      <c r="Z158" s="163">
        <f t="shared" si="19"/>
        <v>0</v>
      </c>
      <c r="AA158" s="958">
        <f t="shared" si="20"/>
        <v>0</v>
      </c>
      <c r="AC158" s="167">
        <f t="shared" si="21"/>
        <v>0</v>
      </c>
      <c r="AD158" s="163">
        <f t="shared" si="22"/>
        <v>0</v>
      </c>
      <c r="AE158" s="163">
        <f t="shared" si="23"/>
        <v>0</v>
      </c>
      <c r="AF158" s="168">
        <f t="shared" si="24"/>
        <v>0</v>
      </c>
    </row>
    <row r="159" spans="1:32" x14ac:dyDescent="0.25">
      <c r="A159" s="155" t="str">
        <f>IF(ISBLANK('M1'!A159),"",'M1'!A159)</f>
        <v/>
      </c>
      <c r="B159" s="158" t="str">
        <f>IF(ISBLANK('M1'!B159),"",'M1'!B159)</f>
        <v/>
      </c>
      <c r="C159" s="280" t="str">
        <f>IF(ISBLANK('M1'!R159),"",'M1'!R159)</f>
        <v/>
      </c>
      <c r="D159" s="212"/>
      <c r="E159" s="213"/>
      <c r="F159" s="213"/>
      <c r="G159" s="213"/>
      <c r="H159" s="213"/>
      <c r="I159" s="213"/>
      <c r="J159" s="215"/>
      <c r="K159" s="501"/>
      <c r="L159" s="216"/>
      <c r="M159" s="214"/>
      <c r="N159" s="214"/>
      <c r="O159" s="214"/>
      <c r="P159" s="214"/>
      <c r="Q159" s="215"/>
      <c r="R159" s="213"/>
      <c r="S159" s="213"/>
      <c r="T159" s="213"/>
      <c r="U159" s="213"/>
      <c r="V159" s="216"/>
      <c r="X159" s="167">
        <f t="shared" si="17"/>
        <v>0</v>
      </c>
      <c r="Y159" s="163">
        <f t="shared" si="18"/>
        <v>0</v>
      </c>
      <c r="Z159" s="163">
        <f t="shared" si="19"/>
        <v>0</v>
      </c>
      <c r="AA159" s="958">
        <f t="shared" si="20"/>
        <v>0</v>
      </c>
      <c r="AC159" s="167">
        <f t="shared" si="21"/>
        <v>0</v>
      </c>
      <c r="AD159" s="163">
        <f t="shared" si="22"/>
        <v>0</v>
      </c>
      <c r="AE159" s="163">
        <f t="shared" si="23"/>
        <v>0</v>
      </c>
      <c r="AF159" s="168">
        <f t="shared" si="24"/>
        <v>0</v>
      </c>
    </row>
    <row r="160" spans="1:32" x14ac:dyDescent="0.25">
      <c r="A160" s="155" t="str">
        <f>IF(ISBLANK('M1'!A160),"",'M1'!A160)</f>
        <v/>
      </c>
      <c r="B160" s="158" t="str">
        <f>IF(ISBLANK('M1'!B160),"",'M1'!B160)</f>
        <v/>
      </c>
      <c r="C160" s="280" t="str">
        <f>IF(ISBLANK('M1'!R160),"",'M1'!R160)</f>
        <v/>
      </c>
      <c r="D160" s="212"/>
      <c r="E160" s="213"/>
      <c r="F160" s="213"/>
      <c r="G160" s="213"/>
      <c r="H160" s="213"/>
      <c r="I160" s="213"/>
      <c r="J160" s="215"/>
      <c r="K160" s="501"/>
      <c r="L160" s="216"/>
      <c r="M160" s="214"/>
      <c r="N160" s="214"/>
      <c r="O160" s="214"/>
      <c r="P160" s="214"/>
      <c r="Q160" s="215"/>
      <c r="R160" s="213"/>
      <c r="S160" s="213"/>
      <c r="T160" s="213"/>
      <c r="U160" s="213"/>
      <c r="V160" s="216"/>
      <c r="X160" s="167">
        <f t="shared" si="17"/>
        <v>0</v>
      </c>
      <c r="Y160" s="163">
        <f t="shared" si="18"/>
        <v>0</v>
      </c>
      <c r="Z160" s="163">
        <f t="shared" si="19"/>
        <v>0</v>
      </c>
      <c r="AA160" s="958">
        <f t="shared" si="20"/>
        <v>0</v>
      </c>
      <c r="AC160" s="167">
        <f t="shared" si="21"/>
        <v>0</v>
      </c>
      <c r="AD160" s="163">
        <f t="shared" si="22"/>
        <v>0</v>
      </c>
      <c r="AE160" s="163">
        <f t="shared" si="23"/>
        <v>0</v>
      </c>
      <c r="AF160" s="168">
        <f t="shared" si="24"/>
        <v>0</v>
      </c>
    </row>
    <row r="161" spans="1:32" x14ac:dyDescent="0.25">
      <c r="A161" s="155" t="str">
        <f>IF(ISBLANK('M1'!A161),"",'M1'!A161)</f>
        <v/>
      </c>
      <c r="B161" s="158" t="str">
        <f>IF(ISBLANK('M1'!B161),"",'M1'!B161)</f>
        <v/>
      </c>
      <c r="C161" s="280" t="str">
        <f>IF(ISBLANK('M1'!R161),"",'M1'!R161)</f>
        <v/>
      </c>
      <c r="D161" s="212"/>
      <c r="E161" s="213"/>
      <c r="F161" s="213"/>
      <c r="G161" s="213"/>
      <c r="H161" s="213"/>
      <c r="I161" s="213"/>
      <c r="J161" s="215"/>
      <c r="K161" s="501"/>
      <c r="L161" s="216"/>
      <c r="M161" s="214"/>
      <c r="N161" s="214"/>
      <c r="O161" s="214"/>
      <c r="P161" s="214"/>
      <c r="Q161" s="215"/>
      <c r="R161" s="213"/>
      <c r="S161" s="213"/>
      <c r="T161" s="213"/>
      <c r="U161" s="213"/>
      <c r="V161" s="216"/>
      <c r="X161" s="167">
        <f t="shared" si="17"/>
        <v>0</v>
      </c>
      <c r="Y161" s="163">
        <f t="shared" si="18"/>
        <v>0</v>
      </c>
      <c r="Z161" s="163">
        <f t="shared" si="19"/>
        <v>0</v>
      </c>
      <c r="AA161" s="958">
        <f t="shared" si="20"/>
        <v>0</v>
      </c>
      <c r="AC161" s="167">
        <f t="shared" si="21"/>
        <v>0</v>
      </c>
      <c r="AD161" s="163">
        <f t="shared" si="22"/>
        <v>0</v>
      </c>
      <c r="AE161" s="163">
        <f t="shared" si="23"/>
        <v>0</v>
      </c>
      <c r="AF161" s="168">
        <f t="shared" si="24"/>
        <v>0</v>
      </c>
    </row>
    <row r="162" spans="1:32" x14ac:dyDescent="0.25">
      <c r="A162" s="155" t="str">
        <f>IF(ISBLANK('M1'!A162),"",'M1'!A162)</f>
        <v/>
      </c>
      <c r="B162" s="158" t="str">
        <f>IF(ISBLANK('M1'!B162),"",'M1'!B162)</f>
        <v/>
      </c>
      <c r="C162" s="280" t="str">
        <f>IF(ISBLANK('M1'!R162),"",'M1'!R162)</f>
        <v/>
      </c>
      <c r="D162" s="212"/>
      <c r="E162" s="213"/>
      <c r="F162" s="213"/>
      <c r="G162" s="213"/>
      <c r="H162" s="213"/>
      <c r="I162" s="213"/>
      <c r="J162" s="215"/>
      <c r="K162" s="501"/>
      <c r="L162" s="216"/>
      <c r="M162" s="214"/>
      <c r="N162" s="214"/>
      <c r="O162" s="214"/>
      <c r="P162" s="214"/>
      <c r="Q162" s="215"/>
      <c r="R162" s="213"/>
      <c r="S162" s="213"/>
      <c r="T162" s="213"/>
      <c r="U162" s="213"/>
      <c r="V162" s="216"/>
      <c r="X162" s="167">
        <f t="shared" si="17"/>
        <v>0</v>
      </c>
      <c r="Y162" s="163">
        <f t="shared" si="18"/>
        <v>0</v>
      </c>
      <c r="Z162" s="163">
        <f t="shared" si="19"/>
        <v>0</v>
      </c>
      <c r="AA162" s="958">
        <f t="shared" si="20"/>
        <v>0</v>
      </c>
      <c r="AC162" s="167">
        <f t="shared" si="21"/>
        <v>0</v>
      </c>
      <c r="AD162" s="163">
        <f t="shared" si="22"/>
        <v>0</v>
      </c>
      <c r="AE162" s="163">
        <f t="shared" si="23"/>
        <v>0</v>
      </c>
      <c r="AF162" s="168">
        <f t="shared" si="24"/>
        <v>0</v>
      </c>
    </row>
    <row r="163" spans="1:32" x14ac:dyDescent="0.25">
      <c r="A163" s="155" t="str">
        <f>IF(ISBLANK('M1'!A163),"",'M1'!A163)</f>
        <v/>
      </c>
      <c r="B163" s="158" t="str">
        <f>IF(ISBLANK('M1'!B163),"",'M1'!B163)</f>
        <v/>
      </c>
      <c r="C163" s="280" t="str">
        <f>IF(ISBLANK('M1'!R163),"",'M1'!R163)</f>
        <v/>
      </c>
      <c r="D163" s="212"/>
      <c r="E163" s="213"/>
      <c r="F163" s="213"/>
      <c r="G163" s="213"/>
      <c r="H163" s="213"/>
      <c r="I163" s="213"/>
      <c r="J163" s="215"/>
      <c r="K163" s="501"/>
      <c r="L163" s="216"/>
      <c r="M163" s="214"/>
      <c r="N163" s="214"/>
      <c r="O163" s="214"/>
      <c r="P163" s="214"/>
      <c r="Q163" s="215"/>
      <c r="R163" s="213"/>
      <c r="S163" s="213"/>
      <c r="T163" s="213"/>
      <c r="U163" s="213"/>
      <c r="V163" s="216"/>
      <c r="X163" s="167">
        <f t="shared" si="17"/>
        <v>0</v>
      </c>
      <c r="Y163" s="163">
        <f t="shared" si="18"/>
        <v>0</v>
      </c>
      <c r="Z163" s="163">
        <f t="shared" si="19"/>
        <v>0</v>
      </c>
      <c r="AA163" s="958">
        <f t="shared" si="20"/>
        <v>0</v>
      </c>
      <c r="AC163" s="167">
        <f t="shared" si="21"/>
        <v>0</v>
      </c>
      <c r="AD163" s="163">
        <f t="shared" si="22"/>
        <v>0</v>
      </c>
      <c r="AE163" s="163">
        <f t="shared" si="23"/>
        <v>0</v>
      </c>
      <c r="AF163" s="168">
        <f t="shared" si="24"/>
        <v>0</v>
      </c>
    </row>
    <row r="164" spans="1:32" x14ac:dyDescent="0.25">
      <c r="A164" s="155" t="str">
        <f>IF(ISBLANK('M1'!A164),"",'M1'!A164)</f>
        <v/>
      </c>
      <c r="B164" s="158" t="str">
        <f>IF(ISBLANK('M1'!B164),"",'M1'!B164)</f>
        <v/>
      </c>
      <c r="C164" s="280" t="str">
        <f>IF(ISBLANK('M1'!R164),"",'M1'!R164)</f>
        <v/>
      </c>
      <c r="D164" s="212"/>
      <c r="E164" s="213"/>
      <c r="F164" s="213"/>
      <c r="G164" s="213"/>
      <c r="H164" s="213"/>
      <c r="I164" s="213"/>
      <c r="J164" s="215"/>
      <c r="K164" s="501"/>
      <c r="L164" s="216"/>
      <c r="M164" s="214"/>
      <c r="N164" s="214"/>
      <c r="O164" s="214"/>
      <c r="P164" s="214"/>
      <c r="Q164" s="215"/>
      <c r="R164" s="213"/>
      <c r="S164" s="213"/>
      <c r="T164" s="213"/>
      <c r="U164" s="213"/>
      <c r="V164" s="216"/>
      <c r="X164" s="167">
        <f t="shared" si="17"/>
        <v>0</v>
      </c>
      <c r="Y164" s="163">
        <f t="shared" si="18"/>
        <v>0</v>
      </c>
      <c r="Z164" s="163">
        <f t="shared" si="19"/>
        <v>0</v>
      </c>
      <c r="AA164" s="958">
        <f t="shared" si="20"/>
        <v>0</v>
      </c>
      <c r="AC164" s="167">
        <f t="shared" si="21"/>
        <v>0</v>
      </c>
      <c r="AD164" s="163">
        <f t="shared" si="22"/>
        <v>0</v>
      </c>
      <c r="AE164" s="163">
        <f t="shared" si="23"/>
        <v>0</v>
      </c>
      <c r="AF164" s="168">
        <f t="shared" si="24"/>
        <v>0</v>
      </c>
    </row>
    <row r="165" spans="1:32" x14ac:dyDescent="0.25">
      <c r="A165" s="155" t="str">
        <f>IF(ISBLANK('M1'!A165),"",'M1'!A165)</f>
        <v/>
      </c>
      <c r="B165" s="158" t="str">
        <f>IF(ISBLANK('M1'!B165),"",'M1'!B165)</f>
        <v/>
      </c>
      <c r="C165" s="280" t="str">
        <f>IF(ISBLANK('M1'!R165),"",'M1'!R165)</f>
        <v/>
      </c>
      <c r="D165" s="212"/>
      <c r="E165" s="213"/>
      <c r="F165" s="213"/>
      <c r="G165" s="213"/>
      <c r="H165" s="213"/>
      <c r="I165" s="213"/>
      <c r="J165" s="215"/>
      <c r="K165" s="501"/>
      <c r="L165" s="216"/>
      <c r="M165" s="214"/>
      <c r="N165" s="214"/>
      <c r="O165" s="214"/>
      <c r="P165" s="214"/>
      <c r="Q165" s="215"/>
      <c r="R165" s="213"/>
      <c r="S165" s="213"/>
      <c r="T165" s="213"/>
      <c r="U165" s="213"/>
      <c r="V165" s="216"/>
      <c r="X165" s="167">
        <f t="shared" si="17"/>
        <v>0</v>
      </c>
      <c r="Y165" s="163">
        <f t="shared" si="18"/>
        <v>0</v>
      </c>
      <c r="Z165" s="163">
        <f t="shared" si="19"/>
        <v>0</v>
      </c>
      <c r="AA165" s="958">
        <f t="shared" si="20"/>
        <v>0</v>
      </c>
      <c r="AC165" s="167">
        <f t="shared" si="21"/>
        <v>0</v>
      </c>
      <c r="AD165" s="163">
        <f t="shared" si="22"/>
        <v>0</v>
      </c>
      <c r="AE165" s="163">
        <f t="shared" si="23"/>
        <v>0</v>
      </c>
      <c r="AF165" s="168">
        <f t="shared" si="24"/>
        <v>0</v>
      </c>
    </row>
    <row r="166" spans="1:32" x14ac:dyDescent="0.25">
      <c r="A166" s="155" t="str">
        <f>IF(ISBLANK('M1'!A166),"",'M1'!A166)</f>
        <v/>
      </c>
      <c r="B166" s="158" t="str">
        <f>IF(ISBLANK('M1'!B166),"",'M1'!B166)</f>
        <v/>
      </c>
      <c r="C166" s="280" t="str">
        <f>IF(ISBLANK('M1'!R166),"",'M1'!R166)</f>
        <v/>
      </c>
      <c r="D166" s="212"/>
      <c r="E166" s="213"/>
      <c r="F166" s="213"/>
      <c r="G166" s="213"/>
      <c r="H166" s="213"/>
      <c r="I166" s="213"/>
      <c r="J166" s="215"/>
      <c r="K166" s="501"/>
      <c r="L166" s="216"/>
      <c r="M166" s="214"/>
      <c r="N166" s="214"/>
      <c r="O166" s="214"/>
      <c r="P166" s="214"/>
      <c r="Q166" s="215"/>
      <c r="R166" s="213"/>
      <c r="S166" s="213"/>
      <c r="T166" s="213"/>
      <c r="U166" s="213"/>
      <c r="V166" s="216"/>
      <c r="X166" s="167">
        <f t="shared" si="17"/>
        <v>0</v>
      </c>
      <c r="Y166" s="163">
        <f t="shared" si="18"/>
        <v>0</v>
      </c>
      <c r="Z166" s="163">
        <f t="shared" si="19"/>
        <v>0</v>
      </c>
      <c r="AA166" s="958">
        <f t="shared" si="20"/>
        <v>0</v>
      </c>
      <c r="AC166" s="167">
        <f t="shared" si="21"/>
        <v>0</v>
      </c>
      <c r="AD166" s="163">
        <f t="shared" si="22"/>
        <v>0</v>
      </c>
      <c r="AE166" s="163">
        <f t="shared" si="23"/>
        <v>0</v>
      </c>
      <c r="AF166" s="168">
        <f t="shared" si="24"/>
        <v>0</v>
      </c>
    </row>
    <row r="167" spans="1:32" x14ac:dyDescent="0.25">
      <c r="A167" s="155" t="str">
        <f>IF(ISBLANK('M1'!A167),"",'M1'!A167)</f>
        <v/>
      </c>
      <c r="B167" s="158" t="str">
        <f>IF(ISBLANK('M1'!B167),"",'M1'!B167)</f>
        <v/>
      </c>
      <c r="C167" s="280" t="str">
        <f>IF(ISBLANK('M1'!R167),"",'M1'!R167)</f>
        <v/>
      </c>
      <c r="D167" s="212"/>
      <c r="E167" s="213"/>
      <c r="F167" s="213"/>
      <c r="G167" s="213"/>
      <c r="H167" s="213"/>
      <c r="I167" s="213"/>
      <c r="J167" s="215"/>
      <c r="K167" s="501"/>
      <c r="L167" s="216"/>
      <c r="M167" s="214"/>
      <c r="N167" s="214"/>
      <c r="O167" s="214"/>
      <c r="P167" s="214"/>
      <c r="Q167" s="215"/>
      <c r="R167" s="213"/>
      <c r="S167" s="213"/>
      <c r="T167" s="213"/>
      <c r="U167" s="213"/>
      <c r="V167" s="216"/>
      <c r="X167" s="167">
        <f t="shared" si="17"/>
        <v>0</v>
      </c>
      <c r="Y167" s="163">
        <f t="shared" si="18"/>
        <v>0</v>
      </c>
      <c r="Z167" s="163">
        <f t="shared" si="19"/>
        <v>0</v>
      </c>
      <c r="AA167" s="958">
        <f t="shared" si="20"/>
        <v>0</v>
      </c>
      <c r="AC167" s="167">
        <f t="shared" si="21"/>
        <v>0</v>
      </c>
      <c r="AD167" s="163">
        <f t="shared" si="22"/>
        <v>0</v>
      </c>
      <c r="AE167" s="163">
        <f t="shared" si="23"/>
        <v>0</v>
      </c>
      <c r="AF167" s="168">
        <f t="shared" si="24"/>
        <v>0</v>
      </c>
    </row>
    <row r="168" spans="1:32" x14ac:dyDescent="0.25">
      <c r="A168" s="155" t="str">
        <f>IF(ISBLANK('M1'!A168),"",'M1'!A168)</f>
        <v/>
      </c>
      <c r="B168" s="158" t="str">
        <f>IF(ISBLANK('M1'!B168),"",'M1'!B168)</f>
        <v/>
      </c>
      <c r="C168" s="280" t="str">
        <f>IF(ISBLANK('M1'!R168),"",'M1'!R168)</f>
        <v/>
      </c>
      <c r="D168" s="212"/>
      <c r="E168" s="213"/>
      <c r="F168" s="213"/>
      <c r="G168" s="213"/>
      <c r="H168" s="213"/>
      <c r="I168" s="213"/>
      <c r="J168" s="215"/>
      <c r="K168" s="501"/>
      <c r="L168" s="216"/>
      <c r="M168" s="214"/>
      <c r="N168" s="214"/>
      <c r="O168" s="214"/>
      <c r="P168" s="214"/>
      <c r="Q168" s="215"/>
      <c r="R168" s="213"/>
      <c r="S168" s="213"/>
      <c r="T168" s="213"/>
      <c r="U168" s="213"/>
      <c r="V168" s="216"/>
      <c r="X168" s="167">
        <f t="shared" si="17"/>
        <v>0</v>
      </c>
      <c r="Y168" s="163">
        <f t="shared" si="18"/>
        <v>0</v>
      </c>
      <c r="Z168" s="163">
        <f t="shared" si="19"/>
        <v>0</v>
      </c>
      <c r="AA168" s="958">
        <f t="shared" si="20"/>
        <v>0</v>
      </c>
      <c r="AC168" s="167">
        <f t="shared" si="21"/>
        <v>0</v>
      </c>
      <c r="AD168" s="163">
        <f t="shared" si="22"/>
        <v>0</v>
      </c>
      <c r="AE168" s="163">
        <f t="shared" si="23"/>
        <v>0</v>
      </c>
      <c r="AF168" s="168">
        <f t="shared" si="24"/>
        <v>0</v>
      </c>
    </row>
    <row r="169" spans="1:32" x14ac:dyDescent="0.25">
      <c r="A169" s="155" t="str">
        <f>IF(ISBLANK('M1'!A169),"",'M1'!A169)</f>
        <v/>
      </c>
      <c r="B169" s="158" t="str">
        <f>IF(ISBLANK('M1'!B169),"",'M1'!B169)</f>
        <v/>
      </c>
      <c r="C169" s="280" t="str">
        <f>IF(ISBLANK('M1'!R169),"",'M1'!R169)</f>
        <v/>
      </c>
      <c r="D169" s="212"/>
      <c r="E169" s="213"/>
      <c r="F169" s="213"/>
      <c r="G169" s="213"/>
      <c r="H169" s="213"/>
      <c r="I169" s="213"/>
      <c r="J169" s="215"/>
      <c r="K169" s="501"/>
      <c r="L169" s="216"/>
      <c r="M169" s="214"/>
      <c r="N169" s="214"/>
      <c r="O169" s="214"/>
      <c r="P169" s="214"/>
      <c r="Q169" s="215"/>
      <c r="R169" s="213"/>
      <c r="S169" s="213"/>
      <c r="T169" s="213"/>
      <c r="U169" s="213"/>
      <c r="V169" s="216"/>
      <c r="X169" s="167">
        <f t="shared" si="17"/>
        <v>0</v>
      </c>
      <c r="Y169" s="163">
        <f t="shared" si="18"/>
        <v>0</v>
      </c>
      <c r="Z169" s="163">
        <f t="shared" si="19"/>
        <v>0</v>
      </c>
      <c r="AA169" s="958">
        <f t="shared" si="20"/>
        <v>0</v>
      </c>
      <c r="AC169" s="167">
        <f t="shared" si="21"/>
        <v>0</v>
      </c>
      <c r="AD169" s="163">
        <f t="shared" si="22"/>
        <v>0</v>
      </c>
      <c r="AE169" s="163">
        <f t="shared" si="23"/>
        <v>0</v>
      </c>
      <c r="AF169" s="168">
        <f t="shared" si="24"/>
        <v>0</v>
      </c>
    </row>
    <row r="170" spans="1:32" x14ac:dyDescent="0.25">
      <c r="A170" s="155" t="str">
        <f>IF(ISBLANK('M1'!A170),"",'M1'!A170)</f>
        <v/>
      </c>
      <c r="B170" s="158" t="str">
        <f>IF(ISBLANK('M1'!B170),"",'M1'!B170)</f>
        <v/>
      </c>
      <c r="C170" s="280" t="str">
        <f>IF(ISBLANK('M1'!R170),"",'M1'!R170)</f>
        <v/>
      </c>
      <c r="D170" s="212"/>
      <c r="E170" s="213"/>
      <c r="F170" s="213"/>
      <c r="G170" s="213"/>
      <c r="H170" s="213"/>
      <c r="I170" s="213"/>
      <c r="J170" s="215"/>
      <c r="K170" s="501"/>
      <c r="L170" s="216"/>
      <c r="M170" s="214"/>
      <c r="N170" s="214"/>
      <c r="O170" s="214"/>
      <c r="P170" s="214"/>
      <c r="Q170" s="215"/>
      <c r="R170" s="213"/>
      <c r="S170" s="213"/>
      <c r="T170" s="213"/>
      <c r="U170" s="213"/>
      <c r="V170" s="216"/>
      <c r="X170" s="167">
        <f t="shared" si="17"/>
        <v>0</v>
      </c>
      <c r="Y170" s="163">
        <f t="shared" si="18"/>
        <v>0</v>
      </c>
      <c r="Z170" s="163">
        <f t="shared" si="19"/>
        <v>0</v>
      </c>
      <c r="AA170" s="958">
        <f t="shared" si="20"/>
        <v>0</v>
      </c>
      <c r="AC170" s="167">
        <f t="shared" si="21"/>
        <v>0</v>
      </c>
      <c r="AD170" s="163">
        <f t="shared" si="22"/>
        <v>0</v>
      </c>
      <c r="AE170" s="163">
        <f t="shared" si="23"/>
        <v>0</v>
      </c>
      <c r="AF170" s="168">
        <f t="shared" si="24"/>
        <v>0</v>
      </c>
    </row>
    <row r="171" spans="1:32" x14ac:dyDescent="0.25">
      <c r="A171" s="155" t="str">
        <f>IF(ISBLANK('M1'!A171),"",'M1'!A171)</f>
        <v/>
      </c>
      <c r="B171" s="158" t="str">
        <f>IF(ISBLANK('M1'!B171),"",'M1'!B171)</f>
        <v/>
      </c>
      <c r="C171" s="280" t="str">
        <f>IF(ISBLANK('M1'!R171),"",'M1'!R171)</f>
        <v/>
      </c>
      <c r="D171" s="212"/>
      <c r="E171" s="213"/>
      <c r="F171" s="213"/>
      <c r="G171" s="213"/>
      <c r="H171" s="213"/>
      <c r="I171" s="213"/>
      <c r="J171" s="215"/>
      <c r="K171" s="501"/>
      <c r="L171" s="216"/>
      <c r="M171" s="214"/>
      <c r="N171" s="214"/>
      <c r="O171" s="214"/>
      <c r="P171" s="214"/>
      <c r="Q171" s="215"/>
      <c r="R171" s="213"/>
      <c r="S171" s="213"/>
      <c r="T171" s="213"/>
      <c r="U171" s="213"/>
      <c r="V171" s="216"/>
      <c r="X171" s="167">
        <f t="shared" si="17"/>
        <v>0</v>
      </c>
      <c r="Y171" s="163">
        <f t="shared" si="18"/>
        <v>0</v>
      </c>
      <c r="Z171" s="163">
        <f t="shared" si="19"/>
        <v>0</v>
      </c>
      <c r="AA171" s="958">
        <f t="shared" si="20"/>
        <v>0</v>
      </c>
      <c r="AC171" s="167">
        <f t="shared" si="21"/>
        <v>0</v>
      </c>
      <c r="AD171" s="163">
        <f t="shared" si="22"/>
        <v>0</v>
      </c>
      <c r="AE171" s="163">
        <f t="shared" si="23"/>
        <v>0</v>
      </c>
      <c r="AF171" s="168">
        <f t="shared" si="24"/>
        <v>0</v>
      </c>
    </row>
    <row r="172" spans="1:32" x14ac:dyDescent="0.25">
      <c r="A172" s="155" t="str">
        <f>IF(ISBLANK('M1'!A172),"",'M1'!A172)</f>
        <v/>
      </c>
      <c r="B172" s="158" t="str">
        <f>IF(ISBLANK('M1'!B172),"",'M1'!B172)</f>
        <v/>
      </c>
      <c r="C172" s="280" t="str">
        <f>IF(ISBLANK('M1'!R172),"",'M1'!R172)</f>
        <v/>
      </c>
      <c r="D172" s="212"/>
      <c r="E172" s="213"/>
      <c r="F172" s="213"/>
      <c r="G172" s="213"/>
      <c r="H172" s="213"/>
      <c r="I172" s="213"/>
      <c r="J172" s="215"/>
      <c r="K172" s="501"/>
      <c r="L172" s="216"/>
      <c r="M172" s="214"/>
      <c r="N172" s="214"/>
      <c r="O172" s="214"/>
      <c r="P172" s="214"/>
      <c r="Q172" s="215"/>
      <c r="R172" s="213"/>
      <c r="S172" s="213"/>
      <c r="T172" s="213"/>
      <c r="U172" s="213"/>
      <c r="V172" s="216"/>
      <c r="X172" s="167">
        <f t="shared" si="17"/>
        <v>0</v>
      </c>
      <c r="Y172" s="163">
        <f t="shared" si="18"/>
        <v>0</v>
      </c>
      <c r="Z172" s="163">
        <f t="shared" si="19"/>
        <v>0</v>
      </c>
      <c r="AA172" s="958">
        <f t="shared" si="20"/>
        <v>0</v>
      </c>
      <c r="AC172" s="167">
        <f t="shared" si="21"/>
        <v>0</v>
      </c>
      <c r="AD172" s="163">
        <f t="shared" si="22"/>
        <v>0</v>
      </c>
      <c r="AE172" s="163">
        <f t="shared" si="23"/>
        <v>0</v>
      </c>
      <c r="AF172" s="168">
        <f t="shared" si="24"/>
        <v>0</v>
      </c>
    </row>
    <row r="173" spans="1:32" x14ac:dyDescent="0.25">
      <c r="A173" s="155" t="str">
        <f>IF(ISBLANK('M1'!A173),"",'M1'!A173)</f>
        <v/>
      </c>
      <c r="B173" s="158" t="str">
        <f>IF(ISBLANK('M1'!B173),"",'M1'!B173)</f>
        <v/>
      </c>
      <c r="C173" s="280" t="str">
        <f>IF(ISBLANK('M1'!R173),"",'M1'!R173)</f>
        <v/>
      </c>
      <c r="D173" s="212"/>
      <c r="E173" s="213"/>
      <c r="F173" s="213"/>
      <c r="G173" s="213"/>
      <c r="H173" s="213"/>
      <c r="I173" s="213"/>
      <c r="J173" s="215"/>
      <c r="K173" s="501"/>
      <c r="L173" s="216"/>
      <c r="M173" s="214"/>
      <c r="N173" s="214"/>
      <c r="O173" s="214"/>
      <c r="P173" s="214"/>
      <c r="Q173" s="215"/>
      <c r="R173" s="213"/>
      <c r="S173" s="213"/>
      <c r="T173" s="213"/>
      <c r="U173" s="213"/>
      <c r="V173" s="216"/>
      <c r="X173" s="167">
        <f t="shared" si="17"/>
        <v>0</v>
      </c>
      <c r="Y173" s="163">
        <f t="shared" si="18"/>
        <v>0</v>
      </c>
      <c r="Z173" s="163">
        <f t="shared" si="19"/>
        <v>0</v>
      </c>
      <c r="AA173" s="958">
        <f t="shared" si="20"/>
        <v>0</v>
      </c>
      <c r="AC173" s="167">
        <f t="shared" si="21"/>
        <v>0</v>
      </c>
      <c r="AD173" s="163">
        <f t="shared" si="22"/>
        <v>0</v>
      </c>
      <c r="AE173" s="163">
        <f t="shared" si="23"/>
        <v>0</v>
      </c>
      <c r="AF173" s="168">
        <f t="shared" si="24"/>
        <v>0</v>
      </c>
    </row>
    <row r="174" spans="1:32" x14ac:dyDescent="0.25">
      <c r="A174" s="155" t="str">
        <f>IF(ISBLANK('M1'!A174),"",'M1'!A174)</f>
        <v/>
      </c>
      <c r="B174" s="158" t="str">
        <f>IF(ISBLANK('M1'!B174),"",'M1'!B174)</f>
        <v/>
      </c>
      <c r="C174" s="280" t="str">
        <f>IF(ISBLANK('M1'!R174),"",'M1'!R174)</f>
        <v/>
      </c>
      <c r="D174" s="212"/>
      <c r="E174" s="213"/>
      <c r="F174" s="213"/>
      <c r="G174" s="213"/>
      <c r="H174" s="213"/>
      <c r="I174" s="213"/>
      <c r="J174" s="215"/>
      <c r="K174" s="501"/>
      <c r="L174" s="216"/>
      <c r="M174" s="214"/>
      <c r="N174" s="214"/>
      <c r="O174" s="214"/>
      <c r="P174" s="214"/>
      <c r="Q174" s="215"/>
      <c r="R174" s="213"/>
      <c r="S174" s="213"/>
      <c r="T174" s="213"/>
      <c r="U174" s="213"/>
      <c r="V174" s="216"/>
      <c r="X174" s="167">
        <f t="shared" si="17"/>
        <v>0</v>
      </c>
      <c r="Y174" s="163">
        <f t="shared" si="18"/>
        <v>0</v>
      </c>
      <c r="Z174" s="163">
        <f t="shared" si="19"/>
        <v>0</v>
      </c>
      <c r="AA174" s="958">
        <f t="shared" si="20"/>
        <v>0</v>
      </c>
      <c r="AC174" s="167">
        <f t="shared" si="21"/>
        <v>0</v>
      </c>
      <c r="AD174" s="163">
        <f t="shared" si="22"/>
        <v>0</v>
      </c>
      <c r="AE174" s="163">
        <f t="shared" si="23"/>
        <v>0</v>
      </c>
      <c r="AF174" s="168">
        <f t="shared" si="24"/>
        <v>0</v>
      </c>
    </row>
    <row r="175" spans="1:32" x14ac:dyDescent="0.25">
      <c r="A175" s="155" t="str">
        <f>IF(ISBLANK('M1'!A175),"",'M1'!A175)</f>
        <v/>
      </c>
      <c r="B175" s="158" t="str">
        <f>IF(ISBLANK('M1'!B175),"",'M1'!B175)</f>
        <v/>
      </c>
      <c r="C175" s="280" t="str">
        <f>IF(ISBLANK('M1'!R175),"",'M1'!R175)</f>
        <v/>
      </c>
      <c r="D175" s="212"/>
      <c r="E175" s="213"/>
      <c r="F175" s="213"/>
      <c r="G175" s="213"/>
      <c r="H175" s="213"/>
      <c r="I175" s="213"/>
      <c r="J175" s="215"/>
      <c r="K175" s="501"/>
      <c r="L175" s="216"/>
      <c r="M175" s="214"/>
      <c r="N175" s="214"/>
      <c r="O175" s="214"/>
      <c r="P175" s="214"/>
      <c r="Q175" s="215"/>
      <c r="R175" s="213"/>
      <c r="S175" s="213"/>
      <c r="T175" s="213"/>
      <c r="U175" s="213"/>
      <c r="V175" s="216"/>
      <c r="X175" s="167">
        <f t="shared" si="17"/>
        <v>0</v>
      </c>
      <c r="Y175" s="163">
        <f t="shared" si="18"/>
        <v>0</v>
      </c>
      <c r="Z175" s="163">
        <f t="shared" si="19"/>
        <v>0</v>
      </c>
      <c r="AA175" s="958">
        <f t="shared" si="20"/>
        <v>0</v>
      </c>
      <c r="AC175" s="167">
        <f t="shared" si="21"/>
        <v>0</v>
      </c>
      <c r="AD175" s="163">
        <f t="shared" si="22"/>
        <v>0</v>
      </c>
      <c r="AE175" s="163">
        <f t="shared" si="23"/>
        <v>0</v>
      </c>
      <c r="AF175" s="168">
        <f t="shared" si="24"/>
        <v>0</v>
      </c>
    </row>
    <row r="176" spans="1:32" x14ac:dyDescent="0.25">
      <c r="A176" s="155" t="str">
        <f>IF(ISBLANK('M1'!A176),"",'M1'!A176)</f>
        <v/>
      </c>
      <c r="B176" s="158" t="str">
        <f>IF(ISBLANK('M1'!B176),"",'M1'!B176)</f>
        <v/>
      </c>
      <c r="C176" s="280" t="str">
        <f>IF(ISBLANK('M1'!R176),"",'M1'!R176)</f>
        <v/>
      </c>
      <c r="D176" s="212"/>
      <c r="E176" s="213"/>
      <c r="F176" s="213"/>
      <c r="G176" s="213"/>
      <c r="H176" s="213"/>
      <c r="I176" s="213"/>
      <c r="J176" s="215"/>
      <c r="K176" s="501"/>
      <c r="L176" s="216"/>
      <c r="M176" s="214"/>
      <c r="N176" s="214"/>
      <c r="O176" s="214"/>
      <c r="P176" s="214"/>
      <c r="Q176" s="215"/>
      <c r="R176" s="213"/>
      <c r="S176" s="213"/>
      <c r="T176" s="213"/>
      <c r="U176" s="213"/>
      <c r="V176" s="216"/>
      <c r="X176" s="167">
        <f t="shared" si="17"/>
        <v>0</v>
      </c>
      <c r="Y176" s="163">
        <f t="shared" si="18"/>
        <v>0</v>
      </c>
      <c r="Z176" s="163">
        <f t="shared" si="19"/>
        <v>0</v>
      </c>
      <c r="AA176" s="958">
        <f t="shared" si="20"/>
        <v>0</v>
      </c>
      <c r="AC176" s="167">
        <f t="shared" si="21"/>
        <v>0</v>
      </c>
      <c r="AD176" s="163">
        <f t="shared" si="22"/>
        <v>0</v>
      </c>
      <c r="AE176" s="163">
        <f t="shared" si="23"/>
        <v>0</v>
      </c>
      <c r="AF176" s="168">
        <f t="shared" si="24"/>
        <v>0</v>
      </c>
    </row>
    <row r="177" spans="1:32" x14ac:dyDescent="0.25">
      <c r="A177" s="155" t="str">
        <f>IF(ISBLANK('M1'!A177),"",'M1'!A177)</f>
        <v/>
      </c>
      <c r="B177" s="158" t="str">
        <f>IF(ISBLANK('M1'!B177),"",'M1'!B177)</f>
        <v/>
      </c>
      <c r="C177" s="280" t="str">
        <f>IF(ISBLANK('M1'!R177),"",'M1'!R177)</f>
        <v/>
      </c>
      <c r="D177" s="212"/>
      <c r="E177" s="213"/>
      <c r="F177" s="213"/>
      <c r="G177" s="213"/>
      <c r="H177" s="213"/>
      <c r="I177" s="213"/>
      <c r="J177" s="215"/>
      <c r="K177" s="501"/>
      <c r="L177" s="216"/>
      <c r="M177" s="214"/>
      <c r="N177" s="214"/>
      <c r="O177" s="214"/>
      <c r="P177" s="214"/>
      <c r="Q177" s="215"/>
      <c r="R177" s="213"/>
      <c r="S177" s="213"/>
      <c r="T177" s="213"/>
      <c r="U177" s="213"/>
      <c r="V177" s="216"/>
      <c r="X177" s="167">
        <f t="shared" si="17"/>
        <v>0</v>
      </c>
      <c r="Y177" s="163">
        <f t="shared" si="18"/>
        <v>0</v>
      </c>
      <c r="Z177" s="163">
        <f t="shared" si="19"/>
        <v>0</v>
      </c>
      <c r="AA177" s="958">
        <f t="shared" si="20"/>
        <v>0</v>
      </c>
      <c r="AC177" s="167">
        <f t="shared" si="21"/>
        <v>0</v>
      </c>
      <c r="AD177" s="163">
        <f t="shared" si="22"/>
        <v>0</v>
      </c>
      <c r="AE177" s="163">
        <f t="shared" si="23"/>
        <v>0</v>
      </c>
      <c r="AF177" s="168">
        <f t="shared" si="24"/>
        <v>0</v>
      </c>
    </row>
    <row r="178" spans="1:32" x14ac:dyDescent="0.25">
      <c r="A178" s="155" t="str">
        <f>IF(ISBLANK('M1'!A178),"",'M1'!A178)</f>
        <v/>
      </c>
      <c r="B178" s="158" t="str">
        <f>IF(ISBLANK('M1'!B178),"",'M1'!B178)</f>
        <v/>
      </c>
      <c r="C178" s="280" t="str">
        <f>IF(ISBLANK('M1'!R178),"",'M1'!R178)</f>
        <v/>
      </c>
      <c r="D178" s="212"/>
      <c r="E178" s="213"/>
      <c r="F178" s="213"/>
      <c r="G178" s="213"/>
      <c r="H178" s="213"/>
      <c r="I178" s="213"/>
      <c r="J178" s="215"/>
      <c r="K178" s="501"/>
      <c r="L178" s="216"/>
      <c r="M178" s="214"/>
      <c r="N178" s="214"/>
      <c r="O178" s="214"/>
      <c r="P178" s="214"/>
      <c r="Q178" s="215"/>
      <c r="R178" s="213"/>
      <c r="S178" s="213"/>
      <c r="T178" s="213"/>
      <c r="U178" s="213"/>
      <c r="V178" s="216"/>
      <c r="X178" s="167">
        <f t="shared" si="17"/>
        <v>0</v>
      </c>
      <c r="Y178" s="163">
        <f t="shared" si="18"/>
        <v>0</v>
      </c>
      <c r="Z178" s="163">
        <f t="shared" si="19"/>
        <v>0</v>
      </c>
      <c r="AA178" s="958">
        <f t="shared" si="20"/>
        <v>0</v>
      </c>
      <c r="AC178" s="167">
        <f t="shared" si="21"/>
        <v>0</v>
      </c>
      <c r="AD178" s="163">
        <f t="shared" si="22"/>
        <v>0</v>
      </c>
      <c r="AE178" s="163">
        <f t="shared" si="23"/>
        <v>0</v>
      </c>
      <c r="AF178" s="168">
        <f t="shared" si="24"/>
        <v>0</v>
      </c>
    </row>
    <row r="179" spans="1:32" x14ac:dyDescent="0.25">
      <c r="A179" s="155" t="str">
        <f>IF(ISBLANK('M1'!A179),"",'M1'!A179)</f>
        <v/>
      </c>
      <c r="B179" s="158" t="str">
        <f>IF(ISBLANK('M1'!B179),"",'M1'!B179)</f>
        <v/>
      </c>
      <c r="C179" s="280" t="str">
        <f>IF(ISBLANK('M1'!R179),"",'M1'!R179)</f>
        <v/>
      </c>
      <c r="D179" s="212"/>
      <c r="E179" s="213"/>
      <c r="F179" s="213"/>
      <c r="G179" s="213"/>
      <c r="H179" s="213"/>
      <c r="I179" s="213"/>
      <c r="J179" s="215"/>
      <c r="K179" s="501"/>
      <c r="L179" s="216"/>
      <c r="M179" s="214"/>
      <c r="N179" s="214"/>
      <c r="O179" s="214"/>
      <c r="P179" s="214"/>
      <c r="Q179" s="215"/>
      <c r="R179" s="213"/>
      <c r="S179" s="213"/>
      <c r="T179" s="213"/>
      <c r="U179" s="213"/>
      <c r="V179" s="216"/>
      <c r="X179" s="167">
        <f t="shared" si="17"/>
        <v>0</v>
      </c>
      <c r="Y179" s="163">
        <f t="shared" si="18"/>
        <v>0</v>
      </c>
      <c r="Z179" s="163">
        <f t="shared" si="19"/>
        <v>0</v>
      </c>
      <c r="AA179" s="958">
        <f t="shared" si="20"/>
        <v>0</v>
      </c>
      <c r="AC179" s="167">
        <f t="shared" si="21"/>
        <v>0</v>
      </c>
      <c r="AD179" s="163">
        <f t="shared" si="22"/>
        <v>0</v>
      </c>
      <c r="AE179" s="163">
        <f t="shared" si="23"/>
        <v>0</v>
      </c>
      <c r="AF179" s="168">
        <f t="shared" si="24"/>
        <v>0</v>
      </c>
    </row>
    <row r="180" spans="1:32" x14ac:dyDescent="0.25">
      <c r="A180" s="155" t="str">
        <f>IF(ISBLANK('M1'!A180),"",'M1'!A180)</f>
        <v/>
      </c>
      <c r="B180" s="158" t="str">
        <f>IF(ISBLANK('M1'!B180),"",'M1'!B180)</f>
        <v/>
      </c>
      <c r="C180" s="280" t="str">
        <f>IF(ISBLANK('M1'!R180),"",'M1'!R180)</f>
        <v/>
      </c>
      <c r="D180" s="212"/>
      <c r="E180" s="213"/>
      <c r="F180" s="213"/>
      <c r="G180" s="213"/>
      <c r="H180" s="213"/>
      <c r="I180" s="213"/>
      <c r="J180" s="215"/>
      <c r="K180" s="501"/>
      <c r="L180" s="216"/>
      <c r="M180" s="214"/>
      <c r="N180" s="214"/>
      <c r="O180" s="214"/>
      <c r="P180" s="214"/>
      <c r="Q180" s="215"/>
      <c r="R180" s="213"/>
      <c r="S180" s="213"/>
      <c r="T180" s="213"/>
      <c r="U180" s="213"/>
      <c r="V180" s="216"/>
      <c r="X180" s="167">
        <f t="shared" si="17"/>
        <v>0</v>
      </c>
      <c r="Y180" s="163">
        <f t="shared" si="18"/>
        <v>0</v>
      </c>
      <c r="Z180" s="163">
        <f t="shared" si="19"/>
        <v>0</v>
      </c>
      <c r="AA180" s="958">
        <f t="shared" si="20"/>
        <v>0</v>
      </c>
      <c r="AC180" s="167">
        <f t="shared" si="21"/>
        <v>0</v>
      </c>
      <c r="AD180" s="163">
        <f t="shared" si="22"/>
        <v>0</v>
      </c>
      <c r="AE180" s="163">
        <f t="shared" si="23"/>
        <v>0</v>
      </c>
      <c r="AF180" s="168">
        <f t="shared" si="24"/>
        <v>0</v>
      </c>
    </row>
    <row r="181" spans="1:32" x14ac:dyDescent="0.25">
      <c r="A181" s="155" t="str">
        <f>IF(ISBLANK('M1'!A181),"",'M1'!A181)</f>
        <v/>
      </c>
      <c r="B181" s="158" t="str">
        <f>IF(ISBLANK('M1'!B181),"",'M1'!B181)</f>
        <v/>
      </c>
      <c r="C181" s="280" t="str">
        <f>IF(ISBLANK('M1'!R181),"",'M1'!R181)</f>
        <v/>
      </c>
      <c r="D181" s="212"/>
      <c r="E181" s="213"/>
      <c r="F181" s="213"/>
      <c r="G181" s="213"/>
      <c r="H181" s="213"/>
      <c r="I181" s="213"/>
      <c r="J181" s="215"/>
      <c r="K181" s="501"/>
      <c r="L181" s="216"/>
      <c r="M181" s="214"/>
      <c r="N181" s="214"/>
      <c r="O181" s="214"/>
      <c r="P181" s="214"/>
      <c r="Q181" s="215"/>
      <c r="R181" s="213"/>
      <c r="S181" s="213"/>
      <c r="T181" s="213"/>
      <c r="U181" s="213"/>
      <c r="V181" s="216"/>
      <c r="X181" s="167">
        <f t="shared" si="17"/>
        <v>0</v>
      </c>
      <c r="Y181" s="163">
        <f t="shared" si="18"/>
        <v>0</v>
      </c>
      <c r="Z181" s="163">
        <f t="shared" si="19"/>
        <v>0</v>
      </c>
      <c r="AA181" s="958">
        <f t="shared" si="20"/>
        <v>0</v>
      </c>
      <c r="AC181" s="167">
        <f t="shared" si="21"/>
        <v>0</v>
      </c>
      <c r="AD181" s="163">
        <f t="shared" si="22"/>
        <v>0</v>
      </c>
      <c r="AE181" s="163">
        <f t="shared" si="23"/>
        <v>0</v>
      </c>
      <c r="AF181" s="168">
        <f t="shared" si="24"/>
        <v>0</v>
      </c>
    </row>
    <row r="182" spans="1:32" x14ac:dyDescent="0.25">
      <c r="A182" s="155" t="str">
        <f>IF(ISBLANK('M1'!A182),"",'M1'!A182)</f>
        <v/>
      </c>
      <c r="B182" s="158" t="str">
        <f>IF(ISBLANK('M1'!B182),"",'M1'!B182)</f>
        <v/>
      </c>
      <c r="C182" s="280" t="str">
        <f>IF(ISBLANK('M1'!R182),"",'M1'!R182)</f>
        <v/>
      </c>
      <c r="D182" s="212"/>
      <c r="E182" s="213"/>
      <c r="F182" s="213"/>
      <c r="G182" s="213"/>
      <c r="H182" s="213"/>
      <c r="I182" s="213"/>
      <c r="J182" s="215"/>
      <c r="K182" s="501"/>
      <c r="L182" s="216"/>
      <c r="M182" s="214"/>
      <c r="N182" s="214"/>
      <c r="O182" s="214"/>
      <c r="P182" s="214"/>
      <c r="Q182" s="215"/>
      <c r="R182" s="213"/>
      <c r="S182" s="213"/>
      <c r="T182" s="213"/>
      <c r="U182" s="213"/>
      <c r="V182" s="216"/>
      <c r="X182" s="167">
        <f t="shared" si="17"/>
        <v>0</v>
      </c>
      <c r="Y182" s="163">
        <f t="shared" si="18"/>
        <v>0</v>
      </c>
      <c r="Z182" s="163">
        <f t="shared" si="19"/>
        <v>0</v>
      </c>
      <c r="AA182" s="958">
        <f t="shared" si="20"/>
        <v>0</v>
      </c>
      <c r="AC182" s="167">
        <f t="shared" si="21"/>
        <v>0</v>
      </c>
      <c r="AD182" s="163">
        <f t="shared" si="22"/>
        <v>0</v>
      </c>
      <c r="AE182" s="163">
        <f t="shared" si="23"/>
        <v>0</v>
      </c>
      <c r="AF182" s="168">
        <f t="shared" si="24"/>
        <v>0</v>
      </c>
    </row>
    <row r="183" spans="1:32" x14ac:dyDescent="0.25">
      <c r="A183" s="155" t="str">
        <f>IF(ISBLANK('M1'!A183),"",'M1'!A183)</f>
        <v/>
      </c>
      <c r="B183" s="158" t="str">
        <f>IF(ISBLANK('M1'!B183),"",'M1'!B183)</f>
        <v/>
      </c>
      <c r="C183" s="280" t="str">
        <f>IF(ISBLANK('M1'!R183),"",'M1'!R183)</f>
        <v/>
      </c>
      <c r="D183" s="212"/>
      <c r="E183" s="213"/>
      <c r="F183" s="213"/>
      <c r="G183" s="213"/>
      <c r="H183" s="213"/>
      <c r="I183" s="213"/>
      <c r="J183" s="215"/>
      <c r="K183" s="501"/>
      <c r="L183" s="216"/>
      <c r="M183" s="214"/>
      <c r="N183" s="214"/>
      <c r="O183" s="214"/>
      <c r="P183" s="214"/>
      <c r="Q183" s="215"/>
      <c r="R183" s="213"/>
      <c r="S183" s="213"/>
      <c r="T183" s="213"/>
      <c r="U183" s="213"/>
      <c r="V183" s="216"/>
      <c r="X183" s="167">
        <f t="shared" si="17"/>
        <v>0</v>
      </c>
      <c r="Y183" s="163">
        <f t="shared" si="18"/>
        <v>0</v>
      </c>
      <c r="Z183" s="163">
        <f t="shared" si="19"/>
        <v>0</v>
      </c>
      <c r="AA183" s="958">
        <f t="shared" si="20"/>
        <v>0</v>
      </c>
      <c r="AC183" s="167">
        <f t="shared" si="21"/>
        <v>0</v>
      </c>
      <c r="AD183" s="163">
        <f t="shared" si="22"/>
        <v>0</v>
      </c>
      <c r="AE183" s="163">
        <f t="shared" si="23"/>
        <v>0</v>
      </c>
      <c r="AF183" s="168">
        <f t="shared" si="24"/>
        <v>0</v>
      </c>
    </row>
    <row r="184" spans="1:32" x14ac:dyDescent="0.25">
      <c r="A184" s="155" t="str">
        <f>IF(ISBLANK('M1'!A184),"",'M1'!A184)</f>
        <v/>
      </c>
      <c r="B184" s="158" t="str">
        <f>IF(ISBLANK('M1'!B184),"",'M1'!B184)</f>
        <v/>
      </c>
      <c r="C184" s="280" t="str">
        <f>IF(ISBLANK('M1'!R184),"",'M1'!R184)</f>
        <v/>
      </c>
      <c r="D184" s="212"/>
      <c r="E184" s="213"/>
      <c r="F184" s="213"/>
      <c r="G184" s="213"/>
      <c r="H184" s="213"/>
      <c r="I184" s="213"/>
      <c r="J184" s="215"/>
      <c r="K184" s="501"/>
      <c r="L184" s="216"/>
      <c r="M184" s="214"/>
      <c r="N184" s="214"/>
      <c r="O184" s="214"/>
      <c r="P184" s="214"/>
      <c r="Q184" s="215"/>
      <c r="R184" s="213"/>
      <c r="S184" s="213"/>
      <c r="T184" s="213"/>
      <c r="U184" s="213"/>
      <c r="V184" s="216"/>
      <c r="X184" s="167">
        <f t="shared" si="17"/>
        <v>0</v>
      </c>
      <c r="Y184" s="163">
        <f t="shared" si="18"/>
        <v>0</v>
      </c>
      <c r="Z184" s="163">
        <f t="shared" si="19"/>
        <v>0</v>
      </c>
      <c r="AA184" s="958">
        <f t="shared" si="20"/>
        <v>0</v>
      </c>
      <c r="AC184" s="167">
        <f t="shared" si="21"/>
        <v>0</v>
      </c>
      <c r="AD184" s="163">
        <f t="shared" si="22"/>
        <v>0</v>
      </c>
      <c r="AE184" s="163">
        <f t="shared" si="23"/>
        <v>0</v>
      </c>
      <c r="AF184" s="168">
        <f t="shared" si="24"/>
        <v>0</v>
      </c>
    </row>
    <row r="185" spans="1:32" x14ac:dyDescent="0.25">
      <c r="A185" s="155" t="str">
        <f>IF(ISBLANK('M1'!A185),"",'M1'!A185)</f>
        <v/>
      </c>
      <c r="B185" s="158" t="str">
        <f>IF(ISBLANK('M1'!B185),"",'M1'!B185)</f>
        <v/>
      </c>
      <c r="C185" s="280" t="str">
        <f>IF(ISBLANK('M1'!R185),"",'M1'!R185)</f>
        <v/>
      </c>
      <c r="D185" s="212"/>
      <c r="E185" s="213"/>
      <c r="F185" s="213"/>
      <c r="G185" s="213"/>
      <c r="H185" s="213"/>
      <c r="I185" s="213"/>
      <c r="J185" s="215"/>
      <c r="K185" s="501"/>
      <c r="L185" s="216"/>
      <c r="M185" s="214"/>
      <c r="N185" s="214"/>
      <c r="O185" s="214"/>
      <c r="P185" s="214"/>
      <c r="Q185" s="215"/>
      <c r="R185" s="213"/>
      <c r="S185" s="213"/>
      <c r="T185" s="213"/>
      <c r="U185" s="213"/>
      <c r="V185" s="216"/>
      <c r="X185" s="167">
        <f t="shared" si="17"/>
        <v>0</v>
      </c>
      <c r="Y185" s="163">
        <f t="shared" si="18"/>
        <v>0</v>
      </c>
      <c r="Z185" s="163">
        <f t="shared" si="19"/>
        <v>0</v>
      </c>
      <c r="AA185" s="958">
        <f t="shared" si="20"/>
        <v>0</v>
      </c>
      <c r="AC185" s="167">
        <f t="shared" si="21"/>
        <v>0</v>
      </c>
      <c r="AD185" s="163">
        <f t="shared" si="22"/>
        <v>0</v>
      </c>
      <c r="AE185" s="163">
        <f t="shared" si="23"/>
        <v>0</v>
      </c>
      <c r="AF185" s="168">
        <f t="shared" si="24"/>
        <v>0</v>
      </c>
    </row>
    <row r="186" spans="1:32" x14ac:dyDescent="0.25">
      <c r="A186" s="155" t="str">
        <f>IF(ISBLANK('M1'!A186),"",'M1'!A186)</f>
        <v/>
      </c>
      <c r="B186" s="158" t="str">
        <f>IF(ISBLANK('M1'!B186),"",'M1'!B186)</f>
        <v/>
      </c>
      <c r="C186" s="280" t="str">
        <f>IF(ISBLANK('M1'!R186),"",'M1'!R186)</f>
        <v/>
      </c>
      <c r="D186" s="212"/>
      <c r="E186" s="213"/>
      <c r="F186" s="213"/>
      <c r="G186" s="213"/>
      <c r="H186" s="213"/>
      <c r="I186" s="213"/>
      <c r="J186" s="215"/>
      <c r="K186" s="501"/>
      <c r="L186" s="216"/>
      <c r="M186" s="214"/>
      <c r="N186" s="214"/>
      <c r="O186" s="214"/>
      <c r="P186" s="214"/>
      <c r="Q186" s="215"/>
      <c r="R186" s="213"/>
      <c r="S186" s="213"/>
      <c r="T186" s="213"/>
      <c r="U186" s="213"/>
      <c r="V186" s="216"/>
      <c r="X186" s="167">
        <f t="shared" si="17"/>
        <v>0</v>
      </c>
      <c r="Y186" s="163">
        <f t="shared" si="18"/>
        <v>0</v>
      </c>
      <c r="Z186" s="163">
        <f t="shared" si="19"/>
        <v>0</v>
      </c>
      <c r="AA186" s="958">
        <f t="shared" si="20"/>
        <v>0</v>
      </c>
      <c r="AC186" s="167">
        <f t="shared" si="21"/>
        <v>0</v>
      </c>
      <c r="AD186" s="163">
        <f t="shared" si="22"/>
        <v>0</v>
      </c>
      <c r="AE186" s="163">
        <f t="shared" si="23"/>
        <v>0</v>
      </c>
      <c r="AF186" s="168">
        <f t="shared" si="24"/>
        <v>0</v>
      </c>
    </row>
    <row r="187" spans="1:32" x14ac:dyDescent="0.25">
      <c r="A187" s="155" t="str">
        <f>IF(ISBLANK('M1'!A187),"",'M1'!A187)</f>
        <v/>
      </c>
      <c r="B187" s="158" t="str">
        <f>IF(ISBLANK('M1'!B187),"",'M1'!B187)</f>
        <v/>
      </c>
      <c r="C187" s="280" t="str">
        <f>IF(ISBLANK('M1'!R187),"",'M1'!R187)</f>
        <v/>
      </c>
      <c r="D187" s="212"/>
      <c r="E187" s="213"/>
      <c r="F187" s="213"/>
      <c r="G187" s="213"/>
      <c r="H187" s="213"/>
      <c r="I187" s="213"/>
      <c r="J187" s="215"/>
      <c r="K187" s="501"/>
      <c r="L187" s="216"/>
      <c r="M187" s="214"/>
      <c r="N187" s="214"/>
      <c r="O187" s="214"/>
      <c r="P187" s="214"/>
      <c r="Q187" s="215"/>
      <c r="R187" s="213"/>
      <c r="S187" s="213"/>
      <c r="T187" s="213"/>
      <c r="U187" s="213"/>
      <c r="V187" s="216"/>
      <c r="X187" s="167">
        <f t="shared" si="17"/>
        <v>0</v>
      </c>
      <c r="Y187" s="163">
        <f t="shared" si="18"/>
        <v>0</v>
      </c>
      <c r="Z187" s="163">
        <f t="shared" si="19"/>
        <v>0</v>
      </c>
      <c r="AA187" s="958">
        <f t="shared" si="20"/>
        <v>0</v>
      </c>
      <c r="AC187" s="167">
        <f t="shared" si="21"/>
        <v>0</v>
      </c>
      <c r="AD187" s="163">
        <f t="shared" si="22"/>
        <v>0</v>
      </c>
      <c r="AE187" s="163">
        <f t="shared" si="23"/>
        <v>0</v>
      </c>
      <c r="AF187" s="168">
        <f t="shared" si="24"/>
        <v>0</v>
      </c>
    </row>
    <row r="188" spans="1:32" x14ac:dyDescent="0.25">
      <c r="A188" s="155" t="str">
        <f>IF(ISBLANK('M1'!A188),"",'M1'!A188)</f>
        <v/>
      </c>
      <c r="B188" s="158" t="str">
        <f>IF(ISBLANK('M1'!B188),"",'M1'!B188)</f>
        <v/>
      </c>
      <c r="C188" s="280" t="str">
        <f>IF(ISBLANK('M1'!R188),"",'M1'!R188)</f>
        <v/>
      </c>
      <c r="D188" s="212"/>
      <c r="E188" s="213"/>
      <c r="F188" s="213"/>
      <c r="G188" s="213"/>
      <c r="H188" s="213"/>
      <c r="I188" s="213"/>
      <c r="J188" s="215"/>
      <c r="K188" s="501"/>
      <c r="L188" s="216"/>
      <c r="M188" s="214"/>
      <c r="N188" s="214"/>
      <c r="O188" s="214"/>
      <c r="P188" s="214"/>
      <c r="Q188" s="215"/>
      <c r="R188" s="213"/>
      <c r="S188" s="213"/>
      <c r="T188" s="213"/>
      <c r="U188" s="213"/>
      <c r="V188" s="216"/>
      <c r="X188" s="167">
        <f t="shared" si="17"/>
        <v>0</v>
      </c>
      <c r="Y188" s="163">
        <f t="shared" si="18"/>
        <v>0</v>
      </c>
      <c r="Z188" s="163">
        <f t="shared" si="19"/>
        <v>0</v>
      </c>
      <c r="AA188" s="958">
        <f t="shared" si="20"/>
        <v>0</v>
      </c>
      <c r="AC188" s="167">
        <f t="shared" si="21"/>
        <v>0</v>
      </c>
      <c r="AD188" s="163">
        <f t="shared" si="22"/>
        <v>0</v>
      </c>
      <c r="AE188" s="163">
        <f t="shared" si="23"/>
        <v>0</v>
      </c>
      <c r="AF188" s="168">
        <f t="shared" si="24"/>
        <v>0</v>
      </c>
    </row>
    <row r="189" spans="1:32" x14ac:dyDescent="0.25">
      <c r="A189" s="155" t="str">
        <f>IF(ISBLANK('M1'!A189),"",'M1'!A189)</f>
        <v/>
      </c>
      <c r="B189" s="158" t="str">
        <f>IF(ISBLANK('M1'!B189),"",'M1'!B189)</f>
        <v/>
      </c>
      <c r="C189" s="280" t="str">
        <f>IF(ISBLANK('M1'!R189),"",'M1'!R189)</f>
        <v/>
      </c>
      <c r="D189" s="212"/>
      <c r="E189" s="213"/>
      <c r="F189" s="213"/>
      <c r="G189" s="213"/>
      <c r="H189" s="213"/>
      <c r="I189" s="213"/>
      <c r="J189" s="215"/>
      <c r="K189" s="501"/>
      <c r="L189" s="216"/>
      <c r="M189" s="214"/>
      <c r="N189" s="214"/>
      <c r="O189" s="214"/>
      <c r="P189" s="214"/>
      <c r="Q189" s="215"/>
      <c r="R189" s="213"/>
      <c r="S189" s="213"/>
      <c r="T189" s="213"/>
      <c r="U189" s="213"/>
      <c r="V189" s="216"/>
      <c r="X189" s="167">
        <f t="shared" si="17"/>
        <v>0</v>
      </c>
      <c r="Y189" s="163">
        <f t="shared" si="18"/>
        <v>0</v>
      </c>
      <c r="Z189" s="163">
        <f t="shared" si="19"/>
        <v>0</v>
      </c>
      <c r="AA189" s="958">
        <f t="shared" si="20"/>
        <v>0</v>
      </c>
      <c r="AC189" s="167">
        <f t="shared" si="21"/>
        <v>0</v>
      </c>
      <c r="AD189" s="163">
        <f t="shared" si="22"/>
        <v>0</v>
      </c>
      <c r="AE189" s="163">
        <f t="shared" si="23"/>
        <v>0</v>
      </c>
      <c r="AF189" s="168">
        <f t="shared" si="24"/>
        <v>0</v>
      </c>
    </row>
    <row r="190" spans="1:32" x14ac:dyDescent="0.25">
      <c r="A190" s="155" t="str">
        <f>IF(ISBLANK('M1'!A190),"",'M1'!A190)</f>
        <v/>
      </c>
      <c r="B190" s="158" t="str">
        <f>IF(ISBLANK('M1'!B190),"",'M1'!B190)</f>
        <v/>
      </c>
      <c r="C190" s="280" t="str">
        <f>IF(ISBLANK('M1'!R190),"",'M1'!R190)</f>
        <v/>
      </c>
      <c r="D190" s="212"/>
      <c r="E190" s="213"/>
      <c r="F190" s="213"/>
      <c r="G190" s="213"/>
      <c r="H190" s="213"/>
      <c r="I190" s="213"/>
      <c r="J190" s="215"/>
      <c r="K190" s="501"/>
      <c r="L190" s="216"/>
      <c r="M190" s="214"/>
      <c r="N190" s="214"/>
      <c r="O190" s="214"/>
      <c r="P190" s="214"/>
      <c r="Q190" s="215"/>
      <c r="R190" s="213"/>
      <c r="S190" s="213"/>
      <c r="T190" s="213"/>
      <c r="U190" s="213"/>
      <c r="V190" s="216"/>
      <c r="X190" s="167">
        <f t="shared" si="17"/>
        <v>0</v>
      </c>
      <c r="Y190" s="163">
        <f t="shared" si="18"/>
        <v>0</v>
      </c>
      <c r="Z190" s="163">
        <f t="shared" si="19"/>
        <v>0</v>
      </c>
      <c r="AA190" s="958">
        <f t="shared" si="20"/>
        <v>0</v>
      </c>
      <c r="AC190" s="167">
        <f t="shared" si="21"/>
        <v>0</v>
      </c>
      <c r="AD190" s="163">
        <f t="shared" si="22"/>
        <v>0</v>
      </c>
      <c r="AE190" s="163">
        <f t="shared" si="23"/>
        <v>0</v>
      </c>
      <c r="AF190" s="168">
        <f t="shared" si="24"/>
        <v>0</v>
      </c>
    </row>
    <row r="191" spans="1:32" x14ac:dyDescent="0.25">
      <c r="A191" s="155" t="str">
        <f>IF(ISBLANK('M1'!A191),"",'M1'!A191)</f>
        <v/>
      </c>
      <c r="B191" s="158" t="str">
        <f>IF(ISBLANK('M1'!B191),"",'M1'!B191)</f>
        <v/>
      </c>
      <c r="C191" s="280" t="str">
        <f>IF(ISBLANK('M1'!R191),"",'M1'!R191)</f>
        <v/>
      </c>
      <c r="D191" s="212"/>
      <c r="E191" s="213"/>
      <c r="F191" s="213"/>
      <c r="G191" s="213"/>
      <c r="H191" s="213"/>
      <c r="I191" s="213"/>
      <c r="J191" s="215"/>
      <c r="K191" s="501"/>
      <c r="L191" s="216"/>
      <c r="M191" s="214"/>
      <c r="N191" s="214"/>
      <c r="O191" s="214"/>
      <c r="P191" s="214"/>
      <c r="Q191" s="215"/>
      <c r="R191" s="213"/>
      <c r="S191" s="213"/>
      <c r="T191" s="213"/>
      <c r="U191" s="213"/>
      <c r="V191" s="216"/>
      <c r="X191" s="167">
        <f t="shared" si="17"/>
        <v>0</v>
      </c>
      <c r="Y191" s="163">
        <f t="shared" si="18"/>
        <v>0</v>
      </c>
      <c r="Z191" s="163">
        <f t="shared" si="19"/>
        <v>0</v>
      </c>
      <c r="AA191" s="958">
        <f t="shared" si="20"/>
        <v>0</v>
      </c>
      <c r="AC191" s="167">
        <f t="shared" si="21"/>
        <v>0</v>
      </c>
      <c r="AD191" s="163">
        <f t="shared" si="22"/>
        <v>0</v>
      </c>
      <c r="AE191" s="163">
        <f t="shared" si="23"/>
        <v>0</v>
      </c>
      <c r="AF191" s="168">
        <f t="shared" si="24"/>
        <v>0</v>
      </c>
    </row>
    <row r="192" spans="1:32" x14ac:dyDescent="0.25">
      <c r="A192" s="155" t="str">
        <f>IF(ISBLANK('M1'!A192),"",'M1'!A192)</f>
        <v/>
      </c>
      <c r="B192" s="158" t="str">
        <f>IF(ISBLANK('M1'!B192),"",'M1'!B192)</f>
        <v/>
      </c>
      <c r="C192" s="280" t="str">
        <f>IF(ISBLANK('M1'!R192),"",'M1'!R192)</f>
        <v/>
      </c>
      <c r="D192" s="212"/>
      <c r="E192" s="213"/>
      <c r="F192" s="213"/>
      <c r="G192" s="213"/>
      <c r="H192" s="213"/>
      <c r="I192" s="213"/>
      <c r="J192" s="215"/>
      <c r="K192" s="501"/>
      <c r="L192" s="216"/>
      <c r="M192" s="214"/>
      <c r="N192" s="214"/>
      <c r="O192" s="214"/>
      <c r="P192" s="214"/>
      <c r="Q192" s="215"/>
      <c r="R192" s="213"/>
      <c r="S192" s="213"/>
      <c r="T192" s="213"/>
      <c r="U192" s="213"/>
      <c r="V192" s="216"/>
      <c r="X192" s="167">
        <f t="shared" si="17"/>
        <v>0</v>
      </c>
      <c r="Y192" s="163">
        <f t="shared" si="18"/>
        <v>0</v>
      </c>
      <c r="Z192" s="163">
        <f t="shared" si="19"/>
        <v>0</v>
      </c>
      <c r="AA192" s="958">
        <f t="shared" si="20"/>
        <v>0</v>
      </c>
      <c r="AC192" s="167">
        <f t="shared" si="21"/>
        <v>0</v>
      </c>
      <c r="AD192" s="163">
        <f t="shared" si="22"/>
        <v>0</v>
      </c>
      <c r="AE192" s="163">
        <f t="shared" si="23"/>
        <v>0</v>
      </c>
      <c r="AF192" s="168">
        <f t="shared" si="24"/>
        <v>0</v>
      </c>
    </row>
    <row r="193" spans="1:32" x14ac:dyDescent="0.25">
      <c r="A193" s="155" t="str">
        <f>IF(ISBLANK('M1'!A193),"",'M1'!A193)</f>
        <v/>
      </c>
      <c r="B193" s="158" t="str">
        <f>IF(ISBLANK('M1'!B193),"",'M1'!B193)</f>
        <v/>
      </c>
      <c r="C193" s="280" t="str">
        <f>IF(ISBLANK('M1'!R193),"",'M1'!R193)</f>
        <v/>
      </c>
      <c r="D193" s="212"/>
      <c r="E193" s="213"/>
      <c r="F193" s="213"/>
      <c r="G193" s="213"/>
      <c r="H193" s="213"/>
      <c r="I193" s="213"/>
      <c r="J193" s="215"/>
      <c r="K193" s="501"/>
      <c r="L193" s="216"/>
      <c r="M193" s="214"/>
      <c r="N193" s="214"/>
      <c r="O193" s="214"/>
      <c r="P193" s="214"/>
      <c r="Q193" s="215"/>
      <c r="R193" s="213"/>
      <c r="S193" s="213"/>
      <c r="T193" s="213"/>
      <c r="U193" s="213"/>
      <c r="V193" s="216"/>
      <c r="X193" s="167">
        <f t="shared" si="17"/>
        <v>0</v>
      </c>
      <c r="Y193" s="163">
        <f t="shared" si="18"/>
        <v>0</v>
      </c>
      <c r="Z193" s="163">
        <f t="shared" si="19"/>
        <v>0</v>
      </c>
      <c r="AA193" s="958">
        <f t="shared" si="20"/>
        <v>0</v>
      </c>
      <c r="AC193" s="167">
        <f t="shared" si="21"/>
        <v>0</v>
      </c>
      <c r="AD193" s="163">
        <f t="shared" si="22"/>
        <v>0</v>
      </c>
      <c r="AE193" s="163">
        <f t="shared" si="23"/>
        <v>0</v>
      </c>
      <c r="AF193" s="168">
        <f t="shared" si="24"/>
        <v>0</v>
      </c>
    </row>
    <row r="194" spans="1:32" x14ac:dyDescent="0.25">
      <c r="A194" s="155" t="str">
        <f>IF(ISBLANK('M1'!A194),"",'M1'!A194)</f>
        <v/>
      </c>
      <c r="B194" s="158" t="str">
        <f>IF(ISBLANK('M1'!B194),"",'M1'!B194)</f>
        <v/>
      </c>
      <c r="C194" s="280" t="str">
        <f>IF(ISBLANK('M1'!R194),"",'M1'!R194)</f>
        <v/>
      </c>
      <c r="D194" s="212"/>
      <c r="E194" s="213"/>
      <c r="F194" s="213"/>
      <c r="G194" s="213"/>
      <c r="H194" s="213"/>
      <c r="I194" s="213"/>
      <c r="J194" s="215"/>
      <c r="K194" s="501"/>
      <c r="L194" s="216"/>
      <c r="M194" s="214"/>
      <c r="N194" s="214"/>
      <c r="O194" s="214"/>
      <c r="P194" s="214"/>
      <c r="Q194" s="215"/>
      <c r="R194" s="213"/>
      <c r="S194" s="213"/>
      <c r="T194" s="213"/>
      <c r="U194" s="213"/>
      <c r="V194" s="216"/>
      <c r="X194" s="167">
        <f t="shared" si="17"/>
        <v>0</v>
      </c>
      <c r="Y194" s="163">
        <f t="shared" si="18"/>
        <v>0</v>
      </c>
      <c r="Z194" s="163">
        <f t="shared" si="19"/>
        <v>0</v>
      </c>
      <c r="AA194" s="958">
        <f t="shared" si="20"/>
        <v>0</v>
      </c>
      <c r="AC194" s="167">
        <f t="shared" si="21"/>
        <v>0</v>
      </c>
      <c r="AD194" s="163">
        <f t="shared" si="22"/>
        <v>0</v>
      </c>
      <c r="AE194" s="163">
        <f t="shared" si="23"/>
        <v>0</v>
      </c>
      <c r="AF194" s="168">
        <f t="shared" si="24"/>
        <v>0</v>
      </c>
    </row>
    <row r="195" spans="1:32" x14ac:dyDescent="0.25">
      <c r="A195" s="155" t="str">
        <f>IF(ISBLANK('M1'!A195),"",'M1'!A195)</f>
        <v/>
      </c>
      <c r="B195" s="158" t="str">
        <f>IF(ISBLANK('M1'!B195),"",'M1'!B195)</f>
        <v/>
      </c>
      <c r="C195" s="280" t="str">
        <f>IF(ISBLANK('M1'!R195),"",'M1'!R195)</f>
        <v/>
      </c>
      <c r="D195" s="212"/>
      <c r="E195" s="213"/>
      <c r="F195" s="213"/>
      <c r="G195" s="213"/>
      <c r="H195" s="213"/>
      <c r="I195" s="213"/>
      <c r="J195" s="215"/>
      <c r="K195" s="501"/>
      <c r="L195" s="216"/>
      <c r="M195" s="214"/>
      <c r="N195" s="214"/>
      <c r="O195" s="214"/>
      <c r="P195" s="214"/>
      <c r="Q195" s="215"/>
      <c r="R195" s="213"/>
      <c r="S195" s="213"/>
      <c r="T195" s="213"/>
      <c r="U195" s="213"/>
      <c r="V195" s="216"/>
      <c r="X195" s="167">
        <f t="shared" si="17"/>
        <v>0</v>
      </c>
      <c r="Y195" s="163">
        <f t="shared" si="18"/>
        <v>0</v>
      </c>
      <c r="Z195" s="163">
        <f t="shared" si="19"/>
        <v>0</v>
      </c>
      <c r="AA195" s="958">
        <f t="shared" si="20"/>
        <v>0</v>
      </c>
      <c r="AC195" s="167">
        <f t="shared" si="21"/>
        <v>0</v>
      </c>
      <c r="AD195" s="163">
        <f t="shared" si="22"/>
        <v>0</v>
      </c>
      <c r="AE195" s="163">
        <f t="shared" si="23"/>
        <v>0</v>
      </c>
      <c r="AF195" s="168">
        <f t="shared" si="24"/>
        <v>0</v>
      </c>
    </row>
    <row r="196" spans="1:32" ht="15.75" thickBot="1" x14ac:dyDescent="0.3">
      <c r="A196" s="156" t="str">
        <f>IF(ISBLANK('M1'!A196),"",'M1'!A196)</f>
        <v/>
      </c>
      <c r="B196" s="159" t="str">
        <f>IF(ISBLANK('M1'!B196),"",'M1'!B196)</f>
        <v/>
      </c>
      <c r="C196" s="281" t="str">
        <f>IF(ISBLANK('M1'!R196),"",'M1'!R196)</f>
        <v/>
      </c>
      <c r="D196" s="218"/>
      <c r="E196" s="219"/>
      <c r="F196" s="219"/>
      <c r="G196" s="219"/>
      <c r="H196" s="219"/>
      <c r="I196" s="219"/>
      <c r="J196" s="221"/>
      <c r="K196" s="502"/>
      <c r="L196" s="222"/>
      <c r="M196" s="220"/>
      <c r="N196" s="220"/>
      <c r="O196" s="220"/>
      <c r="P196" s="220"/>
      <c r="Q196" s="221"/>
      <c r="R196" s="219"/>
      <c r="S196" s="219"/>
      <c r="T196" s="219"/>
      <c r="U196" s="219"/>
      <c r="V196" s="222"/>
      <c r="X196" s="169">
        <f t="shared" si="17"/>
        <v>0</v>
      </c>
      <c r="Y196" s="170">
        <f t="shared" si="18"/>
        <v>0</v>
      </c>
      <c r="Z196" s="170">
        <f t="shared" si="19"/>
        <v>0</v>
      </c>
      <c r="AA196" s="959">
        <f t="shared" si="20"/>
        <v>0</v>
      </c>
      <c r="AC196" s="169">
        <f t="shared" si="21"/>
        <v>0</v>
      </c>
      <c r="AD196" s="170">
        <f t="shared" si="22"/>
        <v>0</v>
      </c>
      <c r="AE196" s="170">
        <f t="shared" si="23"/>
        <v>0</v>
      </c>
      <c r="AF196" s="171">
        <f t="shared" si="24"/>
        <v>0</v>
      </c>
    </row>
  </sheetData>
  <sheetProtection algorithmName="SHA-512" hashValue="8lb6dl0eQ8PGh9tV00euUpznLN3u+RDWgyFAupkJd62BMRV3L9nID68o8tLT3n+RXAa7YjHgsHE1tzUSY3ltrw==" saltValue="X5WdpjZrm2hGvIkJqzmL9Q==" spinCount="100000" sheet="1" objects="1" scenarios="1"/>
  <mergeCells count="10">
    <mergeCell ref="D13:I13"/>
    <mergeCell ref="J13:L13"/>
    <mergeCell ref="M13:P13"/>
    <mergeCell ref="D12:V12"/>
    <mergeCell ref="Q13:V13"/>
    <mergeCell ref="A9:C9"/>
    <mergeCell ref="A10:C10"/>
    <mergeCell ref="A12:A15"/>
    <mergeCell ref="B12:B15"/>
    <mergeCell ref="C12:C15"/>
  </mergeCells>
  <conditionalFormatting sqref="D17:I196">
    <cfRule type="expression" dxfId="44" priority="4">
      <formula>IF($AC17=0,FALSE,TRUE)</formula>
    </cfRule>
  </conditionalFormatting>
  <conditionalFormatting sqref="J17:L196">
    <cfRule type="expression" dxfId="43" priority="3">
      <formula>IF($AD17=0,FALSE,TRUE)</formula>
    </cfRule>
  </conditionalFormatting>
  <conditionalFormatting sqref="M17:P196">
    <cfRule type="expression" dxfId="42" priority="2">
      <formula>IF($AE17=0,FALSE,TRUE)</formula>
    </cfRule>
  </conditionalFormatting>
  <conditionalFormatting sqref="Q17:V196">
    <cfRule type="expression" dxfId="41" priority="1">
      <formula>IF($AF17=0,FALSE,TRUE)</formula>
    </cfRule>
  </conditionalFormatting>
  <dataValidations count="1">
    <dataValidation type="whole" operator="greaterThanOrEqual" allowBlank="1" showInputMessage="1" showErrorMessage="1" error="Please enter a whole number greater than or equal to 0." sqref="D17:V196" xr:uid="{00000000-0002-0000-1600-000000000000}">
      <formula1>0</formula1>
    </dataValidation>
  </dataValidations>
  <pageMargins left="0.7" right="0.7" top="0.75" bottom="0.75" header="0.3" footer="0.3"/>
  <pageSetup paperSize="5" scale="48" fitToHeight="0" orientation="landscape" r:id="rId1"/>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tint="0.59999389629810485"/>
    <pageSetUpPr fitToPage="1"/>
  </sheetPr>
  <dimension ref="A1:AF197"/>
  <sheetViews>
    <sheetView workbookViewId="0">
      <selection activeCell="B12" sqref="B12:B15"/>
    </sheetView>
  </sheetViews>
  <sheetFormatPr defaultColWidth="9.140625" defaultRowHeight="15" x14ac:dyDescent="0.25"/>
  <cols>
    <col min="1" max="1" width="40.7109375" style="43" customWidth="1"/>
    <col min="2" max="3" width="13.7109375" style="43" customWidth="1"/>
    <col min="4" max="22" width="9.7109375" style="43" customWidth="1"/>
    <col min="23" max="23" width="9.140625" style="43"/>
    <col min="24" max="27" width="10.7109375" style="43" hidden="1" customWidth="1"/>
    <col min="28" max="28" width="2.85546875" style="43" hidden="1" customWidth="1"/>
    <col min="29" max="32" width="10.7109375" style="43" hidden="1" customWidth="1"/>
    <col min="33" max="16384" width="9.140625" style="43"/>
  </cols>
  <sheetData>
    <row r="1" spans="1:32" s="41" customFormat="1" x14ac:dyDescent="0.25"/>
    <row r="2" spans="1:32" s="41" customFormat="1" x14ac:dyDescent="0.25"/>
    <row r="3" spans="1:32" s="41" customFormat="1" x14ac:dyDescent="0.25"/>
    <row r="4" spans="1:32" s="41" customFormat="1" x14ac:dyDescent="0.25"/>
    <row r="5" spans="1:32" s="41" customFormat="1" x14ac:dyDescent="0.25"/>
    <row r="6" spans="1:32" s="41" customFormat="1" x14ac:dyDescent="0.25"/>
    <row r="7" spans="1:32" s="41" customFormat="1" hidden="1" x14ac:dyDescent="0.25"/>
    <row r="8" spans="1:32" s="41" customFormat="1" hidden="1" x14ac:dyDescent="0.25"/>
    <row r="9" spans="1:32" ht="18.75" x14ac:dyDescent="0.25">
      <c r="A9" s="1071" t="s">
        <v>726</v>
      </c>
      <c r="B9" s="1071"/>
      <c r="C9" s="1071"/>
      <c r="D9" s="42"/>
      <c r="E9" s="42"/>
      <c r="F9" s="42"/>
      <c r="G9" s="42"/>
      <c r="H9" s="42"/>
      <c r="I9" s="42"/>
      <c r="J9" s="42"/>
      <c r="K9" s="42"/>
      <c r="L9" s="42"/>
      <c r="M9" s="42"/>
      <c r="N9" s="42"/>
      <c r="O9" s="42"/>
      <c r="P9" s="42"/>
      <c r="Q9" s="42"/>
      <c r="R9" s="42"/>
      <c r="S9" s="42"/>
      <c r="T9" s="42"/>
      <c r="U9" s="42"/>
      <c r="V9" s="42"/>
    </row>
    <row r="10" spans="1:32" ht="18.75" x14ac:dyDescent="0.25">
      <c r="A10" s="1071" t="s">
        <v>279</v>
      </c>
      <c r="B10" s="1071"/>
      <c r="C10" s="1071"/>
      <c r="D10" s="42"/>
      <c r="E10" s="42"/>
      <c r="F10" s="42"/>
      <c r="G10" s="42"/>
      <c r="H10" s="42"/>
      <c r="I10" s="42"/>
      <c r="J10" s="42"/>
      <c r="K10" s="42"/>
      <c r="L10" s="42"/>
      <c r="M10" s="42"/>
      <c r="N10" s="42"/>
      <c r="O10" s="42"/>
      <c r="P10" s="42"/>
      <c r="Q10" s="42"/>
      <c r="R10" s="42"/>
      <c r="S10" s="42"/>
      <c r="T10" s="42"/>
      <c r="U10" s="42"/>
      <c r="V10" s="42"/>
    </row>
    <row r="11" spans="1:32" ht="15.75" thickBot="1" x14ac:dyDescent="0.3">
      <c r="A11" s="896" t="s">
        <v>881</v>
      </c>
      <c r="B11" s="42"/>
      <c r="C11" s="42"/>
      <c r="D11" s="42"/>
      <c r="E11" s="42"/>
      <c r="F11" s="42"/>
      <c r="G11" s="42"/>
      <c r="H11" s="42"/>
      <c r="I11" s="42"/>
      <c r="J11" s="42"/>
      <c r="K11" s="42"/>
      <c r="L11" s="42"/>
      <c r="M11" s="42"/>
      <c r="N11" s="42"/>
      <c r="O11" s="42"/>
      <c r="P11" s="42"/>
      <c r="Q11" s="42"/>
      <c r="R11" s="42"/>
      <c r="S11" s="42"/>
      <c r="T11" s="42"/>
      <c r="U11" s="42"/>
      <c r="V11" s="42"/>
    </row>
    <row r="12" spans="1:32" ht="45.75" customHeight="1" thickBot="1" x14ac:dyDescent="0.3">
      <c r="A12" s="1098" t="s">
        <v>905</v>
      </c>
      <c r="B12" s="1087" t="s">
        <v>26</v>
      </c>
      <c r="C12" s="1090" t="s">
        <v>883</v>
      </c>
      <c r="D12" s="1282" t="s">
        <v>884</v>
      </c>
      <c r="E12" s="1283"/>
      <c r="F12" s="1283"/>
      <c r="G12" s="1283"/>
      <c r="H12" s="1283"/>
      <c r="I12" s="1283"/>
      <c r="J12" s="1283"/>
      <c r="K12" s="1283"/>
      <c r="L12" s="1283"/>
      <c r="M12" s="1283"/>
      <c r="N12" s="1283"/>
      <c r="O12" s="1283"/>
      <c r="P12" s="1283"/>
      <c r="Q12" s="1283"/>
      <c r="R12" s="1283"/>
      <c r="S12" s="1283"/>
      <c r="T12" s="1283"/>
      <c r="U12" s="1283"/>
      <c r="V12" s="1284"/>
    </row>
    <row r="13" spans="1:32" x14ac:dyDescent="0.25">
      <c r="A13" s="1099"/>
      <c r="B13" s="1088"/>
      <c r="C13" s="1277"/>
      <c r="D13" s="1279" t="s">
        <v>275</v>
      </c>
      <c r="E13" s="1280"/>
      <c r="F13" s="1280"/>
      <c r="G13" s="1280"/>
      <c r="H13" s="1280"/>
      <c r="I13" s="1281"/>
      <c r="J13" s="1279" t="s">
        <v>169</v>
      </c>
      <c r="K13" s="1280"/>
      <c r="L13" s="1281"/>
      <c r="M13" s="1279" t="s">
        <v>274</v>
      </c>
      <c r="N13" s="1280"/>
      <c r="O13" s="1280"/>
      <c r="P13" s="1281"/>
      <c r="Q13" s="1285" t="s">
        <v>276</v>
      </c>
      <c r="R13" s="1286"/>
      <c r="S13" s="1286"/>
      <c r="T13" s="1286"/>
      <c r="U13" s="1286"/>
      <c r="V13" s="1287"/>
    </row>
    <row r="14" spans="1:32" ht="51.75" customHeight="1" thickBot="1" x14ac:dyDescent="0.3">
      <c r="A14" s="1099"/>
      <c r="B14" s="1088"/>
      <c r="C14" s="1277"/>
      <c r="D14" s="76" t="s">
        <v>264</v>
      </c>
      <c r="E14" s="77" t="s">
        <v>265</v>
      </c>
      <c r="F14" s="74" t="s">
        <v>266</v>
      </c>
      <c r="G14" s="74" t="s">
        <v>267</v>
      </c>
      <c r="H14" s="78" t="s">
        <v>268</v>
      </c>
      <c r="I14" s="75" t="s">
        <v>269</v>
      </c>
      <c r="J14" s="147" t="s">
        <v>171</v>
      </c>
      <c r="K14" s="499" t="s">
        <v>170</v>
      </c>
      <c r="L14" s="73" t="s">
        <v>473</v>
      </c>
      <c r="M14" s="148" t="s">
        <v>270</v>
      </c>
      <c r="N14" s="149" t="s">
        <v>271</v>
      </c>
      <c r="O14" s="149" t="s">
        <v>272</v>
      </c>
      <c r="P14" s="150" t="s">
        <v>273</v>
      </c>
      <c r="Q14" s="72" t="s">
        <v>217</v>
      </c>
      <c r="R14" s="78" t="s">
        <v>218</v>
      </c>
      <c r="S14" s="78" t="s">
        <v>220</v>
      </c>
      <c r="T14" s="952" t="s">
        <v>277</v>
      </c>
      <c r="U14" s="151" t="s">
        <v>278</v>
      </c>
      <c r="V14" s="951" t="s">
        <v>919</v>
      </c>
    </row>
    <row r="15" spans="1:32" ht="15.75" thickBot="1" x14ac:dyDescent="0.3">
      <c r="A15" s="1100"/>
      <c r="B15" s="1089"/>
      <c r="C15" s="1278"/>
      <c r="D15" s="79" t="s">
        <v>179</v>
      </c>
      <c r="E15" s="82" t="s">
        <v>179</v>
      </c>
      <c r="F15" s="80" t="s">
        <v>179</v>
      </c>
      <c r="G15" s="80" t="s">
        <v>179</v>
      </c>
      <c r="H15" s="80" t="s">
        <v>179</v>
      </c>
      <c r="I15" s="81" t="s">
        <v>179</v>
      </c>
      <c r="J15" s="82" t="s">
        <v>179</v>
      </c>
      <c r="K15" s="80" t="s">
        <v>179</v>
      </c>
      <c r="L15" s="153" t="s">
        <v>179</v>
      </c>
      <c r="M15" s="79" t="s">
        <v>179</v>
      </c>
      <c r="N15" s="80" t="s">
        <v>179</v>
      </c>
      <c r="O15" s="80" t="s">
        <v>179</v>
      </c>
      <c r="P15" s="81" t="s">
        <v>179</v>
      </c>
      <c r="Q15" s="79" t="s">
        <v>179</v>
      </c>
      <c r="R15" s="80" t="s">
        <v>179</v>
      </c>
      <c r="S15" s="80" t="s">
        <v>179</v>
      </c>
      <c r="T15" s="80" t="s">
        <v>179</v>
      </c>
      <c r="U15" s="80" t="s">
        <v>179</v>
      </c>
      <c r="V15" s="81" t="s">
        <v>179</v>
      </c>
      <c r="X15" s="160" t="s">
        <v>280</v>
      </c>
      <c r="Y15" s="161" t="s">
        <v>281</v>
      </c>
      <c r="Z15" s="161" t="s">
        <v>282</v>
      </c>
      <c r="AA15" s="162" t="s">
        <v>283</v>
      </c>
      <c r="AC15" s="160" t="s">
        <v>284</v>
      </c>
      <c r="AD15" s="161" t="s">
        <v>285</v>
      </c>
      <c r="AE15" s="161" t="s">
        <v>286</v>
      </c>
      <c r="AF15" s="162" t="s">
        <v>287</v>
      </c>
    </row>
    <row r="16" spans="1:32" ht="15.75" thickBot="1" x14ac:dyDescent="0.3">
      <c r="A16" s="239"/>
      <c r="B16" s="277"/>
      <c r="C16" s="278" t="s">
        <v>174</v>
      </c>
      <c r="D16" s="248">
        <f>SUM(D17:D196)</f>
        <v>0</v>
      </c>
      <c r="E16" s="248">
        <f t="shared" ref="E16:U16" si="0">SUM(E17:E196)</f>
        <v>0</v>
      </c>
      <c r="F16" s="248">
        <f t="shared" si="0"/>
        <v>0</v>
      </c>
      <c r="G16" s="248">
        <f t="shared" si="0"/>
        <v>0</v>
      </c>
      <c r="H16" s="248">
        <f t="shared" si="0"/>
        <v>0</v>
      </c>
      <c r="I16" s="248">
        <f t="shared" si="0"/>
        <v>0</v>
      </c>
      <c r="J16" s="248">
        <f t="shared" si="0"/>
        <v>0</v>
      </c>
      <c r="K16" s="248">
        <f t="shared" si="0"/>
        <v>0</v>
      </c>
      <c r="L16" s="248">
        <f t="shared" si="0"/>
        <v>0</v>
      </c>
      <c r="M16" s="248">
        <f t="shared" si="0"/>
        <v>0</v>
      </c>
      <c r="N16" s="248">
        <f t="shared" si="0"/>
        <v>0</v>
      </c>
      <c r="O16" s="248">
        <f t="shared" si="0"/>
        <v>0</v>
      </c>
      <c r="P16" s="248">
        <f t="shared" si="0"/>
        <v>0</v>
      </c>
      <c r="Q16" s="248">
        <f t="shared" si="0"/>
        <v>0</v>
      </c>
      <c r="R16" s="248">
        <f t="shared" si="0"/>
        <v>0</v>
      </c>
      <c r="S16" s="248">
        <f t="shared" si="0"/>
        <v>0</v>
      </c>
      <c r="T16" s="248">
        <f t="shared" si="0"/>
        <v>0</v>
      </c>
      <c r="U16" s="248">
        <f t="shared" si="0"/>
        <v>0</v>
      </c>
      <c r="V16" s="955">
        <f>SUM(V17:V196)</f>
        <v>0</v>
      </c>
    </row>
    <row r="17" spans="1:32" x14ac:dyDescent="0.25">
      <c r="A17" s="154" t="str">
        <f>IF(ISBLANK('B1'!A17),"",'B1'!A17)</f>
        <v/>
      </c>
      <c r="B17" s="157" t="str">
        <f>IF(ISBLANK('B1'!B17),"",'B1'!B17)</f>
        <v/>
      </c>
      <c r="C17" s="983" t="str">
        <f>IF(ISBLANK('B1'!Q17),"",'B1'!Q17)</f>
        <v/>
      </c>
      <c r="D17" s="206"/>
      <c r="E17" s="207"/>
      <c r="F17" s="207"/>
      <c r="G17" s="207"/>
      <c r="H17" s="207"/>
      <c r="I17" s="207"/>
      <c r="J17" s="209"/>
      <c r="K17" s="500"/>
      <c r="L17" s="210"/>
      <c r="M17" s="208"/>
      <c r="N17" s="208"/>
      <c r="O17" s="208"/>
      <c r="P17" s="208"/>
      <c r="Q17" s="209"/>
      <c r="R17" s="207"/>
      <c r="S17" s="207"/>
      <c r="T17" s="207"/>
      <c r="U17" s="207"/>
      <c r="V17" s="210"/>
      <c r="X17" s="164">
        <f>SUM(D17:I17)</f>
        <v>0</v>
      </c>
      <c r="Y17" s="165">
        <f>SUM(J17:L17)</f>
        <v>0</v>
      </c>
      <c r="Z17" s="165">
        <f>SUM(M17:P17)</f>
        <v>0</v>
      </c>
      <c r="AA17" s="957">
        <f>SUM(Q17:V17)</f>
        <v>0</v>
      </c>
      <c r="AC17" s="164">
        <f>IF(C17="",X17,C17-X17)</f>
        <v>0</v>
      </c>
      <c r="AD17" s="165">
        <f>IF(C17="",Y17,C17-Y17)</f>
        <v>0</v>
      </c>
      <c r="AE17" s="165">
        <f>IF(C17="",Z17,C17-Z17)</f>
        <v>0</v>
      </c>
      <c r="AF17" s="166">
        <f>IF(C17="",AA17,C17-AA17)</f>
        <v>0</v>
      </c>
    </row>
    <row r="18" spans="1:32" x14ac:dyDescent="0.25">
      <c r="A18" s="155" t="str">
        <f>IF(ISBLANK('B1'!A18),"",'B1'!A18)</f>
        <v/>
      </c>
      <c r="B18" s="158" t="str">
        <f>IF(ISBLANK('B1'!B18),"",'B1'!B18)</f>
        <v/>
      </c>
      <c r="C18" s="280" t="str">
        <f>IF(ISBLANK('B1'!Q18),"",'B1'!Q18)</f>
        <v/>
      </c>
      <c r="D18" s="212"/>
      <c r="E18" s="213"/>
      <c r="F18" s="213"/>
      <c r="G18" s="213"/>
      <c r="H18" s="213"/>
      <c r="I18" s="213"/>
      <c r="J18" s="215"/>
      <c r="K18" s="501"/>
      <c r="L18" s="216"/>
      <c r="M18" s="214"/>
      <c r="N18" s="214"/>
      <c r="O18" s="214"/>
      <c r="P18" s="214"/>
      <c r="Q18" s="215"/>
      <c r="R18" s="213"/>
      <c r="S18" s="213"/>
      <c r="T18" s="213"/>
      <c r="U18" s="213"/>
      <c r="V18" s="216"/>
      <c r="X18" s="167">
        <f t="shared" ref="X18:X81" si="1">SUM(D18:I18)</f>
        <v>0</v>
      </c>
      <c r="Y18" s="163">
        <f t="shared" ref="Y18:Y81" si="2">SUM(J18:L18)</f>
        <v>0</v>
      </c>
      <c r="Z18" s="163">
        <f t="shared" ref="Z18:Z81" si="3">SUM(M18:P18)</f>
        <v>0</v>
      </c>
      <c r="AA18" s="958">
        <f t="shared" ref="AA18:AA81" si="4">SUM(Q18:V18)</f>
        <v>0</v>
      </c>
      <c r="AC18" s="167">
        <f t="shared" ref="AC18:AC81" si="5">IF(C18="",X18,C18-X18)</f>
        <v>0</v>
      </c>
      <c r="AD18" s="163">
        <f t="shared" ref="AD18:AD81" si="6">IF(C18="",Y18,C18-Y18)</f>
        <v>0</v>
      </c>
      <c r="AE18" s="163">
        <f t="shared" ref="AE18:AE81" si="7">IF(C18="",Z18,C18-Z18)</f>
        <v>0</v>
      </c>
      <c r="AF18" s="168">
        <f t="shared" ref="AF18:AF81" si="8">IF(C18="",AA18,C18-AA18)</f>
        <v>0</v>
      </c>
    </row>
    <row r="19" spans="1:32" x14ac:dyDescent="0.25">
      <c r="A19" s="155" t="str">
        <f>IF(ISBLANK('B1'!A19),"",'B1'!A19)</f>
        <v/>
      </c>
      <c r="B19" s="158" t="str">
        <f>IF(ISBLANK('B1'!B19),"",'B1'!B19)</f>
        <v/>
      </c>
      <c r="C19" s="280" t="str">
        <f>IF(ISBLANK('B1'!Q19),"",'B1'!Q19)</f>
        <v/>
      </c>
      <c r="D19" s="212"/>
      <c r="E19" s="213"/>
      <c r="F19" s="213"/>
      <c r="G19" s="213"/>
      <c r="H19" s="213"/>
      <c r="I19" s="213"/>
      <c r="J19" s="215"/>
      <c r="K19" s="501"/>
      <c r="L19" s="216"/>
      <c r="M19" s="214"/>
      <c r="N19" s="214"/>
      <c r="O19" s="214"/>
      <c r="P19" s="214"/>
      <c r="Q19" s="215"/>
      <c r="R19" s="213"/>
      <c r="S19" s="213"/>
      <c r="T19" s="213"/>
      <c r="U19" s="213"/>
      <c r="V19" s="216"/>
      <c r="X19" s="167">
        <f t="shared" si="1"/>
        <v>0</v>
      </c>
      <c r="Y19" s="163">
        <f t="shared" si="2"/>
        <v>0</v>
      </c>
      <c r="Z19" s="163">
        <f t="shared" si="3"/>
        <v>0</v>
      </c>
      <c r="AA19" s="958">
        <f t="shared" si="4"/>
        <v>0</v>
      </c>
      <c r="AC19" s="167">
        <f t="shared" si="5"/>
        <v>0</v>
      </c>
      <c r="AD19" s="163">
        <f t="shared" si="6"/>
        <v>0</v>
      </c>
      <c r="AE19" s="163">
        <f t="shared" si="7"/>
        <v>0</v>
      </c>
      <c r="AF19" s="168">
        <f t="shared" si="8"/>
        <v>0</v>
      </c>
    </row>
    <row r="20" spans="1:32" x14ac:dyDescent="0.25">
      <c r="A20" s="155" t="str">
        <f>IF(ISBLANK('B1'!A20),"",'B1'!A20)</f>
        <v/>
      </c>
      <c r="B20" s="158" t="str">
        <f>IF(ISBLANK('B1'!B20),"",'B1'!B20)</f>
        <v/>
      </c>
      <c r="C20" s="280" t="str">
        <f>IF(ISBLANK('B1'!Q20),"",'B1'!Q20)</f>
        <v/>
      </c>
      <c r="D20" s="212"/>
      <c r="E20" s="213"/>
      <c r="F20" s="213"/>
      <c r="G20" s="213"/>
      <c r="H20" s="213"/>
      <c r="I20" s="213"/>
      <c r="J20" s="215"/>
      <c r="K20" s="501"/>
      <c r="L20" s="216"/>
      <c r="M20" s="214"/>
      <c r="N20" s="214"/>
      <c r="O20" s="214"/>
      <c r="P20" s="214"/>
      <c r="Q20" s="215"/>
      <c r="R20" s="213"/>
      <c r="S20" s="213"/>
      <c r="T20" s="213"/>
      <c r="U20" s="213"/>
      <c r="V20" s="216"/>
      <c r="X20" s="167">
        <f t="shared" si="1"/>
        <v>0</v>
      </c>
      <c r="Y20" s="163">
        <f t="shared" si="2"/>
        <v>0</v>
      </c>
      <c r="Z20" s="163">
        <f t="shared" si="3"/>
        <v>0</v>
      </c>
      <c r="AA20" s="958">
        <f t="shared" si="4"/>
        <v>0</v>
      </c>
      <c r="AC20" s="167">
        <f t="shared" si="5"/>
        <v>0</v>
      </c>
      <c r="AD20" s="163">
        <f t="shared" si="6"/>
        <v>0</v>
      </c>
      <c r="AE20" s="163">
        <f t="shared" si="7"/>
        <v>0</v>
      </c>
      <c r="AF20" s="168">
        <f t="shared" si="8"/>
        <v>0</v>
      </c>
    </row>
    <row r="21" spans="1:32" x14ac:dyDescent="0.25">
      <c r="A21" s="155" t="str">
        <f>IF(ISBLANK('B1'!A21),"",'B1'!A21)</f>
        <v/>
      </c>
      <c r="B21" s="158" t="str">
        <f>IF(ISBLANK('B1'!B21),"",'B1'!B21)</f>
        <v/>
      </c>
      <c r="C21" s="280" t="str">
        <f>IF(ISBLANK('B1'!Q21),"",'B1'!Q21)</f>
        <v/>
      </c>
      <c r="D21" s="212"/>
      <c r="E21" s="213"/>
      <c r="F21" s="213"/>
      <c r="G21" s="213"/>
      <c r="H21" s="213"/>
      <c r="I21" s="213"/>
      <c r="J21" s="215"/>
      <c r="K21" s="501"/>
      <c r="L21" s="216"/>
      <c r="M21" s="214"/>
      <c r="N21" s="214"/>
      <c r="O21" s="214"/>
      <c r="P21" s="214"/>
      <c r="Q21" s="215"/>
      <c r="R21" s="213"/>
      <c r="S21" s="213"/>
      <c r="T21" s="213"/>
      <c r="U21" s="213"/>
      <c r="V21" s="216"/>
      <c r="X21" s="167">
        <f t="shared" si="1"/>
        <v>0</v>
      </c>
      <c r="Y21" s="163">
        <f t="shared" si="2"/>
        <v>0</v>
      </c>
      <c r="Z21" s="163">
        <f t="shared" si="3"/>
        <v>0</v>
      </c>
      <c r="AA21" s="958">
        <f t="shared" si="4"/>
        <v>0</v>
      </c>
      <c r="AC21" s="167">
        <f t="shared" si="5"/>
        <v>0</v>
      </c>
      <c r="AD21" s="163">
        <f t="shared" si="6"/>
        <v>0</v>
      </c>
      <c r="AE21" s="163">
        <f t="shared" si="7"/>
        <v>0</v>
      </c>
      <c r="AF21" s="168">
        <f t="shared" si="8"/>
        <v>0</v>
      </c>
    </row>
    <row r="22" spans="1:32" x14ac:dyDescent="0.25">
      <c r="A22" s="155" t="str">
        <f>IF(ISBLANK('B1'!A22),"",'B1'!A22)</f>
        <v/>
      </c>
      <c r="B22" s="158" t="str">
        <f>IF(ISBLANK('B1'!B22),"",'B1'!B22)</f>
        <v/>
      </c>
      <c r="C22" s="280" t="str">
        <f>IF(ISBLANK('B1'!Q22),"",'B1'!Q22)</f>
        <v/>
      </c>
      <c r="D22" s="212"/>
      <c r="E22" s="213"/>
      <c r="F22" s="213"/>
      <c r="G22" s="213"/>
      <c r="H22" s="213"/>
      <c r="I22" s="213"/>
      <c r="J22" s="215"/>
      <c r="K22" s="501"/>
      <c r="L22" s="216"/>
      <c r="M22" s="214"/>
      <c r="N22" s="214"/>
      <c r="O22" s="214"/>
      <c r="P22" s="214"/>
      <c r="Q22" s="215"/>
      <c r="R22" s="213"/>
      <c r="S22" s="213"/>
      <c r="T22" s="213"/>
      <c r="U22" s="213"/>
      <c r="V22" s="216"/>
      <c r="X22" s="167">
        <f t="shared" si="1"/>
        <v>0</v>
      </c>
      <c r="Y22" s="163">
        <f t="shared" si="2"/>
        <v>0</v>
      </c>
      <c r="Z22" s="163">
        <f t="shared" si="3"/>
        <v>0</v>
      </c>
      <c r="AA22" s="958">
        <f t="shared" si="4"/>
        <v>0</v>
      </c>
      <c r="AC22" s="167">
        <f t="shared" si="5"/>
        <v>0</v>
      </c>
      <c r="AD22" s="163">
        <f t="shared" si="6"/>
        <v>0</v>
      </c>
      <c r="AE22" s="163">
        <f t="shared" si="7"/>
        <v>0</v>
      </c>
      <c r="AF22" s="168">
        <f t="shared" si="8"/>
        <v>0</v>
      </c>
    </row>
    <row r="23" spans="1:32" x14ac:dyDescent="0.25">
      <c r="A23" s="155" t="str">
        <f>IF(ISBLANK('B1'!A23),"",'B1'!A23)</f>
        <v/>
      </c>
      <c r="B23" s="158" t="str">
        <f>IF(ISBLANK('B1'!B23),"",'B1'!B23)</f>
        <v/>
      </c>
      <c r="C23" s="280" t="str">
        <f>IF(ISBLANK('B1'!Q23),"",'B1'!Q23)</f>
        <v/>
      </c>
      <c r="D23" s="212"/>
      <c r="E23" s="213"/>
      <c r="F23" s="213"/>
      <c r="G23" s="213"/>
      <c r="H23" s="213"/>
      <c r="I23" s="213"/>
      <c r="J23" s="215"/>
      <c r="K23" s="501"/>
      <c r="L23" s="216"/>
      <c r="M23" s="214"/>
      <c r="N23" s="214"/>
      <c r="O23" s="214"/>
      <c r="P23" s="214"/>
      <c r="Q23" s="215"/>
      <c r="R23" s="213"/>
      <c r="S23" s="213"/>
      <c r="T23" s="213"/>
      <c r="U23" s="213"/>
      <c r="V23" s="216"/>
      <c r="X23" s="167">
        <f t="shared" si="1"/>
        <v>0</v>
      </c>
      <c r="Y23" s="163">
        <f t="shared" si="2"/>
        <v>0</v>
      </c>
      <c r="Z23" s="163">
        <f t="shared" si="3"/>
        <v>0</v>
      </c>
      <c r="AA23" s="958">
        <f t="shared" si="4"/>
        <v>0</v>
      </c>
      <c r="AC23" s="167">
        <f t="shared" si="5"/>
        <v>0</v>
      </c>
      <c r="AD23" s="163">
        <f t="shared" si="6"/>
        <v>0</v>
      </c>
      <c r="AE23" s="163">
        <f t="shared" si="7"/>
        <v>0</v>
      </c>
      <c r="AF23" s="168">
        <f t="shared" si="8"/>
        <v>0</v>
      </c>
    </row>
    <row r="24" spans="1:32" x14ac:dyDescent="0.25">
      <c r="A24" s="155" t="str">
        <f>IF(ISBLANK('B1'!A24),"",'B1'!A24)</f>
        <v/>
      </c>
      <c r="B24" s="158" t="str">
        <f>IF(ISBLANK('B1'!B24),"",'B1'!B24)</f>
        <v/>
      </c>
      <c r="C24" s="280" t="str">
        <f>IF(ISBLANK('B1'!Q24),"",'B1'!Q24)</f>
        <v/>
      </c>
      <c r="D24" s="212"/>
      <c r="E24" s="213"/>
      <c r="F24" s="213"/>
      <c r="G24" s="213"/>
      <c r="H24" s="213"/>
      <c r="I24" s="213"/>
      <c r="J24" s="215"/>
      <c r="K24" s="501"/>
      <c r="L24" s="216"/>
      <c r="M24" s="214"/>
      <c r="N24" s="214"/>
      <c r="O24" s="214"/>
      <c r="P24" s="214"/>
      <c r="Q24" s="215"/>
      <c r="R24" s="213"/>
      <c r="S24" s="213"/>
      <c r="T24" s="213"/>
      <c r="U24" s="213"/>
      <c r="V24" s="216"/>
      <c r="X24" s="167">
        <f t="shared" si="1"/>
        <v>0</v>
      </c>
      <c r="Y24" s="163">
        <f t="shared" si="2"/>
        <v>0</v>
      </c>
      <c r="Z24" s="163">
        <f t="shared" si="3"/>
        <v>0</v>
      </c>
      <c r="AA24" s="958">
        <f t="shared" si="4"/>
        <v>0</v>
      </c>
      <c r="AC24" s="167">
        <f t="shared" si="5"/>
        <v>0</v>
      </c>
      <c r="AD24" s="163">
        <f t="shared" si="6"/>
        <v>0</v>
      </c>
      <c r="AE24" s="163">
        <f t="shared" si="7"/>
        <v>0</v>
      </c>
      <c r="AF24" s="168">
        <f t="shared" si="8"/>
        <v>0</v>
      </c>
    </row>
    <row r="25" spans="1:32" x14ac:dyDescent="0.25">
      <c r="A25" s="155" t="str">
        <f>IF(ISBLANK('B1'!A25),"",'B1'!A25)</f>
        <v/>
      </c>
      <c r="B25" s="158" t="str">
        <f>IF(ISBLANK('B1'!B25),"",'B1'!B25)</f>
        <v/>
      </c>
      <c r="C25" s="280" t="str">
        <f>IF(ISBLANK('B1'!Q25),"",'B1'!Q25)</f>
        <v/>
      </c>
      <c r="D25" s="212"/>
      <c r="E25" s="213"/>
      <c r="F25" s="213"/>
      <c r="G25" s="213"/>
      <c r="H25" s="213"/>
      <c r="I25" s="213"/>
      <c r="J25" s="215"/>
      <c r="K25" s="501"/>
      <c r="L25" s="216"/>
      <c r="M25" s="214"/>
      <c r="N25" s="214"/>
      <c r="O25" s="214"/>
      <c r="P25" s="214"/>
      <c r="Q25" s="215"/>
      <c r="R25" s="213"/>
      <c r="S25" s="213"/>
      <c r="T25" s="213"/>
      <c r="U25" s="213"/>
      <c r="V25" s="216"/>
      <c r="X25" s="167">
        <f t="shared" si="1"/>
        <v>0</v>
      </c>
      <c r="Y25" s="163">
        <f t="shared" si="2"/>
        <v>0</v>
      </c>
      <c r="Z25" s="163">
        <f t="shared" si="3"/>
        <v>0</v>
      </c>
      <c r="AA25" s="958">
        <f t="shared" si="4"/>
        <v>0</v>
      </c>
      <c r="AC25" s="167">
        <f t="shared" si="5"/>
        <v>0</v>
      </c>
      <c r="AD25" s="163">
        <f t="shared" si="6"/>
        <v>0</v>
      </c>
      <c r="AE25" s="163">
        <f t="shared" si="7"/>
        <v>0</v>
      </c>
      <c r="AF25" s="168">
        <f t="shared" si="8"/>
        <v>0</v>
      </c>
    </row>
    <row r="26" spans="1:32" x14ac:dyDescent="0.25">
      <c r="A26" s="155" t="str">
        <f>IF(ISBLANK('B1'!A26),"",'B1'!A26)</f>
        <v/>
      </c>
      <c r="B26" s="158" t="str">
        <f>IF(ISBLANK('B1'!B26),"",'B1'!B26)</f>
        <v/>
      </c>
      <c r="C26" s="280" t="str">
        <f>IF(ISBLANK('B1'!Q26),"",'B1'!Q26)</f>
        <v/>
      </c>
      <c r="D26" s="212"/>
      <c r="E26" s="213"/>
      <c r="F26" s="213"/>
      <c r="G26" s="213"/>
      <c r="H26" s="213"/>
      <c r="I26" s="213"/>
      <c r="J26" s="215"/>
      <c r="K26" s="501"/>
      <c r="L26" s="216"/>
      <c r="M26" s="214"/>
      <c r="N26" s="214"/>
      <c r="O26" s="214"/>
      <c r="P26" s="214"/>
      <c r="Q26" s="215"/>
      <c r="R26" s="213"/>
      <c r="S26" s="213"/>
      <c r="T26" s="213"/>
      <c r="U26" s="213"/>
      <c r="V26" s="216"/>
      <c r="X26" s="167">
        <f t="shared" si="1"/>
        <v>0</v>
      </c>
      <c r="Y26" s="163">
        <f t="shared" si="2"/>
        <v>0</v>
      </c>
      <c r="Z26" s="163">
        <f t="shared" si="3"/>
        <v>0</v>
      </c>
      <c r="AA26" s="958">
        <f t="shared" si="4"/>
        <v>0</v>
      </c>
      <c r="AC26" s="167">
        <f t="shared" si="5"/>
        <v>0</v>
      </c>
      <c r="AD26" s="163">
        <f t="shared" si="6"/>
        <v>0</v>
      </c>
      <c r="AE26" s="163">
        <f t="shared" si="7"/>
        <v>0</v>
      </c>
      <c r="AF26" s="168">
        <f t="shared" si="8"/>
        <v>0</v>
      </c>
    </row>
    <row r="27" spans="1:32" x14ac:dyDescent="0.25">
      <c r="A27" s="155" t="str">
        <f>IF(ISBLANK('B1'!A27),"",'B1'!A27)</f>
        <v/>
      </c>
      <c r="B27" s="158" t="str">
        <f>IF(ISBLANK('B1'!B27),"",'B1'!B27)</f>
        <v/>
      </c>
      <c r="C27" s="280" t="str">
        <f>IF(ISBLANK('B1'!Q27),"",'B1'!Q27)</f>
        <v/>
      </c>
      <c r="D27" s="212"/>
      <c r="E27" s="213"/>
      <c r="F27" s="213"/>
      <c r="G27" s="213"/>
      <c r="H27" s="213"/>
      <c r="I27" s="213"/>
      <c r="J27" s="215"/>
      <c r="K27" s="501"/>
      <c r="L27" s="216"/>
      <c r="M27" s="214"/>
      <c r="N27" s="214"/>
      <c r="O27" s="214"/>
      <c r="P27" s="214"/>
      <c r="Q27" s="215"/>
      <c r="R27" s="213"/>
      <c r="S27" s="213"/>
      <c r="T27" s="213"/>
      <c r="U27" s="213"/>
      <c r="V27" s="216"/>
      <c r="X27" s="167">
        <f t="shared" si="1"/>
        <v>0</v>
      </c>
      <c r="Y27" s="163">
        <f t="shared" si="2"/>
        <v>0</v>
      </c>
      <c r="Z27" s="163">
        <f t="shared" si="3"/>
        <v>0</v>
      </c>
      <c r="AA27" s="958">
        <f t="shared" si="4"/>
        <v>0</v>
      </c>
      <c r="AC27" s="167">
        <f t="shared" si="5"/>
        <v>0</v>
      </c>
      <c r="AD27" s="163">
        <f t="shared" si="6"/>
        <v>0</v>
      </c>
      <c r="AE27" s="163">
        <f t="shared" si="7"/>
        <v>0</v>
      </c>
      <c r="AF27" s="168">
        <f t="shared" si="8"/>
        <v>0</v>
      </c>
    </row>
    <row r="28" spans="1:32" x14ac:dyDescent="0.25">
      <c r="A28" s="155" t="str">
        <f>IF(ISBLANK('B1'!A28),"",'B1'!A28)</f>
        <v/>
      </c>
      <c r="B28" s="158" t="str">
        <f>IF(ISBLANK('B1'!B28),"",'B1'!B28)</f>
        <v/>
      </c>
      <c r="C28" s="280" t="str">
        <f>IF(ISBLANK('B1'!Q28),"",'B1'!Q28)</f>
        <v/>
      </c>
      <c r="D28" s="212"/>
      <c r="E28" s="213"/>
      <c r="F28" s="213"/>
      <c r="G28" s="213"/>
      <c r="H28" s="213"/>
      <c r="I28" s="213"/>
      <c r="J28" s="215"/>
      <c r="K28" s="501"/>
      <c r="L28" s="216"/>
      <c r="M28" s="214"/>
      <c r="N28" s="214"/>
      <c r="O28" s="214"/>
      <c r="P28" s="214"/>
      <c r="Q28" s="215"/>
      <c r="R28" s="213"/>
      <c r="S28" s="213"/>
      <c r="T28" s="213"/>
      <c r="U28" s="213"/>
      <c r="V28" s="216"/>
      <c r="X28" s="167">
        <f t="shared" si="1"/>
        <v>0</v>
      </c>
      <c r="Y28" s="163">
        <f t="shared" si="2"/>
        <v>0</v>
      </c>
      <c r="Z28" s="163">
        <f t="shared" si="3"/>
        <v>0</v>
      </c>
      <c r="AA28" s="958">
        <f t="shared" si="4"/>
        <v>0</v>
      </c>
      <c r="AC28" s="167">
        <f t="shared" si="5"/>
        <v>0</v>
      </c>
      <c r="AD28" s="163">
        <f t="shared" si="6"/>
        <v>0</v>
      </c>
      <c r="AE28" s="163">
        <f t="shared" si="7"/>
        <v>0</v>
      </c>
      <c r="AF28" s="168">
        <f t="shared" si="8"/>
        <v>0</v>
      </c>
    </row>
    <row r="29" spans="1:32" x14ac:dyDescent="0.25">
      <c r="A29" s="155" t="str">
        <f>IF(ISBLANK('B1'!A29),"",'B1'!A29)</f>
        <v/>
      </c>
      <c r="B29" s="158" t="str">
        <f>IF(ISBLANK('B1'!B29),"",'B1'!B29)</f>
        <v/>
      </c>
      <c r="C29" s="280" t="str">
        <f>IF(ISBLANK('B1'!Q29),"",'B1'!Q29)</f>
        <v/>
      </c>
      <c r="D29" s="212"/>
      <c r="E29" s="213"/>
      <c r="F29" s="213"/>
      <c r="G29" s="213"/>
      <c r="H29" s="213"/>
      <c r="I29" s="213"/>
      <c r="J29" s="215"/>
      <c r="K29" s="501"/>
      <c r="L29" s="216"/>
      <c r="M29" s="214"/>
      <c r="N29" s="214"/>
      <c r="O29" s="214"/>
      <c r="P29" s="214"/>
      <c r="Q29" s="215"/>
      <c r="R29" s="213"/>
      <c r="S29" s="213"/>
      <c r="T29" s="213"/>
      <c r="U29" s="213"/>
      <c r="V29" s="216"/>
      <c r="X29" s="167">
        <f t="shared" si="1"/>
        <v>0</v>
      </c>
      <c r="Y29" s="163">
        <f t="shared" si="2"/>
        <v>0</v>
      </c>
      <c r="Z29" s="163">
        <f t="shared" si="3"/>
        <v>0</v>
      </c>
      <c r="AA29" s="958">
        <f t="shared" si="4"/>
        <v>0</v>
      </c>
      <c r="AC29" s="167">
        <f t="shared" si="5"/>
        <v>0</v>
      </c>
      <c r="AD29" s="163">
        <f t="shared" si="6"/>
        <v>0</v>
      </c>
      <c r="AE29" s="163">
        <f t="shared" si="7"/>
        <v>0</v>
      </c>
      <c r="AF29" s="168">
        <f t="shared" si="8"/>
        <v>0</v>
      </c>
    </row>
    <row r="30" spans="1:32" x14ac:dyDescent="0.25">
      <c r="A30" s="155" t="str">
        <f>IF(ISBLANK('B1'!A30),"",'B1'!A30)</f>
        <v/>
      </c>
      <c r="B30" s="158" t="str">
        <f>IF(ISBLANK('B1'!B30),"",'B1'!B30)</f>
        <v/>
      </c>
      <c r="C30" s="280" t="str">
        <f>IF(ISBLANK('B1'!Q30),"",'B1'!Q30)</f>
        <v/>
      </c>
      <c r="D30" s="212"/>
      <c r="E30" s="213"/>
      <c r="F30" s="213"/>
      <c r="G30" s="213"/>
      <c r="H30" s="213"/>
      <c r="I30" s="213"/>
      <c r="J30" s="215"/>
      <c r="K30" s="501"/>
      <c r="L30" s="216"/>
      <c r="M30" s="214"/>
      <c r="N30" s="214"/>
      <c r="O30" s="214"/>
      <c r="P30" s="214"/>
      <c r="Q30" s="215"/>
      <c r="R30" s="213"/>
      <c r="S30" s="213"/>
      <c r="T30" s="213"/>
      <c r="U30" s="213"/>
      <c r="V30" s="216"/>
      <c r="X30" s="167">
        <f t="shared" si="1"/>
        <v>0</v>
      </c>
      <c r="Y30" s="163">
        <f t="shared" si="2"/>
        <v>0</v>
      </c>
      <c r="Z30" s="163">
        <f t="shared" si="3"/>
        <v>0</v>
      </c>
      <c r="AA30" s="958">
        <f t="shared" si="4"/>
        <v>0</v>
      </c>
      <c r="AC30" s="167">
        <f t="shared" si="5"/>
        <v>0</v>
      </c>
      <c r="AD30" s="163">
        <f t="shared" si="6"/>
        <v>0</v>
      </c>
      <c r="AE30" s="163">
        <f t="shared" si="7"/>
        <v>0</v>
      </c>
      <c r="AF30" s="168">
        <f t="shared" si="8"/>
        <v>0</v>
      </c>
    </row>
    <row r="31" spans="1:32" x14ac:dyDescent="0.25">
      <c r="A31" s="155" t="str">
        <f>IF(ISBLANK('B1'!A31),"",'B1'!A31)</f>
        <v/>
      </c>
      <c r="B31" s="158" t="str">
        <f>IF(ISBLANK('B1'!B31),"",'B1'!B31)</f>
        <v/>
      </c>
      <c r="C31" s="280" t="str">
        <f>IF(ISBLANK('B1'!Q31),"",'B1'!Q31)</f>
        <v/>
      </c>
      <c r="D31" s="212"/>
      <c r="E31" s="213"/>
      <c r="F31" s="213"/>
      <c r="G31" s="213"/>
      <c r="H31" s="213"/>
      <c r="I31" s="213"/>
      <c r="J31" s="215"/>
      <c r="K31" s="501"/>
      <c r="L31" s="216"/>
      <c r="M31" s="214"/>
      <c r="N31" s="214"/>
      <c r="O31" s="214"/>
      <c r="P31" s="214"/>
      <c r="Q31" s="215"/>
      <c r="R31" s="213"/>
      <c r="S31" s="213"/>
      <c r="T31" s="213"/>
      <c r="U31" s="213"/>
      <c r="V31" s="216"/>
      <c r="X31" s="167">
        <f t="shared" si="1"/>
        <v>0</v>
      </c>
      <c r="Y31" s="163">
        <f t="shared" si="2"/>
        <v>0</v>
      </c>
      <c r="Z31" s="163">
        <f t="shared" si="3"/>
        <v>0</v>
      </c>
      <c r="AA31" s="958">
        <f t="shared" si="4"/>
        <v>0</v>
      </c>
      <c r="AC31" s="167">
        <f t="shared" si="5"/>
        <v>0</v>
      </c>
      <c r="AD31" s="163">
        <f t="shared" si="6"/>
        <v>0</v>
      </c>
      <c r="AE31" s="163">
        <f t="shared" si="7"/>
        <v>0</v>
      </c>
      <c r="AF31" s="168">
        <f t="shared" si="8"/>
        <v>0</v>
      </c>
    </row>
    <row r="32" spans="1:32" x14ac:dyDescent="0.25">
      <c r="A32" s="155" t="str">
        <f>IF(ISBLANK('B1'!A32),"",'B1'!A32)</f>
        <v/>
      </c>
      <c r="B32" s="158" t="str">
        <f>IF(ISBLANK('B1'!B32),"",'B1'!B32)</f>
        <v/>
      </c>
      <c r="C32" s="280" t="str">
        <f>IF(ISBLANK('B1'!Q32),"",'B1'!Q32)</f>
        <v/>
      </c>
      <c r="D32" s="212"/>
      <c r="E32" s="213"/>
      <c r="F32" s="213"/>
      <c r="G32" s="213"/>
      <c r="H32" s="213"/>
      <c r="I32" s="213"/>
      <c r="J32" s="215"/>
      <c r="K32" s="501"/>
      <c r="L32" s="216"/>
      <c r="M32" s="214"/>
      <c r="N32" s="214"/>
      <c r="O32" s="214"/>
      <c r="P32" s="214"/>
      <c r="Q32" s="215"/>
      <c r="R32" s="213"/>
      <c r="S32" s="213"/>
      <c r="T32" s="213"/>
      <c r="U32" s="213"/>
      <c r="V32" s="216"/>
      <c r="X32" s="167">
        <f t="shared" si="1"/>
        <v>0</v>
      </c>
      <c r="Y32" s="163">
        <f t="shared" si="2"/>
        <v>0</v>
      </c>
      <c r="Z32" s="163">
        <f t="shared" si="3"/>
        <v>0</v>
      </c>
      <c r="AA32" s="958">
        <f t="shared" si="4"/>
        <v>0</v>
      </c>
      <c r="AC32" s="167">
        <f t="shared" si="5"/>
        <v>0</v>
      </c>
      <c r="AD32" s="163">
        <f t="shared" si="6"/>
        <v>0</v>
      </c>
      <c r="AE32" s="163">
        <f t="shared" si="7"/>
        <v>0</v>
      </c>
      <c r="AF32" s="168">
        <f t="shared" si="8"/>
        <v>0</v>
      </c>
    </row>
    <row r="33" spans="1:32" x14ac:dyDescent="0.25">
      <c r="A33" s="155" t="str">
        <f>IF(ISBLANK('B1'!A33),"",'B1'!A33)</f>
        <v/>
      </c>
      <c r="B33" s="158" t="str">
        <f>IF(ISBLANK('B1'!B33),"",'B1'!B33)</f>
        <v/>
      </c>
      <c r="C33" s="280" t="str">
        <f>IF(ISBLANK('B1'!Q33),"",'B1'!Q33)</f>
        <v/>
      </c>
      <c r="D33" s="212"/>
      <c r="E33" s="213"/>
      <c r="F33" s="213"/>
      <c r="G33" s="213"/>
      <c r="H33" s="213"/>
      <c r="I33" s="213"/>
      <c r="J33" s="215"/>
      <c r="K33" s="501"/>
      <c r="L33" s="216"/>
      <c r="M33" s="214"/>
      <c r="N33" s="214"/>
      <c r="O33" s="214"/>
      <c r="P33" s="214"/>
      <c r="Q33" s="215"/>
      <c r="R33" s="213"/>
      <c r="S33" s="213"/>
      <c r="T33" s="213"/>
      <c r="U33" s="213"/>
      <c r="V33" s="216"/>
      <c r="X33" s="167">
        <f t="shared" si="1"/>
        <v>0</v>
      </c>
      <c r="Y33" s="163">
        <f t="shared" si="2"/>
        <v>0</v>
      </c>
      <c r="Z33" s="163">
        <f t="shared" si="3"/>
        <v>0</v>
      </c>
      <c r="AA33" s="958">
        <f t="shared" si="4"/>
        <v>0</v>
      </c>
      <c r="AC33" s="167">
        <f t="shared" si="5"/>
        <v>0</v>
      </c>
      <c r="AD33" s="163">
        <f t="shared" si="6"/>
        <v>0</v>
      </c>
      <c r="AE33" s="163">
        <f t="shared" si="7"/>
        <v>0</v>
      </c>
      <c r="AF33" s="168">
        <f t="shared" si="8"/>
        <v>0</v>
      </c>
    </row>
    <row r="34" spans="1:32" x14ac:dyDescent="0.25">
      <c r="A34" s="155" t="str">
        <f>IF(ISBLANK('B1'!A34),"",'B1'!A34)</f>
        <v/>
      </c>
      <c r="B34" s="158" t="str">
        <f>IF(ISBLANK('B1'!B34),"",'B1'!B34)</f>
        <v/>
      </c>
      <c r="C34" s="280" t="str">
        <f>IF(ISBLANK('B1'!Q34),"",'B1'!Q34)</f>
        <v/>
      </c>
      <c r="D34" s="212"/>
      <c r="E34" s="213"/>
      <c r="F34" s="213"/>
      <c r="G34" s="213"/>
      <c r="H34" s="213"/>
      <c r="I34" s="213"/>
      <c r="J34" s="215"/>
      <c r="K34" s="501"/>
      <c r="L34" s="216"/>
      <c r="M34" s="214"/>
      <c r="N34" s="214"/>
      <c r="O34" s="214"/>
      <c r="P34" s="214"/>
      <c r="Q34" s="215"/>
      <c r="R34" s="213"/>
      <c r="S34" s="213"/>
      <c r="T34" s="213"/>
      <c r="U34" s="213"/>
      <c r="V34" s="216"/>
      <c r="X34" s="167">
        <f t="shared" si="1"/>
        <v>0</v>
      </c>
      <c r="Y34" s="163">
        <f t="shared" si="2"/>
        <v>0</v>
      </c>
      <c r="Z34" s="163">
        <f t="shared" si="3"/>
        <v>0</v>
      </c>
      <c r="AA34" s="958">
        <f t="shared" si="4"/>
        <v>0</v>
      </c>
      <c r="AC34" s="167">
        <f t="shared" si="5"/>
        <v>0</v>
      </c>
      <c r="AD34" s="163">
        <f t="shared" si="6"/>
        <v>0</v>
      </c>
      <c r="AE34" s="163">
        <f t="shared" si="7"/>
        <v>0</v>
      </c>
      <c r="AF34" s="168">
        <f t="shared" si="8"/>
        <v>0</v>
      </c>
    </row>
    <row r="35" spans="1:32" x14ac:dyDescent="0.25">
      <c r="A35" s="155" t="str">
        <f>IF(ISBLANK('B1'!A35),"",'B1'!A35)</f>
        <v/>
      </c>
      <c r="B35" s="158" t="str">
        <f>IF(ISBLANK('B1'!B35),"",'B1'!B35)</f>
        <v/>
      </c>
      <c r="C35" s="280" t="str">
        <f>IF(ISBLANK('B1'!Q35),"",'B1'!Q35)</f>
        <v/>
      </c>
      <c r="D35" s="212"/>
      <c r="E35" s="213"/>
      <c r="F35" s="213"/>
      <c r="G35" s="213"/>
      <c r="H35" s="213"/>
      <c r="I35" s="213"/>
      <c r="J35" s="215"/>
      <c r="K35" s="501"/>
      <c r="L35" s="216"/>
      <c r="M35" s="214"/>
      <c r="N35" s="214"/>
      <c r="O35" s="214"/>
      <c r="P35" s="214"/>
      <c r="Q35" s="215"/>
      <c r="R35" s="213"/>
      <c r="S35" s="213"/>
      <c r="T35" s="213"/>
      <c r="U35" s="213"/>
      <c r="V35" s="216"/>
      <c r="X35" s="167">
        <f t="shared" si="1"/>
        <v>0</v>
      </c>
      <c r="Y35" s="163">
        <f t="shared" si="2"/>
        <v>0</v>
      </c>
      <c r="Z35" s="163">
        <f t="shared" si="3"/>
        <v>0</v>
      </c>
      <c r="AA35" s="958">
        <f t="shared" si="4"/>
        <v>0</v>
      </c>
      <c r="AC35" s="167">
        <f t="shared" si="5"/>
        <v>0</v>
      </c>
      <c r="AD35" s="163">
        <f t="shared" si="6"/>
        <v>0</v>
      </c>
      <c r="AE35" s="163">
        <f t="shared" si="7"/>
        <v>0</v>
      </c>
      <c r="AF35" s="168">
        <f t="shared" si="8"/>
        <v>0</v>
      </c>
    </row>
    <row r="36" spans="1:32" x14ac:dyDescent="0.25">
      <c r="A36" s="155" t="str">
        <f>IF(ISBLANK('B1'!A36),"",'B1'!A36)</f>
        <v/>
      </c>
      <c r="B36" s="158" t="str">
        <f>IF(ISBLANK('B1'!B36),"",'B1'!B36)</f>
        <v/>
      </c>
      <c r="C36" s="280" t="str">
        <f>IF(ISBLANK('B1'!Q36),"",'B1'!Q36)</f>
        <v/>
      </c>
      <c r="D36" s="212"/>
      <c r="E36" s="213"/>
      <c r="F36" s="213"/>
      <c r="G36" s="213"/>
      <c r="H36" s="213"/>
      <c r="I36" s="213"/>
      <c r="J36" s="215"/>
      <c r="K36" s="501"/>
      <c r="L36" s="216"/>
      <c r="M36" s="214"/>
      <c r="N36" s="214"/>
      <c r="O36" s="214"/>
      <c r="P36" s="214"/>
      <c r="Q36" s="215"/>
      <c r="R36" s="213"/>
      <c r="S36" s="213"/>
      <c r="T36" s="213"/>
      <c r="U36" s="213"/>
      <c r="V36" s="216"/>
      <c r="X36" s="167">
        <f t="shared" si="1"/>
        <v>0</v>
      </c>
      <c r="Y36" s="163">
        <f t="shared" si="2"/>
        <v>0</v>
      </c>
      <c r="Z36" s="163">
        <f t="shared" si="3"/>
        <v>0</v>
      </c>
      <c r="AA36" s="958">
        <f t="shared" si="4"/>
        <v>0</v>
      </c>
      <c r="AC36" s="167">
        <f t="shared" si="5"/>
        <v>0</v>
      </c>
      <c r="AD36" s="163">
        <f t="shared" si="6"/>
        <v>0</v>
      </c>
      <c r="AE36" s="163">
        <f t="shared" si="7"/>
        <v>0</v>
      </c>
      <c r="AF36" s="168">
        <f t="shared" si="8"/>
        <v>0</v>
      </c>
    </row>
    <row r="37" spans="1:32" x14ac:dyDescent="0.25">
      <c r="A37" s="155" t="str">
        <f>IF(ISBLANK('B1'!A37),"",'B1'!A37)</f>
        <v/>
      </c>
      <c r="B37" s="158" t="str">
        <f>IF(ISBLANK('B1'!B37),"",'B1'!B37)</f>
        <v/>
      </c>
      <c r="C37" s="280" t="str">
        <f>IF(ISBLANK('B1'!Q37),"",'B1'!Q37)</f>
        <v/>
      </c>
      <c r="D37" s="212"/>
      <c r="E37" s="213"/>
      <c r="F37" s="213"/>
      <c r="G37" s="213"/>
      <c r="H37" s="213"/>
      <c r="I37" s="213"/>
      <c r="J37" s="215"/>
      <c r="K37" s="501"/>
      <c r="L37" s="216"/>
      <c r="M37" s="214"/>
      <c r="N37" s="214"/>
      <c r="O37" s="214"/>
      <c r="P37" s="214"/>
      <c r="Q37" s="215"/>
      <c r="R37" s="213"/>
      <c r="S37" s="213"/>
      <c r="T37" s="213"/>
      <c r="U37" s="213"/>
      <c r="V37" s="216"/>
      <c r="X37" s="167">
        <f t="shared" si="1"/>
        <v>0</v>
      </c>
      <c r="Y37" s="163">
        <f t="shared" si="2"/>
        <v>0</v>
      </c>
      <c r="Z37" s="163">
        <f t="shared" si="3"/>
        <v>0</v>
      </c>
      <c r="AA37" s="958">
        <f t="shared" si="4"/>
        <v>0</v>
      </c>
      <c r="AC37" s="167">
        <f t="shared" si="5"/>
        <v>0</v>
      </c>
      <c r="AD37" s="163">
        <f t="shared" si="6"/>
        <v>0</v>
      </c>
      <c r="AE37" s="163">
        <f t="shared" si="7"/>
        <v>0</v>
      </c>
      <c r="AF37" s="168">
        <f t="shared" si="8"/>
        <v>0</v>
      </c>
    </row>
    <row r="38" spans="1:32" x14ac:dyDescent="0.25">
      <c r="A38" s="155" t="str">
        <f>IF(ISBLANK('B1'!A38),"",'B1'!A38)</f>
        <v/>
      </c>
      <c r="B38" s="158" t="str">
        <f>IF(ISBLANK('B1'!B38),"",'B1'!B38)</f>
        <v/>
      </c>
      <c r="C38" s="280" t="str">
        <f>IF(ISBLANK('B1'!Q38),"",'B1'!Q38)</f>
        <v/>
      </c>
      <c r="D38" s="212"/>
      <c r="E38" s="213"/>
      <c r="F38" s="213"/>
      <c r="G38" s="213"/>
      <c r="H38" s="213"/>
      <c r="I38" s="213"/>
      <c r="J38" s="215"/>
      <c r="K38" s="501"/>
      <c r="L38" s="216"/>
      <c r="M38" s="214"/>
      <c r="N38" s="214"/>
      <c r="O38" s="214"/>
      <c r="P38" s="214"/>
      <c r="Q38" s="215"/>
      <c r="R38" s="213"/>
      <c r="S38" s="213"/>
      <c r="T38" s="213"/>
      <c r="U38" s="213"/>
      <c r="V38" s="216"/>
      <c r="X38" s="167">
        <f t="shared" si="1"/>
        <v>0</v>
      </c>
      <c r="Y38" s="163">
        <f t="shared" si="2"/>
        <v>0</v>
      </c>
      <c r="Z38" s="163">
        <f t="shared" si="3"/>
        <v>0</v>
      </c>
      <c r="AA38" s="958">
        <f t="shared" si="4"/>
        <v>0</v>
      </c>
      <c r="AC38" s="167">
        <f t="shared" si="5"/>
        <v>0</v>
      </c>
      <c r="AD38" s="163">
        <f t="shared" si="6"/>
        <v>0</v>
      </c>
      <c r="AE38" s="163">
        <f t="shared" si="7"/>
        <v>0</v>
      </c>
      <c r="AF38" s="168">
        <f t="shared" si="8"/>
        <v>0</v>
      </c>
    </row>
    <row r="39" spans="1:32" x14ac:dyDescent="0.25">
      <c r="A39" s="155" t="str">
        <f>IF(ISBLANK('B1'!A39),"",'B1'!A39)</f>
        <v/>
      </c>
      <c r="B39" s="158" t="str">
        <f>IF(ISBLANK('B1'!B39),"",'B1'!B39)</f>
        <v/>
      </c>
      <c r="C39" s="280" t="str">
        <f>IF(ISBLANK('B1'!Q39),"",'B1'!Q39)</f>
        <v/>
      </c>
      <c r="D39" s="212"/>
      <c r="E39" s="213"/>
      <c r="F39" s="213"/>
      <c r="G39" s="213"/>
      <c r="H39" s="213"/>
      <c r="I39" s="213"/>
      <c r="J39" s="215"/>
      <c r="K39" s="501"/>
      <c r="L39" s="216"/>
      <c r="M39" s="214"/>
      <c r="N39" s="214"/>
      <c r="O39" s="214"/>
      <c r="P39" s="214"/>
      <c r="Q39" s="215"/>
      <c r="R39" s="213"/>
      <c r="S39" s="213"/>
      <c r="T39" s="213"/>
      <c r="U39" s="213"/>
      <c r="V39" s="216"/>
      <c r="X39" s="167">
        <f t="shared" si="1"/>
        <v>0</v>
      </c>
      <c r="Y39" s="163">
        <f t="shared" si="2"/>
        <v>0</v>
      </c>
      <c r="Z39" s="163">
        <f t="shared" si="3"/>
        <v>0</v>
      </c>
      <c r="AA39" s="958">
        <f t="shared" si="4"/>
        <v>0</v>
      </c>
      <c r="AC39" s="167">
        <f t="shared" si="5"/>
        <v>0</v>
      </c>
      <c r="AD39" s="163">
        <f t="shared" si="6"/>
        <v>0</v>
      </c>
      <c r="AE39" s="163">
        <f t="shared" si="7"/>
        <v>0</v>
      </c>
      <c r="AF39" s="168">
        <f t="shared" si="8"/>
        <v>0</v>
      </c>
    </row>
    <row r="40" spans="1:32" x14ac:dyDescent="0.25">
      <c r="A40" s="155" t="str">
        <f>IF(ISBLANK('B1'!A40),"",'B1'!A40)</f>
        <v/>
      </c>
      <c r="B40" s="158" t="str">
        <f>IF(ISBLANK('B1'!B40),"",'B1'!B40)</f>
        <v/>
      </c>
      <c r="C40" s="280" t="str">
        <f>IF(ISBLANK('B1'!Q40),"",'B1'!Q40)</f>
        <v/>
      </c>
      <c r="D40" s="212"/>
      <c r="E40" s="213"/>
      <c r="F40" s="213"/>
      <c r="G40" s="213"/>
      <c r="H40" s="213"/>
      <c r="I40" s="213"/>
      <c r="J40" s="215"/>
      <c r="K40" s="501"/>
      <c r="L40" s="216"/>
      <c r="M40" s="214"/>
      <c r="N40" s="214"/>
      <c r="O40" s="214"/>
      <c r="P40" s="214"/>
      <c r="Q40" s="215"/>
      <c r="R40" s="213"/>
      <c r="S40" s="213"/>
      <c r="T40" s="213"/>
      <c r="U40" s="213"/>
      <c r="V40" s="216"/>
      <c r="X40" s="167">
        <f t="shared" si="1"/>
        <v>0</v>
      </c>
      <c r="Y40" s="163">
        <f t="shared" si="2"/>
        <v>0</v>
      </c>
      <c r="Z40" s="163">
        <f t="shared" si="3"/>
        <v>0</v>
      </c>
      <c r="AA40" s="958">
        <f t="shared" si="4"/>
        <v>0</v>
      </c>
      <c r="AC40" s="167">
        <f t="shared" si="5"/>
        <v>0</v>
      </c>
      <c r="AD40" s="163">
        <f t="shared" si="6"/>
        <v>0</v>
      </c>
      <c r="AE40" s="163">
        <f t="shared" si="7"/>
        <v>0</v>
      </c>
      <c r="AF40" s="168">
        <f t="shared" si="8"/>
        <v>0</v>
      </c>
    </row>
    <row r="41" spans="1:32" x14ac:dyDescent="0.25">
      <c r="A41" s="155" t="str">
        <f>IF(ISBLANK('B1'!A41),"",'B1'!A41)</f>
        <v/>
      </c>
      <c r="B41" s="158" t="str">
        <f>IF(ISBLANK('B1'!B41),"",'B1'!B41)</f>
        <v/>
      </c>
      <c r="C41" s="280" t="str">
        <f>IF(ISBLANK('B1'!Q41),"",'B1'!Q41)</f>
        <v/>
      </c>
      <c r="D41" s="212"/>
      <c r="E41" s="213"/>
      <c r="F41" s="213"/>
      <c r="G41" s="213"/>
      <c r="H41" s="213"/>
      <c r="I41" s="213"/>
      <c r="J41" s="215"/>
      <c r="K41" s="501"/>
      <c r="L41" s="216"/>
      <c r="M41" s="214"/>
      <c r="N41" s="214"/>
      <c r="O41" s="214"/>
      <c r="P41" s="214"/>
      <c r="Q41" s="215"/>
      <c r="R41" s="213"/>
      <c r="S41" s="213"/>
      <c r="T41" s="213"/>
      <c r="U41" s="213"/>
      <c r="V41" s="216"/>
      <c r="X41" s="167">
        <f t="shared" si="1"/>
        <v>0</v>
      </c>
      <c r="Y41" s="163">
        <f t="shared" si="2"/>
        <v>0</v>
      </c>
      <c r="Z41" s="163">
        <f t="shared" si="3"/>
        <v>0</v>
      </c>
      <c r="AA41" s="958">
        <f t="shared" si="4"/>
        <v>0</v>
      </c>
      <c r="AC41" s="167">
        <f t="shared" si="5"/>
        <v>0</v>
      </c>
      <c r="AD41" s="163">
        <f t="shared" si="6"/>
        <v>0</v>
      </c>
      <c r="AE41" s="163">
        <f t="shared" si="7"/>
        <v>0</v>
      </c>
      <c r="AF41" s="168">
        <f t="shared" si="8"/>
        <v>0</v>
      </c>
    </row>
    <row r="42" spans="1:32" x14ac:dyDescent="0.25">
      <c r="A42" s="155" t="str">
        <f>IF(ISBLANK('B1'!A42),"",'B1'!A42)</f>
        <v/>
      </c>
      <c r="B42" s="158" t="str">
        <f>IF(ISBLANK('B1'!B42),"",'B1'!B42)</f>
        <v/>
      </c>
      <c r="C42" s="280" t="str">
        <f>IF(ISBLANK('B1'!Q42),"",'B1'!Q42)</f>
        <v/>
      </c>
      <c r="D42" s="212"/>
      <c r="E42" s="213"/>
      <c r="F42" s="213"/>
      <c r="G42" s="213"/>
      <c r="H42" s="213"/>
      <c r="I42" s="213"/>
      <c r="J42" s="215"/>
      <c r="K42" s="501"/>
      <c r="L42" s="216"/>
      <c r="M42" s="214"/>
      <c r="N42" s="214"/>
      <c r="O42" s="214"/>
      <c r="P42" s="214"/>
      <c r="Q42" s="215"/>
      <c r="R42" s="213"/>
      <c r="S42" s="213"/>
      <c r="T42" s="213"/>
      <c r="U42" s="213"/>
      <c r="V42" s="216"/>
      <c r="X42" s="167">
        <f t="shared" si="1"/>
        <v>0</v>
      </c>
      <c r="Y42" s="163">
        <f t="shared" si="2"/>
        <v>0</v>
      </c>
      <c r="Z42" s="163">
        <f t="shared" si="3"/>
        <v>0</v>
      </c>
      <c r="AA42" s="958">
        <f t="shared" si="4"/>
        <v>0</v>
      </c>
      <c r="AC42" s="167">
        <f t="shared" si="5"/>
        <v>0</v>
      </c>
      <c r="AD42" s="163">
        <f t="shared" si="6"/>
        <v>0</v>
      </c>
      <c r="AE42" s="163">
        <f t="shared" si="7"/>
        <v>0</v>
      </c>
      <c r="AF42" s="168">
        <f t="shared" si="8"/>
        <v>0</v>
      </c>
    </row>
    <row r="43" spans="1:32" x14ac:dyDescent="0.25">
      <c r="A43" s="155" t="str">
        <f>IF(ISBLANK('B1'!A43),"",'B1'!A43)</f>
        <v/>
      </c>
      <c r="B43" s="158" t="str">
        <f>IF(ISBLANK('B1'!B43),"",'B1'!B43)</f>
        <v/>
      </c>
      <c r="C43" s="280" t="str">
        <f>IF(ISBLANK('B1'!Q43),"",'B1'!Q43)</f>
        <v/>
      </c>
      <c r="D43" s="212"/>
      <c r="E43" s="213"/>
      <c r="F43" s="213"/>
      <c r="G43" s="213"/>
      <c r="H43" s="213"/>
      <c r="I43" s="213"/>
      <c r="J43" s="215"/>
      <c r="K43" s="501"/>
      <c r="L43" s="216"/>
      <c r="M43" s="214"/>
      <c r="N43" s="214"/>
      <c r="O43" s="214"/>
      <c r="P43" s="214"/>
      <c r="Q43" s="215"/>
      <c r="R43" s="213"/>
      <c r="S43" s="213"/>
      <c r="T43" s="213"/>
      <c r="U43" s="213"/>
      <c r="V43" s="216"/>
      <c r="X43" s="167">
        <f t="shared" si="1"/>
        <v>0</v>
      </c>
      <c r="Y43" s="163">
        <f t="shared" si="2"/>
        <v>0</v>
      </c>
      <c r="Z43" s="163">
        <f t="shared" si="3"/>
        <v>0</v>
      </c>
      <c r="AA43" s="958">
        <f t="shared" si="4"/>
        <v>0</v>
      </c>
      <c r="AC43" s="167">
        <f t="shared" si="5"/>
        <v>0</v>
      </c>
      <c r="AD43" s="163">
        <f t="shared" si="6"/>
        <v>0</v>
      </c>
      <c r="AE43" s="163">
        <f t="shared" si="7"/>
        <v>0</v>
      </c>
      <c r="AF43" s="168">
        <f t="shared" si="8"/>
        <v>0</v>
      </c>
    </row>
    <row r="44" spans="1:32" x14ac:dyDescent="0.25">
      <c r="A44" s="155" t="str">
        <f>IF(ISBLANK('B1'!A44),"",'B1'!A44)</f>
        <v/>
      </c>
      <c r="B44" s="158" t="str">
        <f>IF(ISBLANK('B1'!B44),"",'B1'!B44)</f>
        <v/>
      </c>
      <c r="C44" s="280" t="str">
        <f>IF(ISBLANK('B1'!Q44),"",'B1'!Q44)</f>
        <v/>
      </c>
      <c r="D44" s="212"/>
      <c r="E44" s="213"/>
      <c r="F44" s="213"/>
      <c r="G44" s="213"/>
      <c r="H44" s="213"/>
      <c r="I44" s="213"/>
      <c r="J44" s="215"/>
      <c r="K44" s="501"/>
      <c r="L44" s="216"/>
      <c r="M44" s="214"/>
      <c r="N44" s="214"/>
      <c r="O44" s="214"/>
      <c r="P44" s="214"/>
      <c r="Q44" s="215"/>
      <c r="R44" s="213"/>
      <c r="S44" s="213"/>
      <c r="T44" s="213"/>
      <c r="U44" s="213"/>
      <c r="V44" s="216"/>
      <c r="X44" s="167">
        <f t="shared" si="1"/>
        <v>0</v>
      </c>
      <c r="Y44" s="163">
        <f t="shared" si="2"/>
        <v>0</v>
      </c>
      <c r="Z44" s="163">
        <f t="shared" si="3"/>
        <v>0</v>
      </c>
      <c r="AA44" s="958">
        <f t="shared" si="4"/>
        <v>0</v>
      </c>
      <c r="AC44" s="167">
        <f t="shared" si="5"/>
        <v>0</v>
      </c>
      <c r="AD44" s="163">
        <f t="shared" si="6"/>
        <v>0</v>
      </c>
      <c r="AE44" s="163">
        <f t="shared" si="7"/>
        <v>0</v>
      </c>
      <c r="AF44" s="168">
        <f t="shared" si="8"/>
        <v>0</v>
      </c>
    </row>
    <row r="45" spans="1:32" x14ac:dyDescent="0.25">
      <c r="A45" s="155" t="str">
        <f>IF(ISBLANK('B1'!A45),"",'B1'!A45)</f>
        <v/>
      </c>
      <c r="B45" s="158" t="str">
        <f>IF(ISBLANK('B1'!B45),"",'B1'!B45)</f>
        <v/>
      </c>
      <c r="C45" s="280" t="str">
        <f>IF(ISBLANK('B1'!Q45),"",'B1'!Q45)</f>
        <v/>
      </c>
      <c r="D45" s="212"/>
      <c r="E45" s="213"/>
      <c r="F45" s="213"/>
      <c r="G45" s="213"/>
      <c r="H45" s="213"/>
      <c r="I45" s="213"/>
      <c r="J45" s="215"/>
      <c r="K45" s="501"/>
      <c r="L45" s="216"/>
      <c r="M45" s="214"/>
      <c r="N45" s="214"/>
      <c r="O45" s="214"/>
      <c r="P45" s="214"/>
      <c r="Q45" s="215"/>
      <c r="R45" s="213"/>
      <c r="S45" s="213"/>
      <c r="T45" s="213"/>
      <c r="U45" s="213"/>
      <c r="V45" s="216"/>
      <c r="X45" s="167">
        <f t="shared" si="1"/>
        <v>0</v>
      </c>
      <c r="Y45" s="163">
        <f t="shared" si="2"/>
        <v>0</v>
      </c>
      <c r="Z45" s="163">
        <f t="shared" si="3"/>
        <v>0</v>
      </c>
      <c r="AA45" s="958">
        <f t="shared" si="4"/>
        <v>0</v>
      </c>
      <c r="AC45" s="167">
        <f t="shared" si="5"/>
        <v>0</v>
      </c>
      <c r="AD45" s="163">
        <f t="shared" si="6"/>
        <v>0</v>
      </c>
      <c r="AE45" s="163">
        <f t="shared" si="7"/>
        <v>0</v>
      </c>
      <c r="AF45" s="168">
        <f t="shared" si="8"/>
        <v>0</v>
      </c>
    </row>
    <row r="46" spans="1:32" x14ac:dyDescent="0.25">
      <c r="A46" s="155" t="str">
        <f>IF(ISBLANK('B1'!A46),"",'B1'!A46)</f>
        <v/>
      </c>
      <c r="B46" s="158" t="str">
        <f>IF(ISBLANK('B1'!B46),"",'B1'!B46)</f>
        <v/>
      </c>
      <c r="C46" s="280" t="str">
        <f>IF(ISBLANK('B1'!Q46),"",'B1'!Q46)</f>
        <v/>
      </c>
      <c r="D46" s="212"/>
      <c r="E46" s="213"/>
      <c r="F46" s="213"/>
      <c r="G46" s="213"/>
      <c r="H46" s="213"/>
      <c r="I46" s="213"/>
      <c r="J46" s="215"/>
      <c r="K46" s="501"/>
      <c r="L46" s="216"/>
      <c r="M46" s="214"/>
      <c r="N46" s="214"/>
      <c r="O46" s="214"/>
      <c r="P46" s="214"/>
      <c r="Q46" s="215"/>
      <c r="R46" s="213"/>
      <c r="S46" s="213"/>
      <c r="T46" s="213"/>
      <c r="U46" s="213"/>
      <c r="V46" s="216"/>
      <c r="X46" s="167">
        <f t="shared" si="1"/>
        <v>0</v>
      </c>
      <c r="Y46" s="163">
        <f t="shared" si="2"/>
        <v>0</v>
      </c>
      <c r="Z46" s="163">
        <f t="shared" si="3"/>
        <v>0</v>
      </c>
      <c r="AA46" s="958">
        <f t="shared" si="4"/>
        <v>0</v>
      </c>
      <c r="AC46" s="167">
        <f t="shared" si="5"/>
        <v>0</v>
      </c>
      <c r="AD46" s="163">
        <f t="shared" si="6"/>
        <v>0</v>
      </c>
      <c r="AE46" s="163">
        <f t="shared" si="7"/>
        <v>0</v>
      </c>
      <c r="AF46" s="168">
        <f t="shared" si="8"/>
        <v>0</v>
      </c>
    </row>
    <row r="47" spans="1:32" x14ac:dyDescent="0.25">
      <c r="A47" s="155" t="str">
        <f>IF(ISBLANK('B1'!A47),"",'B1'!A47)</f>
        <v/>
      </c>
      <c r="B47" s="158" t="str">
        <f>IF(ISBLANK('B1'!B47),"",'B1'!B47)</f>
        <v/>
      </c>
      <c r="C47" s="280" t="str">
        <f>IF(ISBLANK('B1'!Q47),"",'B1'!Q47)</f>
        <v/>
      </c>
      <c r="D47" s="212"/>
      <c r="E47" s="213"/>
      <c r="F47" s="213"/>
      <c r="G47" s="213"/>
      <c r="H47" s="213"/>
      <c r="I47" s="213"/>
      <c r="J47" s="215"/>
      <c r="K47" s="501"/>
      <c r="L47" s="216"/>
      <c r="M47" s="214"/>
      <c r="N47" s="214"/>
      <c r="O47" s="214"/>
      <c r="P47" s="214"/>
      <c r="Q47" s="215"/>
      <c r="R47" s="213"/>
      <c r="S47" s="213"/>
      <c r="T47" s="213"/>
      <c r="U47" s="213"/>
      <c r="V47" s="216"/>
      <c r="X47" s="167">
        <f t="shared" si="1"/>
        <v>0</v>
      </c>
      <c r="Y47" s="163">
        <f t="shared" si="2"/>
        <v>0</v>
      </c>
      <c r="Z47" s="163">
        <f t="shared" si="3"/>
        <v>0</v>
      </c>
      <c r="AA47" s="958">
        <f t="shared" si="4"/>
        <v>0</v>
      </c>
      <c r="AC47" s="167">
        <f t="shared" si="5"/>
        <v>0</v>
      </c>
      <c r="AD47" s="163">
        <f t="shared" si="6"/>
        <v>0</v>
      </c>
      <c r="AE47" s="163">
        <f t="shared" si="7"/>
        <v>0</v>
      </c>
      <c r="AF47" s="168">
        <f t="shared" si="8"/>
        <v>0</v>
      </c>
    </row>
    <row r="48" spans="1:32" x14ac:dyDescent="0.25">
      <c r="A48" s="155" t="str">
        <f>IF(ISBLANK('B1'!A48),"",'B1'!A48)</f>
        <v/>
      </c>
      <c r="B48" s="158" t="str">
        <f>IF(ISBLANK('B1'!B48),"",'B1'!B48)</f>
        <v/>
      </c>
      <c r="C48" s="280" t="str">
        <f>IF(ISBLANK('B1'!Q48),"",'B1'!Q48)</f>
        <v/>
      </c>
      <c r="D48" s="212"/>
      <c r="E48" s="213"/>
      <c r="F48" s="213"/>
      <c r="G48" s="213"/>
      <c r="H48" s="213"/>
      <c r="I48" s="213"/>
      <c r="J48" s="215"/>
      <c r="K48" s="501"/>
      <c r="L48" s="216"/>
      <c r="M48" s="214"/>
      <c r="N48" s="214"/>
      <c r="O48" s="214"/>
      <c r="P48" s="214"/>
      <c r="Q48" s="215"/>
      <c r="R48" s="213"/>
      <c r="S48" s="213"/>
      <c r="T48" s="213"/>
      <c r="U48" s="213"/>
      <c r="V48" s="216"/>
      <c r="X48" s="167">
        <f t="shared" si="1"/>
        <v>0</v>
      </c>
      <c r="Y48" s="163">
        <f t="shared" si="2"/>
        <v>0</v>
      </c>
      <c r="Z48" s="163">
        <f t="shared" si="3"/>
        <v>0</v>
      </c>
      <c r="AA48" s="958">
        <f t="shared" si="4"/>
        <v>0</v>
      </c>
      <c r="AC48" s="167">
        <f t="shared" si="5"/>
        <v>0</v>
      </c>
      <c r="AD48" s="163">
        <f t="shared" si="6"/>
        <v>0</v>
      </c>
      <c r="AE48" s="163">
        <f t="shared" si="7"/>
        <v>0</v>
      </c>
      <c r="AF48" s="168">
        <f t="shared" si="8"/>
        <v>0</v>
      </c>
    </row>
    <row r="49" spans="1:32" x14ac:dyDescent="0.25">
      <c r="A49" s="155" t="str">
        <f>IF(ISBLANK('B1'!A49),"",'B1'!A49)</f>
        <v/>
      </c>
      <c r="B49" s="158" t="str">
        <f>IF(ISBLANK('B1'!B49),"",'B1'!B49)</f>
        <v/>
      </c>
      <c r="C49" s="280" t="str">
        <f>IF(ISBLANK('B1'!Q49),"",'B1'!Q49)</f>
        <v/>
      </c>
      <c r="D49" s="212"/>
      <c r="E49" s="213"/>
      <c r="F49" s="213"/>
      <c r="G49" s="213"/>
      <c r="H49" s="213"/>
      <c r="I49" s="213"/>
      <c r="J49" s="215"/>
      <c r="K49" s="501"/>
      <c r="L49" s="216"/>
      <c r="M49" s="214"/>
      <c r="N49" s="214"/>
      <c r="O49" s="214"/>
      <c r="P49" s="214"/>
      <c r="Q49" s="215"/>
      <c r="R49" s="213"/>
      <c r="S49" s="213"/>
      <c r="T49" s="213"/>
      <c r="U49" s="213"/>
      <c r="V49" s="216"/>
      <c r="X49" s="167">
        <f t="shared" si="1"/>
        <v>0</v>
      </c>
      <c r="Y49" s="163">
        <f t="shared" si="2"/>
        <v>0</v>
      </c>
      <c r="Z49" s="163">
        <f t="shared" si="3"/>
        <v>0</v>
      </c>
      <c r="AA49" s="958">
        <f t="shared" si="4"/>
        <v>0</v>
      </c>
      <c r="AC49" s="167">
        <f t="shared" si="5"/>
        <v>0</v>
      </c>
      <c r="AD49" s="163">
        <f t="shared" si="6"/>
        <v>0</v>
      </c>
      <c r="AE49" s="163">
        <f t="shared" si="7"/>
        <v>0</v>
      </c>
      <c r="AF49" s="168">
        <f t="shared" si="8"/>
        <v>0</v>
      </c>
    </row>
    <row r="50" spans="1:32" x14ac:dyDescent="0.25">
      <c r="A50" s="155" t="str">
        <f>IF(ISBLANK('B1'!A50),"",'B1'!A50)</f>
        <v/>
      </c>
      <c r="B50" s="158" t="str">
        <f>IF(ISBLANK('B1'!B50),"",'B1'!B50)</f>
        <v/>
      </c>
      <c r="C50" s="280" t="str">
        <f>IF(ISBLANK('B1'!Q50),"",'B1'!Q50)</f>
        <v/>
      </c>
      <c r="D50" s="212"/>
      <c r="E50" s="213"/>
      <c r="F50" s="213"/>
      <c r="G50" s="213"/>
      <c r="H50" s="213"/>
      <c r="I50" s="213"/>
      <c r="J50" s="215"/>
      <c r="K50" s="501"/>
      <c r="L50" s="216"/>
      <c r="M50" s="214"/>
      <c r="N50" s="214"/>
      <c r="O50" s="214"/>
      <c r="P50" s="214"/>
      <c r="Q50" s="215"/>
      <c r="R50" s="213"/>
      <c r="S50" s="213"/>
      <c r="T50" s="213"/>
      <c r="U50" s="213"/>
      <c r="V50" s="216"/>
      <c r="X50" s="167">
        <f t="shared" si="1"/>
        <v>0</v>
      </c>
      <c r="Y50" s="163">
        <f t="shared" si="2"/>
        <v>0</v>
      </c>
      <c r="Z50" s="163">
        <f t="shared" si="3"/>
        <v>0</v>
      </c>
      <c r="AA50" s="958">
        <f t="shared" si="4"/>
        <v>0</v>
      </c>
      <c r="AC50" s="167">
        <f t="shared" si="5"/>
        <v>0</v>
      </c>
      <c r="AD50" s="163">
        <f t="shared" si="6"/>
        <v>0</v>
      </c>
      <c r="AE50" s="163">
        <f t="shared" si="7"/>
        <v>0</v>
      </c>
      <c r="AF50" s="168">
        <f t="shared" si="8"/>
        <v>0</v>
      </c>
    </row>
    <row r="51" spans="1:32" x14ac:dyDescent="0.25">
      <c r="A51" s="155" t="str">
        <f>IF(ISBLANK('B1'!A51),"",'B1'!A51)</f>
        <v/>
      </c>
      <c r="B51" s="158" t="str">
        <f>IF(ISBLANK('B1'!B51),"",'B1'!B51)</f>
        <v/>
      </c>
      <c r="C51" s="280" t="str">
        <f>IF(ISBLANK('B1'!Q51),"",'B1'!Q51)</f>
        <v/>
      </c>
      <c r="D51" s="212"/>
      <c r="E51" s="213"/>
      <c r="F51" s="213"/>
      <c r="G51" s="213"/>
      <c r="H51" s="213"/>
      <c r="I51" s="213"/>
      <c r="J51" s="215"/>
      <c r="K51" s="501"/>
      <c r="L51" s="216"/>
      <c r="M51" s="214"/>
      <c r="N51" s="214"/>
      <c r="O51" s="214"/>
      <c r="P51" s="214"/>
      <c r="Q51" s="215"/>
      <c r="R51" s="213"/>
      <c r="S51" s="213"/>
      <c r="T51" s="213"/>
      <c r="U51" s="213"/>
      <c r="V51" s="216"/>
      <c r="X51" s="167">
        <f t="shared" si="1"/>
        <v>0</v>
      </c>
      <c r="Y51" s="163">
        <f t="shared" si="2"/>
        <v>0</v>
      </c>
      <c r="Z51" s="163">
        <f t="shared" si="3"/>
        <v>0</v>
      </c>
      <c r="AA51" s="958">
        <f t="shared" si="4"/>
        <v>0</v>
      </c>
      <c r="AC51" s="167">
        <f t="shared" si="5"/>
        <v>0</v>
      </c>
      <c r="AD51" s="163">
        <f t="shared" si="6"/>
        <v>0</v>
      </c>
      <c r="AE51" s="163">
        <f t="shared" si="7"/>
        <v>0</v>
      </c>
      <c r="AF51" s="168">
        <f t="shared" si="8"/>
        <v>0</v>
      </c>
    </row>
    <row r="52" spans="1:32" x14ac:dyDescent="0.25">
      <c r="A52" s="155" t="str">
        <f>IF(ISBLANK('B1'!A52),"",'B1'!A52)</f>
        <v/>
      </c>
      <c r="B52" s="158" t="str">
        <f>IF(ISBLANK('B1'!B52),"",'B1'!B52)</f>
        <v/>
      </c>
      <c r="C52" s="280" t="str">
        <f>IF(ISBLANK('B1'!Q52),"",'B1'!Q52)</f>
        <v/>
      </c>
      <c r="D52" s="212"/>
      <c r="E52" s="213"/>
      <c r="F52" s="213"/>
      <c r="G52" s="213"/>
      <c r="H52" s="213"/>
      <c r="I52" s="213"/>
      <c r="J52" s="215"/>
      <c r="K52" s="501"/>
      <c r="L52" s="216"/>
      <c r="M52" s="214"/>
      <c r="N52" s="214"/>
      <c r="O52" s="214"/>
      <c r="P52" s="214"/>
      <c r="Q52" s="215"/>
      <c r="R52" s="213"/>
      <c r="S52" s="213"/>
      <c r="T52" s="213"/>
      <c r="U52" s="213"/>
      <c r="V52" s="216"/>
      <c r="X52" s="167">
        <f t="shared" si="1"/>
        <v>0</v>
      </c>
      <c r="Y52" s="163">
        <f t="shared" si="2"/>
        <v>0</v>
      </c>
      <c r="Z52" s="163">
        <f t="shared" si="3"/>
        <v>0</v>
      </c>
      <c r="AA52" s="958">
        <f t="shared" si="4"/>
        <v>0</v>
      </c>
      <c r="AC52" s="167">
        <f t="shared" si="5"/>
        <v>0</v>
      </c>
      <c r="AD52" s="163">
        <f t="shared" si="6"/>
        <v>0</v>
      </c>
      <c r="AE52" s="163">
        <f t="shared" si="7"/>
        <v>0</v>
      </c>
      <c r="AF52" s="168">
        <f t="shared" si="8"/>
        <v>0</v>
      </c>
    </row>
    <row r="53" spans="1:32" x14ac:dyDescent="0.25">
      <c r="A53" s="155" t="str">
        <f>IF(ISBLANK('B1'!A53),"",'B1'!A53)</f>
        <v/>
      </c>
      <c r="B53" s="158" t="str">
        <f>IF(ISBLANK('B1'!B53),"",'B1'!B53)</f>
        <v/>
      </c>
      <c r="C53" s="280" t="str">
        <f>IF(ISBLANK('B1'!Q53),"",'B1'!Q53)</f>
        <v/>
      </c>
      <c r="D53" s="212"/>
      <c r="E53" s="213"/>
      <c r="F53" s="213"/>
      <c r="G53" s="213"/>
      <c r="H53" s="213"/>
      <c r="I53" s="213"/>
      <c r="J53" s="215"/>
      <c r="K53" s="501"/>
      <c r="L53" s="216"/>
      <c r="M53" s="214"/>
      <c r="N53" s="214"/>
      <c r="O53" s="214"/>
      <c r="P53" s="214"/>
      <c r="Q53" s="215"/>
      <c r="R53" s="213"/>
      <c r="S53" s="213"/>
      <c r="T53" s="213"/>
      <c r="U53" s="213"/>
      <c r="V53" s="216"/>
      <c r="X53" s="167">
        <f t="shared" si="1"/>
        <v>0</v>
      </c>
      <c r="Y53" s="163">
        <f t="shared" si="2"/>
        <v>0</v>
      </c>
      <c r="Z53" s="163">
        <f t="shared" si="3"/>
        <v>0</v>
      </c>
      <c r="AA53" s="958">
        <f t="shared" si="4"/>
        <v>0</v>
      </c>
      <c r="AC53" s="167">
        <f t="shared" si="5"/>
        <v>0</v>
      </c>
      <c r="AD53" s="163">
        <f t="shared" si="6"/>
        <v>0</v>
      </c>
      <c r="AE53" s="163">
        <f t="shared" si="7"/>
        <v>0</v>
      </c>
      <c r="AF53" s="168">
        <f t="shared" si="8"/>
        <v>0</v>
      </c>
    </row>
    <row r="54" spans="1:32" x14ac:dyDescent="0.25">
      <c r="A54" s="155" t="str">
        <f>IF(ISBLANK('B1'!A54),"",'B1'!A54)</f>
        <v/>
      </c>
      <c r="B54" s="158" t="str">
        <f>IF(ISBLANK('B1'!B54),"",'B1'!B54)</f>
        <v/>
      </c>
      <c r="C54" s="280" t="str">
        <f>IF(ISBLANK('B1'!Q54),"",'B1'!Q54)</f>
        <v/>
      </c>
      <c r="D54" s="212"/>
      <c r="E54" s="213"/>
      <c r="F54" s="213"/>
      <c r="G54" s="213"/>
      <c r="H54" s="213"/>
      <c r="I54" s="213"/>
      <c r="J54" s="215"/>
      <c r="K54" s="501"/>
      <c r="L54" s="216"/>
      <c r="M54" s="214"/>
      <c r="N54" s="214"/>
      <c r="O54" s="214"/>
      <c r="P54" s="214"/>
      <c r="Q54" s="215"/>
      <c r="R54" s="213"/>
      <c r="S54" s="213"/>
      <c r="T54" s="213"/>
      <c r="U54" s="213"/>
      <c r="V54" s="216"/>
      <c r="X54" s="167">
        <f t="shared" si="1"/>
        <v>0</v>
      </c>
      <c r="Y54" s="163">
        <f t="shared" si="2"/>
        <v>0</v>
      </c>
      <c r="Z54" s="163">
        <f t="shared" si="3"/>
        <v>0</v>
      </c>
      <c r="AA54" s="958">
        <f t="shared" si="4"/>
        <v>0</v>
      </c>
      <c r="AC54" s="167">
        <f t="shared" si="5"/>
        <v>0</v>
      </c>
      <c r="AD54" s="163">
        <f t="shared" si="6"/>
        <v>0</v>
      </c>
      <c r="AE54" s="163">
        <f t="shared" si="7"/>
        <v>0</v>
      </c>
      <c r="AF54" s="168">
        <f t="shared" si="8"/>
        <v>0</v>
      </c>
    </row>
    <row r="55" spans="1:32" x14ac:dyDescent="0.25">
      <c r="A55" s="155" t="str">
        <f>IF(ISBLANK('B1'!A55),"",'B1'!A55)</f>
        <v/>
      </c>
      <c r="B55" s="158" t="str">
        <f>IF(ISBLANK('B1'!B55),"",'B1'!B55)</f>
        <v/>
      </c>
      <c r="C55" s="280" t="str">
        <f>IF(ISBLANK('B1'!Q55),"",'B1'!Q55)</f>
        <v/>
      </c>
      <c r="D55" s="212"/>
      <c r="E55" s="213"/>
      <c r="F55" s="213"/>
      <c r="G55" s="213"/>
      <c r="H55" s="213"/>
      <c r="I55" s="213"/>
      <c r="J55" s="215"/>
      <c r="K55" s="501"/>
      <c r="L55" s="216"/>
      <c r="M55" s="214"/>
      <c r="N55" s="214"/>
      <c r="O55" s="214"/>
      <c r="P55" s="214"/>
      <c r="Q55" s="215"/>
      <c r="R55" s="213"/>
      <c r="S55" s="213"/>
      <c r="T55" s="213"/>
      <c r="U55" s="213"/>
      <c r="V55" s="216"/>
      <c r="X55" s="167">
        <f t="shared" si="1"/>
        <v>0</v>
      </c>
      <c r="Y55" s="163">
        <f t="shared" si="2"/>
        <v>0</v>
      </c>
      <c r="Z55" s="163">
        <f t="shared" si="3"/>
        <v>0</v>
      </c>
      <c r="AA55" s="958">
        <f t="shared" si="4"/>
        <v>0</v>
      </c>
      <c r="AC55" s="167">
        <f t="shared" si="5"/>
        <v>0</v>
      </c>
      <c r="AD55" s="163">
        <f t="shared" si="6"/>
        <v>0</v>
      </c>
      <c r="AE55" s="163">
        <f t="shared" si="7"/>
        <v>0</v>
      </c>
      <c r="AF55" s="168">
        <f t="shared" si="8"/>
        <v>0</v>
      </c>
    </row>
    <row r="56" spans="1:32" x14ac:dyDescent="0.25">
      <c r="A56" s="155" t="str">
        <f>IF(ISBLANK('B1'!A56),"",'B1'!A56)</f>
        <v/>
      </c>
      <c r="B56" s="158" t="str">
        <f>IF(ISBLANK('B1'!B56),"",'B1'!B56)</f>
        <v/>
      </c>
      <c r="C56" s="280" t="str">
        <f>IF(ISBLANK('B1'!Q56),"",'B1'!Q56)</f>
        <v/>
      </c>
      <c r="D56" s="212"/>
      <c r="E56" s="213"/>
      <c r="F56" s="213"/>
      <c r="G56" s="213"/>
      <c r="H56" s="213"/>
      <c r="I56" s="213"/>
      <c r="J56" s="215"/>
      <c r="K56" s="501"/>
      <c r="L56" s="216"/>
      <c r="M56" s="214"/>
      <c r="N56" s="214"/>
      <c r="O56" s="214"/>
      <c r="P56" s="214"/>
      <c r="Q56" s="215"/>
      <c r="R56" s="213"/>
      <c r="S56" s="213"/>
      <c r="T56" s="213"/>
      <c r="U56" s="213"/>
      <c r="V56" s="216"/>
      <c r="X56" s="167">
        <f t="shared" si="1"/>
        <v>0</v>
      </c>
      <c r="Y56" s="163">
        <f t="shared" si="2"/>
        <v>0</v>
      </c>
      <c r="Z56" s="163">
        <f t="shared" si="3"/>
        <v>0</v>
      </c>
      <c r="AA56" s="958">
        <f t="shared" si="4"/>
        <v>0</v>
      </c>
      <c r="AC56" s="167">
        <f t="shared" si="5"/>
        <v>0</v>
      </c>
      <c r="AD56" s="163">
        <f t="shared" si="6"/>
        <v>0</v>
      </c>
      <c r="AE56" s="163">
        <f t="shared" si="7"/>
        <v>0</v>
      </c>
      <c r="AF56" s="168">
        <f t="shared" si="8"/>
        <v>0</v>
      </c>
    </row>
    <row r="57" spans="1:32" x14ac:dyDescent="0.25">
      <c r="A57" s="155" t="str">
        <f>IF(ISBLANK('B1'!A57),"",'B1'!A57)</f>
        <v/>
      </c>
      <c r="B57" s="158" t="str">
        <f>IF(ISBLANK('B1'!B57),"",'B1'!B57)</f>
        <v/>
      </c>
      <c r="C57" s="280" t="str">
        <f>IF(ISBLANK('B1'!Q57),"",'B1'!Q57)</f>
        <v/>
      </c>
      <c r="D57" s="212"/>
      <c r="E57" s="213"/>
      <c r="F57" s="213"/>
      <c r="G57" s="213"/>
      <c r="H57" s="213"/>
      <c r="I57" s="213"/>
      <c r="J57" s="215"/>
      <c r="K57" s="501"/>
      <c r="L57" s="216"/>
      <c r="M57" s="214"/>
      <c r="N57" s="214"/>
      <c r="O57" s="214"/>
      <c r="P57" s="214"/>
      <c r="Q57" s="215"/>
      <c r="R57" s="213"/>
      <c r="S57" s="213"/>
      <c r="T57" s="213"/>
      <c r="U57" s="213"/>
      <c r="V57" s="216"/>
      <c r="X57" s="167">
        <f t="shared" si="1"/>
        <v>0</v>
      </c>
      <c r="Y57" s="163">
        <f t="shared" si="2"/>
        <v>0</v>
      </c>
      <c r="Z57" s="163">
        <f t="shared" si="3"/>
        <v>0</v>
      </c>
      <c r="AA57" s="958">
        <f t="shared" si="4"/>
        <v>0</v>
      </c>
      <c r="AC57" s="167">
        <f t="shared" si="5"/>
        <v>0</v>
      </c>
      <c r="AD57" s="163">
        <f t="shared" si="6"/>
        <v>0</v>
      </c>
      <c r="AE57" s="163">
        <f t="shared" si="7"/>
        <v>0</v>
      </c>
      <c r="AF57" s="168">
        <f t="shared" si="8"/>
        <v>0</v>
      </c>
    </row>
    <row r="58" spans="1:32" x14ac:dyDescent="0.25">
      <c r="A58" s="155" t="str">
        <f>IF(ISBLANK('B1'!A58),"",'B1'!A58)</f>
        <v/>
      </c>
      <c r="B58" s="158" t="str">
        <f>IF(ISBLANK('B1'!B58),"",'B1'!B58)</f>
        <v/>
      </c>
      <c r="C58" s="280" t="str">
        <f>IF(ISBLANK('B1'!Q58),"",'B1'!Q58)</f>
        <v/>
      </c>
      <c r="D58" s="212"/>
      <c r="E58" s="213"/>
      <c r="F58" s="213"/>
      <c r="G58" s="213"/>
      <c r="H58" s="213"/>
      <c r="I58" s="213"/>
      <c r="J58" s="215"/>
      <c r="K58" s="501"/>
      <c r="L58" s="216"/>
      <c r="M58" s="214"/>
      <c r="N58" s="214"/>
      <c r="O58" s="214"/>
      <c r="P58" s="214"/>
      <c r="Q58" s="215"/>
      <c r="R58" s="213"/>
      <c r="S58" s="213"/>
      <c r="T58" s="213"/>
      <c r="U58" s="213"/>
      <c r="V58" s="216"/>
      <c r="X58" s="167">
        <f t="shared" si="1"/>
        <v>0</v>
      </c>
      <c r="Y58" s="163">
        <f t="shared" si="2"/>
        <v>0</v>
      </c>
      <c r="Z58" s="163">
        <f t="shared" si="3"/>
        <v>0</v>
      </c>
      <c r="AA58" s="958">
        <f t="shared" si="4"/>
        <v>0</v>
      </c>
      <c r="AC58" s="167">
        <f t="shared" si="5"/>
        <v>0</v>
      </c>
      <c r="AD58" s="163">
        <f t="shared" si="6"/>
        <v>0</v>
      </c>
      <c r="AE58" s="163">
        <f t="shared" si="7"/>
        <v>0</v>
      </c>
      <c r="AF58" s="168">
        <f t="shared" si="8"/>
        <v>0</v>
      </c>
    </row>
    <row r="59" spans="1:32" x14ac:dyDescent="0.25">
      <c r="A59" s="155" t="str">
        <f>IF(ISBLANK('B1'!A59),"",'B1'!A59)</f>
        <v/>
      </c>
      <c r="B59" s="158" t="str">
        <f>IF(ISBLANK('B1'!B59),"",'B1'!B59)</f>
        <v/>
      </c>
      <c r="C59" s="280" t="str">
        <f>IF(ISBLANK('B1'!Q59),"",'B1'!Q59)</f>
        <v/>
      </c>
      <c r="D59" s="212"/>
      <c r="E59" s="213"/>
      <c r="F59" s="213"/>
      <c r="G59" s="213"/>
      <c r="H59" s="213"/>
      <c r="I59" s="213"/>
      <c r="J59" s="215"/>
      <c r="K59" s="501"/>
      <c r="L59" s="216"/>
      <c r="M59" s="214"/>
      <c r="N59" s="214"/>
      <c r="O59" s="214"/>
      <c r="P59" s="214"/>
      <c r="Q59" s="215"/>
      <c r="R59" s="213"/>
      <c r="S59" s="213"/>
      <c r="T59" s="213"/>
      <c r="U59" s="213"/>
      <c r="V59" s="216"/>
      <c r="X59" s="167">
        <f t="shared" si="1"/>
        <v>0</v>
      </c>
      <c r="Y59" s="163">
        <f t="shared" si="2"/>
        <v>0</v>
      </c>
      <c r="Z59" s="163">
        <f t="shared" si="3"/>
        <v>0</v>
      </c>
      <c r="AA59" s="958">
        <f t="shared" si="4"/>
        <v>0</v>
      </c>
      <c r="AC59" s="167">
        <f t="shared" si="5"/>
        <v>0</v>
      </c>
      <c r="AD59" s="163">
        <f t="shared" si="6"/>
        <v>0</v>
      </c>
      <c r="AE59" s="163">
        <f t="shared" si="7"/>
        <v>0</v>
      </c>
      <c r="AF59" s="168">
        <f t="shared" si="8"/>
        <v>0</v>
      </c>
    </row>
    <row r="60" spans="1:32" x14ac:dyDescent="0.25">
      <c r="A60" s="155" t="str">
        <f>IF(ISBLANK('B1'!A60),"",'B1'!A60)</f>
        <v/>
      </c>
      <c r="B60" s="158" t="str">
        <f>IF(ISBLANK('B1'!B60),"",'B1'!B60)</f>
        <v/>
      </c>
      <c r="C60" s="280" t="str">
        <f>IF(ISBLANK('B1'!Q60),"",'B1'!Q60)</f>
        <v/>
      </c>
      <c r="D60" s="212"/>
      <c r="E60" s="213"/>
      <c r="F60" s="213"/>
      <c r="G60" s="213"/>
      <c r="H60" s="213"/>
      <c r="I60" s="213"/>
      <c r="J60" s="215"/>
      <c r="K60" s="501"/>
      <c r="L60" s="216"/>
      <c r="M60" s="214"/>
      <c r="N60" s="214"/>
      <c r="O60" s="214"/>
      <c r="P60" s="214"/>
      <c r="Q60" s="215"/>
      <c r="R60" s="213"/>
      <c r="S60" s="213"/>
      <c r="T60" s="213"/>
      <c r="U60" s="213"/>
      <c r="V60" s="216"/>
      <c r="X60" s="167">
        <f t="shared" si="1"/>
        <v>0</v>
      </c>
      <c r="Y60" s="163">
        <f t="shared" si="2"/>
        <v>0</v>
      </c>
      <c r="Z60" s="163">
        <f t="shared" si="3"/>
        <v>0</v>
      </c>
      <c r="AA60" s="958">
        <f t="shared" si="4"/>
        <v>0</v>
      </c>
      <c r="AC60" s="167">
        <f t="shared" si="5"/>
        <v>0</v>
      </c>
      <c r="AD60" s="163">
        <f t="shared" si="6"/>
        <v>0</v>
      </c>
      <c r="AE60" s="163">
        <f t="shared" si="7"/>
        <v>0</v>
      </c>
      <c r="AF60" s="168">
        <f t="shared" si="8"/>
        <v>0</v>
      </c>
    </row>
    <row r="61" spans="1:32" x14ac:dyDescent="0.25">
      <c r="A61" s="155" t="str">
        <f>IF(ISBLANK('B1'!A61),"",'B1'!A61)</f>
        <v/>
      </c>
      <c r="B61" s="158" t="str">
        <f>IF(ISBLANK('B1'!B61),"",'B1'!B61)</f>
        <v/>
      </c>
      <c r="C61" s="280" t="str">
        <f>IF(ISBLANK('B1'!Q61),"",'B1'!Q61)</f>
        <v/>
      </c>
      <c r="D61" s="212"/>
      <c r="E61" s="213"/>
      <c r="F61" s="213"/>
      <c r="G61" s="213"/>
      <c r="H61" s="213"/>
      <c r="I61" s="213"/>
      <c r="J61" s="215"/>
      <c r="K61" s="501"/>
      <c r="L61" s="216"/>
      <c r="M61" s="214"/>
      <c r="N61" s="214"/>
      <c r="O61" s="214"/>
      <c r="P61" s="214"/>
      <c r="Q61" s="215"/>
      <c r="R61" s="213"/>
      <c r="S61" s="213"/>
      <c r="T61" s="213"/>
      <c r="U61" s="213"/>
      <c r="V61" s="216"/>
      <c r="X61" s="167">
        <f t="shared" si="1"/>
        <v>0</v>
      </c>
      <c r="Y61" s="163">
        <f t="shared" si="2"/>
        <v>0</v>
      </c>
      <c r="Z61" s="163">
        <f t="shared" si="3"/>
        <v>0</v>
      </c>
      <c r="AA61" s="958">
        <f t="shared" si="4"/>
        <v>0</v>
      </c>
      <c r="AC61" s="167">
        <f t="shared" si="5"/>
        <v>0</v>
      </c>
      <c r="AD61" s="163">
        <f t="shared" si="6"/>
        <v>0</v>
      </c>
      <c r="AE61" s="163">
        <f t="shared" si="7"/>
        <v>0</v>
      </c>
      <c r="AF61" s="168">
        <f t="shared" si="8"/>
        <v>0</v>
      </c>
    </row>
    <row r="62" spans="1:32" x14ac:dyDescent="0.25">
      <c r="A62" s="155" t="str">
        <f>IF(ISBLANK('B1'!A62),"",'B1'!A62)</f>
        <v/>
      </c>
      <c r="B62" s="158" t="str">
        <f>IF(ISBLANK('B1'!B62),"",'B1'!B62)</f>
        <v/>
      </c>
      <c r="C62" s="280" t="str">
        <f>IF(ISBLANK('B1'!Q62),"",'B1'!Q62)</f>
        <v/>
      </c>
      <c r="D62" s="212"/>
      <c r="E62" s="213"/>
      <c r="F62" s="213"/>
      <c r="G62" s="213"/>
      <c r="H62" s="213"/>
      <c r="I62" s="213"/>
      <c r="J62" s="215"/>
      <c r="K62" s="501"/>
      <c r="L62" s="216"/>
      <c r="M62" s="214"/>
      <c r="N62" s="214"/>
      <c r="O62" s="214"/>
      <c r="P62" s="214"/>
      <c r="Q62" s="215"/>
      <c r="R62" s="213"/>
      <c r="S62" s="213"/>
      <c r="T62" s="213"/>
      <c r="U62" s="213"/>
      <c r="V62" s="216"/>
      <c r="X62" s="167">
        <f t="shared" si="1"/>
        <v>0</v>
      </c>
      <c r="Y62" s="163">
        <f t="shared" si="2"/>
        <v>0</v>
      </c>
      <c r="Z62" s="163">
        <f t="shared" si="3"/>
        <v>0</v>
      </c>
      <c r="AA62" s="958">
        <f t="shared" si="4"/>
        <v>0</v>
      </c>
      <c r="AC62" s="167">
        <f t="shared" si="5"/>
        <v>0</v>
      </c>
      <c r="AD62" s="163">
        <f t="shared" si="6"/>
        <v>0</v>
      </c>
      <c r="AE62" s="163">
        <f t="shared" si="7"/>
        <v>0</v>
      </c>
      <c r="AF62" s="168">
        <f t="shared" si="8"/>
        <v>0</v>
      </c>
    </row>
    <row r="63" spans="1:32" x14ac:dyDescent="0.25">
      <c r="A63" s="155" t="str">
        <f>IF(ISBLANK('B1'!A63),"",'B1'!A63)</f>
        <v/>
      </c>
      <c r="B63" s="158" t="str">
        <f>IF(ISBLANK('B1'!B63),"",'B1'!B63)</f>
        <v/>
      </c>
      <c r="C63" s="280" t="str">
        <f>IF(ISBLANK('B1'!Q63),"",'B1'!Q63)</f>
        <v/>
      </c>
      <c r="D63" s="212"/>
      <c r="E63" s="213"/>
      <c r="F63" s="213"/>
      <c r="G63" s="213"/>
      <c r="H63" s="213"/>
      <c r="I63" s="213"/>
      <c r="J63" s="215"/>
      <c r="K63" s="501"/>
      <c r="L63" s="216"/>
      <c r="M63" s="214"/>
      <c r="N63" s="214"/>
      <c r="O63" s="214"/>
      <c r="P63" s="214"/>
      <c r="Q63" s="215"/>
      <c r="R63" s="213"/>
      <c r="S63" s="213"/>
      <c r="T63" s="213"/>
      <c r="U63" s="213"/>
      <c r="V63" s="216"/>
      <c r="X63" s="167">
        <f t="shared" si="1"/>
        <v>0</v>
      </c>
      <c r="Y63" s="163">
        <f t="shared" si="2"/>
        <v>0</v>
      </c>
      <c r="Z63" s="163">
        <f t="shared" si="3"/>
        <v>0</v>
      </c>
      <c r="AA63" s="958">
        <f t="shared" si="4"/>
        <v>0</v>
      </c>
      <c r="AC63" s="167">
        <f t="shared" si="5"/>
        <v>0</v>
      </c>
      <c r="AD63" s="163">
        <f t="shared" si="6"/>
        <v>0</v>
      </c>
      <c r="AE63" s="163">
        <f t="shared" si="7"/>
        <v>0</v>
      </c>
      <c r="AF63" s="168">
        <f t="shared" si="8"/>
        <v>0</v>
      </c>
    </row>
    <row r="64" spans="1:32" x14ac:dyDescent="0.25">
      <c r="A64" s="155" t="str">
        <f>IF(ISBLANK('B1'!A64),"",'B1'!A64)</f>
        <v/>
      </c>
      <c r="B64" s="158" t="str">
        <f>IF(ISBLANK('B1'!B64),"",'B1'!B64)</f>
        <v/>
      </c>
      <c r="C64" s="280" t="str">
        <f>IF(ISBLANK('B1'!Q64),"",'B1'!Q64)</f>
        <v/>
      </c>
      <c r="D64" s="212"/>
      <c r="E64" s="213"/>
      <c r="F64" s="213"/>
      <c r="G64" s="213"/>
      <c r="H64" s="213"/>
      <c r="I64" s="213"/>
      <c r="J64" s="215"/>
      <c r="K64" s="501"/>
      <c r="L64" s="216"/>
      <c r="M64" s="214"/>
      <c r="N64" s="214"/>
      <c r="O64" s="214"/>
      <c r="P64" s="214"/>
      <c r="Q64" s="215"/>
      <c r="R64" s="213"/>
      <c r="S64" s="213"/>
      <c r="T64" s="213"/>
      <c r="U64" s="213"/>
      <c r="V64" s="216"/>
      <c r="X64" s="167">
        <f t="shared" si="1"/>
        <v>0</v>
      </c>
      <c r="Y64" s="163">
        <f t="shared" si="2"/>
        <v>0</v>
      </c>
      <c r="Z64" s="163">
        <f t="shared" si="3"/>
        <v>0</v>
      </c>
      <c r="AA64" s="958">
        <f t="shared" si="4"/>
        <v>0</v>
      </c>
      <c r="AC64" s="167">
        <f t="shared" si="5"/>
        <v>0</v>
      </c>
      <c r="AD64" s="163">
        <f t="shared" si="6"/>
        <v>0</v>
      </c>
      <c r="AE64" s="163">
        <f t="shared" si="7"/>
        <v>0</v>
      </c>
      <c r="AF64" s="168">
        <f t="shared" si="8"/>
        <v>0</v>
      </c>
    </row>
    <row r="65" spans="1:32" x14ac:dyDescent="0.25">
      <c r="A65" s="155" t="str">
        <f>IF(ISBLANK('B1'!A65),"",'B1'!A65)</f>
        <v/>
      </c>
      <c r="B65" s="158" t="str">
        <f>IF(ISBLANK('B1'!B65),"",'B1'!B65)</f>
        <v/>
      </c>
      <c r="C65" s="280" t="str">
        <f>IF(ISBLANK('B1'!Q65),"",'B1'!Q65)</f>
        <v/>
      </c>
      <c r="D65" s="212"/>
      <c r="E65" s="213"/>
      <c r="F65" s="213"/>
      <c r="G65" s="213"/>
      <c r="H65" s="213"/>
      <c r="I65" s="213"/>
      <c r="J65" s="215"/>
      <c r="K65" s="501"/>
      <c r="L65" s="216"/>
      <c r="M65" s="214"/>
      <c r="N65" s="214"/>
      <c r="O65" s="214"/>
      <c r="P65" s="214"/>
      <c r="Q65" s="215"/>
      <c r="R65" s="213"/>
      <c r="S65" s="213"/>
      <c r="T65" s="213"/>
      <c r="U65" s="213"/>
      <c r="V65" s="216"/>
      <c r="X65" s="167">
        <f t="shared" si="1"/>
        <v>0</v>
      </c>
      <c r="Y65" s="163">
        <f t="shared" si="2"/>
        <v>0</v>
      </c>
      <c r="Z65" s="163">
        <f t="shared" si="3"/>
        <v>0</v>
      </c>
      <c r="AA65" s="958">
        <f t="shared" si="4"/>
        <v>0</v>
      </c>
      <c r="AC65" s="167">
        <f t="shared" si="5"/>
        <v>0</v>
      </c>
      <c r="AD65" s="163">
        <f t="shared" si="6"/>
        <v>0</v>
      </c>
      <c r="AE65" s="163">
        <f t="shared" si="7"/>
        <v>0</v>
      </c>
      <c r="AF65" s="168">
        <f t="shared" si="8"/>
        <v>0</v>
      </c>
    </row>
    <row r="66" spans="1:32" x14ac:dyDescent="0.25">
      <c r="A66" s="155" t="str">
        <f>IF(ISBLANK('B1'!A66),"",'B1'!A66)</f>
        <v/>
      </c>
      <c r="B66" s="158" t="str">
        <f>IF(ISBLANK('B1'!B66),"",'B1'!B66)</f>
        <v/>
      </c>
      <c r="C66" s="280" t="str">
        <f>IF(ISBLANK('B1'!Q66),"",'B1'!Q66)</f>
        <v/>
      </c>
      <c r="D66" s="212"/>
      <c r="E66" s="213"/>
      <c r="F66" s="213"/>
      <c r="G66" s="213"/>
      <c r="H66" s="213"/>
      <c r="I66" s="213"/>
      <c r="J66" s="215"/>
      <c r="K66" s="501"/>
      <c r="L66" s="216"/>
      <c r="M66" s="214"/>
      <c r="N66" s="214"/>
      <c r="O66" s="214"/>
      <c r="P66" s="214"/>
      <c r="Q66" s="215"/>
      <c r="R66" s="213"/>
      <c r="S66" s="213"/>
      <c r="T66" s="213"/>
      <c r="U66" s="213"/>
      <c r="V66" s="216"/>
      <c r="X66" s="167">
        <f t="shared" si="1"/>
        <v>0</v>
      </c>
      <c r="Y66" s="163">
        <f t="shared" si="2"/>
        <v>0</v>
      </c>
      <c r="Z66" s="163">
        <f t="shared" si="3"/>
        <v>0</v>
      </c>
      <c r="AA66" s="958">
        <f t="shared" si="4"/>
        <v>0</v>
      </c>
      <c r="AC66" s="167">
        <f t="shared" si="5"/>
        <v>0</v>
      </c>
      <c r="AD66" s="163">
        <f t="shared" si="6"/>
        <v>0</v>
      </c>
      <c r="AE66" s="163">
        <f t="shared" si="7"/>
        <v>0</v>
      </c>
      <c r="AF66" s="168">
        <f t="shared" si="8"/>
        <v>0</v>
      </c>
    </row>
    <row r="67" spans="1:32" x14ac:dyDescent="0.25">
      <c r="A67" s="155" t="str">
        <f>IF(ISBLANK('B1'!A67),"",'B1'!A67)</f>
        <v/>
      </c>
      <c r="B67" s="158" t="str">
        <f>IF(ISBLANK('B1'!B67),"",'B1'!B67)</f>
        <v/>
      </c>
      <c r="C67" s="280" t="str">
        <f>IF(ISBLANK('B1'!Q67),"",'B1'!Q67)</f>
        <v/>
      </c>
      <c r="D67" s="212"/>
      <c r="E67" s="213"/>
      <c r="F67" s="213"/>
      <c r="G67" s="213"/>
      <c r="H67" s="213"/>
      <c r="I67" s="213"/>
      <c r="J67" s="215"/>
      <c r="K67" s="501"/>
      <c r="L67" s="216"/>
      <c r="M67" s="214"/>
      <c r="N67" s="214"/>
      <c r="O67" s="214"/>
      <c r="P67" s="214"/>
      <c r="Q67" s="215"/>
      <c r="R67" s="213"/>
      <c r="S67" s="213"/>
      <c r="T67" s="213"/>
      <c r="U67" s="213"/>
      <c r="V67" s="216"/>
      <c r="X67" s="167">
        <f t="shared" si="1"/>
        <v>0</v>
      </c>
      <c r="Y67" s="163">
        <f t="shared" si="2"/>
        <v>0</v>
      </c>
      <c r="Z67" s="163">
        <f t="shared" si="3"/>
        <v>0</v>
      </c>
      <c r="AA67" s="958">
        <f t="shared" si="4"/>
        <v>0</v>
      </c>
      <c r="AC67" s="167">
        <f t="shared" si="5"/>
        <v>0</v>
      </c>
      <c r="AD67" s="163">
        <f t="shared" si="6"/>
        <v>0</v>
      </c>
      <c r="AE67" s="163">
        <f t="shared" si="7"/>
        <v>0</v>
      </c>
      <c r="AF67" s="168">
        <f t="shared" si="8"/>
        <v>0</v>
      </c>
    </row>
    <row r="68" spans="1:32" x14ac:dyDescent="0.25">
      <c r="A68" s="155" t="str">
        <f>IF(ISBLANK('B1'!A68),"",'B1'!A68)</f>
        <v/>
      </c>
      <c r="B68" s="158" t="str">
        <f>IF(ISBLANK('B1'!B68),"",'B1'!B68)</f>
        <v/>
      </c>
      <c r="C68" s="280" t="str">
        <f>IF(ISBLANK('B1'!Q68),"",'B1'!Q68)</f>
        <v/>
      </c>
      <c r="D68" s="212"/>
      <c r="E68" s="213"/>
      <c r="F68" s="213"/>
      <c r="G68" s="213"/>
      <c r="H68" s="213"/>
      <c r="I68" s="213"/>
      <c r="J68" s="215"/>
      <c r="K68" s="501"/>
      <c r="L68" s="216"/>
      <c r="M68" s="214"/>
      <c r="N68" s="214"/>
      <c r="O68" s="214"/>
      <c r="P68" s="214"/>
      <c r="Q68" s="215"/>
      <c r="R68" s="213"/>
      <c r="S68" s="213"/>
      <c r="T68" s="213"/>
      <c r="U68" s="213"/>
      <c r="V68" s="216"/>
      <c r="X68" s="167">
        <f t="shared" si="1"/>
        <v>0</v>
      </c>
      <c r="Y68" s="163">
        <f t="shared" si="2"/>
        <v>0</v>
      </c>
      <c r="Z68" s="163">
        <f t="shared" si="3"/>
        <v>0</v>
      </c>
      <c r="AA68" s="958">
        <f t="shared" si="4"/>
        <v>0</v>
      </c>
      <c r="AC68" s="167">
        <f t="shared" si="5"/>
        <v>0</v>
      </c>
      <c r="AD68" s="163">
        <f t="shared" si="6"/>
        <v>0</v>
      </c>
      <c r="AE68" s="163">
        <f t="shared" si="7"/>
        <v>0</v>
      </c>
      <c r="AF68" s="168">
        <f t="shared" si="8"/>
        <v>0</v>
      </c>
    </row>
    <row r="69" spans="1:32" x14ac:dyDescent="0.25">
      <c r="A69" s="155" t="str">
        <f>IF(ISBLANK('B1'!A69),"",'B1'!A69)</f>
        <v/>
      </c>
      <c r="B69" s="158" t="str">
        <f>IF(ISBLANK('B1'!B69),"",'B1'!B69)</f>
        <v/>
      </c>
      <c r="C69" s="280" t="str">
        <f>IF(ISBLANK('B1'!Q69),"",'B1'!Q69)</f>
        <v/>
      </c>
      <c r="D69" s="212"/>
      <c r="E69" s="213"/>
      <c r="F69" s="213"/>
      <c r="G69" s="213"/>
      <c r="H69" s="213"/>
      <c r="I69" s="213"/>
      <c r="J69" s="215"/>
      <c r="K69" s="501"/>
      <c r="L69" s="216"/>
      <c r="M69" s="214"/>
      <c r="N69" s="214"/>
      <c r="O69" s="214"/>
      <c r="P69" s="214"/>
      <c r="Q69" s="215"/>
      <c r="R69" s="213"/>
      <c r="S69" s="213"/>
      <c r="T69" s="213"/>
      <c r="U69" s="213"/>
      <c r="V69" s="216"/>
      <c r="X69" s="167">
        <f t="shared" si="1"/>
        <v>0</v>
      </c>
      <c r="Y69" s="163">
        <f t="shared" si="2"/>
        <v>0</v>
      </c>
      <c r="Z69" s="163">
        <f t="shared" si="3"/>
        <v>0</v>
      </c>
      <c r="AA69" s="958">
        <f t="shared" si="4"/>
        <v>0</v>
      </c>
      <c r="AC69" s="167">
        <f t="shared" si="5"/>
        <v>0</v>
      </c>
      <c r="AD69" s="163">
        <f t="shared" si="6"/>
        <v>0</v>
      </c>
      <c r="AE69" s="163">
        <f t="shared" si="7"/>
        <v>0</v>
      </c>
      <c r="AF69" s="168">
        <f t="shared" si="8"/>
        <v>0</v>
      </c>
    </row>
    <row r="70" spans="1:32" x14ac:dyDescent="0.25">
      <c r="A70" s="155" t="str">
        <f>IF(ISBLANK('B1'!A70),"",'B1'!A70)</f>
        <v/>
      </c>
      <c r="B70" s="158" t="str">
        <f>IF(ISBLANK('B1'!B70),"",'B1'!B70)</f>
        <v/>
      </c>
      <c r="C70" s="280" t="str">
        <f>IF(ISBLANK('B1'!Q70),"",'B1'!Q70)</f>
        <v/>
      </c>
      <c r="D70" s="212"/>
      <c r="E70" s="213"/>
      <c r="F70" s="213"/>
      <c r="G70" s="213"/>
      <c r="H70" s="213"/>
      <c r="I70" s="213"/>
      <c r="J70" s="215"/>
      <c r="K70" s="501"/>
      <c r="L70" s="216"/>
      <c r="M70" s="214"/>
      <c r="N70" s="214"/>
      <c r="O70" s="214"/>
      <c r="P70" s="214"/>
      <c r="Q70" s="215"/>
      <c r="R70" s="213"/>
      <c r="S70" s="213"/>
      <c r="T70" s="213"/>
      <c r="U70" s="213"/>
      <c r="V70" s="216"/>
      <c r="X70" s="167">
        <f t="shared" si="1"/>
        <v>0</v>
      </c>
      <c r="Y70" s="163">
        <f t="shared" si="2"/>
        <v>0</v>
      </c>
      <c r="Z70" s="163">
        <f t="shared" si="3"/>
        <v>0</v>
      </c>
      <c r="AA70" s="958">
        <f t="shared" si="4"/>
        <v>0</v>
      </c>
      <c r="AC70" s="167">
        <f t="shared" si="5"/>
        <v>0</v>
      </c>
      <c r="AD70" s="163">
        <f t="shared" si="6"/>
        <v>0</v>
      </c>
      <c r="AE70" s="163">
        <f t="shared" si="7"/>
        <v>0</v>
      </c>
      <c r="AF70" s="168">
        <f t="shared" si="8"/>
        <v>0</v>
      </c>
    </row>
    <row r="71" spans="1:32" x14ac:dyDescent="0.25">
      <c r="A71" s="155" t="str">
        <f>IF(ISBLANK('B1'!A71),"",'B1'!A71)</f>
        <v/>
      </c>
      <c r="B71" s="158" t="str">
        <f>IF(ISBLANK('B1'!B71),"",'B1'!B71)</f>
        <v/>
      </c>
      <c r="C71" s="280" t="str">
        <f>IF(ISBLANK('B1'!Q71),"",'B1'!Q71)</f>
        <v/>
      </c>
      <c r="D71" s="212"/>
      <c r="E71" s="213"/>
      <c r="F71" s="213"/>
      <c r="G71" s="213"/>
      <c r="H71" s="213"/>
      <c r="I71" s="213"/>
      <c r="J71" s="215"/>
      <c r="K71" s="501"/>
      <c r="L71" s="216"/>
      <c r="M71" s="214"/>
      <c r="N71" s="214"/>
      <c r="O71" s="214"/>
      <c r="P71" s="214"/>
      <c r="Q71" s="215"/>
      <c r="R71" s="213"/>
      <c r="S71" s="213"/>
      <c r="T71" s="213"/>
      <c r="U71" s="213"/>
      <c r="V71" s="216"/>
      <c r="X71" s="167">
        <f t="shared" si="1"/>
        <v>0</v>
      </c>
      <c r="Y71" s="163">
        <f t="shared" si="2"/>
        <v>0</v>
      </c>
      <c r="Z71" s="163">
        <f t="shared" si="3"/>
        <v>0</v>
      </c>
      <c r="AA71" s="958">
        <f t="shared" si="4"/>
        <v>0</v>
      </c>
      <c r="AC71" s="167">
        <f t="shared" si="5"/>
        <v>0</v>
      </c>
      <c r="AD71" s="163">
        <f t="shared" si="6"/>
        <v>0</v>
      </c>
      <c r="AE71" s="163">
        <f t="shared" si="7"/>
        <v>0</v>
      </c>
      <c r="AF71" s="168">
        <f t="shared" si="8"/>
        <v>0</v>
      </c>
    </row>
    <row r="72" spans="1:32" x14ac:dyDescent="0.25">
      <c r="A72" s="155" t="str">
        <f>IF(ISBLANK('B1'!A72),"",'B1'!A72)</f>
        <v/>
      </c>
      <c r="B72" s="158" t="str">
        <f>IF(ISBLANK('B1'!B72),"",'B1'!B72)</f>
        <v/>
      </c>
      <c r="C72" s="280" t="str">
        <f>IF(ISBLANK('B1'!Q72),"",'B1'!Q72)</f>
        <v/>
      </c>
      <c r="D72" s="212"/>
      <c r="E72" s="213"/>
      <c r="F72" s="213"/>
      <c r="G72" s="213"/>
      <c r="H72" s="213"/>
      <c r="I72" s="213"/>
      <c r="J72" s="215"/>
      <c r="K72" s="501"/>
      <c r="L72" s="216"/>
      <c r="M72" s="214"/>
      <c r="N72" s="214"/>
      <c r="O72" s="214"/>
      <c r="P72" s="214"/>
      <c r="Q72" s="215"/>
      <c r="R72" s="213"/>
      <c r="S72" s="213"/>
      <c r="T72" s="213"/>
      <c r="U72" s="213"/>
      <c r="V72" s="216"/>
      <c r="X72" s="167">
        <f t="shared" si="1"/>
        <v>0</v>
      </c>
      <c r="Y72" s="163">
        <f t="shared" si="2"/>
        <v>0</v>
      </c>
      <c r="Z72" s="163">
        <f t="shared" si="3"/>
        <v>0</v>
      </c>
      <c r="AA72" s="958">
        <f t="shared" si="4"/>
        <v>0</v>
      </c>
      <c r="AC72" s="167">
        <f t="shared" si="5"/>
        <v>0</v>
      </c>
      <c r="AD72" s="163">
        <f t="shared" si="6"/>
        <v>0</v>
      </c>
      <c r="AE72" s="163">
        <f t="shared" si="7"/>
        <v>0</v>
      </c>
      <c r="AF72" s="168">
        <f t="shared" si="8"/>
        <v>0</v>
      </c>
    </row>
    <row r="73" spans="1:32" x14ac:dyDescent="0.25">
      <c r="A73" s="155" t="str">
        <f>IF(ISBLANK('B1'!A73),"",'B1'!A73)</f>
        <v/>
      </c>
      <c r="B73" s="158" t="str">
        <f>IF(ISBLANK('B1'!B73),"",'B1'!B73)</f>
        <v/>
      </c>
      <c r="C73" s="280" t="str">
        <f>IF(ISBLANK('B1'!Q73),"",'B1'!Q73)</f>
        <v/>
      </c>
      <c r="D73" s="212"/>
      <c r="E73" s="213"/>
      <c r="F73" s="213"/>
      <c r="G73" s="213"/>
      <c r="H73" s="213"/>
      <c r="I73" s="213"/>
      <c r="J73" s="215"/>
      <c r="K73" s="501"/>
      <c r="L73" s="216"/>
      <c r="M73" s="214"/>
      <c r="N73" s="214"/>
      <c r="O73" s="214"/>
      <c r="P73" s="214"/>
      <c r="Q73" s="215"/>
      <c r="R73" s="213"/>
      <c r="S73" s="213"/>
      <c r="T73" s="213"/>
      <c r="U73" s="213"/>
      <c r="V73" s="216"/>
      <c r="X73" s="167">
        <f t="shared" si="1"/>
        <v>0</v>
      </c>
      <c r="Y73" s="163">
        <f t="shared" si="2"/>
        <v>0</v>
      </c>
      <c r="Z73" s="163">
        <f t="shared" si="3"/>
        <v>0</v>
      </c>
      <c r="AA73" s="958">
        <f t="shared" si="4"/>
        <v>0</v>
      </c>
      <c r="AC73" s="167">
        <f t="shared" si="5"/>
        <v>0</v>
      </c>
      <c r="AD73" s="163">
        <f t="shared" si="6"/>
        <v>0</v>
      </c>
      <c r="AE73" s="163">
        <f t="shared" si="7"/>
        <v>0</v>
      </c>
      <c r="AF73" s="168">
        <f t="shared" si="8"/>
        <v>0</v>
      </c>
    </row>
    <row r="74" spans="1:32" x14ac:dyDescent="0.25">
      <c r="A74" s="155" t="str">
        <f>IF(ISBLANK('B1'!A74),"",'B1'!A74)</f>
        <v/>
      </c>
      <c r="B74" s="158" t="str">
        <f>IF(ISBLANK('B1'!B74),"",'B1'!B74)</f>
        <v/>
      </c>
      <c r="C74" s="280" t="str">
        <f>IF(ISBLANK('B1'!Q74),"",'B1'!Q74)</f>
        <v/>
      </c>
      <c r="D74" s="212"/>
      <c r="E74" s="213"/>
      <c r="F74" s="213"/>
      <c r="G74" s="213"/>
      <c r="H74" s="213"/>
      <c r="I74" s="213"/>
      <c r="J74" s="215"/>
      <c r="K74" s="501"/>
      <c r="L74" s="216"/>
      <c r="M74" s="214"/>
      <c r="N74" s="214"/>
      <c r="O74" s="214"/>
      <c r="P74" s="214"/>
      <c r="Q74" s="215"/>
      <c r="R74" s="213"/>
      <c r="S74" s="213"/>
      <c r="T74" s="213"/>
      <c r="U74" s="213"/>
      <c r="V74" s="216"/>
      <c r="X74" s="167">
        <f t="shared" si="1"/>
        <v>0</v>
      </c>
      <c r="Y74" s="163">
        <f t="shared" si="2"/>
        <v>0</v>
      </c>
      <c r="Z74" s="163">
        <f t="shared" si="3"/>
        <v>0</v>
      </c>
      <c r="AA74" s="958">
        <f t="shared" si="4"/>
        <v>0</v>
      </c>
      <c r="AC74" s="167">
        <f t="shared" si="5"/>
        <v>0</v>
      </c>
      <c r="AD74" s="163">
        <f t="shared" si="6"/>
        <v>0</v>
      </c>
      <c r="AE74" s="163">
        <f t="shared" si="7"/>
        <v>0</v>
      </c>
      <c r="AF74" s="168">
        <f t="shared" si="8"/>
        <v>0</v>
      </c>
    </row>
    <row r="75" spans="1:32" x14ac:dyDescent="0.25">
      <c r="A75" s="155" t="str">
        <f>IF(ISBLANK('B1'!A75),"",'B1'!A75)</f>
        <v/>
      </c>
      <c r="B75" s="158" t="str">
        <f>IF(ISBLANK('B1'!B75),"",'B1'!B75)</f>
        <v/>
      </c>
      <c r="C75" s="280" t="str">
        <f>IF(ISBLANK('B1'!Q75),"",'B1'!Q75)</f>
        <v/>
      </c>
      <c r="D75" s="212"/>
      <c r="E75" s="213"/>
      <c r="F75" s="213"/>
      <c r="G75" s="213"/>
      <c r="H75" s="213"/>
      <c r="I75" s="213"/>
      <c r="J75" s="215"/>
      <c r="K75" s="501"/>
      <c r="L75" s="216"/>
      <c r="M75" s="214"/>
      <c r="N75" s="214"/>
      <c r="O75" s="214"/>
      <c r="P75" s="214"/>
      <c r="Q75" s="215"/>
      <c r="R75" s="213"/>
      <c r="S75" s="213"/>
      <c r="T75" s="213"/>
      <c r="U75" s="213"/>
      <c r="V75" s="216"/>
      <c r="X75" s="167">
        <f t="shared" si="1"/>
        <v>0</v>
      </c>
      <c r="Y75" s="163">
        <f t="shared" si="2"/>
        <v>0</v>
      </c>
      <c r="Z75" s="163">
        <f t="shared" si="3"/>
        <v>0</v>
      </c>
      <c r="AA75" s="958">
        <f t="shared" si="4"/>
        <v>0</v>
      </c>
      <c r="AC75" s="167">
        <f t="shared" si="5"/>
        <v>0</v>
      </c>
      <c r="AD75" s="163">
        <f t="shared" si="6"/>
        <v>0</v>
      </c>
      <c r="AE75" s="163">
        <f t="shared" si="7"/>
        <v>0</v>
      </c>
      <c r="AF75" s="168">
        <f t="shared" si="8"/>
        <v>0</v>
      </c>
    </row>
    <row r="76" spans="1:32" x14ac:dyDescent="0.25">
      <c r="A76" s="155" t="str">
        <f>IF(ISBLANK('B1'!A76),"",'B1'!A76)</f>
        <v/>
      </c>
      <c r="B76" s="158" t="str">
        <f>IF(ISBLANK('B1'!B76),"",'B1'!B76)</f>
        <v/>
      </c>
      <c r="C76" s="280" t="str">
        <f>IF(ISBLANK('B1'!Q76),"",'B1'!Q76)</f>
        <v/>
      </c>
      <c r="D76" s="212"/>
      <c r="E76" s="213"/>
      <c r="F76" s="213"/>
      <c r="G76" s="213"/>
      <c r="H76" s="213"/>
      <c r="I76" s="213"/>
      <c r="J76" s="215"/>
      <c r="K76" s="501"/>
      <c r="L76" s="216"/>
      <c r="M76" s="214"/>
      <c r="N76" s="214"/>
      <c r="O76" s="214"/>
      <c r="P76" s="214"/>
      <c r="Q76" s="215"/>
      <c r="R76" s="213"/>
      <c r="S76" s="213"/>
      <c r="T76" s="213"/>
      <c r="U76" s="213"/>
      <c r="V76" s="216"/>
      <c r="X76" s="167">
        <f t="shared" si="1"/>
        <v>0</v>
      </c>
      <c r="Y76" s="163">
        <f t="shared" si="2"/>
        <v>0</v>
      </c>
      <c r="Z76" s="163">
        <f t="shared" si="3"/>
        <v>0</v>
      </c>
      <c r="AA76" s="958">
        <f t="shared" si="4"/>
        <v>0</v>
      </c>
      <c r="AC76" s="167">
        <f t="shared" si="5"/>
        <v>0</v>
      </c>
      <c r="AD76" s="163">
        <f t="shared" si="6"/>
        <v>0</v>
      </c>
      <c r="AE76" s="163">
        <f t="shared" si="7"/>
        <v>0</v>
      </c>
      <c r="AF76" s="168">
        <f t="shared" si="8"/>
        <v>0</v>
      </c>
    </row>
    <row r="77" spans="1:32" x14ac:dyDescent="0.25">
      <c r="A77" s="155" t="str">
        <f>IF(ISBLANK('B1'!A77),"",'B1'!A77)</f>
        <v/>
      </c>
      <c r="B77" s="158" t="str">
        <f>IF(ISBLANK('B1'!B77),"",'B1'!B77)</f>
        <v/>
      </c>
      <c r="C77" s="280" t="str">
        <f>IF(ISBLANK('B1'!Q77),"",'B1'!Q77)</f>
        <v/>
      </c>
      <c r="D77" s="212"/>
      <c r="E77" s="213"/>
      <c r="F77" s="213"/>
      <c r="G77" s="213"/>
      <c r="H77" s="213"/>
      <c r="I77" s="213"/>
      <c r="J77" s="215"/>
      <c r="K77" s="501"/>
      <c r="L77" s="216"/>
      <c r="M77" s="214"/>
      <c r="N77" s="214"/>
      <c r="O77" s="214"/>
      <c r="P77" s="214"/>
      <c r="Q77" s="215"/>
      <c r="R77" s="213"/>
      <c r="S77" s="213"/>
      <c r="T77" s="213"/>
      <c r="U77" s="213"/>
      <c r="V77" s="216"/>
      <c r="X77" s="167">
        <f t="shared" si="1"/>
        <v>0</v>
      </c>
      <c r="Y77" s="163">
        <f t="shared" si="2"/>
        <v>0</v>
      </c>
      <c r="Z77" s="163">
        <f t="shared" si="3"/>
        <v>0</v>
      </c>
      <c r="AA77" s="958">
        <f t="shared" si="4"/>
        <v>0</v>
      </c>
      <c r="AC77" s="167">
        <f t="shared" si="5"/>
        <v>0</v>
      </c>
      <c r="AD77" s="163">
        <f t="shared" si="6"/>
        <v>0</v>
      </c>
      <c r="AE77" s="163">
        <f t="shared" si="7"/>
        <v>0</v>
      </c>
      <c r="AF77" s="168">
        <f t="shared" si="8"/>
        <v>0</v>
      </c>
    </row>
    <row r="78" spans="1:32" x14ac:dyDescent="0.25">
      <c r="A78" s="155" t="str">
        <f>IF(ISBLANK('B1'!A78),"",'B1'!A78)</f>
        <v/>
      </c>
      <c r="B78" s="158" t="str">
        <f>IF(ISBLANK('B1'!B78),"",'B1'!B78)</f>
        <v/>
      </c>
      <c r="C78" s="280" t="str">
        <f>IF(ISBLANK('B1'!Q78),"",'B1'!Q78)</f>
        <v/>
      </c>
      <c r="D78" s="212"/>
      <c r="E78" s="213"/>
      <c r="F78" s="213"/>
      <c r="G78" s="213"/>
      <c r="H78" s="213"/>
      <c r="I78" s="213"/>
      <c r="J78" s="215"/>
      <c r="K78" s="501"/>
      <c r="L78" s="216"/>
      <c r="M78" s="214"/>
      <c r="N78" s="214"/>
      <c r="O78" s="214"/>
      <c r="P78" s="214"/>
      <c r="Q78" s="215"/>
      <c r="R78" s="213"/>
      <c r="S78" s="213"/>
      <c r="T78" s="213"/>
      <c r="U78" s="213"/>
      <c r="V78" s="216"/>
      <c r="X78" s="167">
        <f t="shared" si="1"/>
        <v>0</v>
      </c>
      <c r="Y78" s="163">
        <f t="shared" si="2"/>
        <v>0</v>
      </c>
      <c r="Z78" s="163">
        <f t="shared" si="3"/>
        <v>0</v>
      </c>
      <c r="AA78" s="958">
        <f t="shared" si="4"/>
        <v>0</v>
      </c>
      <c r="AC78" s="167">
        <f t="shared" si="5"/>
        <v>0</v>
      </c>
      <c r="AD78" s="163">
        <f t="shared" si="6"/>
        <v>0</v>
      </c>
      <c r="AE78" s="163">
        <f t="shared" si="7"/>
        <v>0</v>
      </c>
      <c r="AF78" s="168">
        <f t="shared" si="8"/>
        <v>0</v>
      </c>
    </row>
    <row r="79" spans="1:32" x14ac:dyDescent="0.25">
      <c r="A79" s="155" t="str">
        <f>IF(ISBLANK('B1'!A79),"",'B1'!A79)</f>
        <v/>
      </c>
      <c r="B79" s="158" t="str">
        <f>IF(ISBLANK('B1'!B79),"",'B1'!B79)</f>
        <v/>
      </c>
      <c r="C79" s="280" t="str">
        <f>IF(ISBLANK('B1'!Q79),"",'B1'!Q79)</f>
        <v/>
      </c>
      <c r="D79" s="212"/>
      <c r="E79" s="213"/>
      <c r="F79" s="213"/>
      <c r="G79" s="213"/>
      <c r="H79" s="213"/>
      <c r="I79" s="213"/>
      <c r="J79" s="215"/>
      <c r="K79" s="501"/>
      <c r="L79" s="216"/>
      <c r="M79" s="214"/>
      <c r="N79" s="214"/>
      <c r="O79" s="214"/>
      <c r="P79" s="214"/>
      <c r="Q79" s="215"/>
      <c r="R79" s="213"/>
      <c r="S79" s="213"/>
      <c r="T79" s="213"/>
      <c r="U79" s="213"/>
      <c r="V79" s="216"/>
      <c r="X79" s="167">
        <f t="shared" si="1"/>
        <v>0</v>
      </c>
      <c r="Y79" s="163">
        <f t="shared" si="2"/>
        <v>0</v>
      </c>
      <c r="Z79" s="163">
        <f t="shared" si="3"/>
        <v>0</v>
      </c>
      <c r="AA79" s="958">
        <f t="shared" si="4"/>
        <v>0</v>
      </c>
      <c r="AC79" s="167">
        <f t="shared" si="5"/>
        <v>0</v>
      </c>
      <c r="AD79" s="163">
        <f t="shared" si="6"/>
        <v>0</v>
      </c>
      <c r="AE79" s="163">
        <f t="shared" si="7"/>
        <v>0</v>
      </c>
      <c r="AF79" s="168">
        <f t="shared" si="8"/>
        <v>0</v>
      </c>
    </row>
    <row r="80" spans="1:32" x14ac:dyDescent="0.25">
      <c r="A80" s="155" t="str">
        <f>IF(ISBLANK('B1'!A80),"",'B1'!A80)</f>
        <v/>
      </c>
      <c r="B80" s="158" t="str">
        <f>IF(ISBLANK('B1'!B80),"",'B1'!B80)</f>
        <v/>
      </c>
      <c r="C80" s="280" t="str">
        <f>IF(ISBLANK('B1'!Q80),"",'B1'!Q80)</f>
        <v/>
      </c>
      <c r="D80" s="212"/>
      <c r="E80" s="213"/>
      <c r="F80" s="213"/>
      <c r="G80" s="213"/>
      <c r="H80" s="213"/>
      <c r="I80" s="213"/>
      <c r="J80" s="215"/>
      <c r="K80" s="501"/>
      <c r="L80" s="216"/>
      <c r="M80" s="214"/>
      <c r="N80" s="214"/>
      <c r="O80" s="214"/>
      <c r="P80" s="214"/>
      <c r="Q80" s="215"/>
      <c r="R80" s="213"/>
      <c r="S80" s="213"/>
      <c r="T80" s="213"/>
      <c r="U80" s="213"/>
      <c r="V80" s="216"/>
      <c r="X80" s="167">
        <f t="shared" si="1"/>
        <v>0</v>
      </c>
      <c r="Y80" s="163">
        <f t="shared" si="2"/>
        <v>0</v>
      </c>
      <c r="Z80" s="163">
        <f t="shared" si="3"/>
        <v>0</v>
      </c>
      <c r="AA80" s="958">
        <f t="shared" si="4"/>
        <v>0</v>
      </c>
      <c r="AC80" s="167">
        <f t="shared" si="5"/>
        <v>0</v>
      </c>
      <c r="AD80" s="163">
        <f t="shared" si="6"/>
        <v>0</v>
      </c>
      <c r="AE80" s="163">
        <f t="shared" si="7"/>
        <v>0</v>
      </c>
      <c r="AF80" s="168">
        <f t="shared" si="8"/>
        <v>0</v>
      </c>
    </row>
    <row r="81" spans="1:32" x14ac:dyDescent="0.25">
      <c r="A81" s="155" t="str">
        <f>IF(ISBLANK('B1'!A81),"",'B1'!A81)</f>
        <v/>
      </c>
      <c r="B81" s="158" t="str">
        <f>IF(ISBLANK('B1'!B81),"",'B1'!B81)</f>
        <v/>
      </c>
      <c r="C81" s="280" t="str">
        <f>IF(ISBLANK('B1'!Q81),"",'B1'!Q81)</f>
        <v/>
      </c>
      <c r="D81" s="212"/>
      <c r="E81" s="213"/>
      <c r="F81" s="213"/>
      <c r="G81" s="213"/>
      <c r="H81" s="213"/>
      <c r="I81" s="213"/>
      <c r="J81" s="215"/>
      <c r="K81" s="501"/>
      <c r="L81" s="216"/>
      <c r="M81" s="214"/>
      <c r="N81" s="214"/>
      <c r="O81" s="214"/>
      <c r="P81" s="214"/>
      <c r="Q81" s="215"/>
      <c r="R81" s="213"/>
      <c r="S81" s="213"/>
      <c r="T81" s="213"/>
      <c r="U81" s="213"/>
      <c r="V81" s="216"/>
      <c r="X81" s="167">
        <f t="shared" si="1"/>
        <v>0</v>
      </c>
      <c r="Y81" s="163">
        <f t="shared" si="2"/>
        <v>0</v>
      </c>
      <c r="Z81" s="163">
        <f t="shared" si="3"/>
        <v>0</v>
      </c>
      <c r="AA81" s="958">
        <f t="shared" si="4"/>
        <v>0</v>
      </c>
      <c r="AC81" s="167">
        <f t="shared" si="5"/>
        <v>0</v>
      </c>
      <c r="AD81" s="163">
        <f t="shared" si="6"/>
        <v>0</v>
      </c>
      <c r="AE81" s="163">
        <f t="shared" si="7"/>
        <v>0</v>
      </c>
      <c r="AF81" s="168">
        <f t="shared" si="8"/>
        <v>0</v>
      </c>
    </row>
    <row r="82" spans="1:32" x14ac:dyDescent="0.25">
      <c r="A82" s="155" t="str">
        <f>IF(ISBLANK('B1'!A82),"",'B1'!A82)</f>
        <v/>
      </c>
      <c r="B82" s="158" t="str">
        <f>IF(ISBLANK('B1'!B82),"",'B1'!B82)</f>
        <v/>
      </c>
      <c r="C82" s="280" t="str">
        <f>IF(ISBLANK('B1'!Q82),"",'B1'!Q82)</f>
        <v/>
      </c>
      <c r="D82" s="212"/>
      <c r="E82" s="213"/>
      <c r="F82" s="213"/>
      <c r="G82" s="213"/>
      <c r="H82" s="213"/>
      <c r="I82" s="213"/>
      <c r="J82" s="215"/>
      <c r="K82" s="501"/>
      <c r="L82" s="216"/>
      <c r="M82" s="214"/>
      <c r="N82" s="214"/>
      <c r="O82" s="214"/>
      <c r="P82" s="214"/>
      <c r="Q82" s="215"/>
      <c r="R82" s="213"/>
      <c r="S82" s="213"/>
      <c r="T82" s="213"/>
      <c r="U82" s="213"/>
      <c r="V82" s="216"/>
      <c r="X82" s="167">
        <f t="shared" ref="X82:X145" si="9">SUM(D82:I82)</f>
        <v>0</v>
      </c>
      <c r="Y82" s="163">
        <f t="shared" ref="Y82:Y145" si="10">SUM(J82:L82)</f>
        <v>0</v>
      </c>
      <c r="Z82" s="163">
        <f t="shared" ref="Z82:Z145" si="11">SUM(M82:P82)</f>
        <v>0</v>
      </c>
      <c r="AA82" s="958">
        <f t="shared" ref="AA82:AA145" si="12">SUM(Q82:V82)</f>
        <v>0</v>
      </c>
      <c r="AC82" s="167">
        <f t="shared" ref="AC82:AC145" si="13">IF(C82="",X82,C82-X82)</f>
        <v>0</v>
      </c>
      <c r="AD82" s="163">
        <f t="shared" ref="AD82:AD145" si="14">IF(C82="",Y82,C82-Y82)</f>
        <v>0</v>
      </c>
      <c r="AE82" s="163">
        <f t="shared" ref="AE82:AE145" si="15">IF(C82="",Z82,C82-Z82)</f>
        <v>0</v>
      </c>
      <c r="AF82" s="168">
        <f t="shared" ref="AF82:AF145" si="16">IF(C82="",AA82,C82-AA82)</f>
        <v>0</v>
      </c>
    </row>
    <row r="83" spans="1:32" x14ac:dyDescent="0.25">
      <c r="A83" s="155" t="str">
        <f>IF(ISBLANK('B1'!A83),"",'B1'!A83)</f>
        <v/>
      </c>
      <c r="B83" s="158" t="str">
        <f>IF(ISBLANK('B1'!B83),"",'B1'!B83)</f>
        <v/>
      </c>
      <c r="C83" s="280" t="str">
        <f>IF(ISBLANK('B1'!Q83),"",'B1'!Q83)</f>
        <v/>
      </c>
      <c r="D83" s="212"/>
      <c r="E83" s="213"/>
      <c r="F83" s="213"/>
      <c r="G83" s="213"/>
      <c r="H83" s="213"/>
      <c r="I83" s="213"/>
      <c r="J83" s="215"/>
      <c r="K83" s="501"/>
      <c r="L83" s="216"/>
      <c r="M83" s="214"/>
      <c r="N83" s="214"/>
      <c r="O83" s="214"/>
      <c r="P83" s="214"/>
      <c r="Q83" s="215"/>
      <c r="R83" s="213"/>
      <c r="S83" s="213"/>
      <c r="T83" s="213"/>
      <c r="U83" s="213"/>
      <c r="V83" s="216"/>
      <c r="X83" s="167">
        <f t="shared" si="9"/>
        <v>0</v>
      </c>
      <c r="Y83" s="163">
        <f t="shared" si="10"/>
        <v>0</v>
      </c>
      <c r="Z83" s="163">
        <f t="shared" si="11"/>
        <v>0</v>
      </c>
      <c r="AA83" s="958">
        <f t="shared" si="12"/>
        <v>0</v>
      </c>
      <c r="AC83" s="167">
        <f t="shared" si="13"/>
        <v>0</v>
      </c>
      <c r="AD83" s="163">
        <f t="shared" si="14"/>
        <v>0</v>
      </c>
      <c r="AE83" s="163">
        <f t="shared" si="15"/>
        <v>0</v>
      </c>
      <c r="AF83" s="168">
        <f t="shared" si="16"/>
        <v>0</v>
      </c>
    </row>
    <row r="84" spans="1:32" x14ac:dyDescent="0.25">
      <c r="A84" s="155" t="str">
        <f>IF(ISBLANK('B1'!A84),"",'B1'!A84)</f>
        <v/>
      </c>
      <c r="B84" s="158" t="str">
        <f>IF(ISBLANK('B1'!B84),"",'B1'!B84)</f>
        <v/>
      </c>
      <c r="C84" s="280" t="str">
        <f>IF(ISBLANK('B1'!Q84),"",'B1'!Q84)</f>
        <v/>
      </c>
      <c r="D84" s="212"/>
      <c r="E84" s="213"/>
      <c r="F84" s="213"/>
      <c r="G84" s="213"/>
      <c r="H84" s="213"/>
      <c r="I84" s="213"/>
      <c r="J84" s="215"/>
      <c r="K84" s="501"/>
      <c r="L84" s="216"/>
      <c r="M84" s="214"/>
      <c r="N84" s="214"/>
      <c r="O84" s="214"/>
      <c r="P84" s="214"/>
      <c r="Q84" s="215"/>
      <c r="R84" s="213"/>
      <c r="S84" s="213"/>
      <c r="T84" s="213"/>
      <c r="U84" s="213"/>
      <c r="V84" s="216"/>
      <c r="X84" s="167">
        <f t="shared" si="9"/>
        <v>0</v>
      </c>
      <c r="Y84" s="163">
        <f t="shared" si="10"/>
        <v>0</v>
      </c>
      <c r="Z84" s="163">
        <f t="shared" si="11"/>
        <v>0</v>
      </c>
      <c r="AA84" s="958">
        <f t="shared" si="12"/>
        <v>0</v>
      </c>
      <c r="AC84" s="167">
        <f t="shared" si="13"/>
        <v>0</v>
      </c>
      <c r="AD84" s="163">
        <f t="shared" si="14"/>
        <v>0</v>
      </c>
      <c r="AE84" s="163">
        <f t="shared" si="15"/>
        <v>0</v>
      </c>
      <c r="AF84" s="168">
        <f t="shared" si="16"/>
        <v>0</v>
      </c>
    </row>
    <row r="85" spans="1:32" x14ac:dyDescent="0.25">
      <c r="A85" s="155" t="str">
        <f>IF(ISBLANK('B1'!A85),"",'B1'!A85)</f>
        <v/>
      </c>
      <c r="B85" s="158" t="str">
        <f>IF(ISBLANK('B1'!B85),"",'B1'!B85)</f>
        <v/>
      </c>
      <c r="C85" s="280" t="str">
        <f>IF(ISBLANK('B1'!Q85),"",'B1'!Q85)</f>
        <v/>
      </c>
      <c r="D85" s="212"/>
      <c r="E85" s="213"/>
      <c r="F85" s="213"/>
      <c r="G85" s="213"/>
      <c r="H85" s="213"/>
      <c r="I85" s="213"/>
      <c r="J85" s="215"/>
      <c r="K85" s="501"/>
      <c r="L85" s="216"/>
      <c r="M85" s="214"/>
      <c r="N85" s="214"/>
      <c r="O85" s="214"/>
      <c r="P85" s="214"/>
      <c r="Q85" s="215"/>
      <c r="R85" s="213"/>
      <c r="S85" s="213"/>
      <c r="T85" s="213"/>
      <c r="U85" s="213"/>
      <c r="V85" s="216"/>
      <c r="X85" s="167">
        <f t="shared" si="9"/>
        <v>0</v>
      </c>
      <c r="Y85" s="163">
        <f t="shared" si="10"/>
        <v>0</v>
      </c>
      <c r="Z85" s="163">
        <f t="shared" si="11"/>
        <v>0</v>
      </c>
      <c r="AA85" s="958">
        <f t="shared" si="12"/>
        <v>0</v>
      </c>
      <c r="AC85" s="167">
        <f t="shared" si="13"/>
        <v>0</v>
      </c>
      <c r="AD85" s="163">
        <f t="shared" si="14"/>
        <v>0</v>
      </c>
      <c r="AE85" s="163">
        <f t="shared" si="15"/>
        <v>0</v>
      </c>
      <c r="AF85" s="168">
        <f t="shared" si="16"/>
        <v>0</v>
      </c>
    </row>
    <row r="86" spans="1:32" x14ac:dyDescent="0.25">
      <c r="A86" s="155" t="str">
        <f>IF(ISBLANK('B1'!A86),"",'B1'!A86)</f>
        <v/>
      </c>
      <c r="B86" s="158" t="str">
        <f>IF(ISBLANK('B1'!B86),"",'B1'!B86)</f>
        <v/>
      </c>
      <c r="C86" s="280" t="str">
        <f>IF(ISBLANK('B1'!Q86),"",'B1'!Q86)</f>
        <v/>
      </c>
      <c r="D86" s="212"/>
      <c r="E86" s="213"/>
      <c r="F86" s="213"/>
      <c r="G86" s="213"/>
      <c r="H86" s="213"/>
      <c r="I86" s="213"/>
      <c r="J86" s="215"/>
      <c r="K86" s="501"/>
      <c r="L86" s="216"/>
      <c r="M86" s="214"/>
      <c r="N86" s="214"/>
      <c r="O86" s="214"/>
      <c r="P86" s="214"/>
      <c r="Q86" s="215"/>
      <c r="R86" s="213"/>
      <c r="S86" s="213"/>
      <c r="T86" s="213"/>
      <c r="U86" s="213"/>
      <c r="V86" s="216"/>
      <c r="X86" s="167">
        <f t="shared" si="9"/>
        <v>0</v>
      </c>
      <c r="Y86" s="163">
        <f t="shared" si="10"/>
        <v>0</v>
      </c>
      <c r="Z86" s="163">
        <f t="shared" si="11"/>
        <v>0</v>
      </c>
      <c r="AA86" s="958">
        <f t="shared" si="12"/>
        <v>0</v>
      </c>
      <c r="AC86" s="167">
        <f t="shared" si="13"/>
        <v>0</v>
      </c>
      <c r="AD86" s="163">
        <f t="shared" si="14"/>
        <v>0</v>
      </c>
      <c r="AE86" s="163">
        <f t="shared" si="15"/>
        <v>0</v>
      </c>
      <c r="AF86" s="168">
        <f t="shared" si="16"/>
        <v>0</v>
      </c>
    </row>
    <row r="87" spans="1:32" x14ac:dyDescent="0.25">
      <c r="A87" s="155" t="str">
        <f>IF(ISBLANK('B1'!A87),"",'B1'!A87)</f>
        <v/>
      </c>
      <c r="B87" s="158" t="str">
        <f>IF(ISBLANK('B1'!B87),"",'B1'!B87)</f>
        <v/>
      </c>
      <c r="C87" s="280" t="str">
        <f>IF(ISBLANK('B1'!Q87),"",'B1'!Q87)</f>
        <v/>
      </c>
      <c r="D87" s="212"/>
      <c r="E87" s="213"/>
      <c r="F87" s="213"/>
      <c r="G87" s="213"/>
      <c r="H87" s="213"/>
      <c r="I87" s="213"/>
      <c r="J87" s="215"/>
      <c r="K87" s="501"/>
      <c r="L87" s="216"/>
      <c r="M87" s="214"/>
      <c r="N87" s="214"/>
      <c r="O87" s="214"/>
      <c r="P87" s="214"/>
      <c r="Q87" s="215"/>
      <c r="R87" s="213"/>
      <c r="S87" s="213"/>
      <c r="T87" s="213"/>
      <c r="U87" s="213"/>
      <c r="V87" s="216"/>
      <c r="X87" s="167">
        <f t="shared" si="9"/>
        <v>0</v>
      </c>
      <c r="Y87" s="163">
        <f t="shared" si="10"/>
        <v>0</v>
      </c>
      <c r="Z87" s="163">
        <f t="shared" si="11"/>
        <v>0</v>
      </c>
      <c r="AA87" s="958">
        <f t="shared" si="12"/>
        <v>0</v>
      </c>
      <c r="AC87" s="167">
        <f t="shared" si="13"/>
        <v>0</v>
      </c>
      <c r="AD87" s="163">
        <f t="shared" si="14"/>
        <v>0</v>
      </c>
      <c r="AE87" s="163">
        <f t="shared" si="15"/>
        <v>0</v>
      </c>
      <c r="AF87" s="168">
        <f t="shared" si="16"/>
        <v>0</v>
      </c>
    </row>
    <row r="88" spans="1:32" x14ac:dyDescent="0.25">
      <c r="A88" s="155" t="str">
        <f>IF(ISBLANK('B1'!A88),"",'B1'!A88)</f>
        <v/>
      </c>
      <c r="B88" s="158" t="str">
        <f>IF(ISBLANK('B1'!B88),"",'B1'!B88)</f>
        <v/>
      </c>
      <c r="C88" s="280" t="str">
        <f>IF(ISBLANK('B1'!Q88),"",'B1'!Q88)</f>
        <v/>
      </c>
      <c r="D88" s="212"/>
      <c r="E88" s="213"/>
      <c r="F88" s="213"/>
      <c r="G88" s="213"/>
      <c r="H88" s="213"/>
      <c r="I88" s="213"/>
      <c r="J88" s="215"/>
      <c r="K88" s="501"/>
      <c r="L88" s="216"/>
      <c r="M88" s="214"/>
      <c r="N88" s="214"/>
      <c r="O88" s="214"/>
      <c r="P88" s="214"/>
      <c r="Q88" s="215"/>
      <c r="R88" s="213"/>
      <c r="S88" s="213"/>
      <c r="T88" s="213"/>
      <c r="U88" s="213"/>
      <c r="V88" s="216"/>
      <c r="X88" s="167">
        <f t="shared" si="9"/>
        <v>0</v>
      </c>
      <c r="Y88" s="163">
        <f t="shared" si="10"/>
        <v>0</v>
      </c>
      <c r="Z88" s="163">
        <f t="shared" si="11"/>
        <v>0</v>
      </c>
      <c r="AA88" s="958">
        <f t="shared" si="12"/>
        <v>0</v>
      </c>
      <c r="AC88" s="167">
        <f t="shared" si="13"/>
        <v>0</v>
      </c>
      <c r="AD88" s="163">
        <f t="shared" si="14"/>
        <v>0</v>
      </c>
      <c r="AE88" s="163">
        <f t="shared" si="15"/>
        <v>0</v>
      </c>
      <c r="AF88" s="168">
        <f t="shared" si="16"/>
        <v>0</v>
      </c>
    </row>
    <row r="89" spans="1:32" x14ac:dyDescent="0.25">
      <c r="A89" s="155" t="str">
        <f>IF(ISBLANK('B1'!A89),"",'B1'!A89)</f>
        <v/>
      </c>
      <c r="B89" s="158" t="str">
        <f>IF(ISBLANK('B1'!B89),"",'B1'!B89)</f>
        <v/>
      </c>
      <c r="C89" s="280" t="str">
        <f>IF(ISBLANK('B1'!Q89),"",'B1'!Q89)</f>
        <v/>
      </c>
      <c r="D89" s="212"/>
      <c r="E89" s="213"/>
      <c r="F89" s="213"/>
      <c r="G89" s="213"/>
      <c r="H89" s="213"/>
      <c r="I89" s="213"/>
      <c r="J89" s="215"/>
      <c r="K89" s="501"/>
      <c r="L89" s="216"/>
      <c r="M89" s="214"/>
      <c r="N89" s="214"/>
      <c r="O89" s="214"/>
      <c r="P89" s="214"/>
      <c r="Q89" s="215"/>
      <c r="R89" s="213"/>
      <c r="S89" s="213"/>
      <c r="T89" s="213"/>
      <c r="U89" s="213"/>
      <c r="V89" s="216"/>
      <c r="X89" s="167">
        <f t="shared" si="9"/>
        <v>0</v>
      </c>
      <c r="Y89" s="163">
        <f t="shared" si="10"/>
        <v>0</v>
      </c>
      <c r="Z89" s="163">
        <f t="shared" si="11"/>
        <v>0</v>
      </c>
      <c r="AA89" s="958">
        <f t="shared" si="12"/>
        <v>0</v>
      </c>
      <c r="AC89" s="167">
        <f t="shared" si="13"/>
        <v>0</v>
      </c>
      <c r="AD89" s="163">
        <f t="shared" si="14"/>
        <v>0</v>
      </c>
      <c r="AE89" s="163">
        <f t="shared" si="15"/>
        <v>0</v>
      </c>
      <c r="AF89" s="168">
        <f t="shared" si="16"/>
        <v>0</v>
      </c>
    </row>
    <row r="90" spans="1:32" x14ac:dyDescent="0.25">
      <c r="A90" s="155" t="str">
        <f>IF(ISBLANK('B1'!A90),"",'B1'!A90)</f>
        <v/>
      </c>
      <c r="B90" s="158" t="str">
        <f>IF(ISBLANK('B1'!B90),"",'B1'!B90)</f>
        <v/>
      </c>
      <c r="C90" s="280" t="str">
        <f>IF(ISBLANK('B1'!Q90),"",'B1'!Q90)</f>
        <v/>
      </c>
      <c r="D90" s="212"/>
      <c r="E90" s="213"/>
      <c r="F90" s="213"/>
      <c r="G90" s="213"/>
      <c r="H90" s="213"/>
      <c r="I90" s="213"/>
      <c r="J90" s="215"/>
      <c r="K90" s="501"/>
      <c r="L90" s="216"/>
      <c r="M90" s="214"/>
      <c r="N90" s="214"/>
      <c r="O90" s="214"/>
      <c r="P90" s="214"/>
      <c r="Q90" s="215"/>
      <c r="R90" s="213"/>
      <c r="S90" s="213"/>
      <c r="T90" s="213"/>
      <c r="U90" s="213"/>
      <c r="V90" s="216"/>
      <c r="X90" s="167">
        <f t="shared" si="9"/>
        <v>0</v>
      </c>
      <c r="Y90" s="163">
        <f t="shared" si="10"/>
        <v>0</v>
      </c>
      <c r="Z90" s="163">
        <f t="shared" si="11"/>
        <v>0</v>
      </c>
      <c r="AA90" s="958">
        <f t="shared" si="12"/>
        <v>0</v>
      </c>
      <c r="AC90" s="167">
        <f t="shared" si="13"/>
        <v>0</v>
      </c>
      <c r="AD90" s="163">
        <f t="shared" si="14"/>
        <v>0</v>
      </c>
      <c r="AE90" s="163">
        <f t="shared" si="15"/>
        <v>0</v>
      </c>
      <c r="AF90" s="168">
        <f t="shared" si="16"/>
        <v>0</v>
      </c>
    </row>
    <row r="91" spans="1:32" x14ac:dyDescent="0.25">
      <c r="A91" s="155" t="str">
        <f>IF(ISBLANK('B1'!A91),"",'B1'!A91)</f>
        <v/>
      </c>
      <c r="B91" s="158" t="str">
        <f>IF(ISBLANK('B1'!B91),"",'B1'!B91)</f>
        <v/>
      </c>
      <c r="C91" s="280" t="str">
        <f>IF(ISBLANK('B1'!Q91),"",'B1'!Q91)</f>
        <v/>
      </c>
      <c r="D91" s="212"/>
      <c r="E91" s="213"/>
      <c r="F91" s="213"/>
      <c r="G91" s="213"/>
      <c r="H91" s="213"/>
      <c r="I91" s="213"/>
      <c r="J91" s="215"/>
      <c r="K91" s="501"/>
      <c r="L91" s="216"/>
      <c r="M91" s="214"/>
      <c r="N91" s="214"/>
      <c r="O91" s="214"/>
      <c r="P91" s="214"/>
      <c r="Q91" s="215"/>
      <c r="R91" s="213"/>
      <c r="S91" s="213"/>
      <c r="T91" s="213"/>
      <c r="U91" s="213"/>
      <c r="V91" s="216"/>
      <c r="X91" s="167">
        <f t="shared" si="9"/>
        <v>0</v>
      </c>
      <c r="Y91" s="163">
        <f t="shared" si="10"/>
        <v>0</v>
      </c>
      <c r="Z91" s="163">
        <f t="shared" si="11"/>
        <v>0</v>
      </c>
      <c r="AA91" s="958">
        <f t="shared" si="12"/>
        <v>0</v>
      </c>
      <c r="AC91" s="167">
        <f t="shared" si="13"/>
        <v>0</v>
      </c>
      <c r="AD91" s="163">
        <f t="shared" si="14"/>
        <v>0</v>
      </c>
      <c r="AE91" s="163">
        <f t="shared" si="15"/>
        <v>0</v>
      </c>
      <c r="AF91" s="168">
        <f t="shared" si="16"/>
        <v>0</v>
      </c>
    </row>
    <row r="92" spans="1:32" x14ac:dyDescent="0.25">
      <c r="A92" s="155" t="str">
        <f>IF(ISBLANK('B1'!A92),"",'B1'!A92)</f>
        <v/>
      </c>
      <c r="B92" s="158" t="str">
        <f>IF(ISBLANK('B1'!B92),"",'B1'!B92)</f>
        <v/>
      </c>
      <c r="C92" s="280" t="str">
        <f>IF(ISBLANK('B1'!Q92),"",'B1'!Q92)</f>
        <v/>
      </c>
      <c r="D92" s="212"/>
      <c r="E92" s="213"/>
      <c r="F92" s="213"/>
      <c r="G92" s="213"/>
      <c r="H92" s="213"/>
      <c r="I92" s="213"/>
      <c r="J92" s="215"/>
      <c r="K92" s="501"/>
      <c r="L92" s="216"/>
      <c r="M92" s="214"/>
      <c r="N92" s="214"/>
      <c r="O92" s="214"/>
      <c r="P92" s="214"/>
      <c r="Q92" s="215"/>
      <c r="R92" s="213"/>
      <c r="S92" s="213"/>
      <c r="T92" s="213"/>
      <c r="U92" s="213"/>
      <c r="V92" s="216"/>
      <c r="X92" s="167">
        <f t="shared" si="9"/>
        <v>0</v>
      </c>
      <c r="Y92" s="163">
        <f t="shared" si="10"/>
        <v>0</v>
      </c>
      <c r="Z92" s="163">
        <f t="shared" si="11"/>
        <v>0</v>
      </c>
      <c r="AA92" s="958">
        <f t="shared" si="12"/>
        <v>0</v>
      </c>
      <c r="AC92" s="167">
        <f t="shared" si="13"/>
        <v>0</v>
      </c>
      <c r="AD92" s="163">
        <f t="shared" si="14"/>
        <v>0</v>
      </c>
      <c r="AE92" s="163">
        <f t="shared" si="15"/>
        <v>0</v>
      </c>
      <c r="AF92" s="168">
        <f t="shared" si="16"/>
        <v>0</v>
      </c>
    </row>
    <row r="93" spans="1:32" x14ac:dyDescent="0.25">
      <c r="A93" s="155" t="str">
        <f>IF(ISBLANK('B1'!A93),"",'B1'!A93)</f>
        <v/>
      </c>
      <c r="B93" s="158" t="str">
        <f>IF(ISBLANK('B1'!B93),"",'B1'!B93)</f>
        <v/>
      </c>
      <c r="C93" s="280" t="str">
        <f>IF(ISBLANK('B1'!Q93),"",'B1'!Q93)</f>
        <v/>
      </c>
      <c r="D93" s="212"/>
      <c r="E93" s="213"/>
      <c r="F93" s="213"/>
      <c r="G93" s="213"/>
      <c r="H93" s="213"/>
      <c r="I93" s="213"/>
      <c r="J93" s="215"/>
      <c r="K93" s="501"/>
      <c r="L93" s="216"/>
      <c r="M93" s="214"/>
      <c r="N93" s="214"/>
      <c r="O93" s="214"/>
      <c r="P93" s="214"/>
      <c r="Q93" s="215"/>
      <c r="R93" s="213"/>
      <c r="S93" s="213"/>
      <c r="T93" s="213"/>
      <c r="U93" s="213"/>
      <c r="V93" s="216"/>
      <c r="X93" s="167">
        <f t="shared" si="9"/>
        <v>0</v>
      </c>
      <c r="Y93" s="163">
        <f t="shared" si="10"/>
        <v>0</v>
      </c>
      <c r="Z93" s="163">
        <f t="shared" si="11"/>
        <v>0</v>
      </c>
      <c r="AA93" s="958">
        <f t="shared" si="12"/>
        <v>0</v>
      </c>
      <c r="AC93" s="167">
        <f t="shared" si="13"/>
        <v>0</v>
      </c>
      <c r="AD93" s="163">
        <f t="shared" si="14"/>
        <v>0</v>
      </c>
      <c r="AE93" s="163">
        <f t="shared" si="15"/>
        <v>0</v>
      </c>
      <c r="AF93" s="168">
        <f t="shared" si="16"/>
        <v>0</v>
      </c>
    </row>
    <row r="94" spans="1:32" x14ac:dyDescent="0.25">
      <c r="A94" s="155" t="str">
        <f>IF(ISBLANK('B1'!A94),"",'B1'!A94)</f>
        <v/>
      </c>
      <c r="B94" s="158" t="str">
        <f>IF(ISBLANK('B1'!B94),"",'B1'!B94)</f>
        <v/>
      </c>
      <c r="C94" s="280" t="str">
        <f>IF(ISBLANK('B1'!Q94),"",'B1'!Q94)</f>
        <v/>
      </c>
      <c r="D94" s="212"/>
      <c r="E94" s="213"/>
      <c r="F94" s="213"/>
      <c r="G94" s="213"/>
      <c r="H94" s="213"/>
      <c r="I94" s="213"/>
      <c r="J94" s="215"/>
      <c r="K94" s="501"/>
      <c r="L94" s="216"/>
      <c r="M94" s="214"/>
      <c r="N94" s="214"/>
      <c r="O94" s="214"/>
      <c r="P94" s="214"/>
      <c r="Q94" s="215"/>
      <c r="R94" s="213"/>
      <c r="S94" s="213"/>
      <c r="T94" s="213"/>
      <c r="U94" s="213"/>
      <c r="V94" s="216"/>
      <c r="X94" s="167">
        <f t="shared" si="9"/>
        <v>0</v>
      </c>
      <c r="Y94" s="163">
        <f t="shared" si="10"/>
        <v>0</v>
      </c>
      <c r="Z94" s="163">
        <f t="shared" si="11"/>
        <v>0</v>
      </c>
      <c r="AA94" s="958">
        <f t="shared" si="12"/>
        <v>0</v>
      </c>
      <c r="AC94" s="167">
        <f t="shared" si="13"/>
        <v>0</v>
      </c>
      <c r="AD94" s="163">
        <f t="shared" si="14"/>
        <v>0</v>
      </c>
      <c r="AE94" s="163">
        <f t="shared" si="15"/>
        <v>0</v>
      </c>
      <c r="AF94" s="168">
        <f t="shared" si="16"/>
        <v>0</v>
      </c>
    </row>
    <row r="95" spans="1:32" x14ac:dyDescent="0.25">
      <c r="A95" s="155" t="str">
        <f>IF(ISBLANK('B1'!A95),"",'B1'!A95)</f>
        <v/>
      </c>
      <c r="B95" s="158" t="str">
        <f>IF(ISBLANK('B1'!B95),"",'B1'!B95)</f>
        <v/>
      </c>
      <c r="C95" s="280" t="str">
        <f>IF(ISBLANK('B1'!Q95),"",'B1'!Q95)</f>
        <v/>
      </c>
      <c r="D95" s="212"/>
      <c r="E95" s="213"/>
      <c r="F95" s="213"/>
      <c r="G95" s="213"/>
      <c r="H95" s="213"/>
      <c r="I95" s="213"/>
      <c r="J95" s="215"/>
      <c r="K95" s="501"/>
      <c r="L95" s="216"/>
      <c r="M95" s="214"/>
      <c r="N95" s="214"/>
      <c r="O95" s="214"/>
      <c r="P95" s="214"/>
      <c r="Q95" s="215"/>
      <c r="R95" s="213"/>
      <c r="S95" s="213"/>
      <c r="T95" s="213"/>
      <c r="U95" s="213"/>
      <c r="V95" s="216"/>
      <c r="X95" s="167">
        <f t="shared" si="9"/>
        <v>0</v>
      </c>
      <c r="Y95" s="163">
        <f t="shared" si="10"/>
        <v>0</v>
      </c>
      <c r="Z95" s="163">
        <f t="shared" si="11"/>
        <v>0</v>
      </c>
      <c r="AA95" s="958">
        <f t="shared" si="12"/>
        <v>0</v>
      </c>
      <c r="AC95" s="167">
        <f t="shared" si="13"/>
        <v>0</v>
      </c>
      <c r="AD95" s="163">
        <f t="shared" si="14"/>
        <v>0</v>
      </c>
      <c r="AE95" s="163">
        <f t="shared" si="15"/>
        <v>0</v>
      </c>
      <c r="AF95" s="168">
        <f t="shared" si="16"/>
        <v>0</v>
      </c>
    </row>
    <row r="96" spans="1:32" x14ac:dyDescent="0.25">
      <c r="A96" s="155" t="str">
        <f>IF(ISBLANK('B1'!A96),"",'B1'!A96)</f>
        <v/>
      </c>
      <c r="B96" s="158" t="str">
        <f>IF(ISBLANK('B1'!B96),"",'B1'!B96)</f>
        <v/>
      </c>
      <c r="C96" s="280" t="str">
        <f>IF(ISBLANK('B1'!Q96),"",'B1'!Q96)</f>
        <v/>
      </c>
      <c r="D96" s="212"/>
      <c r="E96" s="213"/>
      <c r="F96" s="213"/>
      <c r="G96" s="213"/>
      <c r="H96" s="213"/>
      <c r="I96" s="213"/>
      <c r="J96" s="215"/>
      <c r="K96" s="501"/>
      <c r="L96" s="216"/>
      <c r="M96" s="214"/>
      <c r="N96" s="214"/>
      <c r="O96" s="214"/>
      <c r="P96" s="214"/>
      <c r="Q96" s="215"/>
      <c r="R96" s="213"/>
      <c r="S96" s="213"/>
      <c r="T96" s="213"/>
      <c r="U96" s="213"/>
      <c r="V96" s="216"/>
      <c r="X96" s="167">
        <f t="shared" si="9"/>
        <v>0</v>
      </c>
      <c r="Y96" s="163">
        <f t="shared" si="10"/>
        <v>0</v>
      </c>
      <c r="Z96" s="163">
        <f t="shared" si="11"/>
        <v>0</v>
      </c>
      <c r="AA96" s="958">
        <f t="shared" si="12"/>
        <v>0</v>
      </c>
      <c r="AC96" s="167">
        <f t="shared" si="13"/>
        <v>0</v>
      </c>
      <c r="AD96" s="163">
        <f t="shared" si="14"/>
        <v>0</v>
      </c>
      <c r="AE96" s="163">
        <f t="shared" si="15"/>
        <v>0</v>
      </c>
      <c r="AF96" s="168">
        <f t="shared" si="16"/>
        <v>0</v>
      </c>
    </row>
    <row r="97" spans="1:32" x14ac:dyDescent="0.25">
      <c r="A97" s="155" t="str">
        <f>IF(ISBLANK('B1'!A97),"",'B1'!A97)</f>
        <v/>
      </c>
      <c r="B97" s="158" t="str">
        <f>IF(ISBLANK('B1'!B97),"",'B1'!B97)</f>
        <v/>
      </c>
      <c r="C97" s="280" t="str">
        <f>IF(ISBLANK('B1'!Q97),"",'B1'!Q97)</f>
        <v/>
      </c>
      <c r="D97" s="212"/>
      <c r="E97" s="213"/>
      <c r="F97" s="213"/>
      <c r="G97" s="213"/>
      <c r="H97" s="213"/>
      <c r="I97" s="213"/>
      <c r="J97" s="215"/>
      <c r="K97" s="501"/>
      <c r="L97" s="216"/>
      <c r="M97" s="214"/>
      <c r="N97" s="214"/>
      <c r="O97" s="214"/>
      <c r="P97" s="214"/>
      <c r="Q97" s="215"/>
      <c r="R97" s="213"/>
      <c r="S97" s="213"/>
      <c r="T97" s="213"/>
      <c r="U97" s="213"/>
      <c r="V97" s="216"/>
      <c r="X97" s="167">
        <f t="shared" si="9"/>
        <v>0</v>
      </c>
      <c r="Y97" s="163">
        <f t="shared" si="10"/>
        <v>0</v>
      </c>
      <c r="Z97" s="163">
        <f t="shared" si="11"/>
        <v>0</v>
      </c>
      <c r="AA97" s="958">
        <f t="shared" si="12"/>
        <v>0</v>
      </c>
      <c r="AC97" s="167">
        <f t="shared" si="13"/>
        <v>0</v>
      </c>
      <c r="AD97" s="163">
        <f t="shared" si="14"/>
        <v>0</v>
      </c>
      <c r="AE97" s="163">
        <f t="shared" si="15"/>
        <v>0</v>
      </c>
      <c r="AF97" s="168">
        <f t="shared" si="16"/>
        <v>0</v>
      </c>
    </row>
    <row r="98" spans="1:32" x14ac:dyDescent="0.25">
      <c r="A98" s="155" t="str">
        <f>IF(ISBLANK('B1'!A98),"",'B1'!A98)</f>
        <v/>
      </c>
      <c r="B98" s="158" t="str">
        <f>IF(ISBLANK('B1'!B98),"",'B1'!B98)</f>
        <v/>
      </c>
      <c r="C98" s="280" t="str">
        <f>IF(ISBLANK('B1'!Q98),"",'B1'!Q98)</f>
        <v/>
      </c>
      <c r="D98" s="212"/>
      <c r="E98" s="213"/>
      <c r="F98" s="213"/>
      <c r="G98" s="213"/>
      <c r="H98" s="213"/>
      <c r="I98" s="213"/>
      <c r="J98" s="215"/>
      <c r="K98" s="501"/>
      <c r="L98" s="216"/>
      <c r="M98" s="214"/>
      <c r="N98" s="214"/>
      <c r="O98" s="214"/>
      <c r="P98" s="214"/>
      <c r="Q98" s="215"/>
      <c r="R98" s="213"/>
      <c r="S98" s="213"/>
      <c r="T98" s="213"/>
      <c r="U98" s="213"/>
      <c r="V98" s="216"/>
      <c r="X98" s="167">
        <f t="shared" si="9"/>
        <v>0</v>
      </c>
      <c r="Y98" s="163">
        <f t="shared" si="10"/>
        <v>0</v>
      </c>
      <c r="Z98" s="163">
        <f t="shared" si="11"/>
        <v>0</v>
      </c>
      <c r="AA98" s="958">
        <f t="shared" si="12"/>
        <v>0</v>
      </c>
      <c r="AC98" s="167">
        <f t="shared" si="13"/>
        <v>0</v>
      </c>
      <c r="AD98" s="163">
        <f t="shared" si="14"/>
        <v>0</v>
      </c>
      <c r="AE98" s="163">
        <f t="shared" si="15"/>
        <v>0</v>
      </c>
      <c r="AF98" s="168">
        <f t="shared" si="16"/>
        <v>0</v>
      </c>
    </row>
    <row r="99" spans="1:32" x14ac:dyDescent="0.25">
      <c r="A99" s="155" t="str">
        <f>IF(ISBLANK('B1'!A99),"",'B1'!A99)</f>
        <v/>
      </c>
      <c r="B99" s="158" t="str">
        <f>IF(ISBLANK('B1'!B99),"",'B1'!B99)</f>
        <v/>
      </c>
      <c r="C99" s="280" t="str">
        <f>IF(ISBLANK('B1'!Q99),"",'B1'!Q99)</f>
        <v/>
      </c>
      <c r="D99" s="212"/>
      <c r="E99" s="213"/>
      <c r="F99" s="213"/>
      <c r="G99" s="213"/>
      <c r="H99" s="213"/>
      <c r="I99" s="213"/>
      <c r="J99" s="215"/>
      <c r="K99" s="501"/>
      <c r="L99" s="216"/>
      <c r="M99" s="214"/>
      <c r="N99" s="214"/>
      <c r="O99" s="214"/>
      <c r="P99" s="214"/>
      <c r="Q99" s="215"/>
      <c r="R99" s="213"/>
      <c r="S99" s="213"/>
      <c r="T99" s="213"/>
      <c r="U99" s="213"/>
      <c r="V99" s="216"/>
      <c r="X99" s="167">
        <f t="shared" si="9"/>
        <v>0</v>
      </c>
      <c r="Y99" s="163">
        <f t="shared" si="10"/>
        <v>0</v>
      </c>
      <c r="Z99" s="163">
        <f t="shared" si="11"/>
        <v>0</v>
      </c>
      <c r="AA99" s="958">
        <f t="shared" si="12"/>
        <v>0</v>
      </c>
      <c r="AC99" s="167">
        <f t="shared" si="13"/>
        <v>0</v>
      </c>
      <c r="AD99" s="163">
        <f t="shared" si="14"/>
        <v>0</v>
      </c>
      <c r="AE99" s="163">
        <f t="shared" si="15"/>
        <v>0</v>
      </c>
      <c r="AF99" s="168">
        <f t="shared" si="16"/>
        <v>0</v>
      </c>
    </row>
    <row r="100" spans="1:32" x14ac:dyDescent="0.25">
      <c r="A100" s="155" t="str">
        <f>IF(ISBLANK('B1'!A100),"",'B1'!A100)</f>
        <v/>
      </c>
      <c r="B100" s="158" t="str">
        <f>IF(ISBLANK('B1'!B100),"",'B1'!B100)</f>
        <v/>
      </c>
      <c r="C100" s="280" t="str">
        <f>IF(ISBLANK('B1'!Q100),"",'B1'!Q100)</f>
        <v/>
      </c>
      <c r="D100" s="212"/>
      <c r="E100" s="213"/>
      <c r="F100" s="213"/>
      <c r="G100" s="213"/>
      <c r="H100" s="213"/>
      <c r="I100" s="213"/>
      <c r="J100" s="215"/>
      <c r="K100" s="501"/>
      <c r="L100" s="216"/>
      <c r="M100" s="214"/>
      <c r="N100" s="214"/>
      <c r="O100" s="214"/>
      <c r="P100" s="214"/>
      <c r="Q100" s="215"/>
      <c r="R100" s="213"/>
      <c r="S100" s="213"/>
      <c r="T100" s="213"/>
      <c r="U100" s="213"/>
      <c r="V100" s="216"/>
      <c r="X100" s="167">
        <f t="shared" si="9"/>
        <v>0</v>
      </c>
      <c r="Y100" s="163">
        <f t="shared" si="10"/>
        <v>0</v>
      </c>
      <c r="Z100" s="163">
        <f t="shared" si="11"/>
        <v>0</v>
      </c>
      <c r="AA100" s="958">
        <f t="shared" si="12"/>
        <v>0</v>
      </c>
      <c r="AC100" s="167">
        <f t="shared" si="13"/>
        <v>0</v>
      </c>
      <c r="AD100" s="163">
        <f t="shared" si="14"/>
        <v>0</v>
      </c>
      <c r="AE100" s="163">
        <f t="shared" si="15"/>
        <v>0</v>
      </c>
      <c r="AF100" s="168">
        <f t="shared" si="16"/>
        <v>0</v>
      </c>
    </row>
    <row r="101" spans="1:32" x14ac:dyDescent="0.25">
      <c r="A101" s="155" t="str">
        <f>IF(ISBLANK('B1'!A101),"",'B1'!A101)</f>
        <v/>
      </c>
      <c r="B101" s="158" t="str">
        <f>IF(ISBLANK('B1'!B101),"",'B1'!B101)</f>
        <v/>
      </c>
      <c r="C101" s="280" t="str">
        <f>IF(ISBLANK('B1'!Q101),"",'B1'!Q101)</f>
        <v/>
      </c>
      <c r="D101" s="212"/>
      <c r="E101" s="213"/>
      <c r="F101" s="213"/>
      <c r="G101" s="213"/>
      <c r="H101" s="213"/>
      <c r="I101" s="213"/>
      <c r="J101" s="215"/>
      <c r="K101" s="501"/>
      <c r="L101" s="216"/>
      <c r="M101" s="214"/>
      <c r="N101" s="214"/>
      <c r="O101" s="214"/>
      <c r="P101" s="214"/>
      <c r="Q101" s="215"/>
      <c r="R101" s="213"/>
      <c r="S101" s="213"/>
      <c r="T101" s="213"/>
      <c r="U101" s="213"/>
      <c r="V101" s="216"/>
      <c r="X101" s="167">
        <f t="shared" si="9"/>
        <v>0</v>
      </c>
      <c r="Y101" s="163">
        <f t="shared" si="10"/>
        <v>0</v>
      </c>
      <c r="Z101" s="163">
        <f t="shared" si="11"/>
        <v>0</v>
      </c>
      <c r="AA101" s="958">
        <f t="shared" si="12"/>
        <v>0</v>
      </c>
      <c r="AC101" s="167">
        <f t="shared" si="13"/>
        <v>0</v>
      </c>
      <c r="AD101" s="163">
        <f t="shared" si="14"/>
        <v>0</v>
      </c>
      <c r="AE101" s="163">
        <f t="shared" si="15"/>
        <v>0</v>
      </c>
      <c r="AF101" s="168">
        <f t="shared" si="16"/>
        <v>0</v>
      </c>
    </row>
    <row r="102" spans="1:32" x14ac:dyDescent="0.25">
      <c r="A102" s="155" t="str">
        <f>IF(ISBLANK('B1'!A102),"",'B1'!A102)</f>
        <v/>
      </c>
      <c r="B102" s="158" t="str">
        <f>IF(ISBLANK('B1'!B102),"",'B1'!B102)</f>
        <v/>
      </c>
      <c r="C102" s="280" t="str">
        <f>IF(ISBLANK('B1'!Q102),"",'B1'!Q102)</f>
        <v/>
      </c>
      <c r="D102" s="212"/>
      <c r="E102" s="213"/>
      <c r="F102" s="213"/>
      <c r="G102" s="213"/>
      <c r="H102" s="213"/>
      <c r="I102" s="213"/>
      <c r="J102" s="215"/>
      <c r="K102" s="501"/>
      <c r="L102" s="216"/>
      <c r="M102" s="214"/>
      <c r="N102" s="214"/>
      <c r="O102" s="214"/>
      <c r="P102" s="214"/>
      <c r="Q102" s="215"/>
      <c r="R102" s="213"/>
      <c r="S102" s="213"/>
      <c r="T102" s="213"/>
      <c r="U102" s="213"/>
      <c r="V102" s="216"/>
      <c r="X102" s="167">
        <f t="shared" si="9"/>
        <v>0</v>
      </c>
      <c r="Y102" s="163">
        <f t="shared" si="10"/>
        <v>0</v>
      </c>
      <c r="Z102" s="163">
        <f t="shared" si="11"/>
        <v>0</v>
      </c>
      <c r="AA102" s="958">
        <f t="shared" si="12"/>
        <v>0</v>
      </c>
      <c r="AC102" s="167">
        <f t="shared" si="13"/>
        <v>0</v>
      </c>
      <c r="AD102" s="163">
        <f t="shared" si="14"/>
        <v>0</v>
      </c>
      <c r="AE102" s="163">
        <f t="shared" si="15"/>
        <v>0</v>
      </c>
      <c r="AF102" s="168">
        <f t="shared" si="16"/>
        <v>0</v>
      </c>
    </row>
    <row r="103" spans="1:32" x14ac:dyDescent="0.25">
      <c r="A103" s="155" t="str">
        <f>IF(ISBLANK('B1'!A103),"",'B1'!A103)</f>
        <v/>
      </c>
      <c r="B103" s="158" t="str">
        <f>IF(ISBLANK('B1'!B103),"",'B1'!B103)</f>
        <v/>
      </c>
      <c r="C103" s="280" t="str">
        <f>IF(ISBLANK('B1'!Q103),"",'B1'!Q103)</f>
        <v/>
      </c>
      <c r="D103" s="212"/>
      <c r="E103" s="213"/>
      <c r="F103" s="213"/>
      <c r="G103" s="213"/>
      <c r="H103" s="213"/>
      <c r="I103" s="213"/>
      <c r="J103" s="215"/>
      <c r="K103" s="501"/>
      <c r="L103" s="216"/>
      <c r="M103" s="214"/>
      <c r="N103" s="214"/>
      <c r="O103" s="214"/>
      <c r="P103" s="214"/>
      <c r="Q103" s="215"/>
      <c r="R103" s="213"/>
      <c r="S103" s="213"/>
      <c r="T103" s="213"/>
      <c r="U103" s="213"/>
      <c r="V103" s="216"/>
      <c r="X103" s="167">
        <f t="shared" si="9"/>
        <v>0</v>
      </c>
      <c r="Y103" s="163">
        <f t="shared" si="10"/>
        <v>0</v>
      </c>
      <c r="Z103" s="163">
        <f t="shared" si="11"/>
        <v>0</v>
      </c>
      <c r="AA103" s="958">
        <f t="shared" si="12"/>
        <v>0</v>
      </c>
      <c r="AC103" s="167">
        <f t="shared" si="13"/>
        <v>0</v>
      </c>
      <c r="AD103" s="163">
        <f t="shared" si="14"/>
        <v>0</v>
      </c>
      <c r="AE103" s="163">
        <f t="shared" si="15"/>
        <v>0</v>
      </c>
      <c r="AF103" s="168">
        <f t="shared" si="16"/>
        <v>0</v>
      </c>
    </row>
    <row r="104" spans="1:32" x14ac:dyDescent="0.25">
      <c r="A104" s="155" t="str">
        <f>IF(ISBLANK('B1'!A104),"",'B1'!A104)</f>
        <v/>
      </c>
      <c r="B104" s="158" t="str">
        <f>IF(ISBLANK('B1'!B104),"",'B1'!B104)</f>
        <v/>
      </c>
      <c r="C104" s="280" t="str">
        <f>IF(ISBLANK('B1'!Q104),"",'B1'!Q104)</f>
        <v/>
      </c>
      <c r="D104" s="212"/>
      <c r="E104" s="213"/>
      <c r="F104" s="213"/>
      <c r="G104" s="213"/>
      <c r="H104" s="213"/>
      <c r="I104" s="213"/>
      <c r="J104" s="215"/>
      <c r="K104" s="501"/>
      <c r="L104" s="216"/>
      <c r="M104" s="214"/>
      <c r="N104" s="214"/>
      <c r="O104" s="214"/>
      <c r="P104" s="214"/>
      <c r="Q104" s="215"/>
      <c r="R104" s="213"/>
      <c r="S104" s="213"/>
      <c r="T104" s="213"/>
      <c r="U104" s="213"/>
      <c r="V104" s="216"/>
      <c r="X104" s="167">
        <f t="shared" si="9"/>
        <v>0</v>
      </c>
      <c r="Y104" s="163">
        <f t="shared" si="10"/>
        <v>0</v>
      </c>
      <c r="Z104" s="163">
        <f t="shared" si="11"/>
        <v>0</v>
      </c>
      <c r="AA104" s="958">
        <f t="shared" si="12"/>
        <v>0</v>
      </c>
      <c r="AC104" s="167">
        <f t="shared" si="13"/>
        <v>0</v>
      </c>
      <c r="AD104" s="163">
        <f t="shared" si="14"/>
        <v>0</v>
      </c>
      <c r="AE104" s="163">
        <f t="shared" si="15"/>
        <v>0</v>
      </c>
      <c r="AF104" s="168">
        <f t="shared" si="16"/>
        <v>0</v>
      </c>
    </row>
    <row r="105" spans="1:32" x14ac:dyDescent="0.25">
      <c r="A105" s="155" t="str">
        <f>IF(ISBLANK('B1'!A105),"",'B1'!A105)</f>
        <v/>
      </c>
      <c r="B105" s="158" t="str">
        <f>IF(ISBLANK('B1'!B105),"",'B1'!B105)</f>
        <v/>
      </c>
      <c r="C105" s="280" t="str">
        <f>IF(ISBLANK('B1'!Q105),"",'B1'!Q105)</f>
        <v/>
      </c>
      <c r="D105" s="212"/>
      <c r="E105" s="213"/>
      <c r="F105" s="213"/>
      <c r="G105" s="213"/>
      <c r="H105" s="213"/>
      <c r="I105" s="213"/>
      <c r="J105" s="215"/>
      <c r="K105" s="501"/>
      <c r="L105" s="216"/>
      <c r="M105" s="214"/>
      <c r="N105" s="214"/>
      <c r="O105" s="214"/>
      <c r="P105" s="214"/>
      <c r="Q105" s="215"/>
      <c r="R105" s="213"/>
      <c r="S105" s="213"/>
      <c r="T105" s="213"/>
      <c r="U105" s="213"/>
      <c r="V105" s="216"/>
      <c r="X105" s="167">
        <f t="shared" si="9"/>
        <v>0</v>
      </c>
      <c r="Y105" s="163">
        <f t="shared" si="10"/>
        <v>0</v>
      </c>
      <c r="Z105" s="163">
        <f t="shared" si="11"/>
        <v>0</v>
      </c>
      <c r="AA105" s="958">
        <f t="shared" si="12"/>
        <v>0</v>
      </c>
      <c r="AC105" s="167">
        <f t="shared" si="13"/>
        <v>0</v>
      </c>
      <c r="AD105" s="163">
        <f t="shared" si="14"/>
        <v>0</v>
      </c>
      <c r="AE105" s="163">
        <f t="shared" si="15"/>
        <v>0</v>
      </c>
      <c r="AF105" s="168">
        <f t="shared" si="16"/>
        <v>0</v>
      </c>
    </row>
    <row r="106" spans="1:32" x14ac:dyDescent="0.25">
      <c r="A106" s="155" t="str">
        <f>IF(ISBLANK('B1'!A106),"",'B1'!A106)</f>
        <v/>
      </c>
      <c r="B106" s="158" t="str">
        <f>IF(ISBLANK('B1'!B106),"",'B1'!B106)</f>
        <v/>
      </c>
      <c r="C106" s="280" t="str">
        <f>IF(ISBLANK('B1'!Q106),"",'B1'!Q106)</f>
        <v/>
      </c>
      <c r="D106" s="212"/>
      <c r="E106" s="213"/>
      <c r="F106" s="213"/>
      <c r="G106" s="213"/>
      <c r="H106" s="213"/>
      <c r="I106" s="213"/>
      <c r="J106" s="215"/>
      <c r="K106" s="501"/>
      <c r="L106" s="216"/>
      <c r="M106" s="214"/>
      <c r="N106" s="214"/>
      <c r="O106" s="214"/>
      <c r="P106" s="214"/>
      <c r="Q106" s="215"/>
      <c r="R106" s="213"/>
      <c r="S106" s="213"/>
      <c r="T106" s="213"/>
      <c r="U106" s="213"/>
      <c r="V106" s="216"/>
      <c r="X106" s="167">
        <f t="shared" si="9"/>
        <v>0</v>
      </c>
      <c r="Y106" s="163">
        <f t="shared" si="10"/>
        <v>0</v>
      </c>
      <c r="Z106" s="163">
        <f t="shared" si="11"/>
        <v>0</v>
      </c>
      <c r="AA106" s="958">
        <f t="shared" si="12"/>
        <v>0</v>
      </c>
      <c r="AC106" s="167">
        <f t="shared" si="13"/>
        <v>0</v>
      </c>
      <c r="AD106" s="163">
        <f t="shared" si="14"/>
        <v>0</v>
      </c>
      <c r="AE106" s="163">
        <f t="shared" si="15"/>
        <v>0</v>
      </c>
      <c r="AF106" s="168">
        <f t="shared" si="16"/>
        <v>0</v>
      </c>
    </row>
    <row r="107" spans="1:32" x14ac:dyDescent="0.25">
      <c r="A107" s="155" t="str">
        <f>IF(ISBLANK('B1'!A107),"",'B1'!A107)</f>
        <v/>
      </c>
      <c r="B107" s="158" t="str">
        <f>IF(ISBLANK('B1'!B107),"",'B1'!B107)</f>
        <v/>
      </c>
      <c r="C107" s="280" t="str">
        <f>IF(ISBLANK('B1'!Q107),"",'B1'!Q107)</f>
        <v/>
      </c>
      <c r="D107" s="212"/>
      <c r="E107" s="213"/>
      <c r="F107" s="213"/>
      <c r="G107" s="213"/>
      <c r="H107" s="213"/>
      <c r="I107" s="213"/>
      <c r="J107" s="215"/>
      <c r="K107" s="501"/>
      <c r="L107" s="216"/>
      <c r="M107" s="214"/>
      <c r="N107" s="214"/>
      <c r="O107" s="214"/>
      <c r="P107" s="214"/>
      <c r="Q107" s="215"/>
      <c r="R107" s="213"/>
      <c r="S107" s="213"/>
      <c r="T107" s="213"/>
      <c r="U107" s="213"/>
      <c r="V107" s="216"/>
      <c r="X107" s="167">
        <f t="shared" si="9"/>
        <v>0</v>
      </c>
      <c r="Y107" s="163">
        <f t="shared" si="10"/>
        <v>0</v>
      </c>
      <c r="Z107" s="163">
        <f t="shared" si="11"/>
        <v>0</v>
      </c>
      <c r="AA107" s="958">
        <f t="shared" si="12"/>
        <v>0</v>
      </c>
      <c r="AC107" s="167">
        <f t="shared" si="13"/>
        <v>0</v>
      </c>
      <c r="AD107" s="163">
        <f t="shared" si="14"/>
        <v>0</v>
      </c>
      <c r="AE107" s="163">
        <f t="shared" si="15"/>
        <v>0</v>
      </c>
      <c r="AF107" s="168">
        <f t="shared" si="16"/>
        <v>0</v>
      </c>
    </row>
    <row r="108" spans="1:32" x14ac:dyDescent="0.25">
      <c r="A108" s="155" t="str">
        <f>IF(ISBLANK('B1'!A108),"",'B1'!A108)</f>
        <v/>
      </c>
      <c r="B108" s="158" t="str">
        <f>IF(ISBLANK('B1'!B108),"",'B1'!B108)</f>
        <v/>
      </c>
      <c r="C108" s="280" t="str">
        <f>IF(ISBLANK('B1'!Q108),"",'B1'!Q108)</f>
        <v/>
      </c>
      <c r="D108" s="212"/>
      <c r="E108" s="213"/>
      <c r="F108" s="213"/>
      <c r="G108" s="213"/>
      <c r="H108" s="213"/>
      <c r="I108" s="213"/>
      <c r="J108" s="215"/>
      <c r="K108" s="501"/>
      <c r="L108" s="216"/>
      <c r="M108" s="214"/>
      <c r="N108" s="214"/>
      <c r="O108" s="214"/>
      <c r="P108" s="214"/>
      <c r="Q108" s="215"/>
      <c r="R108" s="213"/>
      <c r="S108" s="213"/>
      <c r="T108" s="213"/>
      <c r="U108" s="213"/>
      <c r="V108" s="216"/>
      <c r="X108" s="167">
        <f t="shared" si="9"/>
        <v>0</v>
      </c>
      <c r="Y108" s="163">
        <f t="shared" si="10"/>
        <v>0</v>
      </c>
      <c r="Z108" s="163">
        <f t="shared" si="11"/>
        <v>0</v>
      </c>
      <c r="AA108" s="958">
        <f t="shared" si="12"/>
        <v>0</v>
      </c>
      <c r="AC108" s="167">
        <f t="shared" si="13"/>
        <v>0</v>
      </c>
      <c r="AD108" s="163">
        <f t="shared" si="14"/>
        <v>0</v>
      </c>
      <c r="AE108" s="163">
        <f t="shared" si="15"/>
        <v>0</v>
      </c>
      <c r="AF108" s="168">
        <f t="shared" si="16"/>
        <v>0</v>
      </c>
    </row>
    <row r="109" spans="1:32" x14ac:dyDescent="0.25">
      <c r="A109" s="155" t="str">
        <f>IF(ISBLANK('B1'!A109),"",'B1'!A109)</f>
        <v/>
      </c>
      <c r="B109" s="158" t="str">
        <f>IF(ISBLANK('B1'!B109),"",'B1'!B109)</f>
        <v/>
      </c>
      <c r="C109" s="280" t="str">
        <f>IF(ISBLANK('B1'!Q109),"",'B1'!Q109)</f>
        <v/>
      </c>
      <c r="D109" s="212"/>
      <c r="E109" s="213"/>
      <c r="F109" s="213"/>
      <c r="G109" s="213"/>
      <c r="H109" s="213"/>
      <c r="I109" s="213"/>
      <c r="J109" s="215"/>
      <c r="K109" s="501"/>
      <c r="L109" s="216"/>
      <c r="M109" s="214"/>
      <c r="N109" s="214"/>
      <c r="O109" s="214"/>
      <c r="P109" s="214"/>
      <c r="Q109" s="215"/>
      <c r="R109" s="213"/>
      <c r="S109" s="213"/>
      <c r="T109" s="213"/>
      <c r="U109" s="213"/>
      <c r="V109" s="216"/>
      <c r="X109" s="167">
        <f t="shared" si="9"/>
        <v>0</v>
      </c>
      <c r="Y109" s="163">
        <f t="shared" si="10"/>
        <v>0</v>
      </c>
      <c r="Z109" s="163">
        <f t="shared" si="11"/>
        <v>0</v>
      </c>
      <c r="AA109" s="958">
        <f t="shared" si="12"/>
        <v>0</v>
      </c>
      <c r="AC109" s="167">
        <f t="shared" si="13"/>
        <v>0</v>
      </c>
      <c r="AD109" s="163">
        <f t="shared" si="14"/>
        <v>0</v>
      </c>
      <c r="AE109" s="163">
        <f t="shared" si="15"/>
        <v>0</v>
      </c>
      <c r="AF109" s="168">
        <f t="shared" si="16"/>
        <v>0</v>
      </c>
    </row>
    <row r="110" spans="1:32" x14ac:dyDescent="0.25">
      <c r="A110" s="155" t="str">
        <f>IF(ISBLANK('B1'!A110),"",'B1'!A110)</f>
        <v/>
      </c>
      <c r="B110" s="158" t="str">
        <f>IF(ISBLANK('B1'!B110),"",'B1'!B110)</f>
        <v/>
      </c>
      <c r="C110" s="280" t="str">
        <f>IF(ISBLANK('B1'!Q110),"",'B1'!Q110)</f>
        <v/>
      </c>
      <c r="D110" s="212"/>
      <c r="E110" s="213"/>
      <c r="F110" s="213"/>
      <c r="G110" s="213"/>
      <c r="H110" s="213"/>
      <c r="I110" s="213"/>
      <c r="J110" s="215"/>
      <c r="K110" s="501"/>
      <c r="L110" s="216"/>
      <c r="M110" s="214"/>
      <c r="N110" s="214"/>
      <c r="O110" s="214"/>
      <c r="P110" s="214"/>
      <c r="Q110" s="215"/>
      <c r="R110" s="213"/>
      <c r="S110" s="213"/>
      <c r="T110" s="213"/>
      <c r="U110" s="213"/>
      <c r="V110" s="216"/>
      <c r="X110" s="167">
        <f t="shared" si="9"/>
        <v>0</v>
      </c>
      <c r="Y110" s="163">
        <f t="shared" si="10"/>
        <v>0</v>
      </c>
      <c r="Z110" s="163">
        <f t="shared" si="11"/>
        <v>0</v>
      </c>
      <c r="AA110" s="958">
        <f t="shared" si="12"/>
        <v>0</v>
      </c>
      <c r="AC110" s="167">
        <f t="shared" si="13"/>
        <v>0</v>
      </c>
      <c r="AD110" s="163">
        <f t="shared" si="14"/>
        <v>0</v>
      </c>
      <c r="AE110" s="163">
        <f t="shared" si="15"/>
        <v>0</v>
      </c>
      <c r="AF110" s="168">
        <f t="shared" si="16"/>
        <v>0</v>
      </c>
    </row>
    <row r="111" spans="1:32" x14ac:dyDescent="0.25">
      <c r="A111" s="155" t="str">
        <f>IF(ISBLANK('B1'!A111),"",'B1'!A111)</f>
        <v/>
      </c>
      <c r="B111" s="158" t="str">
        <f>IF(ISBLANK('B1'!B111),"",'B1'!B111)</f>
        <v/>
      </c>
      <c r="C111" s="280" t="str">
        <f>IF(ISBLANK('B1'!Q111),"",'B1'!Q111)</f>
        <v/>
      </c>
      <c r="D111" s="212"/>
      <c r="E111" s="213"/>
      <c r="F111" s="213"/>
      <c r="G111" s="213"/>
      <c r="H111" s="213"/>
      <c r="I111" s="213"/>
      <c r="J111" s="215"/>
      <c r="K111" s="501"/>
      <c r="L111" s="216"/>
      <c r="M111" s="214"/>
      <c r="N111" s="214"/>
      <c r="O111" s="214"/>
      <c r="P111" s="214"/>
      <c r="Q111" s="215"/>
      <c r="R111" s="213"/>
      <c r="S111" s="213"/>
      <c r="T111" s="213"/>
      <c r="U111" s="213"/>
      <c r="V111" s="216"/>
      <c r="X111" s="167">
        <f t="shared" si="9"/>
        <v>0</v>
      </c>
      <c r="Y111" s="163">
        <f t="shared" si="10"/>
        <v>0</v>
      </c>
      <c r="Z111" s="163">
        <f t="shared" si="11"/>
        <v>0</v>
      </c>
      <c r="AA111" s="958">
        <f t="shared" si="12"/>
        <v>0</v>
      </c>
      <c r="AC111" s="167">
        <f t="shared" si="13"/>
        <v>0</v>
      </c>
      <c r="AD111" s="163">
        <f t="shared" si="14"/>
        <v>0</v>
      </c>
      <c r="AE111" s="163">
        <f t="shared" si="15"/>
        <v>0</v>
      </c>
      <c r="AF111" s="168">
        <f t="shared" si="16"/>
        <v>0</v>
      </c>
    </row>
    <row r="112" spans="1:32" x14ac:dyDescent="0.25">
      <c r="A112" s="155" t="str">
        <f>IF(ISBLANK('B1'!A112),"",'B1'!A112)</f>
        <v/>
      </c>
      <c r="B112" s="158" t="str">
        <f>IF(ISBLANK('B1'!B112),"",'B1'!B112)</f>
        <v/>
      </c>
      <c r="C112" s="280" t="str">
        <f>IF(ISBLANK('B1'!Q112),"",'B1'!Q112)</f>
        <v/>
      </c>
      <c r="D112" s="212"/>
      <c r="E112" s="213"/>
      <c r="F112" s="213"/>
      <c r="G112" s="213"/>
      <c r="H112" s="213"/>
      <c r="I112" s="213"/>
      <c r="J112" s="215"/>
      <c r="K112" s="501"/>
      <c r="L112" s="216"/>
      <c r="M112" s="214"/>
      <c r="N112" s="214"/>
      <c r="O112" s="214"/>
      <c r="P112" s="214"/>
      <c r="Q112" s="215"/>
      <c r="R112" s="213"/>
      <c r="S112" s="213"/>
      <c r="T112" s="213"/>
      <c r="U112" s="213"/>
      <c r="V112" s="216"/>
      <c r="X112" s="167">
        <f t="shared" si="9"/>
        <v>0</v>
      </c>
      <c r="Y112" s="163">
        <f t="shared" si="10"/>
        <v>0</v>
      </c>
      <c r="Z112" s="163">
        <f t="shared" si="11"/>
        <v>0</v>
      </c>
      <c r="AA112" s="958">
        <f t="shared" si="12"/>
        <v>0</v>
      </c>
      <c r="AC112" s="167">
        <f t="shared" si="13"/>
        <v>0</v>
      </c>
      <c r="AD112" s="163">
        <f t="shared" si="14"/>
        <v>0</v>
      </c>
      <c r="AE112" s="163">
        <f t="shared" si="15"/>
        <v>0</v>
      </c>
      <c r="AF112" s="168">
        <f t="shared" si="16"/>
        <v>0</v>
      </c>
    </row>
    <row r="113" spans="1:32" x14ac:dyDescent="0.25">
      <c r="A113" s="155" t="str">
        <f>IF(ISBLANK('B1'!A113),"",'B1'!A113)</f>
        <v/>
      </c>
      <c r="B113" s="158" t="str">
        <f>IF(ISBLANK('B1'!B113),"",'B1'!B113)</f>
        <v/>
      </c>
      <c r="C113" s="280" t="str">
        <f>IF(ISBLANK('B1'!Q113),"",'B1'!Q113)</f>
        <v/>
      </c>
      <c r="D113" s="212"/>
      <c r="E113" s="213"/>
      <c r="F113" s="213"/>
      <c r="G113" s="213"/>
      <c r="H113" s="213"/>
      <c r="I113" s="213"/>
      <c r="J113" s="215"/>
      <c r="K113" s="501"/>
      <c r="L113" s="216"/>
      <c r="M113" s="214"/>
      <c r="N113" s="214"/>
      <c r="O113" s="214"/>
      <c r="P113" s="214"/>
      <c r="Q113" s="215"/>
      <c r="R113" s="213"/>
      <c r="S113" s="213"/>
      <c r="T113" s="213"/>
      <c r="U113" s="213"/>
      <c r="V113" s="216"/>
      <c r="X113" s="167">
        <f t="shared" si="9"/>
        <v>0</v>
      </c>
      <c r="Y113" s="163">
        <f t="shared" si="10"/>
        <v>0</v>
      </c>
      <c r="Z113" s="163">
        <f t="shared" si="11"/>
        <v>0</v>
      </c>
      <c r="AA113" s="958">
        <f t="shared" si="12"/>
        <v>0</v>
      </c>
      <c r="AC113" s="167">
        <f t="shared" si="13"/>
        <v>0</v>
      </c>
      <c r="AD113" s="163">
        <f t="shared" si="14"/>
        <v>0</v>
      </c>
      <c r="AE113" s="163">
        <f t="shared" si="15"/>
        <v>0</v>
      </c>
      <c r="AF113" s="168">
        <f t="shared" si="16"/>
        <v>0</v>
      </c>
    </row>
    <row r="114" spans="1:32" x14ac:dyDescent="0.25">
      <c r="A114" s="155" t="str">
        <f>IF(ISBLANK('B1'!A114),"",'B1'!A114)</f>
        <v/>
      </c>
      <c r="B114" s="158" t="str">
        <f>IF(ISBLANK('B1'!B114),"",'B1'!B114)</f>
        <v/>
      </c>
      <c r="C114" s="280" t="str">
        <f>IF(ISBLANK('B1'!Q114),"",'B1'!Q114)</f>
        <v/>
      </c>
      <c r="D114" s="212"/>
      <c r="E114" s="213"/>
      <c r="F114" s="213"/>
      <c r="G114" s="213"/>
      <c r="H114" s="213"/>
      <c r="I114" s="213"/>
      <c r="J114" s="215"/>
      <c r="K114" s="501"/>
      <c r="L114" s="216"/>
      <c r="M114" s="214"/>
      <c r="N114" s="214"/>
      <c r="O114" s="214"/>
      <c r="P114" s="214"/>
      <c r="Q114" s="215"/>
      <c r="R114" s="213"/>
      <c r="S114" s="213"/>
      <c r="T114" s="213"/>
      <c r="U114" s="213"/>
      <c r="V114" s="216"/>
      <c r="X114" s="167">
        <f t="shared" si="9"/>
        <v>0</v>
      </c>
      <c r="Y114" s="163">
        <f t="shared" si="10"/>
        <v>0</v>
      </c>
      <c r="Z114" s="163">
        <f t="shared" si="11"/>
        <v>0</v>
      </c>
      <c r="AA114" s="958">
        <f t="shared" si="12"/>
        <v>0</v>
      </c>
      <c r="AC114" s="167">
        <f t="shared" si="13"/>
        <v>0</v>
      </c>
      <c r="AD114" s="163">
        <f t="shared" si="14"/>
        <v>0</v>
      </c>
      <c r="AE114" s="163">
        <f t="shared" si="15"/>
        <v>0</v>
      </c>
      <c r="AF114" s="168">
        <f t="shared" si="16"/>
        <v>0</v>
      </c>
    </row>
    <row r="115" spans="1:32" x14ac:dyDescent="0.25">
      <c r="A115" s="155" t="str">
        <f>IF(ISBLANK('B1'!A115),"",'B1'!A115)</f>
        <v/>
      </c>
      <c r="B115" s="158" t="str">
        <f>IF(ISBLANK('B1'!B115),"",'B1'!B115)</f>
        <v/>
      </c>
      <c r="C115" s="280" t="str">
        <f>IF(ISBLANK('B1'!Q115),"",'B1'!Q115)</f>
        <v/>
      </c>
      <c r="D115" s="212"/>
      <c r="E115" s="213"/>
      <c r="F115" s="213"/>
      <c r="G115" s="213"/>
      <c r="H115" s="213"/>
      <c r="I115" s="213"/>
      <c r="J115" s="215"/>
      <c r="K115" s="501"/>
      <c r="L115" s="216"/>
      <c r="M115" s="214"/>
      <c r="N115" s="214"/>
      <c r="O115" s="214"/>
      <c r="P115" s="214"/>
      <c r="Q115" s="215"/>
      <c r="R115" s="213"/>
      <c r="S115" s="213"/>
      <c r="T115" s="213"/>
      <c r="U115" s="213"/>
      <c r="V115" s="216"/>
      <c r="X115" s="167">
        <f t="shared" si="9"/>
        <v>0</v>
      </c>
      <c r="Y115" s="163">
        <f t="shared" si="10"/>
        <v>0</v>
      </c>
      <c r="Z115" s="163">
        <f t="shared" si="11"/>
        <v>0</v>
      </c>
      <c r="AA115" s="958">
        <f t="shared" si="12"/>
        <v>0</v>
      </c>
      <c r="AC115" s="167">
        <f t="shared" si="13"/>
        <v>0</v>
      </c>
      <c r="AD115" s="163">
        <f t="shared" si="14"/>
        <v>0</v>
      </c>
      <c r="AE115" s="163">
        <f t="shared" si="15"/>
        <v>0</v>
      </c>
      <c r="AF115" s="168">
        <f t="shared" si="16"/>
        <v>0</v>
      </c>
    </row>
    <row r="116" spans="1:32" x14ac:dyDescent="0.25">
      <c r="A116" s="155" t="str">
        <f>IF(ISBLANK('B1'!A116),"",'B1'!A116)</f>
        <v/>
      </c>
      <c r="B116" s="158" t="str">
        <f>IF(ISBLANK('B1'!B116),"",'B1'!B116)</f>
        <v/>
      </c>
      <c r="C116" s="280" t="str">
        <f>IF(ISBLANK('B1'!Q116),"",'B1'!Q116)</f>
        <v/>
      </c>
      <c r="D116" s="212"/>
      <c r="E116" s="213"/>
      <c r="F116" s="213"/>
      <c r="G116" s="213"/>
      <c r="H116" s="213"/>
      <c r="I116" s="213"/>
      <c r="J116" s="215"/>
      <c r="K116" s="501"/>
      <c r="L116" s="216"/>
      <c r="M116" s="214"/>
      <c r="N116" s="214"/>
      <c r="O116" s="214"/>
      <c r="P116" s="214"/>
      <c r="Q116" s="215"/>
      <c r="R116" s="213"/>
      <c r="S116" s="213"/>
      <c r="T116" s="213"/>
      <c r="U116" s="213"/>
      <c r="V116" s="216"/>
      <c r="X116" s="167">
        <f t="shared" si="9"/>
        <v>0</v>
      </c>
      <c r="Y116" s="163">
        <f t="shared" si="10"/>
        <v>0</v>
      </c>
      <c r="Z116" s="163">
        <f t="shared" si="11"/>
        <v>0</v>
      </c>
      <c r="AA116" s="958">
        <f t="shared" si="12"/>
        <v>0</v>
      </c>
      <c r="AC116" s="167">
        <f t="shared" si="13"/>
        <v>0</v>
      </c>
      <c r="AD116" s="163">
        <f t="shared" si="14"/>
        <v>0</v>
      </c>
      <c r="AE116" s="163">
        <f t="shared" si="15"/>
        <v>0</v>
      </c>
      <c r="AF116" s="168">
        <f t="shared" si="16"/>
        <v>0</v>
      </c>
    </row>
    <row r="117" spans="1:32" x14ac:dyDescent="0.25">
      <c r="A117" s="155" t="str">
        <f>IF(ISBLANK('B1'!A117),"",'B1'!A117)</f>
        <v/>
      </c>
      <c r="B117" s="158" t="str">
        <f>IF(ISBLANK('B1'!B117),"",'B1'!B117)</f>
        <v/>
      </c>
      <c r="C117" s="280" t="str">
        <f>IF(ISBLANK('B1'!Q117),"",'B1'!Q117)</f>
        <v/>
      </c>
      <c r="D117" s="212"/>
      <c r="E117" s="213"/>
      <c r="F117" s="213"/>
      <c r="G117" s="213"/>
      <c r="H117" s="213"/>
      <c r="I117" s="213"/>
      <c r="J117" s="215"/>
      <c r="K117" s="501"/>
      <c r="L117" s="216"/>
      <c r="M117" s="214"/>
      <c r="N117" s="214"/>
      <c r="O117" s="214"/>
      <c r="P117" s="214"/>
      <c r="Q117" s="215"/>
      <c r="R117" s="213"/>
      <c r="S117" s="213"/>
      <c r="T117" s="213"/>
      <c r="U117" s="213"/>
      <c r="V117" s="216"/>
      <c r="X117" s="167">
        <f t="shared" si="9"/>
        <v>0</v>
      </c>
      <c r="Y117" s="163">
        <f t="shared" si="10"/>
        <v>0</v>
      </c>
      <c r="Z117" s="163">
        <f t="shared" si="11"/>
        <v>0</v>
      </c>
      <c r="AA117" s="958">
        <f t="shared" si="12"/>
        <v>0</v>
      </c>
      <c r="AC117" s="167">
        <f t="shared" si="13"/>
        <v>0</v>
      </c>
      <c r="AD117" s="163">
        <f t="shared" si="14"/>
        <v>0</v>
      </c>
      <c r="AE117" s="163">
        <f t="shared" si="15"/>
        <v>0</v>
      </c>
      <c r="AF117" s="168">
        <f t="shared" si="16"/>
        <v>0</v>
      </c>
    </row>
    <row r="118" spans="1:32" x14ac:dyDescent="0.25">
      <c r="A118" s="155" t="str">
        <f>IF(ISBLANK('B1'!A118),"",'B1'!A118)</f>
        <v/>
      </c>
      <c r="B118" s="158" t="str">
        <f>IF(ISBLANK('B1'!B118),"",'B1'!B118)</f>
        <v/>
      </c>
      <c r="C118" s="280" t="str">
        <f>IF(ISBLANK('B1'!Q118),"",'B1'!Q118)</f>
        <v/>
      </c>
      <c r="D118" s="212"/>
      <c r="E118" s="213"/>
      <c r="F118" s="213"/>
      <c r="G118" s="213"/>
      <c r="H118" s="213"/>
      <c r="I118" s="213"/>
      <c r="J118" s="215"/>
      <c r="K118" s="501"/>
      <c r="L118" s="216"/>
      <c r="M118" s="214"/>
      <c r="N118" s="214"/>
      <c r="O118" s="214"/>
      <c r="P118" s="214"/>
      <c r="Q118" s="215"/>
      <c r="R118" s="213"/>
      <c r="S118" s="213"/>
      <c r="T118" s="213"/>
      <c r="U118" s="213"/>
      <c r="V118" s="216"/>
      <c r="X118" s="167">
        <f t="shared" si="9"/>
        <v>0</v>
      </c>
      <c r="Y118" s="163">
        <f t="shared" si="10"/>
        <v>0</v>
      </c>
      <c r="Z118" s="163">
        <f t="shared" si="11"/>
        <v>0</v>
      </c>
      <c r="AA118" s="958">
        <f t="shared" si="12"/>
        <v>0</v>
      </c>
      <c r="AC118" s="167">
        <f t="shared" si="13"/>
        <v>0</v>
      </c>
      <c r="AD118" s="163">
        <f t="shared" si="14"/>
        <v>0</v>
      </c>
      <c r="AE118" s="163">
        <f t="shared" si="15"/>
        <v>0</v>
      </c>
      <c r="AF118" s="168">
        <f t="shared" si="16"/>
        <v>0</v>
      </c>
    </row>
    <row r="119" spans="1:32" x14ac:dyDescent="0.25">
      <c r="A119" s="155" t="str">
        <f>IF(ISBLANK('B1'!A119),"",'B1'!A119)</f>
        <v/>
      </c>
      <c r="B119" s="158" t="str">
        <f>IF(ISBLANK('B1'!B119),"",'B1'!B119)</f>
        <v/>
      </c>
      <c r="C119" s="280" t="str">
        <f>IF(ISBLANK('B1'!Q119),"",'B1'!Q119)</f>
        <v/>
      </c>
      <c r="D119" s="212"/>
      <c r="E119" s="213"/>
      <c r="F119" s="213"/>
      <c r="G119" s="213"/>
      <c r="H119" s="213"/>
      <c r="I119" s="213"/>
      <c r="J119" s="215"/>
      <c r="K119" s="501"/>
      <c r="L119" s="216"/>
      <c r="M119" s="214"/>
      <c r="N119" s="214"/>
      <c r="O119" s="214"/>
      <c r="P119" s="214"/>
      <c r="Q119" s="215"/>
      <c r="R119" s="213"/>
      <c r="S119" s="213"/>
      <c r="T119" s="213"/>
      <c r="U119" s="213"/>
      <c r="V119" s="216"/>
      <c r="X119" s="167">
        <f t="shared" si="9"/>
        <v>0</v>
      </c>
      <c r="Y119" s="163">
        <f t="shared" si="10"/>
        <v>0</v>
      </c>
      <c r="Z119" s="163">
        <f t="shared" si="11"/>
        <v>0</v>
      </c>
      <c r="AA119" s="958">
        <f t="shared" si="12"/>
        <v>0</v>
      </c>
      <c r="AC119" s="167">
        <f t="shared" si="13"/>
        <v>0</v>
      </c>
      <c r="AD119" s="163">
        <f t="shared" si="14"/>
        <v>0</v>
      </c>
      <c r="AE119" s="163">
        <f t="shared" si="15"/>
        <v>0</v>
      </c>
      <c r="AF119" s="168">
        <f t="shared" si="16"/>
        <v>0</v>
      </c>
    </row>
    <row r="120" spans="1:32" x14ac:dyDescent="0.25">
      <c r="A120" s="155" t="str">
        <f>IF(ISBLANK('B1'!A120),"",'B1'!A120)</f>
        <v/>
      </c>
      <c r="B120" s="158" t="str">
        <f>IF(ISBLANK('B1'!B120),"",'B1'!B120)</f>
        <v/>
      </c>
      <c r="C120" s="280" t="str">
        <f>IF(ISBLANK('B1'!Q120),"",'B1'!Q120)</f>
        <v/>
      </c>
      <c r="D120" s="212"/>
      <c r="E120" s="213"/>
      <c r="F120" s="213"/>
      <c r="G120" s="213"/>
      <c r="H120" s="213"/>
      <c r="I120" s="213"/>
      <c r="J120" s="215"/>
      <c r="K120" s="501"/>
      <c r="L120" s="216"/>
      <c r="M120" s="214"/>
      <c r="N120" s="214"/>
      <c r="O120" s="214"/>
      <c r="P120" s="214"/>
      <c r="Q120" s="215"/>
      <c r="R120" s="213"/>
      <c r="S120" s="213"/>
      <c r="T120" s="213"/>
      <c r="U120" s="213"/>
      <c r="V120" s="216"/>
      <c r="X120" s="167">
        <f t="shared" si="9"/>
        <v>0</v>
      </c>
      <c r="Y120" s="163">
        <f t="shared" si="10"/>
        <v>0</v>
      </c>
      <c r="Z120" s="163">
        <f t="shared" si="11"/>
        <v>0</v>
      </c>
      <c r="AA120" s="958">
        <f t="shared" si="12"/>
        <v>0</v>
      </c>
      <c r="AC120" s="167">
        <f t="shared" si="13"/>
        <v>0</v>
      </c>
      <c r="AD120" s="163">
        <f t="shared" si="14"/>
        <v>0</v>
      </c>
      <c r="AE120" s="163">
        <f t="shared" si="15"/>
        <v>0</v>
      </c>
      <c r="AF120" s="168">
        <f t="shared" si="16"/>
        <v>0</v>
      </c>
    </row>
    <row r="121" spans="1:32" x14ac:dyDescent="0.25">
      <c r="A121" s="155" t="str">
        <f>IF(ISBLANK('B1'!A121),"",'B1'!A121)</f>
        <v/>
      </c>
      <c r="B121" s="158" t="str">
        <f>IF(ISBLANK('B1'!B121),"",'B1'!B121)</f>
        <v/>
      </c>
      <c r="C121" s="280" t="str">
        <f>IF(ISBLANK('B1'!Q121),"",'B1'!Q121)</f>
        <v/>
      </c>
      <c r="D121" s="212"/>
      <c r="E121" s="213"/>
      <c r="F121" s="213"/>
      <c r="G121" s="213"/>
      <c r="H121" s="213"/>
      <c r="I121" s="213"/>
      <c r="J121" s="215"/>
      <c r="K121" s="501"/>
      <c r="L121" s="216"/>
      <c r="M121" s="214"/>
      <c r="N121" s="214"/>
      <c r="O121" s="214"/>
      <c r="P121" s="214"/>
      <c r="Q121" s="215"/>
      <c r="R121" s="213"/>
      <c r="S121" s="213"/>
      <c r="T121" s="213"/>
      <c r="U121" s="213"/>
      <c r="V121" s="216"/>
      <c r="X121" s="167">
        <f t="shared" si="9"/>
        <v>0</v>
      </c>
      <c r="Y121" s="163">
        <f t="shared" si="10"/>
        <v>0</v>
      </c>
      <c r="Z121" s="163">
        <f t="shared" si="11"/>
        <v>0</v>
      </c>
      <c r="AA121" s="958">
        <f t="shared" si="12"/>
        <v>0</v>
      </c>
      <c r="AC121" s="167">
        <f t="shared" si="13"/>
        <v>0</v>
      </c>
      <c r="AD121" s="163">
        <f t="shared" si="14"/>
        <v>0</v>
      </c>
      <c r="AE121" s="163">
        <f t="shared" si="15"/>
        <v>0</v>
      </c>
      <c r="AF121" s="168">
        <f t="shared" si="16"/>
        <v>0</v>
      </c>
    </row>
    <row r="122" spans="1:32" x14ac:dyDescent="0.25">
      <c r="A122" s="155" t="str">
        <f>IF(ISBLANK('B1'!A122),"",'B1'!A122)</f>
        <v/>
      </c>
      <c r="B122" s="158" t="str">
        <f>IF(ISBLANK('B1'!B122),"",'B1'!B122)</f>
        <v/>
      </c>
      <c r="C122" s="280" t="str">
        <f>IF(ISBLANK('B1'!Q122),"",'B1'!Q122)</f>
        <v/>
      </c>
      <c r="D122" s="212"/>
      <c r="E122" s="213"/>
      <c r="F122" s="213"/>
      <c r="G122" s="213"/>
      <c r="H122" s="213"/>
      <c r="I122" s="213"/>
      <c r="J122" s="215"/>
      <c r="K122" s="501"/>
      <c r="L122" s="216"/>
      <c r="M122" s="214"/>
      <c r="N122" s="214"/>
      <c r="O122" s="214"/>
      <c r="P122" s="214"/>
      <c r="Q122" s="215"/>
      <c r="R122" s="213"/>
      <c r="S122" s="213"/>
      <c r="T122" s="213"/>
      <c r="U122" s="213"/>
      <c r="V122" s="216"/>
      <c r="X122" s="167">
        <f t="shared" si="9"/>
        <v>0</v>
      </c>
      <c r="Y122" s="163">
        <f t="shared" si="10"/>
        <v>0</v>
      </c>
      <c r="Z122" s="163">
        <f t="shared" si="11"/>
        <v>0</v>
      </c>
      <c r="AA122" s="958">
        <f t="shared" si="12"/>
        <v>0</v>
      </c>
      <c r="AC122" s="167">
        <f t="shared" si="13"/>
        <v>0</v>
      </c>
      <c r="AD122" s="163">
        <f t="shared" si="14"/>
        <v>0</v>
      </c>
      <c r="AE122" s="163">
        <f t="shared" si="15"/>
        <v>0</v>
      </c>
      <c r="AF122" s="168">
        <f t="shared" si="16"/>
        <v>0</v>
      </c>
    </row>
    <row r="123" spans="1:32" x14ac:dyDescent="0.25">
      <c r="A123" s="155" t="str">
        <f>IF(ISBLANK('B1'!A123),"",'B1'!A123)</f>
        <v/>
      </c>
      <c r="B123" s="158" t="str">
        <f>IF(ISBLANK('B1'!B123),"",'B1'!B123)</f>
        <v/>
      </c>
      <c r="C123" s="280" t="str">
        <f>IF(ISBLANK('B1'!Q123),"",'B1'!Q123)</f>
        <v/>
      </c>
      <c r="D123" s="212"/>
      <c r="E123" s="213"/>
      <c r="F123" s="213"/>
      <c r="G123" s="213"/>
      <c r="H123" s="213"/>
      <c r="I123" s="213"/>
      <c r="J123" s="215"/>
      <c r="K123" s="501"/>
      <c r="L123" s="216"/>
      <c r="M123" s="214"/>
      <c r="N123" s="214"/>
      <c r="O123" s="214"/>
      <c r="P123" s="214"/>
      <c r="Q123" s="215"/>
      <c r="R123" s="213"/>
      <c r="S123" s="213"/>
      <c r="T123" s="213"/>
      <c r="U123" s="213"/>
      <c r="V123" s="216"/>
      <c r="X123" s="167">
        <f t="shared" si="9"/>
        <v>0</v>
      </c>
      <c r="Y123" s="163">
        <f t="shared" si="10"/>
        <v>0</v>
      </c>
      <c r="Z123" s="163">
        <f t="shared" si="11"/>
        <v>0</v>
      </c>
      <c r="AA123" s="958">
        <f t="shared" si="12"/>
        <v>0</v>
      </c>
      <c r="AC123" s="167">
        <f t="shared" si="13"/>
        <v>0</v>
      </c>
      <c r="AD123" s="163">
        <f t="shared" si="14"/>
        <v>0</v>
      </c>
      <c r="AE123" s="163">
        <f t="shared" si="15"/>
        <v>0</v>
      </c>
      <c r="AF123" s="168">
        <f t="shared" si="16"/>
        <v>0</v>
      </c>
    </row>
    <row r="124" spans="1:32" x14ac:dyDescent="0.25">
      <c r="A124" s="155" t="str">
        <f>IF(ISBLANK('B1'!A124),"",'B1'!A124)</f>
        <v/>
      </c>
      <c r="B124" s="158" t="str">
        <f>IF(ISBLANK('B1'!B124),"",'B1'!B124)</f>
        <v/>
      </c>
      <c r="C124" s="280" t="str">
        <f>IF(ISBLANK('B1'!Q124),"",'B1'!Q124)</f>
        <v/>
      </c>
      <c r="D124" s="212"/>
      <c r="E124" s="213"/>
      <c r="F124" s="213"/>
      <c r="G124" s="213"/>
      <c r="H124" s="213"/>
      <c r="I124" s="213"/>
      <c r="J124" s="215"/>
      <c r="K124" s="501"/>
      <c r="L124" s="216"/>
      <c r="M124" s="214"/>
      <c r="N124" s="214"/>
      <c r="O124" s="214"/>
      <c r="P124" s="214"/>
      <c r="Q124" s="215"/>
      <c r="R124" s="213"/>
      <c r="S124" s="213"/>
      <c r="T124" s="213"/>
      <c r="U124" s="213"/>
      <c r="V124" s="216"/>
      <c r="X124" s="167">
        <f t="shared" si="9"/>
        <v>0</v>
      </c>
      <c r="Y124" s="163">
        <f t="shared" si="10"/>
        <v>0</v>
      </c>
      <c r="Z124" s="163">
        <f t="shared" si="11"/>
        <v>0</v>
      </c>
      <c r="AA124" s="958">
        <f t="shared" si="12"/>
        <v>0</v>
      </c>
      <c r="AC124" s="167">
        <f t="shared" si="13"/>
        <v>0</v>
      </c>
      <c r="AD124" s="163">
        <f t="shared" si="14"/>
        <v>0</v>
      </c>
      <c r="AE124" s="163">
        <f t="shared" si="15"/>
        <v>0</v>
      </c>
      <c r="AF124" s="168">
        <f t="shared" si="16"/>
        <v>0</v>
      </c>
    </row>
    <row r="125" spans="1:32" x14ac:dyDescent="0.25">
      <c r="A125" s="155" t="str">
        <f>IF(ISBLANK('B1'!A125),"",'B1'!A125)</f>
        <v/>
      </c>
      <c r="B125" s="158" t="str">
        <f>IF(ISBLANK('B1'!B125),"",'B1'!B125)</f>
        <v/>
      </c>
      <c r="C125" s="280" t="str">
        <f>IF(ISBLANK('B1'!Q125),"",'B1'!Q125)</f>
        <v/>
      </c>
      <c r="D125" s="212"/>
      <c r="E125" s="213"/>
      <c r="F125" s="213"/>
      <c r="G125" s="213"/>
      <c r="H125" s="213"/>
      <c r="I125" s="213"/>
      <c r="J125" s="215"/>
      <c r="K125" s="501"/>
      <c r="L125" s="216"/>
      <c r="M125" s="214"/>
      <c r="N125" s="214"/>
      <c r="O125" s="214"/>
      <c r="P125" s="214"/>
      <c r="Q125" s="215"/>
      <c r="R125" s="213"/>
      <c r="S125" s="213"/>
      <c r="T125" s="213"/>
      <c r="U125" s="213"/>
      <c r="V125" s="216"/>
      <c r="X125" s="167">
        <f t="shared" si="9"/>
        <v>0</v>
      </c>
      <c r="Y125" s="163">
        <f t="shared" si="10"/>
        <v>0</v>
      </c>
      <c r="Z125" s="163">
        <f t="shared" si="11"/>
        <v>0</v>
      </c>
      <c r="AA125" s="958">
        <f t="shared" si="12"/>
        <v>0</v>
      </c>
      <c r="AC125" s="167">
        <f t="shared" si="13"/>
        <v>0</v>
      </c>
      <c r="AD125" s="163">
        <f t="shared" si="14"/>
        <v>0</v>
      </c>
      <c r="AE125" s="163">
        <f t="shared" si="15"/>
        <v>0</v>
      </c>
      <c r="AF125" s="168">
        <f t="shared" si="16"/>
        <v>0</v>
      </c>
    </row>
    <row r="126" spans="1:32" x14ac:dyDescent="0.25">
      <c r="A126" s="155" t="str">
        <f>IF(ISBLANK('B1'!A126),"",'B1'!A126)</f>
        <v/>
      </c>
      <c r="B126" s="158" t="str">
        <f>IF(ISBLANK('B1'!B126),"",'B1'!B126)</f>
        <v/>
      </c>
      <c r="C126" s="280" t="str">
        <f>IF(ISBLANK('B1'!Q126),"",'B1'!Q126)</f>
        <v/>
      </c>
      <c r="D126" s="212"/>
      <c r="E126" s="213"/>
      <c r="F126" s="213"/>
      <c r="G126" s="213"/>
      <c r="H126" s="213"/>
      <c r="I126" s="213"/>
      <c r="J126" s="215"/>
      <c r="K126" s="501"/>
      <c r="L126" s="216"/>
      <c r="M126" s="214"/>
      <c r="N126" s="214"/>
      <c r="O126" s="214"/>
      <c r="P126" s="214"/>
      <c r="Q126" s="215"/>
      <c r="R126" s="213"/>
      <c r="S126" s="213"/>
      <c r="T126" s="213"/>
      <c r="U126" s="213"/>
      <c r="V126" s="216"/>
      <c r="X126" s="167">
        <f t="shared" si="9"/>
        <v>0</v>
      </c>
      <c r="Y126" s="163">
        <f t="shared" si="10"/>
        <v>0</v>
      </c>
      <c r="Z126" s="163">
        <f t="shared" si="11"/>
        <v>0</v>
      </c>
      <c r="AA126" s="958">
        <f t="shared" si="12"/>
        <v>0</v>
      </c>
      <c r="AC126" s="167">
        <f t="shared" si="13"/>
        <v>0</v>
      </c>
      <c r="AD126" s="163">
        <f t="shared" si="14"/>
        <v>0</v>
      </c>
      <c r="AE126" s="163">
        <f t="shared" si="15"/>
        <v>0</v>
      </c>
      <c r="AF126" s="168">
        <f t="shared" si="16"/>
        <v>0</v>
      </c>
    </row>
    <row r="127" spans="1:32" x14ac:dyDescent="0.25">
      <c r="A127" s="155" t="str">
        <f>IF(ISBLANK('B1'!A127),"",'B1'!A127)</f>
        <v/>
      </c>
      <c r="B127" s="158" t="str">
        <f>IF(ISBLANK('B1'!B127),"",'B1'!B127)</f>
        <v/>
      </c>
      <c r="C127" s="280" t="str">
        <f>IF(ISBLANK('B1'!Q127),"",'B1'!Q127)</f>
        <v/>
      </c>
      <c r="D127" s="212"/>
      <c r="E127" s="213"/>
      <c r="F127" s="213"/>
      <c r="G127" s="213"/>
      <c r="H127" s="213"/>
      <c r="I127" s="213"/>
      <c r="J127" s="215"/>
      <c r="K127" s="501"/>
      <c r="L127" s="216"/>
      <c r="M127" s="214"/>
      <c r="N127" s="214"/>
      <c r="O127" s="214"/>
      <c r="P127" s="214"/>
      <c r="Q127" s="215"/>
      <c r="R127" s="213"/>
      <c r="S127" s="213"/>
      <c r="T127" s="213"/>
      <c r="U127" s="213"/>
      <c r="V127" s="216"/>
      <c r="X127" s="167">
        <f t="shared" si="9"/>
        <v>0</v>
      </c>
      <c r="Y127" s="163">
        <f t="shared" si="10"/>
        <v>0</v>
      </c>
      <c r="Z127" s="163">
        <f t="shared" si="11"/>
        <v>0</v>
      </c>
      <c r="AA127" s="958">
        <f t="shared" si="12"/>
        <v>0</v>
      </c>
      <c r="AC127" s="167">
        <f t="shared" si="13"/>
        <v>0</v>
      </c>
      <c r="AD127" s="163">
        <f t="shared" si="14"/>
        <v>0</v>
      </c>
      <c r="AE127" s="163">
        <f t="shared" si="15"/>
        <v>0</v>
      </c>
      <c r="AF127" s="168">
        <f t="shared" si="16"/>
        <v>0</v>
      </c>
    </row>
    <row r="128" spans="1:32" x14ac:dyDescent="0.25">
      <c r="A128" s="155" t="str">
        <f>IF(ISBLANK('B1'!A128),"",'B1'!A128)</f>
        <v/>
      </c>
      <c r="B128" s="158" t="str">
        <f>IF(ISBLANK('B1'!B128),"",'B1'!B128)</f>
        <v/>
      </c>
      <c r="C128" s="280" t="str">
        <f>IF(ISBLANK('B1'!Q128),"",'B1'!Q128)</f>
        <v/>
      </c>
      <c r="D128" s="212"/>
      <c r="E128" s="213"/>
      <c r="F128" s="213"/>
      <c r="G128" s="213"/>
      <c r="H128" s="213"/>
      <c r="I128" s="213"/>
      <c r="J128" s="215"/>
      <c r="K128" s="501"/>
      <c r="L128" s="216"/>
      <c r="M128" s="214"/>
      <c r="N128" s="214"/>
      <c r="O128" s="214"/>
      <c r="P128" s="214"/>
      <c r="Q128" s="215"/>
      <c r="R128" s="213"/>
      <c r="S128" s="213"/>
      <c r="T128" s="213"/>
      <c r="U128" s="213"/>
      <c r="V128" s="216"/>
      <c r="X128" s="167">
        <f t="shared" si="9"/>
        <v>0</v>
      </c>
      <c r="Y128" s="163">
        <f t="shared" si="10"/>
        <v>0</v>
      </c>
      <c r="Z128" s="163">
        <f t="shared" si="11"/>
        <v>0</v>
      </c>
      <c r="AA128" s="958">
        <f t="shared" si="12"/>
        <v>0</v>
      </c>
      <c r="AC128" s="167">
        <f t="shared" si="13"/>
        <v>0</v>
      </c>
      <c r="AD128" s="163">
        <f t="shared" si="14"/>
        <v>0</v>
      </c>
      <c r="AE128" s="163">
        <f t="shared" si="15"/>
        <v>0</v>
      </c>
      <c r="AF128" s="168">
        <f t="shared" si="16"/>
        <v>0</v>
      </c>
    </row>
    <row r="129" spans="1:32" x14ac:dyDescent="0.25">
      <c r="A129" s="155" t="str">
        <f>IF(ISBLANK('B1'!A129),"",'B1'!A129)</f>
        <v/>
      </c>
      <c r="B129" s="158" t="str">
        <f>IF(ISBLANK('B1'!B129),"",'B1'!B129)</f>
        <v/>
      </c>
      <c r="C129" s="280" t="str">
        <f>IF(ISBLANK('B1'!Q129),"",'B1'!Q129)</f>
        <v/>
      </c>
      <c r="D129" s="212"/>
      <c r="E129" s="213"/>
      <c r="F129" s="213"/>
      <c r="G129" s="213"/>
      <c r="H129" s="213"/>
      <c r="I129" s="213"/>
      <c r="J129" s="215"/>
      <c r="K129" s="501"/>
      <c r="L129" s="216"/>
      <c r="M129" s="214"/>
      <c r="N129" s="214"/>
      <c r="O129" s="214"/>
      <c r="P129" s="214"/>
      <c r="Q129" s="215"/>
      <c r="R129" s="213"/>
      <c r="S129" s="213"/>
      <c r="T129" s="213"/>
      <c r="U129" s="213"/>
      <c r="V129" s="216"/>
      <c r="X129" s="167">
        <f t="shared" si="9"/>
        <v>0</v>
      </c>
      <c r="Y129" s="163">
        <f t="shared" si="10"/>
        <v>0</v>
      </c>
      <c r="Z129" s="163">
        <f t="shared" si="11"/>
        <v>0</v>
      </c>
      <c r="AA129" s="958">
        <f t="shared" si="12"/>
        <v>0</v>
      </c>
      <c r="AC129" s="167">
        <f t="shared" si="13"/>
        <v>0</v>
      </c>
      <c r="AD129" s="163">
        <f t="shared" si="14"/>
        <v>0</v>
      </c>
      <c r="AE129" s="163">
        <f t="shared" si="15"/>
        <v>0</v>
      </c>
      <c r="AF129" s="168">
        <f t="shared" si="16"/>
        <v>0</v>
      </c>
    </row>
    <row r="130" spans="1:32" x14ac:dyDescent="0.25">
      <c r="A130" s="155" t="str">
        <f>IF(ISBLANK('B1'!A130),"",'B1'!A130)</f>
        <v/>
      </c>
      <c r="B130" s="158" t="str">
        <f>IF(ISBLANK('B1'!B130),"",'B1'!B130)</f>
        <v/>
      </c>
      <c r="C130" s="280" t="str">
        <f>IF(ISBLANK('B1'!Q130),"",'B1'!Q130)</f>
        <v/>
      </c>
      <c r="D130" s="212"/>
      <c r="E130" s="213"/>
      <c r="F130" s="213"/>
      <c r="G130" s="213"/>
      <c r="H130" s="213"/>
      <c r="I130" s="213"/>
      <c r="J130" s="215"/>
      <c r="K130" s="501"/>
      <c r="L130" s="216"/>
      <c r="M130" s="214"/>
      <c r="N130" s="214"/>
      <c r="O130" s="214"/>
      <c r="P130" s="214"/>
      <c r="Q130" s="215"/>
      <c r="R130" s="213"/>
      <c r="S130" s="213"/>
      <c r="T130" s="213"/>
      <c r="U130" s="213"/>
      <c r="V130" s="216"/>
      <c r="X130" s="167">
        <f t="shared" si="9"/>
        <v>0</v>
      </c>
      <c r="Y130" s="163">
        <f t="shared" si="10"/>
        <v>0</v>
      </c>
      <c r="Z130" s="163">
        <f t="shared" si="11"/>
        <v>0</v>
      </c>
      <c r="AA130" s="958">
        <f t="shared" si="12"/>
        <v>0</v>
      </c>
      <c r="AC130" s="167">
        <f t="shared" si="13"/>
        <v>0</v>
      </c>
      <c r="AD130" s="163">
        <f t="shared" si="14"/>
        <v>0</v>
      </c>
      <c r="AE130" s="163">
        <f t="shared" si="15"/>
        <v>0</v>
      </c>
      <c r="AF130" s="168">
        <f t="shared" si="16"/>
        <v>0</v>
      </c>
    </row>
    <row r="131" spans="1:32" x14ac:dyDescent="0.25">
      <c r="A131" s="155" t="str">
        <f>IF(ISBLANK('B1'!A131),"",'B1'!A131)</f>
        <v/>
      </c>
      <c r="B131" s="158" t="str">
        <f>IF(ISBLANK('B1'!B131),"",'B1'!B131)</f>
        <v/>
      </c>
      <c r="C131" s="280" t="str">
        <f>IF(ISBLANK('B1'!Q131),"",'B1'!Q131)</f>
        <v/>
      </c>
      <c r="D131" s="212"/>
      <c r="E131" s="213"/>
      <c r="F131" s="213"/>
      <c r="G131" s="213"/>
      <c r="H131" s="213"/>
      <c r="I131" s="213"/>
      <c r="J131" s="215"/>
      <c r="K131" s="501"/>
      <c r="L131" s="216"/>
      <c r="M131" s="214"/>
      <c r="N131" s="214"/>
      <c r="O131" s="214"/>
      <c r="P131" s="214"/>
      <c r="Q131" s="215"/>
      <c r="R131" s="213"/>
      <c r="S131" s="213"/>
      <c r="T131" s="213"/>
      <c r="U131" s="213"/>
      <c r="V131" s="216"/>
      <c r="X131" s="167">
        <f t="shared" si="9"/>
        <v>0</v>
      </c>
      <c r="Y131" s="163">
        <f t="shared" si="10"/>
        <v>0</v>
      </c>
      <c r="Z131" s="163">
        <f t="shared" si="11"/>
        <v>0</v>
      </c>
      <c r="AA131" s="958">
        <f t="shared" si="12"/>
        <v>0</v>
      </c>
      <c r="AC131" s="167">
        <f t="shared" si="13"/>
        <v>0</v>
      </c>
      <c r="AD131" s="163">
        <f t="shared" si="14"/>
        <v>0</v>
      </c>
      <c r="AE131" s="163">
        <f t="shared" si="15"/>
        <v>0</v>
      </c>
      <c r="AF131" s="168">
        <f t="shared" si="16"/>
        <v>0</v>
      </c>
    </row>
    <row r="132" spans="1:32" x14ac:dyDescent="0.25">
      <c r="A132" s="155" t="str">
        <f>IF(ISBLANK('B1'!A132),"",'B1'!A132)</f>
        <v/>
      </c>
      <c r="B132" s="158" t="str">
        <f>IF(ISBLANK('B1'!B132),"",'B1'!B132)</f>
        <v/>
      </c>
      <c r="C132" s="280" t="str">
        <f>IF(ISBLANK('B1'!Q132),"",'B1'!Q132)</f>
        <v/>
      </c>
      <c r="D132" s="212"/>
      <c r="E132" s="213"/>
      <c r="F132" s="213"/>
      <c r="G132" s="213"/>
      <c r="H132" s="213"/>
      <c r="I132" s="213"/>
      <c r="J132" s="215"/>
      <c r="K132" s="501"/>
      <c r="L132" s="216"/>
      <c r="M132" s="214"/>
      <c r="N132" s="214"/>
      <c r="O132" s="214"/>
      <c r="P132" s="214"/>
      <c r="Q132" s="215"/>
      <c r="R132" s="213"/>
      <c r="S132" s="213"/>
      <c r="T132" s="213"/>
      <c r="U132" s="213"/>
      <c r="V132" s="216"/>
      <c r="X132" s="167">
        <f t="shared" si="9"/>
        <v>0</v>
      </c>
      <c r="Y132" s="163">
        <f t="shared" si="10"/>
        <v>0</v>
      </c>
      <c r="Z132" s="163">
        <f t="shared" si="11"/>
        <v>0</v>
      </c>
      <c r="AA132" s="958">
        <f t="shared" si="12"/>
        <v>0</v>
      </c>
      <c r="AC132" s="167">
        <f t="shared" si="13"/>
        <v>0</v>
      </c>
      <c r="AD132" s="163">
        <f t="shared" si="14"/>
        <v>0</v>
      </c>
      <c r="AE132" s="163">
        <f t="shared" si="15"/>
        <v>0</v>
      </c>
      <c r="AF132" s="168">
        <f t="shared" si="16"/>
        <v>0</v>
      </c>
    </row>
    <row r="133" spans="1:32" x14ac:dyDescent="0.25">
      <c r="A133" s="155" t="str">
        <f>IF(ISBLANK('B1'!A133),"",'B1'!A133)</f>
        <v/>
      </c>
      <c r="B133" s="158" t="str">
        <f>IF(ISBLANK('B1'!B133),"",'B1'!B133)</f>
        <v/>
      </c>
      <c r="C133" s="280" t="str">
        <f>IF(ISBLANK('B1'!Q133),"",'B1'!Q133)</f>
        <v/>
      </c>
      <c r="D133" s="212"/>
      <c r="E133" s="213"/>
      <c r="F133" s="213"/>
      <c r="G133" s="213"/>
      <c r="H133" s="213"/>
      <c r="I133" s="213"/>
      <c r="J133" s="215"/>
      <c r="K133" s="501"/>
      <c r="L133" s="216"/>
      <c r="M133" s="214"/>
      <c r="N133" s="214"/>
      <c r="O133" s="214"/>
      <c r="P133" s="214"/>
      <c r="Q133" s="215"/>
      <c r="R133" s="213"/>
      <c r="S133" s="213"/>
      <c r="T133" s="213"/>
      <c r="U133" s="213"/>
      <c r="V133" s="216"/>
      <c r="X133" s="167">
        <f t="shared" si="9"/>
        <v>0</v>
      </c>
      <c r="Y133" s="163">
        <f t="shared" si="10"/>
        <v>0</v>
      </c>
      <c r="Z133" s="163">
        <f t="shared" si="11"/>
        <v>0</v>
      </c>
      <c r="AA133" s="958">
        <f t="shared" si="12"/>
        <v>0</v>
      </c>
      <c r="AC133" s="167">
        <f t="shared" si="13"/>
        <v>0</v>
      </c>
      <c r="AD133" s="163">
        <f t="shared" si="14"/>
        <v>0</v>
      </c>
      <c r="AE133" s="163">
        <f t="shared" si="15"/>
        <v>0</v>
      </c>
      <c r="AF133" s="168">
        <f t="shared" si="16"/>
        <v>0</v>
      </c>
    </row>
    <row r="134" spans="1:32" x14ac:dyDescent="0.25">
      <c r="A134" s="155" t="str">
        <f>IF(ISBLANK('B1'!A134),"",'B1'!A134)</f>
        <v/>
      </c>
      <c r="B134" s="158" t="str">
        <f>IF(ISBLANK('B1'!B134),"",'B1'!B134)</f>
        <v/>
      </c>
      <c r="C134" s="280" t="str">
        <f>IF(ISBLANK('B1'!Q134),"",'B1'!Q134)</f>
        <v/>
      </c>
      <c r="D134" s="212"/>
      <c r="E134" s="213"/>
      <c r="F134" s="213"/>
      <c r="G134" s="213"/>
      <c r="H134" s="213"/>
      <c r="I134" s="213"/>
      <c r="J134" s="215"/>
      <c r="K134" s="501"/>
      <c r="L134" s="216"/>
      <c r="M134" s="214"/>
      <c r="N134" s="214"/>
      <c r="O134" s="214"/>
      <c r="P134" s="214"/>
      <c r="Q134" s="215"/>
      <c r="R134" s="213"/>
      <c r="S134" s="213"/>
      <c r="T134" s="213"/>
      <c r="U134" s="213"/>
      <c r="V134" s="216"/>
      <c r="X134" s="167">
        <f t="shared" si="9"/>
        <v>0</v>
      </c>
      <c r="Y134" s="163">
        <f t="shared" si="10"/>
        <v>0</v>
      </c>
      <c r="Z134" s="163">
        <f t="shared" si="11"/>
        <v>0</v>
      </c>
      <c r="AA134" s="958">
        <f t="shared" si="12"/>
        <v>0</v>
      </c>
      <c r="AC134" s="167">
        <f t="shared" si="13"/>
        <v>0</v>
      </c>
      <c r="AD134" s="163">
        <f t="shared" si="14"/>
        <v>0</v>
      </c>
      <c r="AE134" s="163">
        <f t="shared" si="15"/>
        <v>0</v>
      </c>
      <c r="AF134" s="168">
        <f t="shared" si="16"/>
        <v>0</v>
      </c>
    </row>
    <row r="135" spans="1:32" x14ac:dyDescent="0.25">
      <c r="A135" s="155" t="str">
        <f>IF(ISBLANK('B1'!A135),"",'B1'!A135)</f>
        <v/>
      </c>
      <c r="B135" s="158" t="str">
        <f>IF(ISBLANK('B1'!B135),"",'B1'!B135)</f>
        <v/>
      </c>
      <c r="C135" s="280" t="str">
        <f>IF(ISBLANK('B1'!Q135),"",'B1'!Q135)</f>
        <v/>
      </c>
      <c r="D135" s="212"/>
      <c r="E135" s="213"/>
      <c r="F135" s="213"/>
      <c r="G135" s="213"/>
      <c r="H135" s="213"/>
      <c r="I135" s="213"/>
      <c r="J135" s="215"/>
      <c r="K135" s="501"/>
      <c r="L135" s="216"/>
      <c r="M135" s="214"/>
      <c r="N135" s="214"/>
      <c r="O135" s="214"/>
      <c r="P135" s="214"/>
      <c r="Q135" s="215"/>
      <c r="R135" s="213"/>
      <c r="S135" s="213"/>
      <c r="T135" s="213"/>
      <c r="U135" s="213"/>
      <c r="V135" s="216"/>
      <c r="X135" s="167">
        <f t="shared" si="9"/>
        <v>0</v>
      </c>
      <c r="Y135" s="163">
        <f t="shared" si="10"/>
        <v>0</v>
      </c>
      <c r="Z135" s="163">
        <f t="shared" si="11"/>
        <v>0</v>
      </c>
      <c r="AA135" s="958">
        <f t="shared" si="12"/>
        <v>0</v>
      </c>
      <c r="AC135" s="167">
        <f t="shared" si="13"/>
        <v>0</v>
      </c>
      <c r="AD135" s="163">
        <f t="shared" si="14"/>
        <v>0</v>
      </c>
      <c r="AE135" s="163">
        <f t="shared" si="15"/>
        <v>0</v>
      </c>
      <c r="AF135" s="168">
        <f t="shared" si="16"/>
        <v>0</v>
      </c>
    </row>
    <row r="136" spans="1:32" x14ac:dyDescent="0.25">
      <c r="A136" s="155" t="str">
        <f>IF(ISBLANK('B1'!A136),"",'B1'!A136)</f>
        <v/>
      </c>
      <c r="B136" s="158" t="str">
        <f>IF(ISBLANK('B1'!B136),"",'B1'!B136)</f>
        <v/>
      </c>
      <c r="C136" s="280" t="str">
        <f>IF(ISBLANK('B1'!Q136),"",'B1'!Q136)</f>
        <v/>
      </c>
      <c r="D136" s="212"/>
      <c r="E136" s="213"/>
      <c r="F136" s="213"/>
      <c r="G136" s="213"/>
      <c r="H136" s="213"/>
      <c r="I136" s="213"/>
      <c r="J136" s="215"/>
      <c r="K136" s="501"/>
      <c r="L136" s="216"/>
      <c r="M136" s="214"/>
      <c r="N136" s="214"/>
      <c r="O136" s="214"/>
      <c r="P136" s="214"/>
      <c r="Q136" s="215"/>
      <c r="R136" s="213"/>
      <c r="S136" s="213"/>
      <c r="T136" s="213"/>
      <c r="U136" s="213"/>
      <c r="V136" s="216"/>
      <c r="X136" s="167">
        <f t="shared" si="9"/>
        <v>0</v>
      </c>
      <c r="Y136" s="163">
        <f t="shared" si="10"/>
        <v>0</v>
      </c>
      <c r="Z136" s="163">
        <f t="shared" si="11"/>
        <v>0</v>
      </c>
      <c r="AA136" s="958">
        <f t="shared" si="12"/>
        <v>0</v>
      </c>
      <c r="AC136" s="167">
        <f t="shared" si="13"/>
        <v>0</v>
      </c>
      <c r="AD136" s="163">
        <f t="shared" si="14"/>
        <v>0</v>
      </c>
      <c r="AE136" s="163">
        <f t="shared" si="15"/>
        <v>0</v>
      </c>
      <c r="AF136" s="168">
        <f t="shared" si="16"/>
        <v>0</v>
      </c>
    </row>
    <row r="137" spans="1:32" x14ac:dyDescent="0.25">
      <c r="A137" s="155" t="str">
        <f>IF(ISBLANK('B1'!A137),"",'B1'!A137)</f>
        <v/>
      </c>
      <c r="B137" s="158" t="str">
        <f>IF(ISBLANK('B1'!B137),"",'B1'!B137)</f>
        <v/>
      </c>
      <c r="C137" s="280" t="str">
        <f>IF(ISBLANK('B1'!Q137),"",'B1'!Q137)</f>
        <v/>
      </c>
      <c r="D137" s="212"/>
      <c r="E137" s="213"/>
      <c r="F137" s="213"/>
      <c r="G137" s="213"/>
      <c r="H137" s="213"/>
      <c r="I137" s="213"/>
      <c r="J137" s="215"/>
      <c r="K137" s="501"/>
      <c r="L137" s="216"/>
      <c r="M137" s="214"/>
      <c r="N137" s="214"/>
      <c r="O137" s="214"/>
      <c r="P137" s="214"/>
      <c r="Q137" s="215"/>
      <c r="R137" s="213"/>
      <c r="S137" s="213"/>
      <c r="T137" s="213"/>
      <c r="U137" s="213"/>
      <c r="V137" s="216"/>
      <c r="X137" s="167">
        <f t="shared" si="9"/>
        <v>0</v>
      </c>
      <c r="Y137" s="163">
        <f t="shared" si="10"/>
        <v>0</v>
      </c>
      <c r="Z137" s="163">
        <f t="shared" si="11"/>
        <v>0</v>
      </c>
      <c r="AA137" s="958">
        <f t="shared" si="12"/>
        <v>0</v>
      </c>
      <c r="AC137" s="167">
        <f t="shared" si="13"/>
        <v>0</v>
      </c>
      <c r="AD137" s="163">
        <f t="shared" si="14"/>
        <v>0</v>
      </c>
      <c r="AE137" s="163">
        <f t="shared" si="15"/>
        <v>0</v>
      </c>
      <c r="AF137" s="168">
        <f t="shared" si="16"/>
        <v>0</v>
      </c>
    </row>
    <row r="138" spans="1:32" x14ac:dyDescent="0.25">
      <c r="A138" s="155" t="str">
        <f>IF(ISBLANK('B1'!A138),"",'B1'!A138)</f>
        <v/>
      </c>
      <c r="B138" s="158" t="str">
        <f>IF(ISBLANK('B1'!B138),"",'B1'!B138)</f>
        <v/>
      </c>
      <c r="C138" s="280" t="str">
        <f>IF(ISBLANK('B1'!Q138),"",'B1'!Q138)</f>
        <v/>
      </c>
      <c r="D138" s="212"/>
      <c r="E138" s="213"/>
      <c r="F138" s="213"/>
      <c r="G138" s="213"/>
      <c r="H138" s="213"/>
      <c r="I138" s="213"/>
      <c r="J138" s="215"/>
      <c r="K138" s="501"/>
      <c r="L138" s="216"/>
      <c r="M138" s="214"/>
      <c r="N138" s="214"/>
      <c r="O138" s="214"/>
      <c r="P138" s="214"/>
      <c r="Q138" s="215"/>
      <c r="R138" s="213"/>
      <c r="S138" s="213"/>
      <c r="T138" s="213"/>
      <c r="U138" s="213"/>
      <c r="V138" s="216"/>
      <c r="X138" s="167">
        <f t="shared" si="9"/>
        <v>0</v>
      </c>
      <c r="Y138" s="163">
        <f t="shared" si="10"/>
        <v>0</v>
      </c>
      <c r="Z138" s="163">
        <f t="shared" si="11"/>
        <v>0</v>
      </c>
      <c r="AA138" s="958">
        <f t="shared" si="12"/>
        <v>0</v>
      </c>
      <c r="AC138" s="167">
        <f t="shared" si="13"/>
        <v>0</v>
      </c>
      <c r="AD138" s="163">
        <f t="shared" si="14"/>
        <v>0</v>
      </c>
      <c r="AE138" s="163">
        <f t="shared" si="15"/>
        <v>0</v>
      </c>
      <c r="AF138" s="168">
        <f t="shared" si="16"/>
        <v>0</v>
      </c>
    </row>
    <row r="139" spans="1:32" x14ac:dyDescent="0.25">
      <c r="A139" s="155" t="str">
        <f>IF(ISBLANK('B1'!A139),"",'B1'!A139)</f>
        <v/>
      </c>
      <c r="B139" s="158" t="str">
        <f>IF(ISBLANK('B1'!B139),"",'B1'!B139)</f>
        <v/>
      </c>
      <c r="C139" s="280" t="str">
        <f>IF(ISBLANK('B1'!Q139),"",'B1'!Q139)</f>
        <v/>
      </c>
      <c r="D139" s="212"/>
      <c r="E139" s="213"/>
      <c r="F139" s="213"/>
      <c r="G139" s="213"/>
      <c r="H139" s="213"/>
      <c r="I139" s="213"/>
      <c r="J139" s="215"/>
      <c r="K139" s="501"/>
      <c r="L139" s="216"/>
      <c r="M139" s="214"/>
      <c r="N139" s="214"/>
      <c r="O139" s="214"/>
      <c r="P139" s="214"/>
      <c r="Q139" s="215"/>
      <c r="R139" s="213"/>
      <c r="S139" s="213"/>
      <c r="T139" s="213"/>
      <c r="U139" s="213"/>
      <c r="V139" s="216"/>
      <c r="X139" s="167">
        <f t="shared" si="9"/>
        <v>0</v>
      </c>
      <c r="Y139" s="163">
        <f t="shared" si="10"/>
        <v>0</v>
      </c>
      <c r="Z139" s="163">
        <f t="shared" si="11"/>
        <v>0</v>
      </c>
      <c r="AA139" s="958">
        <f t="shared" si="12"/>
        <v>0</v>
      </c>
      <c r="AC139" s="167">
        <f t="shared" si="13"/>
        <v>0</v>
      </c>
      <c r="AD139" s="163">
        <f t="shared" si="14"/>
        <v>0</v>
      </c>
      <c r="AE139" s="163">
        <f t="shared" si="15"/>
        <v>0</v>
      </c>
      <c r="AF139" s="168">
        <f t="shared" si="16"/>
        <v>0</v>
      </c>
    </row>
    <row r="140" spans="1:32" x14ac:dyDescent="0.25">
      <c r="A140" s="155" t="str">
        <f>IF(ISBLANK('B1'!A140),"",'B1'!A140)</f>
        <v/>
      </c>
      <c r="B140" s="158" t="str">
        <f>IF(ISBLANK('B1'!B140),"",'B1'!B140)</f>
        <v/>
      </c>
      <c r="C140" s="280" t="str">
        <f>IF(ISBLANK('B1'!Q140),"",'B1'!Q140)</f>
        <v/>
      </c>
      <c r="D140" s="212"/>
      <c r="E140" s="213"/>
      <c r="F140" s="213"/>
      <c r="G140" s="213"/>
      <c r="H140" s="213"/>
      <c r="I140" s="213"/>
      <c r="J140" s="215"/>
      <c r="K140" s="501"/>
      <c r="L140" s="216"/>
      <c r="M140" s="214"/>
      <c r="N140" s="214"/>
      <c r="O140" s="214"/>
      <c r="P140" s="214"/>
      <c r="Q140" s="215"/>
      <c r="R140" s="213"/>
      <c r="S140" s="213"/>
      <c r="T140" s="213"/>
      <c r="U140" s="213"/>
      <c r="V140" s="216"/>
      <c r="X140" s="167">
        <f t="shared" si="9"/>
        <v>0</v>
      </c>
      <c r="Y140" s="163">
        <f t="shared" si="10"/>
        <v>0</v>
      </c>
      <c r="Z140" s="163">
        <f t="shared" si="11"/>
        <v>0</v>
      </c>
      <c r="AA140" s="958">
        <f t="shared" si="12"/>
        <v>0</v>
      </c>
      <c r="AC140" s="167">
        <f t="shared" si="13"/>
        <v>0</v>
      </c>
      <c r="AD140" s="163">
        <f t="shared" si="14"/>
        <v>0</v>
      </c>
      <c r="AE140" s="163">
        <f t="shared" si="15"/>
        <v>0</v>
      </c>
      <c r="AF140" s="168">
        <f t="shared" si="16"/>
        <v>0</v>
      </c>
    </row>
    <row r="141" spans="1:32" x14ac:dyDescent="0.25">
      <c r="A141" s="155" t="str">
        <f>IF(ISBLANK('B1'!A141),"",'B1'!A141)</f>
        <v/>
      </c>
      <c r="B141" s="158" t="str">
        <f>IF(ISBLANK('B1'!B141),"",'B1'!B141)</f>
        <v/>
      </c>
      <c r="C141" s="280" t="str">
        <f>IF(ISBLANK('B1'!Q141),"",'B1'!Q141)</f>
        <v/>
      </c>
      <c r="D141" s="212"/>
      <c r="E141" s="213"/>
      <c r="F141" s="213"/>
      <c r="G141" s="213"/>
      <c r="H141" s="213"/>
      <c r="I141" s="213"/>
      <c r="J141" s="215"/>
      <c r="K141" s="501"/>
      <c r="L141" s="216"/>
      <c r="M141" s="214"/>
      <c r="N141" s="214"/>
      <c r="O141" s="214"/>
      <c r="P141" s="214"/>
      <c r="Q141" s="215"/>
      <c r="R141" s="213"/>
      <c r="S141" s="213"/>
      <c r="T141" s="213"/>
      <c r="U141" s="213"/>
      <c r="V141" s="216"/>
      <c r="X141" s="167">
        <f t="shared" si="9"/>
        <v>0</v>
      </c>
      <c r="Y141" s="163">
        <f t="shared" si="10"/>
        <v>0</v>
      </c>
      <c r="Z141" s="163">
        <f t="shared" si="11"/>
        <v>0</v>
      </c>
      <c r="AA141" s="958">
        <f t="shared" si="12"/>
        <v>0</v>
      </c>
      <c r="AC141" s="167">
        <f t="shared" si="13"/>
        <v>0</v>
      </c>
      <c r="AD141" s="163">
        <f t="shared" si="14"/>
        <v>0</v>
      </c>
      <c r="AE141" s="163">
        <f t="shared" si="15"/>
        <v>0</v>
      </c>
      <c r="AF141" s="168">
        <f t="shared" si="16"/>
        <v>0</v>
      </c>
    </row>
    <row r="142" spans="1:32" x14ac:dyDescent="0.25">
      <c r="A142" s="155" t="str">
        <f>IF(ISBLANK('B1'!A142),"",'B1'!A142)</f>
        <v/>
      </c>
      <c r="B142" s="158" t="str">
        <f>IF(ISBLANK('B1'!B142),"",'B1'!B142)</f>
        <v/>
      </c>
      <c r="C142" s="280" t="str">
        <f>IF(ISBLANK('B1'!Q142),"",'B1'!Q142)</f>
        <v/>
      </c>
      <c r="D142" s="212"/>
      <c r="E142" s="213"/>
      <c r="F142" s="213"/>
      <c r="G142" s="213"/>
      <c r="H142" s="213"/>
      <c r="I142" s="213"/>
      <c r="J142" s="215"/>
      <c r="K142" s="501"/>
      <c r="L142" s="216"/>
      <c r="M142" s="214"/>
      <c r="N142" s="214"/>
      <c r="O142" s="214"/>
      <c r="P142" s="214"/>
      <c r="Q142" s="215"/>
      <c r="R142" s="213"/>
      <c r="S142" s="213"/>
      <c r="T142" s="213"/>
      <c r="U142" s="213"/>
      <c r="V142" s="216"/>
      <c r="X142" s="167">
        <f t="shared" si="9"/>
        <v>0</v>
      </c>
      <c r="Y142" s="163">
        <f t="shared" si="10"/>
        <v>0</v>
      </c>
      <c r="Z142" s="163">
        <f t="shared" si="11"/>
        <v>0</v>
      </c>
      <c r="AA142" s="958">
        <f t="shared" si="12"/>
        <v>0</v>
      </c>
      <c r="AC142" s="167">
        <f t="shared" si="13"/>
        <v>0</v>
      </c>
      <c r="AD142" s="163">
        <f t="shared" si="14"/>
        <v>0</v>
      </c>
      <c r="AE142" s="163">
        <f t="shared" si="15"/>
        <v>0</v>
      </c>
      <c r="AF142" s="168">
        <f t="shared" si="16"/>
        <v>0</v>
      </c>
    </row>
    <row r="143" spans="1:32" x14ac:dyDescent="0.25">
      <c r="A143" s="155" t="str">
        <f>IF(ISBLANK('B1'!A143),"",'B1'!A143)</f>
        <v/>
      </c>
      <c r="B143" s="158" t="str">
        <f>IF(ISBLANK('B1'!B143),"",'B1'!B143)</f>
        <v/>
      </c>
      <c r="C143" s="280" t="str">
        <f>IF(ISBLANK('B1'!Q143),"",'B1'!Q143)</f>
        <v/>
      </c>
      <c r="D143" s="212"/>
      <c r="E143" s="213"/>
      <c r="F143" s="213"/>
      <c r="G143" s="213"/>
      <c r="H143" s="213"/>
      <c r="I143" s="213"/>
      <c r="J143" s="215"/>
      <c r="K143" s="501"/>
      <c r="L143" s="216"/>
      <c r="M143" s="214"/>
      <c r="N143" s="214"/>
      <c r="O143" s="214"/>
      <c r="P143" s="214"/>
      <c r="Q143" s="215"/>
      <c r="R143" s="213"/>
      <c r="S143" s="213"/>
      <c r="T143" s="213"/>
      <c r="U143" s="213"/>
      <c r="V143" s="216"/>
      <c r="X143" s="167">
        <f t="shared" si="9"/>
        <v>0</v>
      </c>
      <c r="Y143" s="163">
        <f t="shared" si="10"/>
        <v>0</v>
      </c>
      <c r="Z143" s="163">
        <f t="shared" si="11"/>
        <v>0</v>
      </c>
      <c r="AA143" s="958">
        <f t="shared" si="12"/>
        <v>0</v>
      </c>
      <c r="AC143" s="167">
        <f t="shared" si="13"/>
        <v>0</v>
      </c>
      <c r="AD143" s="163">
        <f t="shared" si="14"/>
        <v>0</v>
      </c>
      <c r="AE143" s="163">
        <f t="shared" si="15"/>
        <v>0</v>
      </c>
      <c r="AF143" s="168">
        <f t="shared" si="16"/>
        <v>0</v>
      </c>
    </row>
    <row r="144" spans="1:32" x14ac:dyDescent="0.25">
      <c r="A144" s="155" t="str">
        <f>IF(ISBLANK('B1'!A144),"",'B1'!A144)</f>
        <v/>
      </c>
      <c r="B144" s="158" t="str">
        <f>IF(ISBLANK('B1'!B144),"",'B1'!B144)</f>
        <v/>
      </c>
      <c r="C144" s="280" t="str">
        <f>IF(ISBLANK('B1'!Q144),"",'B1'!Q144)</f>
        <v/>
      </c>
      <c r="D144" s="212"/>
      <c r="E144" s="213"/>
      <c r="F144" s="213"/>
      <c r="G144" s="213"/>
      <c r="H144" s="213"/>
      <c r="I144" s="213"/>
      <c r="J144" s="215"/>
      <c r="K144" s="501"/>
      <c r="L144" s="216"/>
      <c r="M144" s="214"/>
      <c r="N144" s="214"/>
      <c r="O144" s="214"/>
      <c r="P144" s="214"/>
      <c r="Q144" s="215"/>
      <c r="R144" s="213"/>
      <c r="S144" s="213"/>
      <c r="T144" s="213"/>
      <c r="U144" s="213"/>
      <c r="V144" s="216"/>
      <c r="X144" s="167">
        <f t="shared" si="9"/>
        <v>0</v>
      </c>
      <c r="Y144" s="163">
        <f t="shared" si="10"/>
        <v>0</v>
      </c>
      <c r="Z144" s="163">
        <f t="shared" si="11"/>
        <v>0</v>
      </c>
      <c r="AA144" s="958">
        <f t="shared" si="12"/>
        <v>0</v>
      </c>
      <c r="AC144" s="167">
        <f t="shared" si="13"/>
        <v>0</v>
      </c>
      <c r="AD144" s="163">
        <f t="shared" si="14"/>
        <v>0</v>
      </c>
      <c r="AE144" s="163">
        <f t="shared" si="15"/>
        <v>0</v>
      </c>
      <c r="AF144" s="168">
        <f t="shared" si="16"/>
        <v>0</v>
      </c>
    </row>
    <row r="145" spans="1:32" x14ac:dyDescent="0.25">
      <c r="A145" s="155" t="str">
        <f>IF(ISBLANK('B1'!A145),"",'B1'!A145)</f>
        <v/>
      </c>
      <c r="B145" s="158" t="str">
        <f>IF(ISBLANK('B1'!B145),"",'B1'!B145)</f>
        <v/>
      </c>
      <c r="C145" s="280" t="str">
        <f>IF(ISBLANK('B1'!Q145),"",'B1'!Q145)</f>
        <v/>
      </c>
      <c r="D145" s="212"/>
      <c r="E145" s="213"/>
      <c r="F145" s="213"/>
      <c r="G145" s="213"/>
      <c r="H145" s="213"/>
      <c r="I145" s="213"/>
      <c r="J145" s="215"/>
      <c r="K145" s="501"/>
      <c r="L145" s="216"/>
      <c r="M145" s="214"/>
      <c r="N145" s="214"/>
      <c r="O145" s="214"/>
      <c r="P145" s="214"/>
      <c r="Q145" s="215"/>
      <c r="R145" s="213"/>
      <c r="S145" s="213"/>
      <c r="T145" s="213"/>
      <c r="U145" s="213"/>
      <c r="V145" s="216"/>
      <c r="X145" s="167">
        <f t="shared" si="9"/>
        <v>0</v>
      </c>
      <c r="Y145" s="163">
        <f t="shared" si="10"/>
        <v>0</v>
      </c>
      <c r="Z145" s="163">
        <f t="shared" si="11"/>
        <v>0</v>
      </c>
      <c r="AA145" s="958">
        <f t="shared" si="12"/>
        <v>0</v>
      </c>
      <c r="AC145" s="167">
        <f t="shared" si="13"/>
        <v>0</v>
      </c>
      <c r="AD145" s="163">
        <f t="shared" si="14"/>
        <v>0</v>
      </c>
      <c r="AE145" s="163">
        <f t="shared" si="15"/>
        <v>0</v>
      </c>
      <c r="AF145" s="168">
        <f t="shared" si="16"/>
        <v>0</v>
      </c>
    </row>
    <row r="146" spans="1:32" x14ac:dyDescent="0.25">
      <c r="A146" s="155" t="str">
        <f>IF(ISBLANK('B1'!A146),"",'B1'!A146)</f>
        <v/>
      </c>
      <c r="B146" s="158" t="str">
        <f>IF(ISBLANK('B1'!B146),"",'B1'!B146)</f>
        <v/>
      </c>
      <c r="C146" s="280" t="str">
        <f>IF(ISBLANK('B1'!Q146),"",'B1'!Q146)</f>
        <v/>
      </c>
      <c r="D146" s="212"/>
      <c r="E146" s="213"/>
      <c r="F146" s="213"/>
      <c r="G146" s="213"/>
      <c r="H146" s="213"/>
      <c r="I146" s="213"/>
      <c r="J146" s="215"/>
      <c r="K146" s="501"/>
      <c r="L146" s="216"/>
      <c r="M146" s="214"/>
      <c r="N146" s="214"/>
      <c r="O146" s="214"/>
      <c r="P146" s="214"/>
      <c r="Q146" s="215"/>
      <c r="R146" s="213"/>
      <c r="S146" s="213"/>
      <c r="T146" s="213"/>
      <c r="U146" s="213"/>
      <c r="V146" s="216"/>
      <c r="X146" s="167">
        <f t="shared" ref="X146:X196" si="17">SUM(D146:I146)</f>
        <v>0</v>
      </c>
      <c r="Y146" s="163">
        <f t="shared" ref="Y146:Y196" si="18">SUM(J146:L146)</f>
        <v>0</v>
      </c>
      <c r="Z146" s="163">
        <f t="shared" ref="Z146:Z196" si="19">SUM(M146:P146)</f>
        <v>0</v>
      </c>
      <c r="AA146" s="958">
        <f t="shared" ref="AA146:AA196" si="20">SUM(Q146:V146)</f>
        <v>0</v>
      </c>
      <c r="AC146" s="167">
        <f t="shared" ref="AC146:AC196" si="21">IF(C146="",X146,C146-X146)</f>
        <v>0</v>
      </c>
      <c r="AD146" s="163">
        <f t="shared" ref="AD146:AD196" si="22">IF(C146="",Y146,C146-Y146)</f>
        <v>0</v>
      </c>
      <c r="AE146" s="163">
        <f t="shared" ref="AE146:AE196" si="23">IF(C146="",Z146,C146-Z146)</f>
        <v>0</v>
      </c>
      <c r="AF146" s="168">
        <f t="shared" ref="AF146:AF196" si="24">IF(C146="",AA146,C146-AA146)</f>
        <v>0</v>
      </c>
    </row>
    <row r="147" spans="1:32" x14ac:dyDescent="0.25">
      <c r="A147" s="155" t="str">
        <f>IF(ISBLANK('B1'!A147),"",'B1'!A147)</f>
        <v/>
      </c>
      <c r="B147" s="158" t="str">
        <f>IF(ISBLANK('B1'!B147),"",'B1'!B147)</f>
        <v/>
      </c>
      <c r="C147" s="280" t="str">
        <f>IF(ISBLANK('B1'!Q147),"",'B1'!Q147)</f>
        <v/>
      </c>
      <c r="D147" s="212"/>
      <c r="E147" s="213"/>
      <c r="F147" s="213"/>
      <c r="G147" s="213"/>
      <c r="H147" s="213"/>
      <c r="I147" s="213"/>
      <c r="J147" s="215"/>
      <c r="K147" s="501"/>
      <c r="L147" s="216"/>
      <c r="M147" s="214"/>
      <c r="N147" s="214"/>
      <c r="O147" s="214"/>
      <c r="P147" s="214"/>
      <c r="Q147" s="215"/>
      <c r="R147" s="213"/>
      <c r="S147" s="213"/>
      <c r="T147" s="213"/>
      <c r="U147" s="213"/>
      <c r="V147" s="216"/>
      <c r="X147" s="167">
        <f t="shared" si="17"/>
        <v>0</v>
      </c>
      <c r="Y147" s="163">
        <f t="shared" si="18"/>
        <v>0</v>
      </c>
      <c r="Z147" s="163">
        <f t="shared" si="19"/>
        <v>0</v>
      </c>
      <c r="AA147" s="958">
        <f t="shared" si="20"/>
        <v>0</v>
      </c>
      <c r="AC147" s="167">
        <f t="shared" si="21"/>
        <v>0</v>
      </c>
      <c r="AD147" s="163">
        <f t="shared" si="22"/>
        <v>0</v>
      </c>
      <c r="AE147" s="163">
        <f t="shared" si="23"/>
        <v>0</v>
      </c>
      <c r="AF147" s="168">
        <f t="shared" si="24"/>
        <v>0</v>
      </c>
    </row>
    <row r="148" spans="1:32" x14ac:dyDescent="0.25">
      <c r="A148" s="155" t="str">
        <f>IF(ISBLANK('B1'!A148),"",'B1'!A148)</f>
        <v/>
      </c>
      <c r="B148" s="158" t="str">
        <f>IF(ISBLANK('B1'!B148),"",'B1'!B148)</f>
        <v/>
      </c>
      <c r="C148" s="280" t="str">
        <f>IF(ISBLANK('B1'!Q148),"",'B1'!Q148)</f>
        <v/>
      </c>
      <c r="D148" s="212"/>
      <c r="E148" s="213"/>
      <c r="F148" s="213"/>
      <c r="G148" s="213"/>
      <c r="H148" s="213"/>
      <c r="I148" s="213"/>
      <c r="J148" s="215"/>
      <c r="K148" s="501"/>
      <c r="L148" s="216"/>
      <c r="M148" s="214"/>
      <c r="N148" s="214"/>
      <c r="O148" s="214"/>
      <c r="P148" s="214"/>
      <c r="Q148" s="215"/>
      <c r="R148" s="213"/>
      <c r="S148" s="213"/>
      <c r="T148" s="213"/>
      <c r="U148" s="213"/>
      <c r="V148" s="216"/>
      <c r="X148" s="167">
        <f t="shared" si="17"/>
        <v>0</v>
      </c>
      <c r="Y148" s="163">
        <f t="shared" si="18"/>
        <v>0</v>
      </c>
      <c r="Z148" s="163">
        <f t="shared" si="19"/>
        <v>0</v>
      </c>
      <c r="AA148" s="958">
        <f t="shared" si="20"/>
        <v>0</v>
      </c>
      <c r="AC148" s="167">
        <f t="shared" si="21"/>
        <v>0</v>
      </c>
      <c r="AD148" s="163">
        <f t="shared" si="22"/>
        <v>0</v>
      </c>
      <c r="AE148" s="163">
        <f t="shared" si="23"/>
        <v>0</v>
      </c>
      <c r="AF148" s="168">
        <f t="shared" si="24"/>
        <v>0</v>
      </c>
    </row>
    <row r="149" spans="1:32" x14ac:dyDescent="0.25">
      <c r="A149" s="155" t="str">
        <f>IF(ISBLANK('B1'!A149),"",'B1'!A149)</f>
        <v/>
      </c>
      <c r="B149" s="158" t="str">
        <f>IF(ISBLANK('B1'!B149),"",'B1'!B149)</f>
        <v/>
      </c>
      <c r="C149" s="280" t="str">
        <f>IF(ISBLANK('B1'!Q149),"",'B1'!Q149)</f>
        <v/>
      </c>
      <c r="D149" s="212"/>
      <c r="E149" s="213"/>
      <c r="F149" s="213"/>
      <c r="G149" s="213"/>
      <c r="H149" s="213"/>
      <c r="I149" s="213"/>
      <c r="J149" s="215"/>
      <c r="K149" s="501"/>
      <c r="L149" s="216"/>
      <c r="M149" s="214"/>
      <c r="N149" s="214"/>
      <c r="O149" s="214"/>
      <c r="P149" s="214"/>
      <c r="Q149" s="215"/>
      <c r="R149" s="213"/>
      <c r="S149" s="213"/>
      <c r="T149" s="213"/>
      <c r="U149" s="213"/>
      <c r="V149" s="216"/>
      <c r="X149" s="167">
        <f t="shared" si="17"/>
        <v>0</v>
      </c>
      <c r="Y149" s="163">
        <f t="shared" si="18"/>
        <v>0</v>
      </c>
      <c r="Z149" s="163">
        <f t="shared" si="19"/>
        <v>0</v>
      </c>
      <c r="AA149" s="958">
        <f t="shared" si="20"/>
        <v>0</v>
      </c>
      <c r="AC149" s="167">
        <f t="shared" si="21"/>
        <v>0</v>
      </c>
      <c r="AD149" s="163">
        <f t="shared" si="22"/>
        <v>0</v>
      </c>
      <c r="AE149" s="163">
        <f t="shared" si="23"/>
        <v>0</v>
      </c>
      <c r="AF149" s="168">
        <f t="shared" si="24"/>
        <v>0</v>
      </c>
    </row>
    <row r="150" spans="1:32" x14ac:dyDescent="0.25">
      <c r="A150" s="155" t="str">
        <f>IF(ISBLANK('B1'!A150),"",'B1'!A150)</f>
        <v/>
      </c>
      <c r="B150" s="158" t="str">
        <f>IF(ISBLANK('B1'!B150),"",'B1'!B150)</f>
        <v/>
      </c>
      <c r="C150" s="280" t="str">
        <f>IF(ISBLANK('B1'!Q150),"",'B1'!Q150)</f>
        <v/>
      </c>
      <c r="D150" s="212"/>
      <c r="E150" s="213"/>
      <c r="F150" s="213"/>
      <c r="G150" s="213"/>
      <c r="H150" s="213"/>
      <c r="I150" s="213"/>
      <c r="J150" s="215"/>
      <c r="K150" s="501"/>
      <c r="L150" s="216"/>
      <c r="M150" s="214"/>
      <c r="N150" s="214"/>
      <c r="O150" s="214"/>
      <c r="P150" s="214"/>
      <c r="Q150" s="215"/>
      <c r="R150" s="213"/>
      <c r="S150" s="213"/>
      <c r="T150" s="213"/>
      <c r="U150" s="213"/>
      <c r="V150" s="216"/>
      <c r="X150" s="167">
        <f t="shared" si="17"/>
        <v>0</v>
      </c>
      <c r="Y150" s="163">
        <f t="shared" si="18"/>
        <v>0</v>
      </c>
      <c r="Z150" s="163">
        <f t="shared" si="19"/>
        <v>0</v>
      </c>
      <c r="AA150" s="958">
        <f t="shared" si="20"/>
        <v>0</v>
      </c>
      <c r="AC150" s="167">
        <f t="shared" si="21"/>
        <v>0</v>
      </c>
      <c r="AD150" s="163">
        <f t="shared" si="22"/>
        <v>0</v>
      </c>
      <c r="AE150" s="163">
        <f t="shared" si="23"/>
        <v>0</v>
      </c>
      <c r="AF150" s="168">
        <f t="shared" si="24"/>
        <v>0</v>
      </c>
    </row>
    <row r="151" spans="1:32" x14ac:dyDescent="0.25">
      <c r="A151" s="155" t="str">
        <f>IF(ISBLANK('B1'!A151),"",'B1'!A151)</f>
        <v/>
      </c>
      <c r="B151" s="158" t="str">
        <f>IF(ISBLANK('B1'!B151),"",'B1'!B151)</f>
        <v/>
      </c>
      <c r="C151" s="280" t="str">
        <f>IF(ISBLANK('B1'!Q151),"",'B1'!Q151)</f>
        <v/>
      </c>
      <c r="D151" s="212"/>
      <c r="E151" s="213"/>
      <c r="F151" s="213"/>
      <c r="G151" s="213"/>
      <c r="H151" s="213"/>
      <c r="I151" s="213"/>
      <c r="J151" s="215"/>
      <c r="K151" s="501"/>
      <c r="L151" s="216"/>
      <c r="M151" s="214"/>
      <c r="N151" s="214"/>
      <c r="O151" s="214"/>
      <c r="P151" s="214"/>
      <c r="Q151" s="215"/>
      <c r="R151" s="213"/>
      <c r="S151" s="213"/>
      <c r="T151" s="213"/>
      <c r="U151" s="213"/>
      <c r="V151" s="216"/>
      <c r="X151" s="167">
        <f t="shared" si="17"/>
        <v>0</v>
      </c>
      <c r="Y151" s="163">
        <f t="shared" si="18"/>
        <v>0</v>
      </c>
      <c r="Z151" s="163">
        <f t="shared" si="19"/>
        <v>0</v>
      </c>
      <c r="AA151" s="958">
        <f t="shared" si="20"/>
        <v>0</v>
      </c>
      <c r="AC151" s="167">
        <f t="shared" si="21"/>
        <v>0</v>
      </c>
      <c r="AD151" s="163">
        <f t="shared" si="22"/>
        <v>0</v>
      </c>
      <c r="AE151" s="163">
        <f t="shared" si="23"/>
        <v>0</v>
      </c>
      <c r="AF151" s="168">
        <f t="shared" si="24"/>
        <v>0</v>
      </c>
    </row>
    <row r="152" spans="1:32" x14ac:dyDescent="0.25">
      <c r="A152" s="155" t="str">
        <f>IF(ISBLANK('B1'!A152),"",'B1'!A152)</f>
        <v/>
      </c>
      <c r="B152" s="158" t="str">
        <f>IF(ISBLANK('B1'!B152),"",'B1'!B152)</f>
        <v/>
      </c>
      <c r="C152" s="280" t="str">
        <f>IF(ISBLANK('B1'!Q152),"",'B1'!Q152)</f>
        <v/>
      </c>
      <c r="D152" s="212"/>
      <c r="E152" s="213"/>
      <c r="F152" s="213"/>
      <c r="G152" s="213"/>
      <c r="H152" s="213"/>
      <c r="I152" s="213"/>
      <c r="J152" s="215"/>
      <c r="K152" s="501"/>
      <c r="L152" s="216"/>
      <c r="M152" s="214"/>
      <c r="N152" s="214"/>
      <c r="O152" s="214"/>
      <c r="P152" s="214"/>
      <c r="Q152" s="215"/>
      <c r="R152" s="213"/>
      <c r="S152" s="213"/>
      <c r="T152" s="213"/>
      <c r="U152" s="213"/>
      <c r="V152" s="216"/>
      <c r="X152" s="167">
        <f t="shared" si="17"/>
        <v>0</v>
      </c>
      <c r="Y152" s="163">
        <f t="shared" si="18"/>
        <v>0</v>
      </c>
      <c r="Z152" s="163">
        <f t="shared" si="19"/>
        <v>0</v>
      </c>
      <c r="AA152" s="958">
        <f t="shared" si="20"/>
        <v>0</v>
      </c>
      <c r="AC152" s="167">
        <f t="shared" si="21"/>
        <v>0</v>
      </c>
      <c r="AD152" s="163">
        <f t="shared" si="22"/>
        <v>0</v>
      </c>
      <c r="AE152" s="163">
        <f t="shared" si="23"/>
        <v>0</v>
      </c>
      <c r="AF152" s="168">
        <f t="shared" si="24"/>
        <v>0</v>
      </c>
    </row>
    <row r="153" spans="1:32" x14ac:dyDescent="0.25">
      <c r="A153" s="155" t="str">
        <f>IF(ISBLANK('B1'!A153),"",'B1'!A153)</f>
        <v/>
      </c>
      <c r="B153" s="158" t="str">
        <f>IF(ISBLANK('B1'!B153),"",'B1'!B153)</f>
        <v/>
      </c>
      <c r="C153" s="280" t="str">
        <f>IF(ISBLANK('B1'!Q153),"",'B1'!Q153)</f>
        <v/>
      </c>
      <c r="D153" s="212"/>
      <c r="E153" s="213"/>
      <c r="F153" s="213"/>
      <c r="G153" s="213"/>
      <c r="H153" s="213"/>
      <c r="I153" s="213"/>
      <c r="J153" s="215"/>
      <c r="K153" s="501"/>
      <c r="L153" s="216"/>
      <c r="M153" s="214"/>
      <c r="N153" s="214"/>
      <c r="O153" s="214"/>
      <c r="P153" s="214"/>
      <c r="Q153" s="215"/>
      <c r="R153" s="213"/>
      <c r="S153" s="213"/>
      <c r="T153" s="213"/>
      <c r="U153" s="213"/>
      <c r="V153" s="216"/>
      <c r="X153" s="167">
        <f t="shared" si="17"/>
        <v>0</v>
      </c>
      <c r="Y153" s="163">
        <f t="shared" si="18"/>
        <v>0</v>
      </c>
      <c r="Z153" s="163">
        <f t="shared" si="19"/>
        <v>0</v>
      </c>
      <c r="AA153" s="958">
        <f t="shared" si="20"/>
        <v>0</v>
      </c>
      <c r="AC153" s="167">
        <f t="shared" si="21"/>
        <v>0</v>
      </c>
      <c r="AD153" s="163">
        <f t="shared" si="22"/>
        <v>0</v>
      </c>
      <c r="AE153" s="163">
        <f t="shared" si="23"/>
        <v>0</v>
      </c>
      <c r="AF153" s="168">
        <f t="shared" si="24"/>
        <v>0</v>
      </c>
    </row>
    <row r="154" spans="1:32" x14ac:dyDescent="0.25">
      <c r="A154" s="155" t="str">
        <f>IF(ISBLANK('B1'!A154),"",'B1'!A154)</f>
        <v/>
      </c>
      <c r="B154" s="158" t="str">
        <f>IF(ISBLANK('B1'!B154),"",'B1'!B154)</f>
        <v/>
      </c>
      <c r="C154" s="280" t="str">
        <f>IF(ISBLANK('B1'!Q154),"",'B1'!Q154)</f>
        <v/>
      </c>
      <c r="D154" s="212"/>
      <c r="E154" s="213"/>
      <c r="F154" s="213"/>
      <c r="G154" s="213"/>
      <c r="H154" s="213"/>
      <c r="I154" s="213"/>
      <c r="J154" s="215"/>
      <c r="K154" s="501"/>
      <c r="L154" s="216"/>
      <c r="M154" s="214"/>
      <c r="N154" s="214"/>
      <c r="O154" s="214"/>
      <c r="P154" s="214"/>
      <c r="Q154" s="215"/>
      <c r="R154" s="213"/>
      <c r="S154" s="213"/>
      <c r="T154" s="213"/>
      <c r="U154" s="213"/>
      <c r="V154" s="216"/>
      <c r="X154" s="167">
        <f t="shared" si="17"/>
        <v>0</v>
      </c>
      <c r="Y154" s="163">
        <f t="shared" si="18"/>
        <v>0</v>
      </c>
      <c r="Z154" s="163">
        <f t="shared" si="19"/>
        <v>0</v>
      </c>
      <c r="AA154" s="958">
        <f t="shared" si="20"/>
        <v>0</v>
      </c>
      <c r="AC154" s="167">
        <f t="shared" si="21"/>
        <v>0</v>
      </c>
      <c r="AD154" s="163">
        <f t="shared" si="22"/>
        <v>0</v>
      </c>
      <c r="AE154" s="163">
        <f t="shared" si="23"/>
        <v>0</v>
      </c>
      <c r="AF154" s="168">
        <f t="shared" si="24"/>
        <v>0</v>
      </c>
    </row>
    <row r="155" spans="1:32" x14ac:dyDescent="0.25">
      <c r="A155" s="155" t="str">
        <f>IF(ISBLANK('B1'!A155),"",'B1'!A155)</f>
        <v/>
      </c>
      <c r="B155" s="158" t="str">
        <f>IF(ISBLANK('B1'!B155),"",'B1'!B155)</f>
        <v/>
      </c>
      <c r="C155" s="280" t="str">
        <f>IF(ISBLANK('B1'!Q155),"",'B1'!Q155)</f>
        <v/>
      </c>
      <c r="D155" s="212"/>
      <c r="E155" s="213"/>
      <c r="F155" s="213"/>
      <c r="G155" s="213"/>
      <c r="H155" s="213"/>
      <c r="I155" s="213"/>
      <c r="J155" s="215"/>
      <c r="K155" s="501"/>
      <c r="L155" s="216"/>
      <c r="M155" s="214"/>
      <c r="N155" s="214"/>
      <c r="O155" s="214"/>
      <c r="P155" s="214"/>
      <c r="Q155" s="215"/>
      <c r="R155" s="213"/>
      <c r="S155" s="213"/>
      <c r="T155" s="213"/>
      <c r="U155" s="213"/>
      <c r="V155" s="216"/>
      <c r="X155" s="167">
        <f t="shared" si="17"/>
        <v>0</v>
      </c>
      <c r="Y155" s="163">
        <f t="shared" si="18"/>
        <v>0</v>
      </c>
      <c r="Z155" s="163">
        <f t="shared" si="19"/>
        <v>0</v>
      </c>
      <c r="AA155" s="958">
        <f t="shared" si="20"/>
        <v>0</v>
      </c>
      <c r="AC155" s="167">
        <f t="shared" si="21"/>
        <v>0</v>
      </c>
      <c r="AD155" s="163">
        <f t="shared" si="22"/>
        <v>0</v>
      </c>
      <c r="AE155" s="163">
        <f t="shared" si="23"/>
        <v>0</v>
      </c>
      <c r="AF155" s="168">
        <f t="shared" si="24"/>
        <v>0</v>
      </c>
    </row>
    <row r="156" spans="1:32" x14ac:dyDescent="0.25">
      <c r="A156" s="155" t="str">
        <f>IF(ISBLANK('B1'!A156),"",'B1'!A156)</f>
        <v/>
      </c>
      <c r="B156" s="158" t="str">
        <f>IF(ISBLANK('B1'!B156),"",'B1'!B156)</f>
        <v/>
      </c>
      <c r="C156" s="280" t="str">
        <f>IF(ISBLANK('B1'!Q156),"",'B1'!Q156)</f>
        <v/>
      </c>
      <c r="D156" s="212"/>
      <c r="E156" s="213"/>
      <c r="F156" s="213"/>
      <c r="G156" s="213"/>
      <c r="H156" s="213"/>
      <c r="I156" s="213"/>
      <c r="J156" s="215"/>
      <c r="K156" s="501"/>
      <c r="L156" s="216"/>
      <c r="M156" s="214"/>
      <c r="N156" s="214"/>
      <c r="O156" s="214"/>
      <c r="P156" s="214"/>
      <c r="Q156" s="215"/>
      <c r="R156" s="213"/>
      <c r="S156" s="213"/>
      <c r="T156" s="213"/>
      <c r="U156" s="213"/>
      <c r="V156" s="216"/>
      <c r="X156" s="167">
        <f t="shared" si="17"/>
        <v>0</v>
      </c>
      <c r="Y156" s="163">
        <f t="shared" si="18"/>
        <v>0</v>
      </c>
      <c r="Z156" s="163">
        <f t="shared" si="19"/>
        <v>0</v>
      </c>
      <c r="AA156" s="958">
        <f t="shared" si="20"/>
        <v>0</v>
      </c>
      <c r="AC156" s="167">
        <f t="shared" si="21"/>
        <v>0</v>
      </c>
      <c r="AD156" s="163">
        <f t="shared" si="22"/>
        <v>0</v>
      </c>
      <c r="AE156" s="163">
        <f t="shared" si="23"/>
        <v>0</v>
      </c>
      <c r="AF156" s="168">
        <f t="shared" si="24"/>
        <v>0</v>
      </c>
    </row>
    <row r="157" spans="1:32" x14ac:dyDescent="0.25">
      <c r="A157" s="155" t="str">
        <f>IF(ISBLANK('B1'!A157),"",'B1'!A157)</f>
        <v/>
      </c>
      <c r="B157" s="158" t="str">
        <f>IF(ISBLANK('B1'!B157),"",'B1'!B157)</f>
        <v/>
      </c>
      <c r="C157" s="280" t="str">
        <f>IF(ISBLANK('B1'!Q157),"",'B1'!Q157)</f>
        <v/>
      </c>
      <c r="D157" s="212"/>
      <c r="E157" s="213"/>
      <c r="F157" s="213"/>
      <c r="G157" s="213"/>
      <c r="H157" s="213"/>
      <c r="I157" s="213"/>
      <c r="J157" s="215"/>
      <c r="K157" s="501"/>
      <c r="L157" s="216"/>
      <c r="M157" s="214"/>
      <c r="N157" s="214"/>
      <c r="O157" s="214"/>
      <c r="P157" s="214"/>
      <c r="Q157" s="215"/>
      <c r="R157" s="213"/>
      <c r="S157" s="213"/>
      <c r="T157" s="213"/>
      <c r="U157" s="213"/>
      <c r="V157" s="216"/>
      <c r="X157" s="167">
        <f t="shared" si="17"/>
        <v>0</v>
      </c>
      <c r="Y157" s="163">
        <f t="shared" si="18"/>
        <v>0</v>
      </c>
      <c r="Z157" s="163">
        <f t="shared" si="19"/>
        <v>0</v>
      </c>
      <c r="AA157" s="958">
        <f t="shared" si="20"/>
        <v>0</v>
      </c>
      <c r="AC157" s="167">
        <f t="shared" si="21"/>
        <v>0</v>
      </c>
      <c r="AD157" s="163">
        <f t="shared" si="22"/>
        <v>0</v>
      </c>
      <c r="AE157" s="163">
        <f t="shared" si="23"/>
        <v>0</v>
      </c>
      <c r="AF157" s="168">
        <f t="shared" si="24"/>
        <v>0</v>
      </c>
    </row>
    <row r="158" spans="1:32" x14ac:dyDescent="0.25">
      <c r="A158" s="155" t="str">
        <f>IF(ISBLANK('B1'!A158),"",'B1'!A158)</f>
        <v/>
      </c>
      <c r="B158" s="158" t="str">
        <f>IF(ISBLANK('B1'!B158),"",'B1'!B158)</f>
        <v/>
      </c>
      <c r="C158" s="280" t="str">
        <f>IF(ISBLANK('B1'!Q158),"",'B1'!Q158)</f>
        <v/>
      </c>
      <c r="D158" s="212"/>
      <c r="E158" s="213"/>
      <c r="F158" s="213"/>
      <c r="G158" s="213"/>
      <c r="H158" s="213"/>
      <c r="I158" s="213"/>
      <c r="J158" s="215"/>
      <c r="K158" s="501"/>
      <c r="L158" s="216"/>
      <c r="M158" s="214"/>
      <c r="N158" s="214"/>
      <c r="O158" s="214"/>
      <c r="P158" s="214"/>
      <c r="Q158" s="215"/>
      <c r="R158" s="213"/>
      <c r="S158" s="213"/>
      <c r="T158" s="213"/>
      <c r="U158" s="213"/>
      <c r="V158" s="216"/>
      <c r="X158" s="167">
        <f t="shared" si="17"/>
        <v>0</v>
      </c>
      <c r="Y158" s="163">
        <f t="shared" si="18"/>
        <v>0</v>
      </c>
      <c r="Z158" s="163">
        <f t="shared" si="19"/>
        <v>0</v>
      </c>
      <c r="AA158" s="958">
        <f t="shared" si="20"/>
        <v>0</v>
      </c>
      <c r="AC158" s="167">
        <f t="shared" si="21"/>
        <v>0</v>
      </c>
      <c r="AD158" s="163">
        <f t="shared" si="22"/>
        <v>0</v>
      </c>
      <c r="AE158" s="163">
        <f t="shared" si="23"/>
        <v>0</v>
      </c>
      <c r="AF158" s="168">
        <f t="shared" si="24"/>
        <v>0</v>
      </c>
    </row>
    <row r="159" spans="1:32" x14ac:dyDescent="0.25">
      <c r="A159" s="155" t="str">
        <f>IF(ISBLANK('B1'!A159),"",'B1'!A159)</f>
        <v/>
      </c>
      <c r="B159" s="158" t="str">
        <f>IF(ISBLANK('B1'!B159),"",'B1'!B159)</f>
        <v/>
      </c>
      <c r="C159" s="280" t="str">
        <f>IF(ISBLANK('B1'!Q159),"",'B1'!Q159)</f>
        <v/>
      </c>
      <c r="D159" s="212"/>
      <c r="E159" s="213"/>
      <c r="F159" s="213"/>
      <c r="G159" s="213"/>
      <c r="H159" s="213"/>
      <c r="I159" s="213"/>
      <c r="J159" s="215"/>
      <c r="K159" s="501"/>
      <c r="L159" s="216"/>
      <c r="M159" s="214"/>
      <c r="N159" s="214"/>
      <c r="O159" s="214"/>
      <c r="P159" s="214"/>
      <c r="Q159" s="215"/>
      <c r="R159" s="213"/>
      <c r="S159" s="213"/>
      <c r="T159" s="213"/>
      <c r="U159" s="213"/>
      <c r="V159" s="216"/>
      <c r="X159" s="167">
        <f t="shared" si="17"/>
        <v>0</v>
      </c>
      <c r="Y159" s="163">
        <f t="shared" si="18"/>
        <v>0</v>
      </c>
      <c r="Z159" s="163">
        <f t="shared" si="19"/>
        <v>0</v>
      </c>
      <c r="AA159" s="958">
        <f t="shared" si="20"/>
        <v>0</v>
      </c>
      <c r="AC159" s="167">
        <f t="shared" si="21"/>
        <v>0</v>
      </c>
      <c r="AD159" s="163">
        <f t="shared" si="22"/>
        <v>0</v>
      </c>
      <c r="AE159" s="163">
        <f t="shared" si="23"/>
        <v>0</v>
      </c>
      <c r="AF159" s="168">
        <f t="shared" si="24"/>
        <v>0</v>
      </c>
    </row>
    <row r="160" spans="1:32" x14ac:dyDescent="0.25">
      <c r="A160" s="155" t="str">
        <f>IF(ISBLANK('B1'!A160),"",'B1'!A160)</f>
        <v/>
      </c>
      <c r="B160" s="158" t="str">
        <f>IF(ISBLANK('B1'!B160),"",'B1'!B160)</f>
        <v/>
      </c>
      <c r="C160" s="280" t="str">
        <f>IF(ISBLANK('B1'!Q160),"",'B1'!Q160)</f>
        <v/>
      </c>
      <c r="D160" s="212"/>
      <c r="E160" s="213"/>
      <c r="F160" s="213"/>
      <c r="G160" s="213"/>
      <c r="H160" s="213"/>
      <c r="I160" s="213"/>
      <c r="J160" s="215"/>
      <c r="K160" s="501"/>
      <c r="L160" s="216"/>
      <c r="M160" s="214"/>
      <c r="N160" s="214"/>
      <c r="O160" s="214"/>
      <c r="P160" s="214"/>
      <c r="Q160" s="215"/>
      <c r="R160" s="213"/>
      <c r="S160" s="213"/>
      <c r="T160" s="213"/>
      <c r="U160" s="213"/>
      <c r="V160" s="216"/>
      <c r="X160" s="167">
        <f t="shared" si="17"/>
        <v>0</v>
      </c>
      <c r="Y160" s="163">
        <f t="shared" si="18"/>
        <v>0</v>
      </c>
      <c r="Z160" s="163">
        <f t="shared" si="19"/>
        <v>0</v>
      </c>
      <c r="AA160" s="958">
        <f t="shared" si="20"/>
        <v>0</v>
      </c>
      <c r="AC160" s="167">
        <f t="shared" si="21"/>
        <v>0</v>
      </c>
      <c r="AD160" s="163">
        <f t="shared" si="22"/>
        <v>0</v>
      </c>
      <c r="AE160" s="163">
        <f t="shared" si="23"/>
        <v>0</v>
      </c>
      <c r="AF160" s="168">
        <f t="shared" si="24"/>
        <v>0</v>
      </c>
    </row>
    <row r="161" spans="1:32" x14ac:dyDescent="0.25">
      <c r="A161" s="155" t="str">
        <f>IF(ISBLANK('B1'!A161),"",'B1'!A161)</f>
        <v/>
      </c>
      <c r="B161" s="158" t="str">
        <f>IF(ISBLANK('B1'!B161),"",'B1'!B161)</f>
        <v/>
      </c>
      <c r="C161" s="280" t="str">
        <f>IF(ISBLANK('B1'!Q161),"",'B1'!Q161)</f>
        <v/>
      </c>
      <c r="D161" s="212"/>
      <c r="E161" s="213"/>
      <c r="F161" s="213"/>
      <c r="G161" s="213"/>
      <c r="H161" s="213"/>
      <c r="I161" s="213"/>
      <c r="J161" s="215"/>
      <c r="K161" s="501"/>
      <c r="L161" s="216"/>
      <c r="M161" s="214"/>
      <c r="N161" s="214"/>
      <c r="O161" s="214"/>
      <c r="P161" s="214"/>
      <c r="Q161" s="215"/>
      <c r="R161" s="213"/>
      <c r="S161" s="213"/>
      <c r="T161" s="213"/>
      <c r="U161" s="213"/>
      <c r="V161" s="216"/>
      <c r="X161" s="167">
        <f t="shared" si="17"/>
        <v>0</v>
      </c>
      <c r="Y161" s="163">
        <f t="shared" si="18"/>
        <v>0</v>
      </c>
      <c r="Z161" s="163">
        <f t="shared" si="19"/>
        <v>0</v>
      </c>
      <c r="AA161" s="958">
        <f t="shared" si="20"/>
        <v>0</v>
      </c>
      <c r="AC161" s="167">
        <f t="shared" si="21"/>
        <v>0</v>
      </c>
      <c r="AD161" s="163">
        <f t="shared" si="22"/>
        <v>0</v>
      </c>
      <c r="AE161" s="163">
        <f t="shared" si="23"/>
        <v>0</v>
      </c>
      <c r="AF161" s="168">
        <f t="shared" si="24"/>
        <v>0</v>
      </c>
    </row>
    <row r="162" spans="1:32" x14ac:dyDescent="0.25">
      <c r="A162" s="155" t="str">
        <f>IF(ISBLANK('B1'!A162),"",'B1'!A162)</f>
        <v/>
      </c>
      <c r="B162" s="158" t="str">
        <f>IF(ISBLANK('B1'!B162),"",'B1'!B162)</f>
        <v/>
      </c>
      <c r="C162" s="280" t="str">
        <f>IF(ISBLANK('B1'!Q162),"",'B1'!Q162)</f>
        <v/>
      </c>
      <c r="D162" s="212"/>
      <c r="E162" s="213"/>
      <c r="F162" s="213"/>
      <c r="G162" s="213"/>
      <c r="H162" s="213"/>
      <c r="I162" s="213"/>
      <c r="J162" s="215"/>
      <c r="K162" s="501"/>
      <c r="L162" s="216"/>
      <c r="M162" s="214"/>
      <c r="N162" s="214"/>
      <c r="O162" s="214"/>
      <c r="P162" s="214"/>
      <c r="Q162" s="215"/>
      <c r="R162" s="213"/>
      <c r="S162" s="213"/>
      <c r="T162" s="213"/>
      <c r="U162" s="213"/>
      <c r="V162" s="216"/>
      <c r="X162" s="167">
        <f t="shared" si="17"/>
        <v>0</v>
      </c>
      <c r="Y162" s="163">
        <f t="shared" si="18"/>
        <v>0</v>
      </c>
      <c r="Z162" s="163">
        <f t="shared" si="19"/>
        <v>0</v>
      </c>
      <c r="AA162" s="958">
        <f t="shared" si="20"/>
        <v>0</v>
      </c>
      <c r="AC162" s="167">
        <f t="shared" si="21"/>
        <v>0</v>
      </c>
      <c r="AD162" s="163">
        <f t="shared" si="22"/>
        <v>0</v>
      </c>
      <c r="AE162" s="163">
        <f t="shared" si="23"/>
        <v>0</v>
      </c>
      <c r="AF162" s="168">
        <f t="shared" si="24"/>
        <v>0</v>
      </c>
    </row>
    <row r="163" spans="1:32" x14ac:dyDescent="0.25">
      <c r="A163" s="155" t="str">
        <f>IF(ISBLANK('B1'!A163),"",'B1'!A163)</f>
        <v/>
      </c>
      <c r="B163" s="158" t="str">
        <f>IF(ISBLANK('B1'!B163),"",'B1'!B163)</f>
        <v/>
      </c>
      <c r="C163" s="280" t="str">
        <f>IF(ISBLANK('B1'!Q163),"",'B1'!Q163)</f>
        <v/>
      </c>
      <c r="D163" s="212"/>
      <c r="E163" s="213"/>
      <c r="F163" s="213"/>
      <c r="G163" s="213"/>
      <c r="H163" s="213"/>
      <c r="I163" s="213"/>
      <c r="J163" s="215"/>
      <c r="K163" s="501"/>
      <c r="L163" s="216"/>
      <c r="M163" s="214"/>
      <c r="N163" s="214"/>
      <c r="O163" s="214"/>
      <c r="P163" s="214"/>
      <c r="Q163" s="215"/>
      <c r="R163" s="213"/>
      <c r="S163" s="213"/>
      <c r="T163" s="213"/>
      <c r="U163" s="213"/>
      <c r="V163" s="216"/>
      <c r="X163" s="167">
        <f t="shared" si="17"/>
        <v>0</v>
      </c>
      <c r="Y163" s="163">
        <f t="shared" si="18"/>
        <v>0</v>
      </c>
      <c r="Z163" s="163">
        <f t="shared" si="19"/>
        <v>0</v>
      </c>
      <c r="AA163" s="958">
        <f t="shared" si="20"/>
        <v>0</v>
      </c>
      <c r="AC163" s="167">
        <f t="shared" si="21"/>
        <v>0</v>
      </c>
      <c r="AD163" s="163">
        <f t="shared" si="22"/>
        <v>0</v>
      </c>
      <c r="AE163" s="163">
        <f t="shared" si="23"/>
        <v>0</v>
      </c>
      <c r="AF163" s="168">
        <f t="shared" si="24"/>
        <v>0</v>
      </c>
    </row>
    <row r="164" spans="1:32" x14ac:dyDescent="0.25">
      <c r="A164" s="155" t="str">
        <f>IF(ISBLANK('B1'!A164),"",'B1'!A164)</f>
        <v/>
      </c>
      <c r="B164" s="158" t="str">
        <f>IF(ISBLANK('B1'!B164),"",'B1'!B164)</f>
        <v/>
      </c>
      <c r="C164" s="280" t="str">
        <f>IF(ISBLANK('B1'!Q164),"",'B1'!Q164)</f>
        <v/>
      </c>
      <c r="D164" s="212"/>
      <c r="E164" s="213"/>
      <c r="F164" s="213"/>
      <c r="G164" s="213"/>
      <c r="H164" s="213"/>
      <c r="I164" s="213"/>
      <c r="J164" s="215"/>
      <c r="K164" s="501"/>
      <c r="L164" s="216"/>
      <c r="M164" s="214"/>
      <c r="N164" s="214"/>
      <c r="O164" s="214"/>
      <c r="P164" s="214"/>
      <c r="Q164" s="215"/>
      <c r="R164" s="213"/>
      <c r="S164" s="213"/>
      <c r="T164" s="213"/>
      <c r="U164" s="213"/>
      <c r="V164" s="216"/>
      <c r="X164" s="167">
        <f t="shared" si="17"/>
        <v>0</v>
      </c>
      <c r="Y164" s="163">
        <f t="shared" si="18"/>
        <v>0</v>
      </c>
      <c r="Z164" s="163">
        <f t="shared" si="19"/>
        <v>0</v>
      </c>
      <c r="AA164" s="958">
        <f t="shared" si="20"/>
        <v>0</v>
      </c>
      <c r="AC164" s="167">
        <f t="shared" si="21"/>
        <v>0</v>
      </c>
      <c r="AD164" s="163">
        <f t="shared" si="22"/>
        <v>0</v>
      </c>
      <c r="AE164" s="163">
        <f t="shared" si="23"/>
        <v>0</v>
      </c>
      <c r="AF164" s="168">
        <f t="shared" si="24"/>
        <v>0</v>
      </c>
    </row>
    <row r="165" spans="1:32" x14ac:dyDescent="0.25">
      <c r="A165" s="155" t="str">
        <f>IF(ISBLANK('B1'!A165),"",'B1'!A165)</f>
        <v/>
      </c>
      <c r="B165" s="158" t="str">
        <f>IF(ISBLANK('B1'!B165),"",'B1'!B165)</f>
        <v/>
      </c>
      <c r="C165" s="280" t="str">
        <f>IF(ISBLANK('B1'!Q165),"",'B1'!Q165)</f>
        <v/>
      </c>
      <c r="D165" s="212"/>
      <c r="E165" s="213"/>
      <c r="F165" s="213"/>
      <c r="G165" s="213"/>
      <c r="H165" s="213"/>
      <c r="I165" s="213"/>
      <c r="J165" s="215"/>
      <c r="K165" s="501"/>
      <c r="L165" s="216"/>
      <c r="M165" s="214"/>
      <c r="N165" s="214"/>
      <c r="O165" s="214"/>
      <c r="P165" s="214"/>
      <c r="Q165" s="215"/>
      <c r="R165" s="213"/>
      <c r="S165" s="213"/>
      <c r="T165" s="213"/>
      <c r="U165" s="213"/>
      <c r="V165" s="216"/>
      <c r="X165" s="167">
        <f t="shared" si="17"/>
        <v>0</v>
      </c>
      <c r="Y165" s="163">
        <f t="shared" si="18"/>
        <v>0</v>
      </c>
      <c r="Z165" s="163">
        <f t="shared" si="19"/>
        <v>0</v>
      </c>
      <c r="AA165" s="958">
        <f t="shared" si="20"/>
        <v>0</v>
      </c>
      <c r="AC165" s="167">
        <f t="shared" si="21"/>
        <v>0</v>
      </c>
      <c r="AD165" s="163">
        <f t="shared" si="22"/>
        <v>0</v>
      </c>
      <c r="AE165" s="163">
        <f t="shared" si="23"/>
        <v>0</v>
      </c>
      <c r="AF165" s="168">
        <f t="shared" si="24"/>
        <v>0</v>
      </c>
    </row>
    <row r="166" spans="1:32" x14ac:dyDescent="0.25">
      <c r="A166" s="155" t="str">
        <f>IF(ISBLANK('B1'!A166),"",'B1'!A166)</f>
        <v/>
      </c>
      <c r="B166" s="158" t="str">
        <f>IF(ISBLANK('B1'!B166),"",'B1'!B166)</f>
        <v/>
      </c>
      <c r="C166" s="280" t="str">
        <f>IF(ISBLANK('B1'!Q166),"",'B1'!Q166)</f>
        <v/>
      </c>
      <c r="D166" s="212"/>
      <c r="E166" s="213"/>
      <c r="F166" s="213"/>
      <c r="G166" s="213"/>
      <c r="H166" s="213"/>
      <c r="I166" s="213"/>
      <c r="J166" s="215"/>
      <c r="K166" s="501"/>
      <c r="L166" s="216"/>
      <c r="M166" s="214"/>
      <c r="N166" s="214"/>
      <c r="O166" s="214"/>
      <c r="P166" s="214"/>
      <c r="Q166" s="215"/>
      <c r="R166" s="213"/>
      <c r="S166" s="213"/>
      <c r="T166" s="213"/>
      <c r="U166" s="213"/>
      <c r="V166" s="216"/>
      <c r="X166" s="167">
        <f t="shared" si="17"/>
        <v>0</v>
      </c>
      <c r="Y166" s="163">
        <f t="shared" si="18"/>
        <v>0</v>
      </c>
      <c r="Z166" s="163">
        <f t="shared" si="19"/>
        <v>0</v>
      </c>
      <c r="AA166" s="958">
        <f t="shared" si="20"/>
        <v>0</v>
      </c>
      <c r="AC166" s="167">
        <f t="shared" si="21"/>
        <v>0</v>
      </c>
      <c r="AD166" s="163">
        <f t="shared" si="22"/>
        <v>0</v>
      </c>
      <c r="AE166" s="163">
        <f t="shared" si="23"/>
        <v>0</v>
      </c>
      <c r="AF166" s="168">
        <f t="shared" si="24"/>
        <v>0</v>
      </c>
    </row>
    <row r="167" spans="1:32" x14ac:dyDescent="0.25">
      <c r="A167" s="155" t="str">
        <f>IF(ISBLANK('B1'!A167),"",'B1'!A167)</f>
        <v/>
      </c>
      <c r="B167" s="158" t="str">
        <f>IF(ISBLANK('B1'!B167),"",'B1'!B167)</f>
        <v/>
      </c>
      <c r="C167" s="280" t="str">
        <f>IF(ISBLANK('B1'!Q167),"",'B1'!Q167)</f>
        <v/>
      </c>
      <c r="D167" s="212"/>
      <c r="E167" s="213"/>
      <c r="F167" s="213"/>
      <c r="G167" s="213"/>
      <c r="H167" s="213"/>
      <c r="I167" s="213"/>
      <c r="J167" s="215"/>
      <c r="K167" s="501"/>
      <c r="L167" s="216"/>
      <c r="M167" s="214"/>
      <c r="N167" s="214"/>
      <c r="O167" s="214"/>
      <c r="P167" s="214"/>
      <c r="Q167" s="215"/>
      <c r="R167" s="213"/>
      <c r="S167" s="213"/>
      <c r="T167" s="213"/>
      <c r="U167" s="213"/>
      <c r="V167" s="216"/>
      <c r="X167" s="167">
        <f t="shared" si="17"/>
        <v>0</v>
      </c>
      <c r="Y167" s="163">
        <f t="shared" si="18"/>
        <v>0</v>
      </c>
      <c r="Z167" s="163">
        <f t="shared" si="19"/>
        <v>0</v>
      </c>
      <c r="AA167" s="958">
        <f t="shared" si="20"/>
        <v>0</v>
      </c>
      <c r="AC167" s="167">
        <f t="shared" si="21"/>
        <v>0</v>
      </c>
      <c r="AD167" s="163">
        <f t="shared" si="22"/>
        <v>0</v>
      </c>
      <c r="AE167" s="163">
        <f t="shared" si="23"/>
        <v>0</v>
      </c>
      <c r="AF167" s="168">
        <f t="shared" si="24"/>
        <v>0</v>
      </c>
    </row>
    <row r="168" spans="1:32" x14ac:dyDescent="0.25">
      <c r="A168" s="155" t="str">
        <f>IF(ISBLANK('B1'!A168),"",'B1'!A168)</f>
        <v/>
      </c>
      <c r="B168" s="158" t="str">
        <f>IF(ISBLANK('B1'!B168),"",'B1'!B168)</f>
        <v/>
      </c>
      <c r="C168" s="280" t="str">
        <f>IF(ISBLANK('B1'!Q168),"",'B1'!Q168)</f>
        <v/>
      </c>
      <c r="D168" s="212"/>
      <c r="E168" s="213"/>
      <c r="F168" s="213"/>
      <c r="G168" s="213"/>
      <c r="H168" s="213"/>
      <c r="I168" s="213"/>
      <c r="J168" s="215"/>
      <c r="K168" s="501"/>
      <c r="L168" s="216"/>
      <c r="M168" s="214"/>
      <c r="N168" s="214"/>
      <c r="O168" s="214"/>
      <c r="P168" s="214"/>
      <c r="Q168" s="215"/>
      <c r="R168" s="213"/>
      <c r="S168" s="213"/>
      <c r="T168" s="213"/>
      <c r="U168" s="213"/>
      <c r="V168" s="216"/>
      <c r="X168" s="167">
        <f t="shared" si="17"/>
        <v>0</v>
      </c>
      <c r="Y168" s="163">
        <f t="shared" si="18"/>
        <v>0</v>
      </c>
      <c r="Z168" s="163">
        <f t="shared" si="19"/>
        <v>0</v>
      </c>
      <c r="AA168" s="958">
        <f t="shared" si="20"/>
        <v>0</v>
      </c>
      <c r="AC168" s="167">
        <f t="shared" si="21"/>
        <v>0</v>
      </c>
      <c r="AD168" s="163">
        <f t="shared" si="22"/>
        <v>0</v>
      </c>
      <c r="AE168" s="163">
        <f t="shared" si="23"/>
        <v>0</v>
      </c>
      <c r="AF168" s="168">
        <f t="shared" si="24"/>
        <v>0</v>
      </c>
    </row>
    <row r="169" spans="1:32" x14ac:dyDescent="0.25">
      <c r="A169" s="155" t="str">
        <f>IF(ISBLANK('B1'!A169),"",'B1'!A169)</f>
        <v/>
      </c>
      <c r="B169" s="158" t="str">
        <f>IF(ISBLANK('B1'!B169),"",'B1'!B169)</f>
        <v/>
      </c>
      <c r="C169" s="280" t="str">
        <f>IF(ISBLANK('B1'!Q169),"",'B1'!Q169)</f>
        <v/>
      </c>
      <c r="D169" s="212"/>
      <c r="E169" s="213"/>
      <c r="F169" s="213"/>
      <c r="G169" s="213"/>
      <c r="H169" s="213"/>
      <c r="I169" s="213"/>
      <c r="J169" s="215"/>
      <c r="K169" s="501"/>
      <c r="L169" s="216"/>
      <c r="M169" s="214"/>
      <c r="N169" s="214"/>
      <c r="O169" s="214"/>
      <c r="P169" s="214"/>
      <c r="Q169" s="215"/>
      <c r="R169" s="213"/>
      <c r="S169" s="213"/>
      <c r="T169" s="213"/>
      <c r="U169" s="213"/>
      <c r="V169" s="216"/>
      <c r="X169" s="167">
        <f t="shared" si="17"/>
        <v>0</v>
      </c>
      <c r="Y169" s="163">
        <f t="shared" si="18"/>
        <v>0</v>
      </c>
      <c r="Z169" s="163">
        <f t="shared" si="19"/>
        <v>0</v>
      </c>
      <c r="AA169" s="958">
        <f t="shared" si="20"/>
        <v>0</v>
      </c>
      <c r="AC169" s="167">
        <f t="shared" si="21"/>
        <v>0</v>
      </c>
      <c r="AD169" s="163">
        <f t="shared" si="22"/>
        <v>0</v>
      </c>
      <c r="AE169" s="163">
        <f t="shared" si="23"/>
        <v>0</v>
      </c>
      <c r="AF169" s="168">
        <f t="shared" si="24"/>
        <v>0</v>
      </c>
    </row>
    <row r="170" spans="1:32" x14ac:dyDescent="0.25">
      <c r="A170" s="155" t="str">
        <f>IF(ISBLANK('B1'!A170),"",'B1'!A170)</f>
        <v/>
      </c>
      <c r="B170" s="158" t="str">
        <f>IF(ISBLANK('B1'!B170),"",'B1'!B170)</f>
        <v/>
      </c>
      <c r="C170" s="280" t="str">
        <f>IF(ISBLANK('B1'!Q170),"",'B1'!Q170)</f>
        <v/>
      </c>
      <c r="D170" s="212"/>
      <c r="E170" s="213"/>
      <c r="F170" s="213"/>
      <c r="G170" s="213"/>
      <c r="H170" s="213"/>
      <c r="I170" s="213"/>
      <c r="J170" s="215"/>
      <c r="K170" s="501"/>
      <c r="L170" s="216"/>
      <c r="M170" s="214"/>
      <c r="N170" s="214"/>
      <c r="O170" s="214"/>
      <c r="P170" s="214"/>
      <c r="Q170" s="215"/>
      <c r="R170" s="213"/>
      <c r="S170" s="213"/>
      <c r="T170" s="213"/>
      <c r="U170" s="213"/>
      <c r="V170" s="216"/>
      <c r="X170" s="167">
        <f t="shared" si="17"/>
        <v>0</v>
      </c>
      <c r="Y170" s="163">
        <f t="shared" si="18"/>
        <v>0</v>
      </c>
      <c r="Z170" s="163">
        <f t="shared" si="19"/>
        <v>0</v>
      </c>
      <c r="AA170" s="958">
        <f t="shared" si="20"/>
        <v>0</v>
      </c>
      <c r="AC170" s="167">
        <f t="shared" si="21"/>
        <v>0</v>
      </c>
      <c r="AD170" s="163">
        <f t="shared" si="22"/>
        <v>0</v>
      </c>
      <c r="AE170" s="163">
        <f t="shared" si="23"/>
        <v>0</v>
      </c>
      <c r="AF170" s="168">
        <f t="shared" si="24"/>
        <v>0</v>
      </c>
    </row>
    <row r="171" spans="1:32" x14ac:dyDescent="0.25">
      <c r="A171" s="155" t="str">
        <f>IF(ISBLANK('B1'!A171),"",'B1'!A171)</f>
        <v/>
      </c>
      <c r="B171" s="158" t="str">
        <f>IF(ISBLANK('B1'!B171),"",'B1'!B171)</f>
        <v/>
      </c>
      <c r="C171" s="280" t="str">
        <f>IF(ISBLANK('B1'!Q171),"",'B1'!Q171)</f>
        <v/>
      </c>
      <c r="D171" s="212"/>
      <c r="E171" s="213"/>
      <c r="F171" s="213"/>
      <c r="G171" s="213"/>
      <c r="H171" s="213"/>
      <c r="I171" s="213"/>
      <c r="J171" s="215"/>
      <c r="K171" s="501"/>
      <c r="L171" s="216"/>
      <c r="M171" s="214"/>
      <c r="N171" s="214"/>
      <c r="O171" s="214"/>
      <c r="P171" s="214"/>
      <c r="Q171" s="215"/>
      <c r="R171" s="213"/>
      <c r="S171" s="213"/>
      <c r="T171" s="213"/>
      <c r="U171" s="213"/>
      <c r="V171" s="216"/>
      <c r="X171" s="167">
        <f t="shared" si="17"/>
        <v>0</v>
      </c>
      <c r="Y171" s="163">
        <f t="shared" si="18"/>
        <v>0</v>
      </c>
      <c r="Z171" s="163">
        <f t="shared" si="19"/>
        <v>0</v>
      </c>
      <c r="AA171" s="958">
        <f t="shared" si="20"/>
        <v>0</v>
      </c>
      <c r="AC171" s="167">
        <f t="shared" si="21"/>
        <v>0</v>
      </c>
      <c r="AD171" s="163">
        <f t="shared" si="22"/>
        <v>0</v>
      </c>
      <c r="AE171" s="163">
        <f t="shared" si="23"/>
        <v>0</v>
      </c>
      <c r="AF171" s="168">
        <f t="shared" si="24"/>
        <v>0</v>
      </c>
    </row>
    <row r="172" spans="1:32" x14ac:dyDescent="0.25">
      <c r="A172" s="155" t="str">
        <f>IF(ISBLANK('B1'!A172),"",'B1'!A172)</f>
        <v/>
      </c>
      <c r="B172" s="158" t="str">
        <f>IF(ISBLANK('B1'!B172),"",'B1'!B172)</f>
        <v/>
      </c>
      <c r="C172" s="280" t="str">
        <f>IF(ISBLANK('B1'!Q172),"",'B1'!Q172)</f>
        <v/>
      </c>
      <c r="D172" s="212"/>
      <c r="E172" s="213"/>
      <c r="F172" s="213"/>
      <c r="G172" s="213"/>
      <c r="H172" s="213"/>
      <c r="I172" s="213"/>
      <c r="J172" s="215"/>
      <c r="K172" s="501"/>
      <c r="L172" s="216"/>
      <c r="M172" s="214"/>
      <c r="N172" s="214"/>
      <c r="O172" s="214"/>
      <c r="P172" s="214"/>
      <c r="Q172" s="215"/>
      <c r="R172" s="213"/>
      <c r="S172" s="213"/>
      <c r="T172" s="213"/>
      <c r="U172" s="213"/>
      <c r="V172" s="216"/>
      <c r="X172" s="167">
        <f t="shared" si="17"/>
        <v>0</v>
      </c>
      <c r="Y172" s="163">
        <f t="shared" si="18"/>
        <v>0</v>
      </c>
      <c r="Z172" s="163">
        <f t="shared" si="19"/>
        <v>0</v>
      </c>
      <c r="AA172" s="958">
        <f t="shared" si="20"/>
        <v>0</v>
      </c>
      <c r="AC172" s="167">
        <f t="shared" si="21"/>
        <v>0</v>
      </c>
      <c r="AD172" s="163">
        <f t="shared" si="22"/>
        <v>0</v>
      </c>
      <c r="AE172" s="163">
        <f t="shared" si="23"/>
        <v>0</v>
      </c>
      <c r="AF172" s="168">
        <f t="shared" si="24"/>
        <v>0</v>
      </c>
    </row>
    <row r="173" spans="1:32" x14ac:dyDescent="0.25">
      <c r="A173" s="155" t="str">
        <f>IF(ISBLANK('B1'!A173),"",'B1'!A173)</f>
        <v/>
      </c>
      <c r="B173" s="158" t="str">
        <f>IF(ISBLANK('B1'!B173),"",'B1'!B173)</f>
        <v/>
      </c>
      <c r="C173" s="280" t="str">
        <f>IF(ISBLANK('B1'!Q173),"",'B1'!Q173)</f>
        <v/>
      </c>
      <c r="D173" s="212"/>
      <c r="E173" s="213"/>
      <c r="F173" s="213"/>
      <c r="G173" s="213"/>
      <c r="H173" s="213"/>
      <c r="I173" s="213"/>
      <c r="J173" s="215"/>
      <c r="K173" s="501"/>
      <c r="L173" s="216"/>
      <c r="M173" s="214"/>
      <c r="N173" s="214"/>
      <c r="O173" s="214"/>
      <c r="P173" s="214"/>
      <c r="Q173" s="215"/>
      <c r="R173" s="213"/>
      <c r="S173" s="213"/>
      <c r="T173" s="213"/>
      <c r="U173" s="213"/>
      <c r="V173" s="216"/>
      <c r="X173" s="167">
        <f t="shared" si="17"/>
        <v>0</v>
      </c>
      <c r="Y173" s="163">
        <f t="shared" si="18"/>
        <v>0</v>
      </c>
      <c r="Z173" s="163">
        <f t="shared" si="19"/>
        <v>0</v>
      </c>
      <c r="AA173" s="958">
        <f t="shared" si="20"/>
        <v>0</v>
      </c>
      <c r="AC173" s="167">
        <f t="shared" si="21"/>
        <v>0</v>
      </c>
      <c r="AD173" s="163">
        <f t="shared" si="22"/>
        <v>0</v>
      </c>
      <c r="AE173" s="163">
        <f t="shared" si="23"/>
        <v>0</v>
      </c>
      <c r="AF173" s="168">
        <f t="shared" si="24"/>
        <v>0</v>
      </c>
    </row>
    <row r="174" spans="1:32" x14ac:dyDescent="0.25">
      <c r="A174" s="155" t="str">
        <f>IF(ISBLANK('B1'!A174),"",'B1'!A174)</f>
        <v/>
      </c>
      <c r="B174" s="158" t="str">
        <f>IF(ISBLANK('B1'!B174),"",'B1'!B174)</f>
        <v/>
      </c>
      <c r="C174" s="280" t="str">
        <f>IF(ISBLANK('B1'!Q174),"",'B1'!Q174)</f>
        <v/>
      </c>
      <c r="D174" s="212"/>
      <c r="E174" s="213"/>
      <c r="F174" s="213"/>
      <c r="G174" s="213"/>
      <c r="H174" s="213"/>
      <c r="I174" s="213"/>
      <c r="J174" s="215"/>
      <c r="K174" s="501"/>
      <c r="L174" s="216"/>
      <c r="M174" s="214"/>
      <c r="N174" s="214"/>
      <c r="O174" s="214"/>
      <c r="P174" s="214"/>
      <c r="Q174" s="215"/>
      <c r="R174" s="213"/>
      <c r="S174" s="213"/>
      <c r="T174" s="213"/>
      <c r="U174" s="213"/>
      <c r="V174" s="216"/>
      <c r="X174" s="167">
        <f t="shared" si="17"/>
        <v>0</v>
      </c>
      <c r="Y174" s="163">
        <f t="shared" si="18"/>
        <v>0</v>
      </c>
      <c r="Z174" s="163">
        <f t="shared" si="19"/>
        <v>0</v>
      </c>
      <c r="AA174" s="958">
        <f t="shared" si="20"/>
        <v>0</v>
      </c>
      <c r="AC174" s="167">
        <f t="shared" si="21"/>
        <v>0</v>
      </c>
      <c r="AD174" s="163">
        <f t="shared" si="22"/>
        <v>0</v>
      </c>
      <c r="AE174" s="163">
        <f t="shared" si="23"/>
        <v>0</v>
      </c>
      <c r="AF174" s="168">
        <f t="shared" si="24"/>
        <v>0</v>
      </c>
    </row>
    <row r="175" spans="1:32" x14ac:dyDescent="0.25">
      <c r="A175" s="155" t="str">
        <f>IF(ISBLANK('B1'!A175),"",'B1'!A175)</f>
        <v/>
      </c>
      <c r="B175" s="158" t="str">
        <f>IF(ISBLANK('B1'!B175),"",'B1'!B175)</f>
        <v/>
      </c>
      <c r="C175" s="280" t="str">
        <f>IF(ISBLANK('B1'!Q175),"",'B1'!Q175)</f>
        <v/>
      </c>
      <c r="D175" s="212"/>
      <c r="E175" s="213"/>
      <c r="F175" s="213"/>
      <c r="G175" s="213"/>
      <c r="H175" s="213"/>
      <c r="I175" s="213"/>
      <c r="J175" s="215"/>
      <c r="K175" s="501"/>
      <c r="L175" s="216"/>
      <c r="M175" s="214"/>
      <c r="N175" s="214"/>
      <c r="O175" s="214"/>
      <c r="P175" s="214"/>
      <c r="Q175" s="215"/>
      <c r="R175" s="213"/>
      <c r="S175" s="213"/>
      <c r="T175" s="213"/>
      <c r="U175" s="213"/>
      <c r="V175" s="216"/>
      <c r="X175" s="167">
        <f t="shared" si="17"/>
        <v>0</v>
      </c>
      <c r="Y175" s="163">
        <f t="shared" si="18"/>
        <v>0</v>
      </c>
      <c r="Z175" s="163">
        <f t="shared" si="19"/>
        <v>0</v>
      </c>
      <c r="AA175" s="958">
        <f t="shared" si="20"/>
        <v>0</v>
      </c>
      <c r="AC175" s="167">
        <f t="shared" si="21"/>
        <v>0</v>
      </c>
      <c r="AD175" s="163">
        <f t="shared" si="22"/>
        <v>0</v>
      </c>
      <c r="AE175" s="163">
        <f t="shared" si="23"/>
        <v>0</v>
      </c>
      <c r="AF175" s="168">
        <f t="shared" si="24"/>
        <v>0</v>
      </c>
    </row>
    <row r="176" spans="1:32" x14ac:dyDescent="0.25">
      <c r="A176" s="155" t="str">
        <f>IF(ISBLANK('B1'!A176),"",'B1'!A176)</f>
        <v/>
      </c>
      <c r="B176" s="158" t="str">
        <f>IF(ISBLANK('B1'!B176),"",'B1'!B176)</f>
        <v/>
      </c>
      <c r="C176" s="280" t="str">
        <f>IF(ISBLANK('B1'!Q176),"",'B1'!Q176)</f>
        <v/>
      </c>
      <c r="D176" s="212"/>
      <c r="E176" s="213"/>
      <c r="F176" s="213"/>
      <c r="G176" s="213"/>
      <c r="H176" s="213"/>
      <c r="I176" s="213"/>
      <c r="J176" s="215"/>
      <c r="K176" s="501"/>
      <c r="L176" s="216"/>
      <c r="M176" s="214"/>
      <c r="N176" s="214"/>
      <c r="O176" s="214"/>
      <c r="P176" s="214"/>
      <c r="Q176" s="215"/>
      <c r="R176" s="213"/>
      <c r="S176" s="213"/>
      <c r="T176" s="213"/>
      <c r="U176" s="213"/>
      <c r="V176" s="216"/>
      <c r="X176" s="167">
        <f t="shared" si="17"/>
        <v>0</v>
      </c>
      <c r="Y176" s="163">
        <f t="shared" si="18"/>
        <v>0</v>
      </c>
      <c r="Z176" s="163">
        <f t="shared" si="19"/>
        <v>0</v>
      </c>
      <c r="AA176" s="958">
        <f t="shared" si="20"/>
        <v>0</v>
      </c>
      <c r="AC176" s="167">
        <f t="shared" si="21"/>
        <v>0</v>
      </c>
      <c r="AD176" s="163">
        <f t="shared" si="22"/>
        <v>0</v>
      </c>
      <c r="AE176" s="163">
        <f t="shared" si="23"/>
        <v>0</v>
      </c>
      <c r="AF176" s="168">
        <f t="shared" si="24"/>
        <v>0</v>
      </c>
    </row>
    <row r="177" spans="1:32" x14ac:dyDescent="0.25">
      <c r="A177" s="155" t="str">
        <f>IF(ISBLANK('B1'!A177),"",'B1'!A177)</f>
        <v/>
      </c>
      <c r="B177" s="158" t="str">
        <f>IF(ISBLANK('B1'!B177),"",'B1'!B177)</f>
        <v/>
      </c>
      <c r="C177" s="280" t="str">
        <f>IF(ISBLANK('B1'!Q177),"",'B1'!Q177)</f>
        <v/>
      </c>
      <c r="D177" s="212"/>
      <c r="E177" s="213"/>
      <c r="F177" s="213"/>
      <c r="G177" s="213"/>
      <c r="H177" s="213"/>
      <c r="I177" s="213"/>
      <c r="J177" s="215"/>
      <c r="K177" s="501"/>
      <c r="L177" s="216"/>
      <c r="M177" s="214"/>
      <c r="N177" s="214"/>
      <c r="O177" s="214"/>
      <c r="P177" s="214"/>
      <c r="Q177" s="215"/>
      <c r="R177" s="213"/>
      <c r="S177" s="213"/>
      <c r="T177" s="213"/>
      <c r="U177" s="213"/>
      <c r="V177" s="216"/>
      <c r="X177" s="167">
        <f t="shared" si="17"/>
        <v>0</v>
      </c>
      <c r="Y177" s="163">
        <f t="shared" si="18"/>
        <v>0</v>
      </c>
      <c r="Z177" s="163">
        <f t="shared" si="19"/>
        <v>0</v>
      </c>
      <c r="AA177" s="958">
        <f t="shared" si="20"/>
        <v>0</v>
      </c>
      <c r="AC177" s="167">
        <f t="shared" si="21"/>
        <v>0</v>
      </c>
      <c r="AD177" s="163">
        <f t="shared" si="22"/>
        <v>0</v>
      </c>
      <c r="AE177" s="163">
        <f t="shared" si="23"/>
        <v>0</v>
      </c>
      <c r="AF177" s="168">
        <f t="shared" si="24"/>
        <v>0</v>
      </c>
    </row>
    <row r="178" spans="1:32" x14ac:dyDescent="0.25">
      <c r="A178" s="155" t="str">
        <f>IF(ISBLANK('B1'!A178),"",'B1'!A178)</f>
        <v/>
      </c>
      <c r="B178" s="158" t="str">
        <f>IF(ISBLANK('B1'!B178),"",'B1'!B178)</f>
        <v/>
      </c>
      <c r="C178" s="280" t="str">
        <f>IF(ISBLANK('B1'!Q178),"",'B1'!Q178)</f>
        <v/>
      </c>
      <c r="D178" s="212"/>
      <c r="E178" s="213"/>
      <c r="F178" s="213"/>
      <c r="G178" s="213"/>
      <c r="H178" s="213"/>
      <c r="I178" s="213"/>
      <c r="J178" s="215"/>
      <c r="K178" s="501"/>
      <c r="L178" s="216"/>
      <c r="M178" s="214"/>
      <c r="N178" s="214"/>
      <c r="O178" s="214"/>
      <c r="P178" s="214"/>
      <c r="Q178" s="215"/>
      <c r="R178" s="213"/>
      <c r="S178" s="213"/>
      <c r="T178" s="213"/>
      <c r="U178" s="213"/>
      <c r="V178" s="216"/>
      <c r="X178" s="167">
        <f t="shared" si="17"/>
        <v>0</v>
      </c>
      <c r="Y178" s="163">
        <f t="shared" si="18"/>
        <v>0</v>
      </c>
      <c r="Z178" s="163">
        <f t="shared" si="19"/>
        <v>0</v>
      </c>
      <c r="AA178" s="958">
        <f t="shared" si="20"/>
        <v>0</v>
      </c>
      <c r="AC178" s="167">
        <f t="shared" si="21"/>
        <v>0</v>
      </c>
      <c r="AD178" s="163">
        <f t="shared" si="22"/>
        <v>0</v>
      </c>
      <c r="AE178" s="163">
        <f t="shared" si="23"/>
        <v>0</v>
      </c>
      <c r="AF178" s="168">
        <f t="shared" si="24"/>
        <v>0</v>
      </c>
    </row>
    <row r="179" spans="1:32" x14ac:dyDescent="0.25">
      <c r="A179" s="155" t="str">
        <f>IF(ISBLANK('B1'!A179),"",'B1'!A179)</f>
        <v/>
      </c>
      <c r="B179" s="158" t="str">
        <f>IF(ISBLANK('B1'!B179),"",'B1'!B179)</f>
        <v/>
      </c>
      <c r="C179" s="280" t="str">
        <f>IF(ISBLANK('B1'!Q179),"",'B1'!Q179)</f>
        <v/>
      </c>
      <c r="D179" s="212"/>
      <c r="E179" s="213"/>
      <c r="F179" s="213"/>
      <c r="G179" s="213"/>
      <c r="H179" s="213"/>
      <c r="I179" s="213"/>
      <c r="J179" s="215"/>
      <c r="K179" s="501"/>
      <c r="L179" s="216"/>
      <c r="M179" s="214"/>
      <c r="N179" s="214"/>
      <c r="O179" s="214"/>
      <c r="P179" s="214"/>
      <c r="Q179" s="215"/>
      <c r="R179" s="213"/>
      <c r="S179" s="213"/>
      <c r="T179" s="213"/>
      <c r="U179" s="213"/>
      <c r="V179" s="216"/>
      <c r="X179" s="167">
        <f t="shared" si="17"/>
        <v>0</v>
      </c>
      <c r="Y179" s="163">
        <f t="shared" si="18"/>
        <v>0</v>
      </c>
      <c r="Z179" s="163">
        <f t="shared" si="19"/>
        <v>0</v>
      </c>
      <c r="AA179" s="958">
        <f t="shared" si="20"/>
        <v>0</v>
      </c>
      <c r="AC179" s="167">
        <f t="shared" si="21"/>
        <v>0</v>
      </c>
      <c r="AD179" s="163">
        <f t="shared" si="22"/>
        <v>0</v>
      </c>
      <c r="AE179" s="163">
        <f t="shared" si="23"/>
        <v>0</v>
      </c>
      <c r="AF179" s="168">
        <f t="shared" si="24"/>
        <v>0</v>
      </c>
    </row>
    <row r="180" spans="1:32" x14ac:dyDescent="0.25">
      <c r="A180" s="155" t="str">
        <f>IF(ISBLANK('B1'!A180),"",'B1'!A180)</f>
        <v/>
      </c>
      <c r="B180" s="158" t="str">
        <f>IF(ISBLANK('B1'!B180),"",'B1'!B180)</f>
        <v/>
      </c>
      <c r="C180" s="280" t="str">
        <f>IF(ISBLANK('B1'!Q180),"",'B1'!Q180)</f>
        <v/>
      </c>
      <c r="D180" s="212"/>
      <c r="E180" s="213"/>
      <c r="F180" s="213"/>
      <c r="G180" s="213"/>
      <c r="H180" s="213"/>
      <c r="I180" s="213"/>
      <c r="J180" s="215"/>
      <c r="K180" s="501"/>
      <c r="L180" s="216"/>
      <c r="M180" s="214"/>
      <c r="N180" s="214"/>
      <c r="O180" s="214"/>
      <c r="P180" s="214"/>
      <c r="Q180" s="215"/>
      <c r="R180" s="213"/>
      <c r="S180" s="213"/>
      <c r="T180" s="213"/>
      <c r="U180" s="213"/>
      <c r="V180" s="216"/>
      <c r="X180" s="167">
        <f t="shared" si="17"/>
        <v>0</v>
      </c>
      <c r="Y180" s="163">
        <f t="shared" si="18"/>
        <v>0</v>
      </c>
      <c r="Z180" s="163">
        <f t="shared" si="19"/>
        <v>0</v>
      </c>
      <c r="AA180" s="958">
        <f t="shared" si="20"/>
        <v>0</v>
      </c>
      <c r="AC180" s="167">
        <f t="shared" si="21"/>
        <v>0</v>
      </c>
      <c r="AD180" s="163">
        <f t="shared" si="22"/>
        <v>0</v>
      </c>
      <c r="AE180" s="163">
        <f t="shared" si="23"/>
        <v>0</v>
      </c>
      <c r="AF180" s="168">
        <f t="shared" si="24"/>
        <v>0</v>
      </c>
    </row>
    <row r="181" spans="1:32" x14ac:dyDescent="0.25">
      <c r="A181" s="155" t="str">
        <f>IF(ISBLANK('B1'!A181),"",'B1'!A181)</f>
        <v/>
      </c>
      <c r="B181" s="158" t="str">
        <f>IF(ISBLANK('B1'!B181),"",'B1'!B181)</f>
        <v/>
      </c>
      <c r="C181" s="280" t="str">
        <f>IF(ISBLANK('B1'!Q181),"",'B1'!Q181)</f>
        <v/>
      </c>
      <c r="D181" s="212"/>
      <c r="E181" s="213"/>
      <c r="F181" s="213"/>
      <c r="G181" s="213"/>
      <c r="H181" s="213"/>
      <c r="I181" s="213"/>
      <c r="J181" s="215"/>
      <c r="K181" s="501"/>
      <c r="L181" s="216"/>
      <c r="M181" s="214"/>
      <c r="N181" s="214"/>
      <c r="O181" s="214"/>
      <c r="P181" s="214"/>
      <c r="Q181" s="215"/>
      <c r="R181" s="213"/>
      <c r="S181" s="213"/>
      <c r="T181" s="213"/>
      <c r="U181" s="213"/>
      <c r="V181" s="216"/>
      <c r="X181" s="167">
        <f t="shared" si="17"/>
        <v>0</v>
      </c>
      <c r="Y181" s="163">
        <f t="shared" si="18"/>
        <v>0</v>
      </c>
      <c r="Z181" s="163">
        <f t="shared" si="19"/>
        <v>0</v>
      </c>
      <c r="AA181" s="958">
        <f t="shared" si="20"/>
        <v>0</v>
      </c>
      <c r="AC181" s="167">
        <f t="shared" si="21"/>
        <v>0</v>
      </c>
      <c r="AD181" s="163">
        <f t="shared" si="22"/>
        <v>0</v>
      </c>
      <c r="AE181" s="163">
        <f t="shared" si="23"/>
        <v>0</v>
      </c>
      <c r="AF181" s="168">
        <f t="shared" si="24"/>
        <v>0</v>
      </c>
    </row>
    <row r="182" spans="1:32" x14ac:dyDescent="0.25">
      <c r="A182" s="155" t="str">
        <f>IF(ISBLANK('B1'!A182),"",'B1'!A182)</f>
        <v/>
      </c>
      <c r="B182" s="158" t="str">
        <f>IF(ISBLANK('B1'!B182),"",'B1'!B182)</f>
        <v/>
      </c>
      <c r="C182" s="280" t="str">
        <f>IF(ISBLANK('B1'!Q182),"",'B1'!Q182)</f>
        <v/>
      </c>
      <c r="D182" s="212"/>
      <c r="E182" s="213"/>
      <c r="F182" s="213"/>
      <c r="G182" s="213"/>
      <c r="H182" s="213"/>
      <c r="I182" s="213"/>
      <c r="J182" s="215"/>
      <c r="K182" s="501"/>
      <c r="L182" s="216"/>
      <c r="M182" s="214"/>
      <c r="N182" s="214"/>
      <c r="O182" s="214"/>
      <c r="P182" s="214"/>
      <c r="Q182" s="215"/>
      <c r="R182" s="213"/>
      <c r="S182" s="213"/>
      <c r="T182" s="213"/>
      <c r="U182" s="213"/>
      <c r="V182" s="216"/>
      <c r="X182" s="167">
        <f t="shared" si="17"/>
        <v>0</v>
      </c>
      <c r="Y182" s="163">
        <f t="shared" si="18"/>
        <v>0</v>
      </c>
      <c r="Z182" s="163">
        <f t="shared" si="19"/>
        <v>0</v>
      </c>
      <c r="AA182" s="958">
        <f t="shared" si="20"/>
        <v>0</v>
      </c>
      <c r="AC182" s="167">
        <f t="shared" si="21"/>
        <v>0</v>
      </c>
      <c r="AD182" s="163">
        <f t="shared" si="22"/>
        <v>0</v>
      </c>
      <c r="AE182" s="163">
        <f t="shared" si="23"/>
        <v>0</v>
      </c>
      <c r="AF182" s="168">
        <f t="shared" si="24"/>
        <v>0</v>
      </c>
    </row>
    <row r="183" spans="1:32" x14ac:dyDescent="0.25">
      <c r="A183" s="155" t="str">
        <f>IF(ISBLANK('B1'!A183),"",'B1'!A183)</f>
        <v/>
      </c>
      <c r="B183" s="158" t="str">
        <f>IF(ISBLANK('B1'!B183),"",'B1'!B183)</f>
        <v/>
      </c>
      <c r="C183" s="280" t="str">
        <f>IF(ISBLANK('B1'!Q183),"",'B1'!Q183)</f>
        <v/>
      </c>
      <c r="D183" s="212"/>
      <c r="E183" s="213"/>
      <c r="F183" s="213"/>
      <c r="G183" s="213"/>
      <c r="H183" s="213"/>
      <c r="I183" s="213"/>
      <c r="J183" s="215"/>
      <c r="K183" s="501"/>
      <c r="L183" s="216"/>
      <c r="M183" s="214"/>
      <c r="N183" s="214"/>
      <c r="O183" s="214"/>
      <c r="P183" s="214"/>
      <c r="Q183" s="215"/>
      <c r="R183" s="213"/>
      <c r="S183" s="213"/>
      <c r="T183" s="213"/>
      <c r="U183" s="213"/>
      <c r="V183" s="216"/>
      <c r="X183" s="167">
        <f t="shared" si="17"/>
        <v>0</v>
      </c>
      <c r="Y183" s="163">
        <f t="shared" si="18"/>
        <v>0</v>
      </c>
      <c r="Z183" s="163">
        <f t="shared" si="19"/>
        <v>0</v>
      </c>
      <c r="AA183" s="958">
        <f t="shared" si="20"/>
        <v>0</v>
      </c>
      <c r="AC183" s="167">
        <f t="shared" si="21"/>
        <v>0</v>
      </c>
      <c r="AD183" s="163">
        <f t="shared" si="22"/>
        <v>0</v>
      </c>
      <c r="AE183" s="163">
        <f t="shared" si="23"/>
        <v>0</v>
      </c>
      <c r="AF183" s="168">
        <f t="shared" si="24"/>
        <v>0</v>
      </c>
    </row>
    <row r="184" spans="1:32" x14ac:dyDescent="0.25">
      <c r="A184" s="155" t="str">
        <f>IF(ISBLANK('B1'!A184),"",'B1'!A184)</f>
        <v/>
      </c>
      <c r="B184" s="158" t="str">
        <f>IF(ISBLANK('B1'!B184),"",'B1'!B184)</f>
        <v/>
      </c>
      <c r="C184" s="280" t="str">
        <f>IF(ISBLANK('B1'!Q184),"",'B1'!Q184)</f>
        <v/>
      </c>
      <c r="D184" s="212"/>
      <c r="E184" s="213"/>
      <c r="F184" s="213"/>
      <c r="G184" s="213"/>
      <c r="H184" s="213"/>
      <c r="I184" s="213"/>
      <c r="J184" s="215"/>
      <c r="K184" s="501"/>
      <c r="L184" s="216"/>
      <c r="M184" s="214"/>
      <c r="N184" s="214"/>
      <c r="O184" s="214"/>
      <c r="P184" s="214"/>
      <c r="Q184" s="215"/>
      <c r="R184" s="213"/>
      <c r="S184" s="213"/>
      <c r="T184" s="213"/>
      <c r="U184" s="213"/>
      <c r="V184" s="216"/>
      <c r="X184" s="167">
        <f t="shared" si="17"/>
        <v>0</v>
      </c>
      <c r="Y184" s="163">
        <f t="shared" si="18"/>
        <v>0</v>
      </c>
      <c r="Z184" s="163">
        <f t="shared" si="19"/>
        <v>0</v>
      </c>
      <c r="AA184" s="958">
        <f t="shared" si="20"/>
        <v>0</v>
      </c>
      <c r="AC184" s="167">
        <f t="shared" si="21"/>
        <v>0</v>
      </c>
      <c r="AD184" s="163">
        <f t="shared" si="22"/>
        <v>0</v>
      </c>
      <c r="AE184" s="163">
        <f t="shared" si="23"/>
        <v>0</v>
      </c>
      <c r="AF184" s="168">
        <f t="shared" si="24"/>
        <v>0</v>
      </c>
    </row>
    <row r="185" spans="1:32" x14ac:dyDescent="0.25">
      <c r="A185" s="155" t="str">
        <f>IF(ISBLANK('B1'!A185),"",'B1'!A185)</f>
        <v/>
      </c>
      <c r="B185" s="158" t="str">
        <f>IF(ISBLANK('B1'!B185),"",'B1'!B185)</f>
        <v/>
      </c>
      <c r="C185" s="280" t="str">
        <f>IF(ISBLANK('B1'!Q185),"",'B1'!Q185)</f>
        <v/>
      </c>
      <c r="D185" s="212"/>
      <c r="E185" s="213"/>
      <c r="F185" s="213"/>
      <c r="G185" s="213"/>
      <c r="H185" s="213"/>
      <c r="I185" s="213"/>
      <c r="J185" s="215"/>
      <c r="K185" s="501"/>
      <c r="L185" s="216"/>
      <c r="M185" s="214"/>
      <c r="N185" s="214"/>
      <c r="O185" s="214"/>
      <c r="P185" s="214"/>
      <c r="Q185" s="215"/>
      <c r="R185" s="213"/>
      <c r="S185" s="213"/>
      <c r="T185" s="213"/>
      <c r="U185" s="213"/>
      <c r="V185" s="216"/>
      <c r="X185" s="167">
        <f t="shared" si="17"/>
        <v>0</v>
      </c>
      <c r="Y185" s="163">
        <f t="shared" si="18"/>
        <v>0</v>
      </c>
      <c r="Z185" s="163">
        <f t="shared" si="19"/>
        <v>0</v>
      </c>
      <c r="AA185" s="958">
        <f t="shared" si="20"/>
        <v>0</v>
      </c>
      <c r="AC185" s="167">
        <f t="shared" si="21"/>
        <v>0</v>
      </c>
      <c r="AD185" s="163">
        <f t="shared" si="22"/>
        <v>0</v>
      </c>
      <c r="AE185" s="163">
        <f t="shared" si="23"/>
        <v>0</v>
      </c>
      <c r="AF185" s="168">
        <f t="shared" si="24"/>
        <v>0</v>
      </c>
    </row>
    <row r="186" spans="1:32" x14ac:dyDescent="0.25">
      <c r="A186" s="155" t="str">
        <f>IF(ISBLANK('B1'!A186),"",'B1'!A186)</f>
        <v/>
      </c>
      <c r="B186" s="158" t="str">
        <f>IF(ISBLANK('B1'!B186),"",'B1'!B186)</f>
        <v/>
      </c>
      <c r="C186" s="280" t="str">
        <f>IF(ISBLANK('B1'!Q186),"",'B1'!Q186)</f>
        <v/>
      </c>
      <c r="D186" s="212"/>
      <c r="E186" s="213"/>
      <c r="F186" s="213"/>
      <c r="G186" s="213"/>
      <c r="H186" s="213"/>
      <c r="I186" s="213"/>
      <c r="J186" s="215"/>
      <c r="K186" s="501"/>
      <c r="L186" s="216"/>
      <c r="M186" s="214"/>
      <c r="N186" s="214"/>
      <c r="O186" s="214"/>
      <c r="P186" s="214"/>
      <c r="Q186" s="215"/>
      <c r="R186" s="213"/>
      <c r="S186" s="213"/>
      <c r="T186" s="213"/>
      <c r="U186" s="213"/>
      <c r="V186" s="216"/>
      <c r="X186" s="167">
        <f t="shared" si="17"/>
        <v>0</v>
      </c>
      <c r="Y186" s="163">
        <f t="shared" si="18"/>
        <v>0</v>
      </c>
      <c r="Z186" s="163">
        <f t="shared" si="19"/>
        <v>0</v>
      </c>
      <c r="AA186" s="958">
        <f t="shared" si="20"/>
        <v>0</v>
      </c>
      <c r="AC186" s="167">
        <f t="shared" si="21"/>
        <v>0</v>
      </c>
      <c r="AD186" s="163">
        <f t="shared" si="22"/>
        <v>0</v>
      </c>
      <c r="AE186" s="163">
        <f t="shared" si="23"/>
        <v>0</v>
      </c>
      <c r="AF186" s="168">
        <f t="shared" si="24"/>
        <v>0</v>
      </c>
    </row>
    <row r="187" spans="1:32" x14ac:dyDescent="0.25">
      <c r="A187" s="155" t="str">
        <f>IF(ISBLANK('B1'!A187),"",'B1'!A187)</f>
        <v/>
      </c>
      <c r="B187" s="158" t="str">
        <f>IF(ISBLANK('B1'!B187),"",'B1'!B187)</f>
        <v/>
      </c>
      <c r="C187" s="280" t="str">
        <f>IF(ISBLANK('B1'!Q187),"",'B1'!Q187)</f>
        <v/>
      </c>
      <c r="D187" s="212"/>
      <c r="E187" s="213"/>
      <c r="F187" s="213"/>
      <c r="G187" s="213"/>
      <c r="H187" s="213"/>
      <c r="I187" s="213"/>
      <c r="J187" s="215"/>
      <c r="K187" s="501"/>
      <c r="L187" s="216"/>
      <c r="M187" s="214"/>
      <c r="N187" s="214"/>
      <c r="O187" s="214"/>
      <c r="P187" s="214"/>
      <c r="Q187" s="215"/>
      <c r="R187" s="213"/>
      <c r="S187" s="213"/>
      <c r="T187" s="213"/>
      <c r="U187" s="213"/>
      <c r="V187" s="216"/>
      <c r="X187" s="167">
        <f t="shared" si="17"/>
        <v>0</v>
      </c>
      <c r="Y187" s="163">
        <f t="shared" si="18"/>
        <v>0</v>
      </c>
      <c r="Z187" s="163">
        <f t="shared" si="19"/>
        <v>0</v>
      </c>
      <c r="AA187" s="958">
        <f t="shared" si="20"/>
        <v>0</v>
      </c>
      <c r="AC187" s="167">
        <f t="shared" si="21"/>
        <v>0</v>
      </c>
      <c r="AD187" s="163">
        <f t="shared" si="22"/>
        <v>0</v>
      </c>
      <c r="AE187" s="163">
        <f t="shared" si="23"/>
        <v>0</v>
      </c>
      <c r="AF187" s="168">
        <f t="shared" si="24"/>
        <v>0</v>
      </c>
    </row>
    <row r="188" spans="1:32" x14ac:dyDescent="0.25">
      <c r="A188" s="155" t="str">
        <f>IF(ISBLANK('B1'!A188),"",'B1'!A188)</f>
        <v/>
      </c>
      <c r="B188" s="158" t="str">
        <f>IF(ISBLANK('B1'!B188),"",'B1'!B188)</f>
        <v/>
      </c>
      <c r="C188" s="280" t="str">
        <f>IF(ISBLANK('B1'!Q188),"",'B1'!Q188)</f>
        <v/>
      </c>
      <c r="D188" s="212"/>
      <c r="E188" s="213"/>
      <c r="F188" s="213"/>
      <c r="G188" s="213"/>
      <c r="H188" s="213"/>
      <c r="I188" s="213"/>
      <c r="J188" s="215"/>
      <c r="K188" s="501"/>
      <c r="L188" s="216"/>
      <c r="M188" s="214"/>
      <c r="N188" s="214"/>
      <c r="O188" s="214"/>
      <c r="P188" s="214"/>
      <c r="Q188" s="215"/>
      <c r="R188" s="213"/>
      <c r="S188" s="213"/>
      <c r="T188" s="213"/>
      <c r="U188" s="213"/>
      <c r="V188" s="216"/>
      <c r="X188" s="167">
        <f t="shared" si="17"/>
        <v>0</v>
      </c>
      <c r="Y188" s="163">
        <f t="shared" si="18"/>
        <v>0</v>
      </c>
      <c r="Z188" s="163">
        <f t="shared" si="19"/>
        <v>0</v>
      </c>
      <c r="AA188" s="958">
        <f t="shared" si="20"/>
        <v>0</v>
      </c>
      <c r="AC188" s="167">
        <f t="shared" si="21"/>
        <v>0</v>
      </c>
      <c r="AD188" s="163">
        <f t="shared" si="22"/>
        <v>0</v>
      </c>
      <c r="AE188" s="163">
        <f t="shared" si="23"/>
        <v>0</v>
      </c>
      <c r="AF188" s="168">
        <f t="shared" si="24"/>
        <v>0</v>
      </c>
    </row>
    <row r="189" spans="1:32" x14ac:dyDescent="0.25">
      <c r="A189" s="155" t="str">
        <f>IF(ISBLANK('B1'!A189),"",'B1'!A189)</f>
        <v/>
      </c>
      <c r="B189" s="158" t="str">
        <f>IF(ISBLANK('B1'!B189),"",'B1'!B189)</f>
        <v/>
      </c>
      <c r="C189" s="280" t="str">
        <f>IF(ISBLANK('B1'!Q189),"",'B1'!Q189)</f>
        <v/>
      </c>
      <c r="D189" s="212"/>
      <c r="E189" s="213"/>
      <c r="F189" s="213"/>
      <c r="G189" s="213"/>
      <c r="H189" s="213"/>
      <c r="I189" s="213"/>
      <c r="J189" s="215"/>
      <c r="K189" s="501"/>
      <c r="L189" s="216"/>
      <c r="M189" s="214"/>
      <c r="N189" s="214"/>
      <c r="O189" s="214"/>
      <c r="P189" s="214"/>
      <c r="Q189" s="215"/>
      <c r="R189" s="213"/>
      <c r="S189" s="213"/>
      <c r="T189" s="213"/>
      <c r="U189" s="213"/>
      <c r="V189" s="216"/>
      <c r="X189" s="167">
        <f t="shared" si="17"/>
        <v>0</v>
      </c>
      <c r="Y189" s="163">
        <f t="shared" si="18"/>
        <v>0</v>
      </c>
      <c r="Z189" s="163">
        <f t="shared" si="19"/>
        <v>0</v>
      </c>
      <c r="AA189" s="958">
        <f t="shared" si="20"/>
        <v>0</v>
      </c>
      <c r="AC189" s="167">
        <f t="shared" si="21"/>
        <v>0</v>
      </c>
      <c r="AD189" s="163">
        <f t="shared" si="22"/>
        <v>0</v>
      </c>
      <c r="AE189" s="163">
        <f t="shared" si="23"/>
        <v>0</v>
      </c>
      <c r="AF189" s="168">
        <f t="shared" si="24"/>
        <v>0</v>
      </c>
    </row>
    <row r="190" spans="1:32" x14ac:dyDescent="0.25">
      <c r="A190" s="155" t="str">
        <f>IF(ISBLANK('B1'!A190),"",'B1'!A190)</f>
        <v/>
      </c>
      <c r="B190" s="158" t="str">
        <f>IF(ISBLANK('B1'!B190),"",'B1'!B190)</f>
        <v/>
      </c>
      <c r="C190" s="280" t="str">
        <f>IF(ISBLANK('B1'!Q190),"",'B1'!Q190)</f>
        <v/>
      </c>
      <c r="D190" s="212"/>
      <c r="E190" s="213"/>
      <c r="F190" s="213"/>
      <c r="G190" s="213"/>
      <c r="H190" s="213"/>
      <c r="I190" s="213"/>
      <c r="J190" s="215"/>
      <c r="K190" s="501"/>
      <c r="L190" s="216"/>
      <c r="M190" s="214"/>
      <c r="N190" s="214"/>
      <c r="O190" s="214"/>
      <c r="P190" s="214"/>
      <c r="Q190" s="215"/>
      <c r="R190" s="213"/>
      <c r="S190" s="213"/>
      <c r="T190" s="213"/>
      <c r="U190" s="213"/>
      <c r="V190" s="216"/>
      <c r="X190" s="167">
        <f t="shared" si="17"/>
        <v>0</v>
      </c>
      <c r="Y190" s="163">
        <f t="shared" si="18"/>
        <v>0</v>
      </c>
      <c r="Z190" s="163">
        <f t="shared" si="19"/>
        <v>0</v>
      </c>
      <c r="AA190" s="958">
        <f t="shared" si="20"/>
        <v>0</v>
      </c>
      <c r="AC190" s="167">
        <f t="shared" si="21"/>
        <v>0</v>
      </c>
      <c r="AD190" s="163">
        <f t="shared" si="22"/>
        <v>0</v>
      </c>
      <c r="AE190" s="163">
        <f t="shared" si="23"/>
        <v>0</v>
      </c>
      <c r="AF190" s="168">
        <f t="shared" si="24"/>
        <v>0</v>
      </c>
    </row>
    <row r="191" spans="1:32" x14ac:dyDescent="0.25">
      <c r="A191" s="155" t="str">
        <f>IF(ISBLANK('B1'!A191),"",'B1'!A191)</f>
        <v/>
      </c>
      <c r="B191" s="158" t="str">
        <f>IF(ISBLANK('B1'!B191),"",'B1'!B191)</f>
        <v/>
      </c>
      <c r="C191" s="280" t="str">
        <f>IF(ISBLANK('B1'!Q191),"",'B1'!Q191)</f>
        <v/>
      </c>
      <c r="D191" s="212"/>
      <c r="E191" s="213"/>
      <c r="F191" s="213"/>
      <c r="G191" s="213"/>
      <c r="H191" s="213"/>
      <c r="I191" s="213"/>
      <c r="J191" s="215"/>
      <c r="K191" s="501"/>
      <c r="L191" s="216"/>
      <c r="M191" s="214"/>
      <c r="N191" s="214"/>
      <c r="O191" s="214"/>
      <c r="P191" s="214"/>
      <c r="Q191" s="215"/>
      <c r="R191" s="213"/>
      <c r="S191" s="213"/>
      <c r="T191" s="213"/>
      <c r="U191" s="213"/>
      <c r="V191" s="216"/>
      <c r="X191" s="167">
        <f t="shared" si="17"/>
        <v>0</v>
      </c>
      <c r="Y191" s="163">
        <f t="shared" si="18"/>
        <v>0</v>
      </c>
      <c r="Z191" s="163">
        <f t="shared" si="19"/>
        <v>0</v>
      </c>
      <c r="AA191" s="958">
        <f t="shared" si="20"/>
        <v>0</v>
      </c>
      <c r="AC191" s="167">
        <f t="shared" si="21"/>
        <v>0</v>
      </c>
      <c r="AD191" s="163">
        <f t="shared" si="22"/>
        <v>0</v>
      </c>
      <c r="AE191" s="163">
        <f t="shared" si="23"/>
        <v>0</v>
      </c>
      <c r="AF191" s="168">
        <f t="shared" si="24"/>
        <v>0</v>
      </c>
    </row>
    <row r="192" spans="1:32" x14ac:dyDescent="0.25">
      <c r="A192" s="155" t="str">
        <f>IF(ISBLANK('B1'!A192),"",'B1'!A192)</f>
        <v/>
      </c>
      <c r="B192" s="158" t="str">
        <f>IF(ISBLANK('B1'!B192),"",'B1'!B192)</f>
        <v/>
      </c>
      <c r="C192" s="280" t="str">
        <f>IF(ISBLANK('B1'!Q192),"",'B1'!Q192)</f>
        <v/>
      </c>
      <c r="D192" s="212"/>
      <c r="E192" s="213"/>
      <c r="F192" s="213"/>
      <c r="G192" s="213"/>
      <c r="H192" s="213"/>
      <c r="I192" s="213"/>
      <c r="J192" s="215"/>
      <c r="K192" s="501"/>
      <c r="L192" s="216"/>
      <c r="M192" s="214"/>
      <c r="N192" s="214"/>
      <c r="O192" s="214"/>
      <c r="P192" s="214"/>
      <c r="Q192" s="215"/>
      <c r="R192" s="213"/>
      <c r="S192" s="213"/>
      <c r="T192" s="213"/>
      <c r="U192" s="213"/>
      <c r="V192" s="216"/>
      <c r="X192" s="167">
        <f t="shared" si="17"/>
        <v>0</v>
      </c>
      <c r="Y192" s="163">
        <f t="shared" si="18"/>
        <v>0</v>
      </c>
      <c r="Z192" s="163">
        <f t="shared" si="19"/>
        <v>0</v>
      </c>
      <c r="AA192" s="958">
        <f t="shared" si="20"/>
        <v>0</v>
      </c>
      <c r="AC192" s="167">
        <f t="shared" si="21"/>
        <v>0</v>
      </c>
      <c r="AD192" s="163">
        <f t="shared" si="22"/>
        <v>0</v>
      </c>
      <c r="AE192" s="163">
        <f t="shared" si="23"/>
        <v>0</v>
      </c>
      <c r="AF192" s="168">
        <f t="shared" si="24"/>
        <v>0</v>
      </c>
    </row>
    <row r="193" spans="1:32" x14ac:dyDescent="0.25">
      <c r="A193" s="155" t="str">
        <f>IF(ISBLANK('B1'!A193),"",'B1'!A193)</f>
        <v/>
      </c>
      <c r="B193" s="158" t="str">
        <f>IF(ISBLANK('B1'!B193),"",'B1'!B193)</f>
        <v/>
      </c>
      <c r="C193" s="280" t="str">
        <f>IF(ISBLANK('B1'!Q193),"",'B1'!Q193)</f>
        <v/>
      </c>
      <c r="D193" s="212"/>
      <c r="E193" s="213"/>
      <c r="F193" s="213"/>
      <c r="G193" s="213"/>
      <c r="H193" s="213"/>
      <c r="I193" s="213"/>
      <c r="J193" s="215"/>
      <c r="K193" s="501"/>
      <c r="L193" s="216"/>
      <c r="M193" s="214"/>
      <c r="N193" s="214"/>
      <c r="O193" s="214"/>
      <c r="P193" s="214"/>
      <c r="Q193" s="215"/>
      <c r="R193" s="213"/>
      <c r="S193" s="213"/>
      <c r="T193" s="213"/>
      <c r="U193" s="213"/>
      <c r="V193" s="216"/>
      <c r="X193" s="167">
        <f t="shared" si="17"/>
        <v>0</v>
      </c>
      <c r="Y193" s="163">
        <f t="shared" si="18"/>
        <v>0</v>
      </c>
      <c r="Z193" s="163">
        <f t="shared" si="19"/>
        <v>0</v>
      </c>
      <c r="AA193" s="958">
        <f t="shared" si="20"/>
        <v>0</v>
      </c>
      <c r="AC193" s="167">
        <f t="shared" si="21"/>
        <v>0</v>
      </c>
      <c r="AD193" s="163">
        <f t="shared" si="22"/>
        <v>0</v>
      </c>
      <c r="AE193" s="163">
        <f t="shared" si="23"/>
        <v>0</v>
      </c>
      <c r="AF193" s="168">
        <f t="shared" si="24"/>
        <v>0</v>
      </c>
    </row>
    <row r="194" spans="1:32" x14ac:dyDescent="0.25">
      <c r="A194" s="155" t="str">
        <f>IF(ISBLANK('B1'!A194),"",'B1'!A194)</f>
        <v/>
      </c>
      <c r="B194" s="158" t="str">
        <f>IF(ISBLANK('B1'!B194),"",'B1'!B194)</f>
        <v/>
      </c>
      <c r="C194" s="280" t="str">
        <f>IF(ISBLANK('B1'!Q194),"",'B1'!Q194)</f>
        <v/>
      </c>
      <c r="D194" s="212"/>
      <c r="E194" s="213"/>
      <c r="F194" s="213"/>
      <c r="G194" s="213"/>
      <c r="H194" s="213"/>
      <c r="I194" s="213"/>
      <c r="J194" s="215"/>
      <c r="K194" s="501"/>
      <c r="L194" s="216"/>
      <c r="M194" s="214"/>
      <c r="N194" s="214"/>
      <c r="O194" s="214"/>
      <c r="P194" s="214"/>
      <c r="Q194" s="215"/>
      <c r="R194" s="213"/>
      <c r="S194" s="213"/>
      <c r="T194" s="213"/>
      <c r="U194" s="213"/>
      <c r="V194" s="216"/>
      <c r="X194" s="167">
        <f t="shared" si="17"/>
        <v>0</v>
      </c>
      <c r="Y194" s="163">
        <f t="shared" si="18"/>
        <v>0</v>
      </c>
      <c r="Z194" s="163">
        <f t="shared" si="19"/>
        <v>0</v>
      </c>
      <c r="AA194" s="958">
        <f t="shared" si="20"/>
        <v>0</v>
      </c>
      <c r="AC194" s="167">
        <f t="shared" si="21"/>
        <v>0</v>
      </c>
      <c r="AD194" s="163">
        <f t="shared" si="22"/>
        <v>0</v>
      </c>
      <c r="AE194" s="163">
        <f t="shared" si="23"/>
        <v>0</v>
      </c>
      <c r="AF194" s="168">
        <f t="shared" si="24"/>
        <v>0</v>
      </c>
    </row>
    <row r="195" spans="1:32" x14ac:dyDescent="0.25">
      <c r="A195" s="155" t="str">
        <f>IF(ISBLANK('B1'!A195),"",'B1'!A195)</f>
        <v/>
      </c>
      <c r="B195" s="158" t="str">
        <f>IF(ISBLANK('B1'!B195),"",'B1'!B195)</f>
        <v/>
      </c>
      <c r="C195" s="280" t="str">
        <f>IF(ISBLANK('B1'!Q195),"",'B1'!Q195)</f>
        <v/>
      </c>
      <c r="D195" s="212"/>
      <c r="E195" s="213"/>
      <c r="F195" s="213"/>
      <c r="G195" s="213"/>
      <c r="H195" s="213"/>
      <c r="I195" s="213"/>
      <c r="J195" s="215"/>
      <c r="K195" s="501"/>
      <c r="L195" s="216"/>
      <c r="M195" s="214"/>
      <c r="N195" s="214"/>
      <c r="O195" s="214"/>
      <c r="P195" s="214"/>
      <c r="Q195" s="215"/>
      <c r="R195" s="213"/>
      <c r="S195" s="213"/>
      <c r="T195" s="213"/>
      <c r="U195" s="213"/>
      <c r="V195" s="216"/>
      <c r="X195" s="167">
        <f t="shared" si="17"/>
        <v>0</v>
      </c>
      <c r="Y195" s="163">
        <f t="shared" si="18"/>
        <v>0</v>
      </c>
      <c r="Z195" s="163">
        <f t="shared" si="19"/>
        <v>0</v>
      </c>
      <c r="AA195" s="958">
        <f t="shared" si="20"/>
        <v>0</v>
      </c>
      <c r="AC195" s="167">
        <f t="shared" si="21"/>
        <v>0</v>
      </c>
      <c r="AD195" s="163">
        <f t="shared" si="22"/>
        <v>0</v>
      </c>
      <c r="AE195" s="163">
        <f t="shared" si="23"/>
        <v>0</v>
      </c>
      <c r="AF195" s="168">
        <f t="shared" si="24"/>
        <v>0</v>
      </c>
    </row>
    <row r="196" spans="1:32" ht="15.75" thickBot="1" x14ac:dyDescent="0.3">
      <c r="A196" s="156" t="str">
        <f>IF(ISBLANK('B1'!A196),"",'B1'!A196)</f>
        <v/>
      </c>
      <c r="B196" s="159" t="str">
        <f>IF(ISBLANK('B1'!B196),"",'B1'!B196)</f>
        <v/>
      </c>
      <c r="C196" s="281" t="str">
        <f>IF(ISBLANK('B1'!Q196),"",'B1'!Q196)</f>
        <v/>
      </c>
      <c r="D196" s="218"/>
      <c r="E196" s="219"/>
      <c r="F196" s="219"/>
      <c r="G196" s="219"/>
      <c r="H196" s="219"/>
      <c r="I196" s="219"/>
      <c r="J196" s="221"/>
      <c r="K196" s="502"/>
      <c r="L196" s="222"/>
      <c r="M196" s="220"/>
      <c r="N196" s="220"/>
      <c r="O196" s="220"/>
      <c r="P196" s="220"/>
      <c r="Q196" s="221"/>
      <c r="R196" s="219"/>
      <c r="S196" s="219"/>
      <c r="T196" s="219"/>
      <c r="U196" s="219"/>
      <c r="V196" s="222"/>
      <c r="X196" s="169">
        <f t="shared" si="17"/>
        <v>0</v>
      </c>
      <c r="Y196" s="170">
        <f t="shared" si="18"/>
        <v>0</v>
      </c>
      <c r="Z196" s="170">
        <f t="shared" si="19"/>
        <v>0</v>
      </c>
      <c r="AA196" s="959">
        <f t="shared" si="20"/>
        <v>0</v>
      </c>
      <c r="AC196" s="169">
        <f t="shared" si="21"/>
        <v>0</v>
      </c>
      <c r="AD196" s="170">
        <f t="shared" si="22"/>
        <v>0</v>
      </c>
      <c r="AE196" s="170">
        <f t="shared" si="23"/>
        <v>0</v>
      </c>
      <c r="AF196" s="171">
        <f t="shared" si="24"/>
        <v>0</v>
      </c>
    </row>
    <row r="197" spans="1:32" x14ac:dyDescent="0.25">
      <c r="T197" s="956"/>
      <c r="U197" s="956"/>
    </row>
  </sheetData>
  <sheetProtection algorithmName="SHA-512" hashValue="GgvXOqnWD0iam1YLcTkoUPX4pRo7G5aGjRr/CE6Rg2tQBcop4PjGXrVDkGT52lMAU8EQjr23ASB+i5HRdBLyjw==" saltValue="xz8sqzPCJY03gUe4bftrLQ==" spinCount="100000" sheet="1" objects="1" scenarios="1"/>
  <mergeCells count="10">
    <mergeCell ref="A10:C10"/>
    <mergeCell ref="A9:C9"/>
    <mergeCell ref="M13:P13"/>
    <mergeCell ref="D13:I13"/>
    <mergeCell ref="J13:L13"/>
    <mergeCell ref="B12:B15"/>
    <mergeCell ref="C12:C15"/>
    <mergeCell ref="A12:A15"/>
    <mergeCell ref="D12:V12"/>
    <mergeCell ref="Q13:V13"/>
  </mergeCells>
  <conditionalFormatting sqref="D17:I196">
    <cfRule type="expression" dxfId="40" priority="4">
      <formula>IF($AC17=0,FALSE,TRUE)</formula>
    </cfRule>
  </conditionalFormatting>
  <conditionalFormatting sqref="J17:L196">
    <cfRule type="expression" dxfId="39" priority="3">
      <formula>IF($AD17=0,FALSE,TRUE)</formula>
    </cfRule>
  </conditionalFormatting>
  <conditionalFormatting sqref="M17:P196">
    <cfRule type="expression" dxfId="38" priority="2">
      <formula>IF($AE17=0,FALSE,TRUE)</formula>
    </cfRule>
  </conditionalFormatting>
  <conditionalFormatting sqref="Q17:V196">
    <cfRule type="expression" dxfId="37" priority="1">
      <formula>IF($AF17=0,FALSE,TRUE)</formula>
    </cfRule>
  </conditionalFormatting>
  <dataValidations count="1">
    <dataValidation type="whole" operator="greaterThanOrEqual" allowBlank="1" showInputMessage="1" showErrorMessage="1" error="Please enter a whole number greater than or equal to 0." sqref="D17:V196" xr:uid="{00000000-0002-0000-1700-000000000000}">
      <formula1>0</formula1>
    </dataValidation>
  </dataValidations>
  <pageMargins left="0.7" right="0.7" top="0.75" bottom="0.75" header="0.3" footer="0.3"/>
  <pageSetup paperSize="5" scale="48" fitToHeight="0" orientation="landscape" r:id="rId1"/>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79998168889431442"/>
    <pageSetUpPr fitToPage="1"/>
  </sheetPr>
  <dimension ref="A1:AE196"/>
  <sheetViews>
    <sheetView workbookViewId="0"/>
  </sheetViews>
  <sheetFormatPr defaultColWidth="9.140625" defaultRowHeight="15" x14ac:dyDescent="0.25"/>
  <cols>
    <col min="1" max="1" width="40.7109375" style="43" customWidth="1"/>
    <col min="2" max="3" width="13.7109375" style="43" customWidth="1"/>
    <col min="4" max="21" width="9.7109375" style="43" customWidth="1"/>
    <col min="22" max="22" width="9.140625" style="43"/>
    <col min="23" max="26" width="10.7109375" style="43" hidden="1" customWidth="1"/>
    <col min="27" max="27" width="2.85546875" style="43" hidden="1" customWidth="1"/>
    <col min="28" max="31" width="10.7109375" style="43" hidden="1" customWidth="1"/>
    <col min="32" max="16384" width="9.140625" style="43"/>
  </cols>
  <sheetData>
    <row r="1" spans="1:31" s="41" customFormat="1" x14ac:dyDescent="0.25"/>
    <row r="2" spans="1:31" s="41" customFormat="1" x14ac:dyDescent="0.25"/>
    <row r="3" spans="1:31" s="41" customFormat="1" x14ac:dyDescent="0.25"/>
    <row r="4" spans="1:31" s="41" customFormat="1" x14ac:dyDescent="0.25"/>
    <row r="5" spans="1:31" s="41" customFormat="1" x14ac:dyDescent="0.25"/>
    <row r="6" spans="1:31" s="41" customFormat="1" x14ac:dyDescent="0.25"/>
    <row r="7" spans="1:31" s="41" customFormat="1" x14ac:dyDescent="0.25"/>
    <row r="8" spans="1:31" s="41" customFormat="1" x14ac:dyDescent="0.25"/>
    <row r="9" spans="1:31" ht="18.75" x14ac:dyDescent="0.25">
      <c r="A9" s="1071" t="s">
        <v>399</v>
      </c>
      <c r="B9" s="1071"/>
      <c r="C9" s="1071"/>
      <c r="D9" s="42"/>
      <c r="E9" s="42"/>
      <c r="F9" s="42"/>
      <c r="G9" s="42"/>
      <c r="H9" s="42"/>
      <c r="I9" s="42"/>
      <c r="J9" s="42"/>
      <c r="K9" s="42"/>
      <c r="L9" s="42"/>
      <c r="M9" s="42"/>
      <c r="N9" s="42"/>
      <c r="O9" s="42"/>
      <c r="P9" s="42"/>
      <c r="Q9" s="42"/>
      <c r="R9" s="42"/>
      <c r="S9" s="42"/>
      <c r="T9" s="42"/>
      <c r="U9" s="42"/>
    </row>
    <row r="10" spans="1:31" ht="18.75" x14ac:dyDescent="0.25">
      <c r="A10" s="1071" t="s">
        <v>279</v>
      </c>
      <c r="B10" s="1071"/>
      <c r="C10" s="1071"/>
      <c r="D10" s="42"/>
      <c r="E10" s="42"/>
      <c r="F10" s="42"/>
      <c r="G10" s="42"/>
      <c r="H10" s="42"/>
      <c r="I10" s="42"/>
      <c r="J10" s="42"/>
      <c r="K10" s="42"/>
      <c r="L10" s="42"/>
      <c r="M10" s="42"/>
      <c r="N10" s="42"/>
      <c r="O10" s="42"/>
      <c r="P10" s="42"/>
      <c r="Q10" s="42"/>
      <c r="R10" s="42"/>
      <c r="S10" s="42"/>
      <c r="T10" s="42"/>
      <c r="U10" s="42"/>
    </row>
    <row r="11" spans="1:31" ht="15.75" thickBot="1" x14ac:dyDescent="0.3">
      <c r="A11" s="42"/>
      <c r="B11" s="42"/>
      <c r="C11" s="42"/>
      <c r="D11" s="42"/>
      <c r="E11" s="42"/>
      <c r="F11" s="42"/>
      <c r="G11" s="42"/>
      <c r="H11" s="42"/>
      <c r="I11" s="42"/>
      <c r="J11" s="42"/>
      <c r="K11" s="42"/>
      <c r="L11" s="42"/>
      <c r="M11" s="42"/>
      <c r="N11" s="42"/>
      <c r="O11" s="42"/>
      <c r="P11" s="42"/>
      <c r="Q11" s="42"/>
      <c r="R11" s="42"/>
      <c r="S11" s="42"/>
      <c r="T11" s="42"/>
      <c r="U11" s="42"/>
    </row>
    <row r="12" spans="1:31" ht="45.75" customHeight="1" thickBot="1" x14ac:dyDescent="0.3">
      <c r="A12" s="1288" t="s">
        <v>263</v>
      </c>
      <c r="B12" s="1087" t="s">
        <v>26</v>
      </c>
      <c r="C12" s="1291" t="s">
        <v>288</v>
      </c>
      <c r="D12" s="1282" t="s">
        <v>616</v>
      </c>
      <c r="E12" s="1283"/>
      <c r="F12" s="1283"/>
      <c r="G12" s="1283"/>
      <c r="H12" s="1283"/>
      <c r="I12" s="1283"/>
      <c r="J12" s="1283"/>
      <c r="K12" s="1283"/>
      <c r="L12" s="1283"/>
      <c r="M12" s="1283"/>
      <c r="N12" s="1283"/>
      <c r="O12" s="1283"/>
      <c r="P12" s="1283"/>
      <c r="Q12" s="1283"/>
      <c r="R12" s="1283"/>
      <c r="S12" s="1283"/>
      <c r="T12" s="1283"/>
      <c r="U12" s="1284"/>
    </row>
    <row r="13" spans="1:31" x14ac:dyDescent="0.25">
      <c r="A13" s="1289"/>
      <c r="B13" s="1088"/>
      <c r="C13" s="1277"/>
      <c r="D13" s="1271" t="s">
        <v>275</v>
      </c>
      <c r="E13" s="1292"/>
      <c r="F13" s="1292"/>
      <c r="G13" s="1292"/>
      <c r="H13" s="1292"/>
      <c r="I13" s="1272"/>
      <c r="J13" s="1271" t="s">
        <v>169</v>
      </c>
      <c r="K13" s="1292"/>
      <c r="L13" s="1272"/>
      <c r="M13" s="1271" t="s">
        <v>274</v>
      </c>
      <c r="N13" s="1292"/>
      <c r="O13" s="1292"/>
      <c r="P13" s="1272"/>
      <c r="Q13" s="1285" t="s">
        <v>276</v>
      </c>
      <c r="R13" s="1286"/>
      <c r="S13" s="1286"/>
      <c r="T13" s="1286"/>
      <c r="U13" s="1287"/>
    </row>
    <row r="14" spans="1:31" ht="51.75" customHeight="1" thickBot="1" x14ac:dyDescent="0.3">
      <c r="A14" s="1289"/>
      <c r="B14" s="1088"/>
      <c r="C14" s="1277"/>
      <c r="D14" s="76" t="s">
        <v>264</v>
      </c>
      <c r="E14" s="77" t="s">
        <v>265</v>
      </c>
      <c r="F14" s="74" t="s">
        <v>266</v>
      </c>
      <c r="G14" s="74" t="s">
        <v>267</v>
      </c>
      <c r="H14" s="78" t="s">
        <v>268</v>
      </c>
      <c r="I14" s="89" t="s">
        <v>269</v>
      </c>
      <c r="J14" s="147" t="s">
        <v>171</v>
      </c>
      <c r="K14" s="499" t="s">
        <v>170</v>
      </c>
      <c r="L14" s="73" t="s">
        <v>473</v>
      </c>
      <c r="M14" s="148" t="s">
        <v>270</v>
      </c>
      <c r="N14" s="149" t="s">
        <v>271</v>
      </c>
      <c r="O14" s="149" t="s">
        <v>272</v>
      </c>
      <c r="P14" s="150" t="s">
        <v>273</v>
      </c>
      <c r="Q14" s="88" t="s">
        <v>217</v>
      </c>
      <c r="R14" s="151" t="s">
        <v>218</v>
      </c>
      <c r="S14" s="151" t="s">
        <v>220</v>
      </c>
      <c r="T14" s="152" t="s">
        <v>277</v>
      </c>
      <c r="U14" s="89" t="s">
        <v>278</v>
      </c>
    </row>
    <row r="15" spans="1:31" ht="15.75" thickBot="1" x14ac:dyDescent="0.3">
      <c r="A15" s="1290"/>
      <c r="B15" s="1089"/>
      <c r="C15" s="1278"/>
      <c r="D15" s="79" t="s">
        <v>179</v>
      </c>
      <c r="E15" s="82" t="s">
        <v>179</v>
      </c>
      <c r="F15" s="80" t="s">
        <v>179</v>
      </c>
      <c r="G15" s="80" t="s">
        <v>179</v>
      </c>
      <c r="H15" s="80" t="s">
        <v>179</v>
      </c>
      <c r="I15" s="81" t="s">
        <v>179</v>
      </c>
      <c r="J15" s="82" t="s">
        <v>179</v>
      </c>
      <c r="K15" s="80" t="s">
        <v>179</v>
      </c>
      <c r="L15" s="153" t="s">
        <v>179</v>
      </c>
      <c r="M15" s="79" t="s">
        <v>179</v>
      </c>
      <c r="N15" s="80" t="s">
        <v>179</v>
      </c>
      <c r="O15" s="80" t="s">
        <v>179</v>
      </c>
      <c r="P15" s="81" t="s">
        <v>179</v>
      </c>
      <c r="Q15" s="79" t="s">
        <v>179</v>
      </c>
      <c r="R15" s="80" t="s">
        <v>179</v>
      </c>
      <c r="S15" s="80" t="s">
        <v>179</v>
      </c>
      <c r="T15" s="80" t="s">
        <v>179</v>
      </c>
      <c r="U15" s="83" t="s">
        <v>179</v>
      </c>
      <c r="W15" s="160" t="s">
        <v>280</v>
      </c>
      <c r="X15" s="161" t="s">
        <v>281</v>
      </c>
      <c r="Y15" s="161" t="s">
        <v>282</v>
      </c>
      <c r="Z15" s="162" t="s">
        <v>283</v>
      </c>
      <c r="AB15" s="160" t="s">
        <v>284</v>
      </c>
      <c r="AC15" s="161" t="s">
        <v>285</v>
      </c>
      <c r="AD15" s="161" t="s">
        <v>286</v>
      </c>
      <c r="AE15" s="162" t="s">
        <v>287</v>
      </c>
    </row>
    <row r="16" spans="1:31" ht="15.75" thickBot="1" x14ac:dyDescent="0.3">
      <c r="A16" s="282"/>
      <c r="B16" s="283"/>
      <c r="C16" s="284" t="s">
        <v>174</v>
      </c>
      <c r="D16" s="248">
        <f>SUM(D17:D196)</f>
        <v>0</v>
      </c>
      <c r="E16" s="248">
        <f t="shared" ref="E16:U16" si="0">SUM(E17:E196)</f>
        <v>0</v>
      </c>
      <c r="F16" s="248">
        <f t="shared" si="0"/>
        <v>0</v>
      </c>
      <c r="G16" s="248">
        <f t="shared" si="0"/>
        <v>0</v>
      </c>
      <c r="H16" s="248">
        <f t="shared" si="0"/>
        <v>0</v>
      </c>
      <c r="I16" s="248">
        <f t="shared" si="0"/>
        <v>0</v>
      </c>
      <c r="J16" s="248">
        <f t="shared" si="0"/>
        <v>0</v>
      </c>
      <c r="K16" s="248">
        <f t="shared" si="0"/>
        <v>0</v>
      </c>
      <c r="L16" s="248">
        <f t="shared" si="0"/>
        <v>0</v>
      </c>
      <c r="M16" s="248">
        <f t="shared" si="0"/>
        <v>0</v>
      </c>
      <c r="N16" s="248">
        <f t="shared" si="0"/>
        <v>0</v>
      </c>
      <c r="O16" s="248">
        <f t="shared" si="0"/>
        <v>0</v>
      </c>
      <c r="P16" s="248">
        <f t="shared" si="0"/>
        <v>0</v>
      </c>
      <c r="Q16" s="248">
        <f t="shared" si="0"/>
        <v>0</v>
      </c>
      <c r="R16" s="248">
        <f t="shared" si="0"/>
        <v>0</v>
      </c>
      <c r="S16" s="248">
        <f t="shared" si="0"/>
        <v>0</v>
      </c>
      <c r="T16" s="248">
        <f t="shared" si="0"/>
        <v>0</v>
      </c>
      <c r="U16" s="248">
        <f t="shared" si="0"/>
        <v>0</v>
      </c>
    </row>
    <row r="17" spans="1:31" x14ac:dyDescent="0.25">
      <c r="A17" s="285" t="str">
        <f>IF(ISBLANK('A4'!A17),"",'A4'!A17)</f>
        <v/>
      </c>
      <c r="B17" s="286" t="str">
        <f>IF(ISBLANK('A4'!B17),"",'A4'!B17)</f>
        <v/>
      </c>
      <c r="C17" s="287" t="str">
        <f>IF(ISBLANK('A4'!U17),"",'A4'!U17)</f>
        <v/>
      </c>
      <c r="D17" s="288"/>
      <c r="E17" s="289"/>
      <c r="F17" s="289"/>
      <c r="G17" s="289"/>
      <c r="H17" s="289"/>
      <c r="I17" s="289"/>
      <c r="J17" s="290"/>
      <c r="K17" s="503"/>
      <c r="L17" s="291"/>
      <c r="M17" s="292"/>
      <c r="N17" s="292"/>
      <c r="O17" s="292"/>
      <c r="P17" s="292"/>
      <c r="Q17" s="290"/>
      <c r="R17" s="289"/>
      <c r="S17" s="289"/>
      <c r="T17" s="289"/>
      <c r="U17" s="291"/>
      <c r="W17" s="164">
        <f>SUM(D17:I17)</f>
        <v>0</v>
      </c>
      <c r="X17" s="165">
        <f>SUM(J17:L17)</f>
        <v>0</v>
      </c>
      <c r="Y17" s="165">
        <f>SUM(M17:P17)</f>
        <v>0</v>
      </c>
      <c r="Z17" s="166">
        <f>SUM(Q17:U17)</f>
        <v>0</v>
      </c>
      <c r="AB17" s="164">
        <f>IF(C17="",W17,C17-W17)</f>
        <v>0</v>
      </c>
      <c r="AC17" s="165">
        <f>IF(C17="",X17,C17-X17)</f>
        <v>0</v>
      </c>
      <c r="AD17" s="165">
        <f>IF(C17="",Y17,C17-Y17)</f>
        <v>0</v>
      </c>
      <c r="AE17" s="166">
        <f>IF(C17="",Z17,C17-Z17)</f>
        <v>0</v>
      </c>
    </row>
    <row r="18" spans="1:31" x14ac:dyDescent="0.25">
      <c r="A18" s="293" t="str">
        <f>IF(ISBLANK('A4'!A18),"",'A4'!A18)</f>
        <v/>
      </c>
      <c r="B18" s="294" t="str">
        <f>IF(ISBLANK('A4'!B18),"",'A4'!B18)</f>
        <v/>
      </c>
      <c r="C18" s="295" t="str">
        <f>IF(ISBLANK('A4'!U18),"",'A4'!U18)</f>
        <v/>
      </c>
      <c r="D18" s="296"/>
      <c r="E18" s="297"/>
      <c r="F18" s="297"/>
      <c r="G18" s="297"/>
      <c r="H18" s="297"/>
      <c r="I18" s="297"/>
      <c r="J18" s="298"/>
      <c r="K18" s="504"/>
      <c r="L18" s="299"/>
      <c r="M18" s="300"/>
      <c r="N18" s="300"/>
      <c r="O18" s="300"/>
      <c r="P18" s="300"/>
      <c r="Q18" s="298"/>
      <c r="R18" s="297"/>
      <c r="S18" s="297"/>
      <c r="T18" s="297"/>
      <c r="U18" s="299"/>
      <c r="W18" s="167">
        <f t="shared" ref="W18:W81" si="1">SUM(D18:I18)</f>
        <v>0</v>
      </c>
      <c r="X18" s="163">
        <f t="shared" ref="X18:X81" si="2">SUM(J18:L18)</f>
        <v>0</v>
      </c>
      <c r="Y18" s="163">
        <f t="shared" ref="Y18:Y81" si="3">SUM(M18:P18)</f>
        <v>0</v>
      </c>
      <c r="Z18" s="168">
        <f t="shared" ref="Z18:Z81" si="4">SUM(Q18:U18)</f>
        <v>0</v>
      </c>
      <c r="AB18" s="167">
        <f t="shared" ref="AB18:AB81" si="5">IF(C18="",W18,C18-W18)</f>
        <v>0</v>
      </c>
      <c r="AC18" s="163">
        <f t="shared" ref="AC18:AC81" si="6">IF(C18="",X18,C18-X18)</f>
        <v>0</v>
      </c>
      <c r="AD18" s="163">
        <f t="shared" ref="AD18:AD81" si="7">IF(C18="",Y18,C18-Y18)</f>
        <v>0</v>
      </c>
      <c r="AE18" s="168">
        <f t="shared" ref="AE18:AE81" si="8">IF(C18="",Z18,C18-Z18)</f>
        <v>0</v>
      </c>
    </row>
    <row r="19" spans="1:31" x14ac:dyDescent="0.25">
      <c r="A19" s="293" t="str">
        <f>IF(ISBLANK('A4'!A19),"",'A4'!A19)</f>
        <v/>
      </c>
      <c r="B19" s="294" t="str">
        <f>IF(ISBLANK('A4'!B19),"",'A4'!B19)</f>
        <v/>
      </c>
      <c r="C19" s="295" t="str">
        <f>IF(ISBLANK('A4'!U19),"",'A4'!U19)</f>
        <v/>
      </c>
      <c r="D19" s="296"/>
      <c r="E19" s="297"/>
      <c r="F19" s="297"/>
      <c r="G19" s="297"/>
      <c r="H19" s="297"/>
      <c r="I19" s="297"/>
      <c r="J19" s="298"/>
      <c r="K19" s="504"/>
      <c r="L19" s="299"/>
      <c r="M19" s="300"/>
      <c r="N19" s="300"/>
      <c r="O19" s="300"/>
      <c r="P19" s="300"/>
      <c r="Q19" s="298"/>
      <c r="R19" s="297"/>
      <c r="S19" s="297"/>
      <c r="T19" s="297"/>
      <c r="U19" s="299"/>
      <c r="W19" s="167">
        <f t="shared" si="1"/>
        <v>0</v>
      </c>
      <c r="X19" s="163">
        <f t="shared" si="2"/>
        <v>0</v>
      </c>
      <c r="Y19" s="163">
        <f t="shared" si="3"/>
        <v>0</v>
      </c>
      <c r="Z19" s="168">
        <f t="shared" si="4"/>
        <v>0</v>
      </c>
      <c r="AB19" s="167">
        <f t="shared" si="5"/>
        <v>0</v>
      </c>
      <c r="AC19" s="163">
        <f t="shared" si="6"/>
        <v>0</v>
      </c>
      <c r="AD19" s="163">
        <f t="shared" si="7"/>
        <v>0</v>
      </c>
      <c r="AE19" s="168">
        <f t="shared" si="8"/>
        <v>0</v>
      </c>
    </row>
    <row r="20" spans="1:31" x14ac:dyDescent="0.25">
      <c r="A20" s="293" t="str">
        <f>IF(ISBLANK('A4'!A20),"",'A4'!A20)</f>
        <v/>
      </c>
      <c r="B20" s="294" t="str">
        <f>IF(ISBLANK('A4'!B20),"",'A4'!B20)</f>
        <v/>
      </c>
      <c r="C20" s="295" t="str">
        <f>IF(ISBLANK('A4'!U20),"",'A4'!U20)</f>
        <v/>
      </c>
      <c r="D20" s="296"/>
      <c r="E20" s="297"/>
      <c r="F20" s="297"/>
      <c r="G20" s="297"/>
      <c r="H20" s="297"/>
      <c r="I20" s="297"/>
      <c r="J20" s="298"/>
      <c r="K20" s="504"/>
      <c r="L20" s="299"/>
      <c r="M20" s="300"/>
      <c r="N20" s="300"/>
      <c r="O20" s="300"/>
      <c r="P20" s="300"/>
      <c r="Q20" s="298"/>
      <c r="R20" s="297"/>
      <c r="S20" s="297"/>
      <c r="T20" s="297"/>
      <c r="U20" s="299"/>
      <c r="W20" s="167">
        <f t="shared" si="1"/>
        <v>0</v>
      </c>
      <c r="X20" s="163">
        <f t="shared" si="2"/>
        <v>0</v>
      </c>
      <c r="Y20" s="163">
        <f t="shared" si="3"/>
        <v>0</v>
      </c>
      <c r="Z20" s="168">
        <f t="shared" si="4"/>
        <v>0</v>
      </c>
      <c r="AB20" s="167">
        <f t="shared" si="5"/>
        <v>0</v>
      </c>
      <c r="AC20" s="163">
        <f t="shared" si="6"/>
        <v>0</v>
      </c>
      <c r="AD20" s="163">
        <f t="shared" si="7"/>
        <v>0</v>
      </c>
      <c r="AE20" s="168">
        <f t="shared" si="8"/>
        <v>0</v>
      </c>
    </row>
    <row r="21" spans="1:31" x14ac:dyDescent="0.25">
      <c r="A21" s="293" t="str">
        <f>IF(ISBLANK('A4'!A21),"",'A4'!A21)</f>
        <v/>
      </c>
      <c r="B21" s="294" t="str">
        <f>IF(ISBLANK('A4'!B21),"",'A4'!B21)</f>
        <v/>
      </c>
      <c r="C21" s="295" t="str">
        <f>IF(ISBLANK('A4'!U21),"",'A4'!U21)</f>
        <v/>
      </c>
      <c r="D21" s="296"/>
      <c r="E21" s="297"/>
      <c r="F21" s="297"/>
      <c r="G21" s="297"/>
      <c r="H21" s="297"/>
      <c r="I21" s="297"/>
      <c r="J21" s="298"/>
      <c r="K21" s="504"/>
      <c r="L21" s="299"/>
      <c r="M21" s="300"/>
      <c r="N21" s="300"/>
      <c r="O21" s="300"/>
      <c r="P21" s="300"/>
      <c r="Q21" s="298"/>
      <c r="R21" s="297"/>
      <c r="S21" s="297"/>
      <c r="T21" s="297"/>
      <c r="U21" s="299"/>
      <c r="W21" s="167">
        <f t="shared" si="1"/>
        <v>0</v>
      </c>
      <c r="X21" s="163">
        <f t="shared" si="2"/>
        <v>0</v>
      </c>
      <c r="Y21" s="163">
        <f t="shared" si="3"/>
        <v>0</v>
      </c>
      <c r="Z21" s="168">
        <f t="shared" si="4"/>
        <v>0</v>
      </c>
      <c r="AB21" s="167">
        <f t="shared" si="5"/>
        <v>0</v>
      </c>
      <c r="AC21" s="163">
        <f t="shared" si="6"/>
        <v>0</v>
      </c>
      <c r="AD21" s="163">
        <f t="shared" si="7"/>
        <v>0</v>
      </c>
      <c r="AE21" s="168">
        <f t="shared" si="8"/>
        <v>0</v>
      </c>
    </row>
    <row r="22" spans="1:31" x14ac:dyDescent="0.25">
      <c r="A22" s="293" t="str">
        <f>IF(ISBLANK('A4'!A22),"",'A4'!A22)</f>
        <v/>
      </c>
      <c r="B22" s="294" t="str">
        <f>IF(ISBLANK('A4'!B22),"",'A4'!B22)</f>
        <v/>
      </c>
      <c r="C22" s="295" t="str">
        <f>IF(ISBLANK('A4'!U22),"",'A4'!U22)</f>
        <v/>
      </c>
      <c r="D22" s="296"/>
      <c r="E22" s="297"/>
      <c r="F22" s="297"/>
      <c r="G22" s="297"/>
      <c r="H22" s="297"/>
      <c r="I22" s="297"/>
      <c r="J22" s="298"/>
      <c r="K22" s="504"/>
      <c r="L22" s="299"/>
      <c r="M22" s="300"/>
      <c r="N22" s="300"/>
      <c r="O22" s="300"/>
      <c r="P22" s="300"/>
      <c r="Q22" s="298"/>
      <c r="R22" s="297"/>
      <c r="S22" s="297"/>
      <c r="T22" s="297"/>
      <c r="U22" s="299"/>
      <c r="W22" s="167">
        <f t="shared" si="1"/>
        <v>0</v>
      </c>
      <c r="X22" s="163">
        <f t="shared" si="2"/>
        <v>0</v>
      </c>
      <c r="Y22" s="163">
        <f t="shared" si="3"/>
        <v>0</v>
      </c>
      <c r="Z22" s="168">
        <f t="shared" si="4"/>
        <v>0</v>
      </c>
      <c r="AB22" s="167">
        <f t="shared" si="5"/>
        <v>0</v>
      </c>
      <c r="AC22" s="163">
        <f t="shared" si="6"/>
        <v>0</v>
      </c>
      <c r="AD22" s="163">
        <f t="shared" si="7"/>
        <v>0</v>
      </c>
      <c r="AE22" s="168">
        <f t="shared" si="8"/>
        <v>0</v>
      </c>
    </row>
    <row r="23" spans="1:31" x14ac:dyDescent="0.25">
      <c r="A23" s="293" t="str">
        <f>IF(ISBLANK('A4'!A23),"",'A4'!A23)</f>
        <v/>
      </c>
      <c r="B23" s="294" t="str">
        <f>IF(ISBLANK('A4'!B23),"",'A4'!B23)</f>
        <v/>
      </c>
      <c r="C23" s="295" t="str">
        <f>IF(ISBLANK('A4'!U23),"",'A4'!U23)</f>
        <v/>
      </c>
      <c r="D23" s="296"/>
      <c r="E23" s="297"/>
      <c r="F23" s="297"/>
      <c r="G23" s="297"/>
      <c r="H23" s="297"/>
      <c r="I23" s="297"/>
      <c r="J23" s="298"/>
      <c r="K23" s="504"/>
      <c r="L23" s="299"/>
      <c r="M23" s="300"/>
      <c r="N23" s="300"/>
      <c r="O23" s="300"/>
      <c r="P23" s="300"/>
      <c r="Q23" s="298"/>
      <c r="R23" s="297"/>
      <c r="S23" s="297"/>
      <c r="T23" s="297"/>
      <c r="U23" s="299"/>
      <c r="W23" s="167">
        <f t="shared" si="1"/>
        <v>0</v>
      </c>
      <c r="X23" s="163">
        <f t="shared" si="2"/>
        <v>0</v>
      </c>
      <c r="Y23" s="163">
        <f t="shared" si="3"/>
        <v>0</v>
      </c>
      <c r="Z23" s="168">
        <f t="shared" si="4"/>
        <v>0</v>
      </c>
      <c r="AB23" s="167">
        <f t="shared" si="5"/>
        <v>0</v>
      </c>
      <c r="AC23" s="163">
        <f t="shared" si="6"/>
        <v>0</v>
      </c>
      <c r="AD23" s="163">
        <f t="shared" si="7"/>
        <v>0</v>
      </c>
      <c r="AE23" s="168">
        <f t="shared" si="8"/>
        <v>0</v>
      </c>
    </row>
    <row r="24" spans="1:31" x14ac:dyDescent="0.25">
      <c r="A24" s="293" t="str">
        <f>IF(ISBLANK('A4'!A24),"",'A4'!A24)</f>
        <v/>
      </c>
      <c r="B24" s="294" t="str">
        <f>IF(ISBLANK('A4'!B24),"",'A4'!B24)</f>
        <v/>
      </c>
      <c r="C24" s="295" t="str">
        <f>IF(ISBLANK('A4'!U24),"",'A4'!U24)</f>
        <v/>
      </c>
      <c r="D24" s="296"/>
      <c r="E24" s="297"/>
      <c r="F24" s="297"/>
      <c r="G24" s="297"/>
      <c r="H24" s="297"/>
      <c r="I24" s="297"/>
      <c r="J24" s="298"/>
      <c r="K24" s="504"/>
      <c r="L24" s="299"/>
      <c r="M24" s="300"/>
      <c r="N24" s="300"/>
      <c r="O24" s="300"/>
      <c r="P24" s="300"/>
      <c r="Q24" s="298"/>
      <c r="R24" s="297"/>
      <c r="S24" s="297"/>
      <c r="T24" s="297"/>
      <c r="U24" s="299"/>
      <c r="W24" s="167">
        <f t="shared" si="1"/>
        <v>0</v>
      </c>
      <c r="X24" s="163">
        <f t="shared" si="2"/>
        <v>0</v>
      </c>
      <c r="Y24" s="163">
        <f t="shared" si="3"/>
        <v>0</v>
      </c>
      <c r="Z24" s="168">
        <f t="shared" si="4"/>
        <v>0</v>
      </c>
      <c r="AB24" s="167">
        <f t="shared" si="5"/>
        <v>0</v>
      </c>
      <c r="AC24" s="163">
        <f t="shared" si="6"/>
        <v>0</v>
      </c>
      <c r="AD24" s="163">
        <f t="shared" si="7"/>
        <v>0</v>
      </c>
      <c r="AE24" s="168">
        <f t="shared" si="8"/>
        <v>0</v>
      </c>
    </row>
    <row r="25" spans="1:31" x14ac:dyDescent="0.25">
      <c r="A25" s="293" t="str">
        <f>IF(ISBLANK('A4'!A25),"",'A4'!A25)</f>
        <v/>
      </c>
      <c r="B25" s="294" t="str">
        <f>IF(ISBLANK('A4'!B25),"",'A4'!B25)</f>
        <v/>
      </c>
      <c r="C25" s="295" t="str">
        <f>IF(ISBLANK('A4'!U25),"",'A4'!U25)</f>
        <v/>
      </c>
      <c r="D25" s="296"/>
      <c r="E25" s="297"/>
      <c r="F25" s="297"/>
      <c r="G25" s="297"/>
      <c r="H25" s="297"/>
      <c r="I25" s="297"/>
      <c r="J25" s="298"/>
      <c r="K25" s="504"/>
      <c r="L25" s="299"/>
      <c r="M25" s="300"/>
      <c r="N25" s="300"/>
      <c r="O25" s="300"/>
      <c r="P25" s="300"/>
      <c r="Q25" s="298"/>
      <c r="R25" s="297"/>
      <c r="S25" s="297"/>
      <c r="T25" s="297"/>
      <c r="U25" s="299"/>
      <c r="W25" s="167">
        <f t="shared" si="1"/>
        <v>0</v>
      </c>
      <c r="X25" s="163">
        <f t="shared" si="2"/>
        <v>0</v>
      </c>
      <c r="Y25" s="163">
        <f t="shared" si="3"/>
        <v>0</v>
      </c>
      <c r="Z25" s="168">
        <f t="shared" si="4"/>
        <v>0</v>
      </c>
      <c r="AB25" s="167">
        <f t="shared" si="5"/>
        <v>0</v>
      </c>
      <c r="AC25" s="163">
        <f t="shared" si="6"/>
        <v>0</v>
      </c>
      <c r="AD25" s="163">
        <f t="shared" si="7"/>
        <v>0</v>
      </c>
      <c r="AE25" s="168">
        <f t="shared" si="8"/>
        <v>0</v>
      </c>
    </row>
    <row r="26" spans="1:31" x14ac:dyDescent="0.25">
      <c r="A26" s="293" t="str">
        <f>IF(ISBLANK('A4'!A26),"",'A4'!A26)</f>
        <v/>
      </c>
      <c r="B26" s="294" t="str">
        <f>IF(ISBLANK('A4'!B26),"",'A4'!B26)</f>
        <v/>
      </c>
      <c r="C26" s="295" t="str">
        <f>IF(ISBLANK('A4'!U26),"",'A4'!U26)</f>
        <v/>
      </c>
      <c r="D26" s="296"/>
      <c r="E26" s="297"/>
      <c r="F26" s="297"/>
      <c r="G26" s="297"/>
      <c r="H26" s="297"/>
      <c r="I26" s="297"/>
      <c r="J26" s="298"/>
      <c r="K26" s="504"/>
      <c r="L26" s="299"/>
      <c r="M26" s="300"/>
      <c r="N26" s="300"/>
      <c r="O26" s="300"/>
      <c r="P26" s="300"/>
      <c r="Q26" s="298"/>
      <c r="R26" s="297"/>
      <c r="S26" s="297"/>
      <c r="T26" s="297"/>
      <c r="U26" s="299"/>
      <c r="W26" s="167">
        <f t="shared" si="1"/>
        <v>0</v>
      </c>
      <c r="X26" s="163">
        <f t="shared" si="2"/>
        <v>0</v>
      </c>
      <c r="Y26" s="163">
        <f t="shared" si="3"/>
        <v>0</v>
      </c>
      <c r="Z26" s="168">
        <f t="shared" si="4"/>
        <v>0</v>
      </c>
      <c r="AB26" s="167">
        <f t="shared" si="5"/>
        <v>0</v>
      </c>
      <c r="AC26" s="163">
        <f t="shared" si="6"/>
        <v>0</v>
      </c>
      <c r="AD26" s="163">
        <f t="shared" si="7"/>
        <v>0</v>
      </c>
      <c r="AE26" s="168">
        <f t="shared" si="8"/>
        <v>0</v>
      </c>
    </row>
    <row r="27" spans="1:31" x14ac:dyDescent="0.25">
      <c r="A27" s="293" t="str">
        <f>IF(ISBLANK('A4'!A27),"",'A4'!A27)</f>
        <v/>
      </c>
      <c r="B27" s="294" t="str">
        <f>IF(ISBLANK('A4'!B27),"",'A4'!B27)</f>
        <v/>
      </c>
      <c r="C27" s="295" t="str">
        <f>IF(ISBLANK('A4'!U27),"",'A4'!U27)</f>
        <v/>
      </c>
      <c r="D27" s="296"/>
      <c r="E27" s="297"/>
      <c r="F27" s="297"/>
      <c r="G27" s="297"/>
      <c r="H27" s="297"/>
      <c r="I27" s="297"/>
      <c r="J27" s="298"/>
      <c r="K27" s="504"/>
      <c r="L27" s="299"/>
      <c r="M27" s="300"/>
      <c r="N27" s="300"/>
      <c r="O27" s="300"/>
      <c r="P27" s="300"/>
      <c r="Q27" s="298"/>
      <c r="R27" s="297"/>
      <c r="S27" s="297"/>
      <c r="T27" s="297"/>
      <c r="U27" s="299"/>
      <c r="W27" s="167">
        <f t="shared" si="1"/>
        <v>0</v>
      </c>
      <c r="X27" s="163">
        <f t="shared" si="2"/>
        <v>0</v>
      </c>
      <c r="Y27" s="163">
        <f t="shared" si="3"/>
        <v>0</v>
      </c>
      <c r="Z27" s="168">
        <f t="shared" si="4"/>
        <v>0</v>
      </c>
      <c r="AB27" s="167">
        <f t="shared" si="5"/>
        <v>0</v>
      </c>
      <c r="AC27" s="163">
        <f t="shared" si="6"/>
        <v>0</v>
      </c>
      <c r="AD27" s="163">
        <f t="shared" si="7"/>
        <v>0</v>
      </c>
      <c r="AE27" s="168">
        <f t="shared" si="8"/>
        <v>0</v>
      </c>
    </row>
    <row r="28" spans="1:31" x14ac:dyDescent="0.25">
      <c r="A28" s="293" t="str">
        <f>IF(ISBLANK('A4'!A28),"",'A4'!A28)</f>
        <v/>
      </c>
      <c r="B28" s="294" t="str">
        <f>IF(ISBLANK('A4'!B28),"",'A4'!B28)</f>
        <v/>
      </c>
      <c r="C28" s="295" t="str">
        <f>IF(ISBLANK('A4'!U28),"",'A4'!U28)</f>
        <v/>
      </c>
      <c r="D28" s="296"/>
      <c r="E28" s="297"/>
      <c r="F28" s="297"/>
      <c r="G28" s="297"/>
      <c r="H28" s="297"/>
      <c r="I28" s="297"/>
      <c r="J28" s="298"/>
      <c r="K28" s="504"/>
      <c r="L28" s="299"/>
      <c r="M28" s="300"/>
      <c r="N28" s="300"/>
      <c r="O28" s="300"/>
      <c r="P28" s="300"/>
      <c r="Q28" s="298"/>
      <c r="R28" s="297"/>
      <c r="S28" s="297"/>
      <c r="T28" s="297"/>
      <c r="U28" s="299"/>
      <c r="W28" s="167">
        <f t="shared" si="1"/>
        <v>0</v>
      </c>
      <c r="X28" s="163">
        <f t="shared" si="2"/>
        <v>0</v>
      </c>
      <c r="Y28" s="163">
        <f t="shared" si="3"/>
        <v>0</v>
      </c>
      <c r="Z28" s="168">
        <f t="shared" si="4"/>
        <v>0</v>
      </c>
      <c r="AB28" s="167">
        <f t="shared" si="5"/>
        <v>0</v>
      </c>
      <c r="AC28" s="163">
        <f t="shared" si="6"/>
        <v>0</v>
      </c>
      <c r="AD28" s="163">
        <f t="shared" si="7"/>
        <v>0</v>
      </c>
      <c r="AE28" s="168">
        <f t="shared" si="8"/>
        <v>0</v>
      </c>
    </row>
    <row r="29" spans="1:31" x14ac:dyDescent="0.25">
      <c r="A29" s="293" t="str">
        <f>IF(ISBLANK('A4'!A29),"",'A4'!A29)</f>
        <v/>
      </c>
      <c r="B29" s="294" t="str">
        <f>IF(ISBLANK('A4'!B29),"",'A4'!B29)</f>
        <v/>
      </c>
      <c r="C29" s="295" t="str">
        <f>IF(ISBLANK('A4'!U29),"",'A4'!U29)</f>
        <v/>
      </c>
      <c r="D29" s="296"/>
      <c r="E29" s="297"/>
      <c r="F29" s="297"/>
      <c r="G29" s="297"/>
      <c r="H29" s="297"/>
      <c r="I29" s="297"/>
      <c r="J29" s="298"/>
      <c r="K29" s="504"/>
      <c r="L29" s="299"/>
      <c r="M29" s="300"/>
      <c r="N29" s="300"/>
      <c r="O29" s="300"/>
      <c r="P29" s="300"/>
      <c r="Q29" s="298"/>
      <c r="R29" s="297"/>
      <c r="S29" s="297"/>
      <c r="T29" s="297"/>
      <c r="U29" s="299"/>
      <c r="W29" s="167">
        <f t="shared" si="1"/>
        <v>0</v>
      </c>
      <c r="X29" s="163">
        <f t="shared" si="2"/>
        <v>0</v>
      </c>
      <c r="Y29" s="163">
        <f t="shared" si="3"/>
        <v>0</v>
      </c>
      <c r="Z29" s="168">
        <f t="shared" si="4"/>
        <v>0</v>
      </c>
      <c r="AB29" s="167">
        <f t="shared" si="5"/>
        <v>0</v>
      </c>
      <c r="AC29" s="163">
        <f t="shared" si="6"/>
        <v>0</v>
      </c>
      <c r="AD29" s="163">
        <f t="shared" si="7"/>
        <v>0</v>
      </c>
      <c r="AE29" s="168">
        <f t="shared" si="8"/>
        <v>0</v>
      </c>
    </row>
    <row r="30" spans="1:31" x14ac:dyDescent="0.25">
      <c r="A30" s="293" t="str">
        <f>IF(ISBLANK('A4'!A30),"",'A4'!A30)</f>
        <v/>
      </c>
      <c r="B30" s="294" t="str">
        <f>IF(ISBLANK('A4'!B30),"",'A4'!B30)</f>
        <v/>
      </c>
      <c r="C30" s="295" t="str">
        <f>IF(ISBLANK('A4'!U30),"",'A4'!U30)</f>
        <v/>
      </c>
      <c r="D30" s="296"/>
      <c r="E30" s="297"/>
      <c r="F30" s="297"/>
      <c r="G30" s="297"/>
      <c r="H30" s="297"/>
      <c r="I30" s="297"/>
      <c r="J30" s="298"/>
      <c r="K30" s="504"/>
      <c r="L30" s="299"/>
      <c r="M30" s="300"/>
      <c r="N30" s="300"/>
      <c r="O30" s="300"/>
      <c r="P30" s="300"/>
      <c r="Q30" s="298"/>
      <c r="R30" s="297"/>
      <c r="S30" s="297"/>
      <c r="T30" s="297"/>
      <c r="U30" s="299"/>
      <c r="W30" s="167">
        <f t="shared" si="1"/>
        <v>0</v>
      </c>
      <c r="X30" s="163">
        <f t="shared" si="2"/>
        <v>0</v>
      </c>
      <c r="Y30" s="163">
        <f t="shared" si="3"/>
        <v>0</v>
      </c>
      <c r="Z30" s="168">
        <f t="shared" si="4"/>
        <v>0</v>
      </c>
      <c r="AB30" s="167">
        <f t="shared" si="5"/>
        <v>0</v>
      </c>
      <c r="AC30" s="163">
        <f t="shared" si="6"/>
        <v>0</v>
      </c>
      <c r="AD30" s="163">
        <f t="shared" si="7"/>
        <v>0</v>
      </c>
      <c r="AE30" s="168">
        <f t="shared" si="8"/>
        <v>0</v>
      </c>
    </row>
    <row r="31" spans="1:31" x14ac:dyDescent="0.25">
      <c r="A31" s="293" t="str">
        <f>IF(ISBLANK('A4'!A31),"",'A4'!A31)</f>
        <v/>
      </c>
      <c r="B31" s="294" t="str">
        <f>IF(ISBLANK('A4'!B31),"",'A4'!B31)</f>
        <v/>
      </c>
      <c r="C31" s="295" t="str">
        <f>IF(ISBLANK('A4'!U31),"",'A4'!U31)</f>
        <v/>
      </c>
      <c r="D31" s="296"/>
      <c r="E31" s="297"/>
      <c r="F31" s="297"/>
      <c r="G31" s="297"/>
      <c r="H31" s="297"/>
      <c r="I31" s="297"/>
      <c r="J31" s="298"/>
      <c r="K31" s="504"/>
      <c r="L31" s="299"/>
      <c r="M31" s="300"/>
      <c r="N31" s="300"/>
      <c r="O31" s="300"/>
      <c r="P31" s="300"/>
      <c r="Q31" s="298"/>
      <c r="R31" s="297"/>
      <c r="S31" s="297"/>
      <c r="T31" s="297"/>
      <c r="U31" s="299"/>
      <c r="W31" s="167">
        <f t="shared" si="1"/>
        <v>0</v>
      </c>
      <c r="X31" s="163">
        <f t="shared" si="2"/>
        <v>0</v>
      </c>
      <c r="Y31" s="163">
        <f t="shared" si="3"/>
        <v>0</v>
      </c>
      <c r="Z31" s="168">
        <f t="shared" si="4"/>
        <v>0</v>
      </c>
      <c r="AB31" s="167">
        <f t="shared" si="5"/>
        <v>0</v>
      </c>
      <c r="AC31" s="163">
        <f t="shared" si="6"/>
        <v>0</v>
      </c>
      <c r="AD31" s="163">
        <f t="shared" si="7"/>
        <v>0</v>
      </c>
      <c r="AE31" s="168">
        <f t="shared" si="8"/>
        <v>0</v>
      </c>
    </row>
    <row r="32" spans="1:31" x14ac:dyDescent="0.25">
      <c r="A32" s="293" t="str">
        <f>IF(ISBLANK('A4'!A32),"",'A4'!A32)</f>
        <v/>
      </c>
      <c r="B32" s="294" t="str">
        <f>IF(ISBLANK('A4'!B32),"",'A4'!B32)</f>
        <v/>
      </c>
      <c r="C32" s="295" t="str">
        <f>IF(ISBLANK('A4'!U32),"",'A4'!U32)</f>
        <v/>
      </c>
      <c r="D32" s="296"/>
      <c r="E32" s="297"/>
      <c r="F32" s="297"/>
      <c r="G32" s="297"/>
      <c r="H32" s="297"/>
      <c r="I32" s="297"/>
      <c r="J32" s="298"/>
      <c r="K32" s="504"/>
      <c r="L32" s="299"/>
      <c r="M32" s="300"/>
      <c r="N32" s="300"/>
      <c r="O32" s="300"/>
      <c r="P32" s="300"/>
      <c r="Q32" s="298"/>
      <c r="R32" s="297"/>
      <c r="S32" s="297"/>
      <c r="T32" s="297"/>
      <c r="U32" s="299"/>
      <c r="W32" s="167">
        <f t="shared" si="1"/>
        <v>0</v>
      </c>
      <c r="X32" s="163">
        <f t="shared" si="2"/>
        <v>0</v>
      </c>
      <c r="Y32" s="163">
        <f t="shared" si="3"/>
        <v>0</v>
      </c>
      <c r="Z32" s="168">
        <f t="shared" si="4"/>
        <v>0</v>
      </c>
      <c r="AB32" s="167">
        <f t="shared" si="5"/>
        <v>0</v>
      </c>
      <c r="AC32" s="163">
        <f t="shared" si="6"/>
        <v>0</v>
      </c>
      <c r="AD32" s="163">
        <f t="shared" si="7"/>
        <v>0</v>
      </c>
      <c r="AE32" s="168">
        <f t="shared" si="8"/>
        <v>0</v>
      </c>
    </row>
    <row r="33" spans="1:31" x14ac:dyDescent="0.25">
      <c r="A33" s="293" t="str">
        <f>IF(ISBLANK('A4'!A33),"",'A4'!A33)</f>
        <v/>
      </c>
      <c r="B33" s="294" t="str">
        <f>IF(ISBLANK('A4'!B33),"",'A4'!B33)</f>
        <v/>
      </c>
      <c r="C33" s="295" t="str">
        <f>IF(ISBLANK('A4'!U33),"",'A4'!U33)</f>
        <v/>
      </c>
      <c r="D33" s="296"/>
      <c r="E33" s="297"/>
      <c r="F33" s="297"/>
      <c r="G33" s="297"/>
      <c r="H33" s="297"/>
      <c r="I33" s="297"/>
      <c r="J33" s="298"/>
      <c r="K33" s="504"/>
      <c r="L33" s="299"/>
      <c r="M33" s="300"/>
      <c r="N33" s="300"/>
      <c r="O33" s="300"/>
      <c r="P33" s="300"/>
      <c r="Q33" s="298"/>
      <c r="R33" s="297"/>
      <c r="S33" s="297"/>
      <c r="T33" s="297"/>
      <c r="U33" s="299"/>
      <c r="W33" s="167">
        <f t="shared" si="1"/>
        <v>0</v>
      </c>
      <c r="X33" s="163">
        <f t="shared" si="2"/>
        <v>0</v>
      </c>
      <c r="Y33" s="163">
        <f t="shared" si="3"/>
        <v>0</v>
      </c>
      <c r="Z33" s="168">
        <f t="shared" si="4"/>
        <v>0</v>
      </c>
      <c r="AB33" s="167">
        <f t="shared" si="5"/>
        <v>0</v>
      </c>
      <c r="AC33" s="163">
        <f t="shared" si="6"/>
        <v>0</v>
      </c>
      <c r="AD33" s="163">
        <f t="shared" si="7"/>
        <v>0</v>
      </c>
      <c r="AE33" s="168">
        <f t="shared" si="8"/>
        <v>0</v>
      </c>
    </row>
    <row r="34" spans="1:31" x14ac:dyDescent="0.25">
      <c r="A34" s="293" t="str">
        <f>IF(ISBLANK('A4'!A34),"",'A4'!A34)</f>
        <v/>
      </c>
      <c r="B34" s="294" t="str">
        <f>IF(ISBLANK('A4'!B34),"",'A4'!B34)</f>
        <v/>
      </c>
      <c r="C34" s="295" t="str">
        <f>IF(ISBLANK('A4'!U34),"",'A4'!U34)</f>
        <v/>
      </c>
      <c r="D34" s="296"/>
      <c r="E34" s="297"/>
      <c r="F34" s="297"/>
      <c r="G34" s="297"/>
      <c r="H34" s="297"/>
      <c r="I34" s="297"/>
      <c r="J34" s="298"/>
      <c r="K34" s="504"/>
      <c r="L34" s="299"/>
      <c r="M34" s="300"/>
      <c r="N34" s="300"/>
      <c r="O34" s="300"/>
      <c r="P34" s="300"/>
      <c r="Q34" s="298"/>
      <c r="R34" s="297"/>
      <c r="S34" s="297"/>
      <c r="T34" s="297"/>
      <c r="U34" s="299"/>
      <c r="W34" s="167">
        <f t="shared" si="1"/>
        <v>0</v>
      </c>
      <c r="X34" s="163">
        <f t="shared" si="2"/>
        <v>0</v>
      </c>
      <c r="Y34" s="163">
        <f t="shared" si="3"/>
        <v>0</v>
      </c>
      <c r="Z34" s="168">
        <f t="shared" si="4"/>
        <v>0</v>
      </c>
      <c r="AB34" s="167">
        <f t="shared" si="5"/>
        <v>0</v>
      </c>
      <c r="AC34" s="163">
        <f t="shared" si="6"/>
        <v>0</v>
      </c>
      <c r="AD34" s="163">
        <f t="shared" si="7"/>
        <v>0</v>
      </c>
      <c r="AE34" s="168">
        <f t="shared" si="8"/>
        <v>0</v>
      </c>
    </row>
    <row r="35" spans="1:31" x14ac:dyDescent="0.25">
      <c r="A35" s="293" t="str">
        <f>IF(ISBLANK('A4'!A35),"",'A4'!A35)</f>
        <v/>
      </c>
      <c r="B35" s="294" t="str">
        <f>IF(ISBLANK('A4'!B35),"",'A4'!B35)</f>
        <v/>
      </c>
      <c r="C35" s="295" t="str">
        <f>IF(ISBLANK('A4'!U35),"",'A4'!U35)</f>
        <v/>
      </c>
      <c r="D35" s="296"/>
      <c r="E35" s="297"/>
      <c r="F35" s="297"/>
      <c r="G35" s="297"/>
      <c r="H35" s="297"/>
      <c r="I35" s="297"/>
      <c r="J35" s="298"/>
      <c r="K35" s="504"/>
      <c r="L35" s="299"/>
      <c r="M35" s="300"/>
      <c r="N35" s="300"/>
      <c r="O35" s="300"/>
      <c r="P35" s="300"/>
      <c r="Q35" s="298"/>
      <c r="R35" s="297"/>
      <c r="S35" s="297"/>
      <c r="T35" s="297"/>
      <c r="U35" s="299"/>
      <c r="W35" s="167">
        <f t="shared" si="1"/>
        <v>0</v>
      </c>
      <c r="X35" s="163">
        <f t="shared" si="2"/>
        <v>0</v>
      </c>
      <c r="Y35" s="163">
        <f t="shared" si="3"/>
        <v>0</v>
      </c>
      <c r="Z35" s="168">
        <f t="shared" si="4"/>
        <v>0</v>
      </c>
      <c r="AB35" s="167">
        <f t="shared" si="5"/>
        <v>0</v>
      </c>
      <c r="AC35" s="163">
        <f t="shared" si="6"/>
        <v>0</v>
      </c>
      <c r="AD35" s="163">
        <f t="shared" si="7"/>
        <v>0</v>
      </c>
      <c r="AE35" s="168">
        <f t="shared" si="8"/>
        <v>0</v>
      </c>
    </row>
    <row r="36" spans="1:31" x14ac:dyDescent="0.25">
      <c r="A36" s="293" t="str">
        <f>IF(ISBLANK('A4'!A36),"",'A4'!A36)</f>
        <v/>
      </c>
      <c r="B36" s="294" t="str">
        <f>IF(ISBLANK('A4'!B36),"",'A4'!B36)</f>
        <v/>
      </c>
      <c r="C36" s="295" t="str">
        <f>IF(ISBLANK('A4'!U36),"",'A4'!U36)</f>
        <v/>
      </c>
      <c r="D36" s="296"/>
      <c r="E36" s="297"/>
      <c r="F36" s="297"/>
      <c r="G36" s="297"/>
      <c r="H36" s="297"/>
      <c r="I36" s="297"/>
      <c r="J36" s="298"/>
      <c r="K36" s="504"/>
      <c r="L36" s="299"/>
      <c r="M36" s="300"/>
      <c r="N36" s="300"/>
      <c r="O36" s="300"/>
      <c r="P36" s="300"/>
      <c r="Q36" s="298"/>
      <c r="R36" s="297"/>
      <c r="S36" s="297"/>
      <c r="T36" s="297"/>
      <c r="U36" s="299"/>
      <c r="W36" s="167">
        <f t="shared" si="1"/>
        <v>0</v>
      </c>
      <c r="X36" s="163">
        <f t="shared" si="2"/>
        <v>0</v>
      </c>
      <c r="Y36" s="163">
        <f t="shared" si="3"/>
        <v>0</v>
      </c>
      <c r="Z36" s="168">
        <f t="shared" si="4"/>
        <v>0</v>
      </c>
      <c r="AB36" s="167">
        <f t="shared" si="5"/>
        <v>0</v>
      </c>
      <c r="AC36" s="163">
        <f t="shared" si="6"/>
        <v>0</v>
      </c>
      <c r="AD36" s="163">
        <f t="shared" si="7"/>
        <v>0</v>
      </c>
      <c r="AE36" s="168">
        <f t="shared" si="8"/>
        <v>0</v>
      </c>
    </row>
    <row r="37" spans="1:31" x14ac:dyDescent="0.25">
      <c r="A37" s="293" t="str">
        <f>IF(ISBLANK('A4'!A37),"",'A4'!A37)</f>
        <v/>
      </c>
      <c r="B37" s="294" t="str">
        <f>IF(ISBLANK('A4'!B37),"",'A4'!B37)</f>
        <v/>
      </c>
      <c r="C37" s="295" t="str">
        <f>IF(ISBLANK('A4'!U37),"",'A4'!U37)</f>
        <v/>
      </c>
      <c r="D37" s="296"/>
      <c r="E37" s="297"/>
      <c r="F37" s="297"/>
      <c r="G37" s="297"/>
      <c r="H37" s="297"/>
      <c r="I37" s="297"/>
      <c r="J37" s="298"/>
      <c r="K37" s="504"/>
      <c r="L37" s="299"/>
      <c r="M37" s="300"/>
      <c r="N37" s="300"/>
      <c r="O37" s="300"/>
      <c r="P37" s="300"/>
      <c r="Q37" s="298"/>
      <c r="R37" s="297"/>
      <c r="S37" s="297"/>
      <c r="T37" s="297"/>
      <c r="U37" s="299"/>
      <c r="W37" s="167">
        <f t="shared" si="1"/>
        <v>0</v>
      </c>
      <c r="X37" s="163">
        <f t="shared" si="2"/>
        <v>0</v>
      </c>
      <c r="Y37" s="163">
        <f t="shared" si="3"/>
        <v>0</v>
      </c>
      <c r="Z37" s="168">
        <f t="shared" si="4"/>
        <v>0</v>
      </c>
      <c r="AB37" s="167">
        <f t="shared" si="5"/>
        <v>0</v>
      </c>
      <c r="AC37" s="163">
        <f t="shared" si="6"/>
        <v>0</v>
      </c>
      <c r="AD37" s="163">
        <f t="shared" si="7"/>
        <v>0</v>
      </c>
      <c r="AE37" s="168">
        <f t="shared" si="8"/>
        <v>0</v>
      </c>
    </row>
    <row r="38" spans="1:31" x14ac:dyDescent="0.25">
      <c r="A38" s="293" t="str">
        <f>IF(ISBLANK('A4'!A38),"",'A4'!A38)</f>
        <v/>
      </c>
      <c r="B38" s="294" t="str">
        <f>IF(ISBLANK('A4'!B38),"",'A4'!B38)</f>
        <v/>
      </c>
      <c r="C38" s="295" t="str">
        <f>IF(ISBLANK('A4'!U38),"",'A4'!U38)</f>
        <v/>
      </c>
      <c r="D38" s="296"/>
      <c r="E38" s="297"/>
      <c r="F38" s="297"/>
      <c r="G38" s="297"/>
      <c r="H38" s="297"/>
      <c r="I38" s="297"/>
      <c r="J38" s="298"/>
      <c r="K38" s="504"/>
      <c r="L38" s="299"/>
      <c r="M38" s="300"/>
      <c r="N38" s="300"/>
      <c r="O38" s="300"/>
      <c r="P38" s="300"/>
      <c r="Q38" s="298"/>
      <c r="R38" s="297"/>
      <c r="S38" s="297"/>
      <c r="T38" s="297"/>
      <c r="U38" s="299"/>
      <c r="W38" s="167">
        <f t="shared" si="1"/>
        <v>0</v>
      </c>
      <c r="X38" s="163">
        <f t="shared" si="2"/>
        <v>0</v>
      </c>
      <c r="Y38" s="163">
        <f t="shared" si="3"/>
        <v>0</v>
      </c>
      <c r="Z38" s="168">
        <f t="shared" si="4"/>
        <v>0</v>
      </c>
      <c r="AB38" s="167">
        <f t="shared" si="5"/>
        <v>0</v>
      </c>
      <c r="AC38" s="163">
        <f t="shared" si="6"/>
        <v>0</v>
      </c>
      <c r="AD38" s="163">
        <f t="shared" si="7"/>
        <v>0</v>
      </c>
      <c r="AE38" s="168">
        <f t="shared" si="8"/>
        <v>0</v>
      </c>
    </row>
    <row r="39" spans="1:31" x14ac:dyDescent="0.25">
      <c r="A39" s="293" t="str">
        <f>IF(ISBLANK('A4'!A39),"",'A4'!A39)</f>
        <v/>
      </c>
      <c r="B39" s="294" t="str">
        <f>IF(ISBLANK('A4'!B39),"",'A4'!B39)</f>
        <v/>
      </c>
      <c r="C39" s="295" t="str">
        <f>IF(ISBLANK('A4'!U39),"",'A4'!U39)</f>
        <v/>
      </c>
      <c r="D39" s="296"/>
      <c r="E39" s="297"/>
      <c r="F39" s="297"/>
      <c r="G39" s="297"/>
      <c r="H39" s="297"/>
      <c r="I39" s="297"/>
      <c r="J39" s="298"/>
      <c r="K39" s="504"/>
      <c r="L39" s="299"/>
      <c r="M39" s="300"/>
      <c r="N39" s="300"/>
      <c r="O39" s="300"/>
      <c r="P39" s="300"/>
      <c r="Q39" s="298"/>
      <c r="R39" s="297"/>
      <c r="S39" s="297"/>
      <c r="T39" s="297"/>
      <c r="U39" s="299"/>
      <c r="W39" s="167">
        <f t="shared" si="1"/>
        <v>0</v>
      </c>
      <c r="X39" s="163">
        <f t="shared" si="2"/>
        <v>0</v>
      </c>
      <c r="Y39" s="163">
        <f t="shared" si="3"/>
        <v>0</v>
      </c>
      <c r="Z39" s="168">
        <f t="shared" si="4"/>
        <v>0</v>
      </c>
      <c r="AB39" s="167">
        <f t="shared" si="5"/>
        <v>0</v>
      </c>
      <c r="AC39" s="163">
        <f t="shared" si="6"/>
        <v>0</v>
      </c>
      <c r="AD39" s="163">
        <f t="shared" si="7"/>
        <v>0</v>
      </c>
      <c r="AE39" s="168">
        <f t="shared" si="8"/>
        <v>0</v>
      </c>
    </row>
    <row r="40" spans="1:31" x14ac:dyDescent="0.25">
      <c r="A40" s="293" t="str">
        <f>IF(ISBLANK('A4'!A40),"",'A4'!A40)</f>
        <v/>
      </c>
      <c r="B40" s="294" t="str">
        <f>IF(ISBLANK('A4'!B40),"",'A4'!B40)</f>
        <v/>
      </c>
      <c r="C40" s="295" t="str">
        <f>IF(ISBLANK('A4'!U40),"",'A4'!U40)</f>
        <v/>
      </c>
      <c r="D40" s="296"/>
      <c r="E40" s="297"/>
      <c r="F40" s="297"/>
      <c r="G40" s="297"/>
      <c r="H40" s="297"/>
      <c r="I40" s="297"/>
      <c r="J40" s="298"/>
      <c r="K40" s="504"/>
      <c r="L40" s="299"/>
      <c r="M40" s="300"/>
      <c r="N40" s="300"/>
      <c r="O40" s="300"/>
      <c r="P40" s="300"/>
      <c r="Q40" s="298"/>
      <c r="R40" s="297"/>
      <c r="S40" s="297"/>
      <c r="T40" s="297"/>
      <c r="U40" s="299"/>
      <c r="W40" s="167">
        <f t="shared" si="1"/>
        <v>0</v>
      </c>
      <c r="X40" s="163">
        <f t="shared" si="2"/>
        <v>0</v>
      </c>
      <c r="Y40" s="163">
        <f t="shared" si="3"/>
        <v>0</v>
      </c>
      <c r="Z40" s="168">
        <f t="shared" si="4"/>
        <v>0</v>
      </c>
      <c r="AB40" s="167">
        <f t="shared" si="5"/>
        <v>0</v>
      </c>
      <c r="AC40" s="163">
        <f t="shared" si="6"/>
        <v>0</v>
      </c>
      <c r="AD40" s="163">
        <f t="shared" si="7"/>
        <v>0</v>
      </c>
      <c r="AE40" s="168">
        <f t="shared" si="8"/>
        <v>0</v>
      </c>
    </row>
    <row r="41" spans="1:31" x14ac:dyDescent="0.25">
      <c r="A41" s="293" t="str">
        <f>IF(ISBLANK('A4'!A41),"",'A4'!A41)</f>
        <v/>
      </c>
      <c r="B41" s="294" t="str">
        <f>IF(ISBLANK('A4'!B41),"",'A4'!B41)</f>
        <v/>
      </c>
      <c r="C41" s="295" t="str">
        <f>IF(ISBLANK('A4'!U41),"",'A4'!U41)</f>
        <v/>
      </c>
      <c r="D41" s="296"/>
      <c r="E41" s="297"/>
      <c r="F41" s="297"/>
      <c r="G41" s="297"/>
      <c r="H41" s="297"/>
      <c r="I41" s="297"/>
      <c r="J41" s="298"/>
      <c r="K41" s="504"/>
      <c r="L41" s="299"/>
      <c r="M41" s="300"/>
      <c r="N41" s="300"/>
      <c r="O41" s="300"/>
      <c r="P41" s="300"/>
      <c r="Q41" s="298"/>
      <c r="R41" s="297"/>
      <c r="S41" s="297"/>
      <c r="T41" s="297"/>
      <c r="U41" s="299"/>
      <c r="W41" s="167">
        <f t="shared" si="1"/>
        <v>0</v>
      </c>
      <c r="X41" s="163">
        <f t="shared" si="2"/>
        <v>0</v>
      </c>
      <c r="Y41" s="163">
        <f t="shared" si="3"/>
        <v>0</v>
      </c>
      <c r="Z41" s="168">
        <f t="shared" si="4"/>
        <v>0</v>
      </c>
      <c r="AB41" s="167">
        <f t="shared" si="5"/>
        <v>0</v>
      </c>
      <c r="AC41" s="163">
        <f t="shared" si="6"/>
        <v>0</v>
      </c>
      <c r="AD41" s="163">
        <f t="shared" si="7"/>
        <v>0</v>
      </c>
      <c r="AE41" s="168">
        <f t="shared" si="8"/>
        <v>0</v>
      </c>
    </row>
    <row r="42" spans="1:31" x14ac:dyDescent="0.25">
      <c r="A42" s="293" t="str">
        <f>IF(ISBLANK('A4'!A42),"",'A4'!A42)</f>
        <v/>
      </c>
      <c r="B42" s="294" t="str">
        <f>IF(ISBLANK('A4'!B42),"",'A4'!B42)</f>
        <v/>
      </c>
      <c r="C42" s="295" t="str">
        <f>IF(ISBLANK('A4'!U42),"",'A4'!U42)</f>
        <v/>
      </c>
      <c r="D42" s="296"/>
      <c r="E42" s="297"/>
      <c r="F42" s="297"/>
      <c r="G42" s="297"/>
      <c r="H42" s="297"/>
      <c r="I42" s="297"/>
      <c r="J42" s="298"/>
      <c r="K42" s="504"/>
      <c r="L42" s="299"/>
      <c r="M42" s="300"/>
      <c r="N42" s="300"/>
      <c r="O42" s="300"/>
      <c r="P42" s="300"/>
      <c r="Q42" s="298"/>
      <c r="R42" s="297"/>
      <c r="S42" s="297"/>
      <c r="T42" s="297"/>
      <c r="U42" s="299"/>
      <c r="W42" s="167">
        <f t="shared" si="1"/>
        <v>0</v>
      </c>
      <c r="X42" s="163">
        <f t="shared" si="2"/>
        <v>0</v>
      </c>
      <c r="Y42" s="163">
        <f t="shared" si="3"/>
        <v>0</v>
      </c>
      <c r="Z42" s="168">
        <f t="shared" si="4"/>
        <v>0</v>
      </c>
      <c r="AB42" s="167">
        <f t="shared" si="5"/>
        <v>0</v>
      </c>
      <c r="AC42" s="163">
        <f t="shared" si="6"/>
        <v>0</v>
      </c>
      <c r="AD42" s="163">
        <f t="shared" si="7"/>
        <v>0</v>
      </c>
      <c r="AE42" s="168">
        <f t="shared" si="8"/>
        <v>0</v>
      </c>
    </row>
    <row r="43" spans="1:31" x14ac:dyDescent="0.25">
      <c r="A43" s="293" t="str">
        <f>IF(ISBLANK('A4'!A43),"",'A4'!A43)</f>
        <v/>
      </c>
      <c r="B43" s="294" t="str">
        <f>IF(ISBLANK('A4'!B43),"",'A4'!B43)</f>
        <v/>
      </c>
      <c r="C43" s="295" t="str">
        <f>IF(ISBLANK('A4'!U43),"",'A4'!U43)</f>
        <v/>
      </c>
      <c r="D43" s="296"/>
      <c r="E43" s="297"/>
      <c r="F43" s="297"/>
      <c r="G43" s="297"/>
      <c r="H43" s="297"/>
      <c r="I43" s="297"/>
      <c r="J43" s="298"/>
      <c r="K43" s="504"/>
      <c r="L43" s="299"/>
      <c r="M43" s="300"/>
      <c r="N43" s="300"/>
      <c r="O43" s="300"/>
      <c r="P43" s="300"/>
      <c r="Q43" s="298"/>
      <c r="R43" s="297"/>
      <c r="S43" s="297"/>
      <c r="T43" s="297"/>
      <c r="U43" s="299"/>
      <c r="W43" s="167">
        <f t="shared" si="1"/>
        <v>0</v>
      </c>
      <c r="X43" s="163">
        <f t="shared" si="2"/>
        <v>0</v>
      </c>
      <c r="Y43" s="163">
        <f t="shared" si="3"/>
        <v>0</v>
      </c>
      <c r="Z43" s="168">
        <f t="shared" si="4"/>
        <v>0</v>
      </c>
      <c r="AB43" s="167">
        <f t="shared" si="5"/>
        <v>0</v>
      </c>
      <c r="AC43" s="163">
        <f t="shared" si="6"/>
        <v>0</v>
      </c>
      <c r="AD43" s="163">
        <f t="shared" si="7"/>
        <v>0</v>
      </c>
      <c r="AE43" s="168">
        <f t="shared" si="8"/>
        <v>0</v>
      </c>
    </row>
    <row r="44" spans="1:31" x14ac:dyDescent="0.25">
      <c r="A44" s="293" t="str">
        <f>IF(ISBLANK('A4'!A44),"",'A4'!A44)</f>
        <v/>
      </c>
      <c r="B44" s="294" t="str">
        <f>IF(ISBLANK('A4'!B44),"",'A4'!B44)</f>
        <v/>
      </c>
      <c r="C44" s="295" t="str">
        <f>IF(ISBLANK('A4'!U44),"",'A4'!U44)</f>
        <v/>
      </c>
      <c r="D44" s="296"/>
      <c r="E44" s="297"/>
      <c r="F44" s="297"/>
      <c r="G44" s="297"/>
      <c r="H44" s="297"/>
      <c r="I44" s="297"/>
      <c r="J44" s="298"/>
      <c r="K44" s="504"/>
      <c r="L44" s="299"/>
      <c r="M44" s="300"/>
      <c r="N44" s="300"/>
      <c r="O44" s="300"/>
      <c r="P44" s="300"/>
      <c r="Q44" s="298"/>
      <c r="R44" s="297"/>
      <c r="S44" s="297"/>
      <c r="T44" s="297"/>
      <c r="U44" s="299"/>
      <c r="W44" s="167">
        <f t="shared" si="1"/>
        <v>0</v>
      </c>
      <c r="X44" s="163">
        <f t="shared" si="2"/>
        <v>0</v>
      </c>
      <c r="Y44" s="163">
        <f t="shared" si="3"/>
        <v>0</v>
      </c>
      <c r="Z44" s="168">
        <f t="shared" si="4"/>
        <v>0</v>
      </c>
      <c r="AB44" s="167">
        <f t="shared" si="5"/>
        <v>0</v>
      </c>
      <c r="AC44" s="163">
        <f t="shared" si="6"/>
        <v>0</v>
      </c>
      <c r="AD44" s="163">
        <f t="shared" si="7"/>
        <v>0</v>
      </c>
      <c r="AE44" s="168">
        <f t="shared" si="8"/>
        <v>0</v>
      </c>
    </row>
    <row r="45" spans="1:31" x14ac:dyDescent="0.25">
      <c r="A45" s="293" t="str">
        <f>IF(ISBLANK('A4'!A45),"",'A4'!A45)</f>
        <v/>
      </c>
      <c r="B45" s="294" t="str">
        <f>IF(ISBLANK('A4'!B45),"",'A4'!B45)</f>
        <v/>
      </c>
      <c r="C45" s="295" t="str">
        <f>IF(ISBLANK('A4'!U45),"",'A4'!U45)</f>
        <v/>
      </c>
      <c r="D45" s="296"/>
      <c r="E45" s="297"/>
      <c r="F45" s="297"/>
      <c r="G45" s="297"/>
      <c r="H45" s="297"/>
      <c r="I45" s="297"/>
      <c r="J45" s="298"/>
      <c r="K45" s="504"/>
      <c r="L45" s="299"/>
      <c r="M45" s="300"/>
      <c r="N45" s="300"/>
      <c r="O45" s="300"/>
      <c r="P45" s="300"/>
      <c r="Q45" s="298"/>
      <c r="R45" s="297"/>
      <c r="S45" s="297"/>
      <c r="T45" s="297"/>
      <c r="U45" s="299"/>
      <c r="W45" s="167">
        <f t="shared" si="1"/>
        <v>0</v>
      </c>
      <c r="X45" s="163">
        <f t="shared" si="2"/>
        <v>0</v>
      </c>
      <c r="Y45" s="163">
        <f t="shared" si="3"/>
        <v>0</v>
      </c>
      <c r="Z45" s="168">
        <f t="shared" si="4"/>
        <v>0</v>
      </c>
      <c r="AB45" s="167">
        <f t="shared" si="5"/>
        <v>0</v>
      </c>
      <c r="AC45" s="163">
        <f t="shared" si="6"/>
        <v>0</v>
      </c>
      <c r="AD45" s="163">
        <f t="shared" si="7"/>
        <v>0</v>
      </c>
      <c r="AE45" s="168">
        <f t="shared" si="8"/>
        <v>0</v>
      </c>
    </row>
    <row r="46" spans="1:31" x14ac:dyDescent="0.25">
      <c r="A46" s="293" t="str">
        <f>IF(ISBLANK('A4'!A46),"",'A4'!A46)</f>
        <v/>
      </c>
      <c r="B46" s="294" t="str">
        <f>IF(ISBLANK('A4'!B46),"",'A4'!B46)</f>
        <v/>
      </c>
      <c r="C46" s="295" t="str">
        <f>IF(ISBLANK('A4'!U46),"",'A4'!U46)</f>
        <v/>
      </c>
      <c r="D46" s="296"/>
      <c r="E46" s="297"/>
      <c r="F46" s="297"/>
      <c r="G46" s="297"/>
      <c r="H46" s="297"/>
      <c r="I46" s="297"/>
      <c r="J46" s="298"/>
      <c r="K46" s="504"/>
      <c r="L46" s="299"/>
      <c r="M46" s="300"/>
      <c r="N46" s="300"/>
      <c r="O46" s="300"/>
      <c r="P46" s="300"/>
      <c r="Q46" s="298"/>
      <c r="R46" s="297"/>
      <c r="S46" s="297"/>
      <c r="T46" s="297"/>
      <c r="U46" s="299"/>
      <c r="W46" s="167">
        <f t="shared" si="1"/>
        <v>0</v>
      </c>
      <c r="X46" s="163">
        <f t="shared" si="2"/>
        <v>0</v>
      </c>
      <c r="Y46" s="163">
        <f t="shared" si="3"/>
        <v>0</v>
      </c>
      <c r="Z46" s="168">
        <f t="shared" si="4"/>
        <v>0</v>
      </c>
      <c r="AB46" s="167">
        <f t="shared" si="5"/>
        <v>0</v>
      </c>
      <c r="AC46" s="163">
        <f t="shared" si="6"/>
        <v>0</v>
      </c>
      <c r="AD46" s="163">
        <f t="shared" si="7"/>
        <v>0</v>
      </c>
      <c r="AE46" s="168">
        <f t="shared" si="8"/>
        <v>0</v>
      </c>
    </row>
    <row r="47" spans="1:31" x14ac:dyDescent="0.25">
      <c r="A47" s="293" t="str">
        <f>IF(ISBLANK('A4'!A47),"",'A4'!A47)</f>
        <v/>
      </c>
      <c r="B47" s="294" t="str">
        <f>IF(ISBLANK('A4'!B47),"",'A4'!B47)</f>
        <v/>
      </c>
      <c r="C47" s="295" t="str">
        <f>IF(ISBLANK('A4'!U47),"",'A4'!U47)</f>
        <v/>
      </c>
      <c r="D47" s="296"/>
      <c r="E47" s="297"/>
      <c r="F47" s="297"/>
      <c r="G47" s="297"/>
      <c r="H47" s="297"/>
      <c r="I47" s="297"/>
      <c r="J47" s="298"/>
      <c r="K47" s="504"/>
      <c r="L47" s="299"/>
      <c r="M47" s="300"/>
      <c r="N47" s="300"/>
      <c r="O47" s="300"/>
      <c r="P47" s="300"/>
      <c r="Q47" s="298"/>
      <c r="R47" s="297"/>
      <c r="S47" s="297"/>
      <c r="T47" s="297"/>
      <c r="U47" s="299"/>
      <c r="W47" s="167">
        <f t="shared" si="1"/>
        <v>0</v>
      </c>
      <c r="X47" s="163">
        <f t="shared" si="2"/>
        <v>0</v>
      </c>
      <c r="Y47" s="163">
        <f t="shared" si="3"/>
        <v>0</v>
      </c>
      <c r="Z47" s="168">
        <f t="shared" si="4"/>
        <v>0</v>
      </c>
      <c r="AB47" s="167">
        <f t="shared" si="5"/>
        <v>0</v>
      </c>
      <c r="AC47" s="163">
        <f t="shared" si="6"/>
        <v>0</v>
      </c>
      <c r="AD47" s="163">
        <f t="shared" si="7"/>
        <v>0</v>
      </c>
      <c r="AE47" s="168">
        <f t="shared" si="8"/>
        <v>0</v>
      </c>
    </row>
    <row r="48" spans="1:31" x14ac:dyDescent="0.25">
      <c r="A48" s="293" t="str">
        <f>IF(ISBLANK('A4'!A48),"",'A4'!A48)</f>
        <v/>
      </c>
      <c r="B48" s="294" t="str">
        <f>IF(ISBLANK('A4'!B48),"",'A4'!B48)</f>
        <v/>
      </c>
      <c r="C48" s="295" t="str">
        <f>IF(ISBLANK('A4'!U48),"",'A4'!U48)</f>
        <v/>
      </c>
      <c r="D48" s="296"/>
      <c r="E48" s="297"/>
      <c r="F48" s="297"/>
      <c r="G48" s="297"/>
      <c r="H48" s="297"/>
      <c r="I48" s="297"/>
      <c r="J48" s="298"/>
      <c r="K48" s="504"/>
      <c r="L48" s="299"/>
      <c r="M48" s="300"/>
      <c r="N48" s="300"/>
      <c r="O48" s="300"/>
      <c r="P48" s="300"/>
      <c r="Q48" s="298"/>
      <c r="R48" s="297"/>
      <c r="S48" s="297"/>
      <c r="T48" s="297"/>
      <c r="U48" s="299"/>
      <c r="W48" s="167">
        <f t="shared" si="1"/>
        <v>0</v>
      </c>
      <c r="X48" s="163">
        <f t="shared" si="2"/>
        <v>0</v>
      </c>
      <c r="Y48" s="163">
        <f t="shared" si="3"/>
        <v>0</v>
      </c>
      <c r="Z48" s="168">
        <f t="shared" si="4"/>
        <v>0</v>
      </c>
      <c r="AB48" s="167">
        <f t="shared" si="5"/>
        <v>0</v>
      </c>
      <c r="AC48" s="163">
        <f t="shared" si="6"/>
        <v>0</v>
      </c>
      <c r="AD48" s="163">
        <f t="shared" si="7"/>
        <v>0</v>
      </c>
      <c r="AE48" s="168">
        <f t="shared" si="8"/>
        <v>0</v>
      </c>
    </row>
    <row r="49" spans="1:31" x14ac:dyDescent="0.25">
      <c r="A49" s="293" t="str">
        <f>IF(ISBLANK('A4'!A49),"",'A4'!A49)</f>
        <v/>
      </c>
      <c r="B49" s="294" t="str">
        <f>IF(ISBLANK('A4'!B49),"",'A4'!B49)</f>
        <v/>
      </c>
      <c r="C49" s="295" t="str">
        <f>IF(ISBLANK('A4'!U49),"",'A4'!U49)</f>
        <v/>
      </c>
      <c r="D49" s="296"/>
      <c r="E49" s="297"/>
      <c r="F49" s="297"/>
      <c r="G49" s="297"/>
      <c r="H49" s="297"/>
      <c r="I49" s="297"/>
      <c r="J49" s="298"/>
      <c r="K49" s="504"/>
      <c r="L49" s="299"/>
      <c r="M49" s="300"/>
      <c r="N49" s="300"/>
      <c r="O49" s="300"/>
      <c r="P49" s="300"/>
      <c r="Q49" s="298"/>
      <c r="R49" s="297"/>
      <c r="S49" s="297"/>
      <c r="T49" s="297"/>
      <c r="U49" s="299"/>
      <c r="W49" s="167">
        <f t="shared" si="1"/>
        <v>0</v>
      </c>
      <c r="X49" s="163">
        <f t="shared" si="2"/>
        <v>0</v>
      </c>
      <c r="Y49" s="163">
        <f t="shared" si="3"/>
        <v>0</v>
      </c>
      <c r="Z49" s="168">
        <f t="shared" si="4"/>
        <v>0</v>
      </c>
      <c r="AB49" s="167">
        <f t="shared" si="5"/>
        <v>0</v>
      </c>
      <c r="AC49" s="163">
        <f t="shared" si="6"/>
        <v>0</v>
      </c>
      <c r="AD49" s="163">
        <f t="shared" si="7"/>
        <v>0</v>
      </c>
      <c r="AE49" s="168">
        <f t="shared" si="8"/>
        <v>0</v>
      </c>
    </row>
    <row r="50" spans="1:31" x14ac:dyDescent="0.25">
      <c r="A50" s="293" t="str">
        <f>IF(ISBLANK('A4'!A50),"",'A4'!A50)</f>
        <v/>
      </c>
      <c r="B50" s="294" t="str">
        <f>IF(ISBLANK('A4'!B50),"",'A4'!B50)</f>
        <v/>
      </c>
      <c r="C50" s="295" t="str">
        <f>IF(ISBLANK('A4'!U50),"",'A4'!U50)</f>
        <v/>
      </c>
      <c r="D50" s="296"/>
      <c r="E50" s="297"/>
      <c r="F50" s="297"/>
      <c r="G50" s="297"/>
      <c r="H50" s="297"/>
      <c r="I50" s="297"/>
      <c r="J50" s="298"/>
      <c r="K50" s="504"/>
      <c r="L50" s="299"/>
      <c r="M50" s="300"/>
      <c r="N50" s="300"/>
      <c r="O50" s="300"/>
      <c r="P50" s="300"/>
      <c r="Q50" s="298"/>
      <c r="R50" s="297"/>
      <c r="S50" s="297"/>
      <c r="T50" s="297"/>
      <c r="U50" s="299"/>
      <c r="W50" s="167">
        <f t="shared" si="1"/>
        <v>0</v>
      </c>
      <c r="X50" s="163">
        <f t="shared" si="2"/>
        <v>0</v>
      </c>
      <c r="Y50" s="163">
        <f t="shared" si="3"/>
        <v>0</v>
      </c>
      <c r="Z50" s="168">
        <f t="shared" si="4"/>
        <v>0</v>
      </c>
      <c r="AB50" s="167">
        <f t="shared" si="5"/>
        <v>0</v>
      </c>
      <c r="AC50" s="163">
        <f t="shared" si="6"/>
        <v>0</v>
      </c>
      <c r="AD50" s="163">
        <f t="shared" si="7"/>
        <v>0</v>
      </c>
      <c r="AE50" s="168">
        <f t="shared" si="8"/>
        <v>0</v>
      </c>
    </row>
    <row r="51" spans="1:31" x14ac:dyDescent="0.25">
      <c r="A51" s="293" t="str">
        <f>IF(ISBLANK('A4'!A51),"",'A4'!A51)</f>
        <v/>
      </c>
      <c r="B51" s="294" t="str">
        <f>IF(ISBLANK('A4'!B51),"",'A4'!B51)</f>
        <v/>
      </c>
      <c r="C51" s="295" t="str">
        <f>IF(ISBLANK('A4'!U51),"",'A4'!U51)</f>
        <v/>
      </c>
      <c r="D51" s="296"/>
      <c r="E51" s="297"/>
      <c r="F51" s="297"/>
      <c r="G51" s="297"/>
      <c r="H51" s="297"/>
      <c r="I51" s="297"/>
      <c r="J51" s="298"/>
      <c r="K51" s="504"/>
      <c r="L51" s="299"/>
      <c r="M51" s="300"/>
      <c r="N51" s="300"/>
      <c r="O51" s="300"/>
      <c r="P51" s="300"/>
      <c r="Q51" s="298"/>
      <c r="R51" s="297"/>
      <c r="S51" s="297"/>
      <c r="T51" s="297"/>
      <c r="U51" s="299"/>
      <c r="W51" s="167">
        <f t="shared" si="1"/>
        <v>0</v>
      </c>
      <c r="X51" s="163">
        <f t="shared" si="2"/>
        <v>0</v>
      </c>
      <c r="Y51" s="163">
        <f t="shared" si="3"/>
        <v>0</v>
      </c>
      <c r="Z51" s="168">
        <f t="shared" si="4"/>
        <v>0</v>
      </c>
      <c r="AB51" s="167">
        <f t="shared" si="5"/>
        <v>0</v>
      </c>
      <c r="AC51" s="163">
        <f t="shared" si="6"/>
        <v>0</v>
      </c>
      <c r="AD51" s="163">
        <f t="shared" si="7"/>
        <v>0</v>
      </c>
      <c r="AE51" s="168">
        <f t="shared" si="8"/>
        <v>0</v>
      </c>
    </row>
    <row r="52" spans="1:31" x14ac:dyDescent="0.25">
      <c r="A52" s="293" t="str">
        <f>IF(ISBLANK('A4'!A52),"",'A4'!A52)</f>
        <v/>
      </c>
      <c r="B52" s="294" t="str">
        <f>IF(ISBLANK('A4'!B52),"",'A4'!B52)</f>
        <v/>
      </c>
      <c r="C52" s="295" t="str">
        <f>IF(ISBLANK('A4'!U52),"",'A4'!U52)</f>
        <v/>
      </c>
      <c r="D52" s="296"/>
      <c r="E52" s="297"/>
      <c r="F52" s="297"/>
      <c r="G52" s="297"/>
      <c r="H52" s="297"/>
      <c r="I52" s="297"/>
      <c r="J52" s="298"/>
      <c r="K52" s="504"/>
      <c r="L52" s="299"/>
      <c r="M52" s="300"/>
      <c r="N52" s="300"/>
      <c r="O52" s="300"/>
      <c r="P52" s="300"/>
      <c r="Q52" s="298"/>
      <c r="R52" s="297"/>
      <c r="S52" s="297"/>
      <c r="T52" s="297"/>
      <c r="U52" s="299"/>
      <c r="W52" s="167">
        <f t="shared" si="1"/>
        <v>0</v>
      </c>
      <c r="X52" s="163">
        <f t="shared" si="2"/>
        <v>0</v>
      </c>
      <c r="Y52" s="163">
        <f t="shared" si="3"/>
        <v>0</v>
      </c>
      <c r="Z52" s="168">
        <f t="shared" si="4"/>
        <v>0</v>
      </c>
      <c r="AB52" s="167">
        <f t="shared" si="5"/>
        <v>0</v>
      </c>
      <c r="AC52" s="163">
        <f t="shared" si="6"/>
        <v>0</v>
      </c>
      <c r="AD52" s="163">
        <f t="shared" si="7"/>
        <v>0</v>
      </c>
      <c r="AE52" s="168">
        <f t="shared" si="8"/>
        <v>0</v>
      </c>
    </row>
    <row r="53" spans="1:31" x14ac:dyDescent="0.25">
      <c r="A53" s="293" t="str">
        <f>IF(ISBLANK('A4'!A53),"",'A4'!A53)</f>
        <v/>
      </c>
      <c r="B53" s="294" t="str">
        <f>IF(ISBLANK('A4'!B53),"",'A4'!B53)</f>
        <v/>
      </c>
      <c r="C53" s="295" t="str">
        <f>IF(ISBLANK('A4'!U53),"",'A4'!U53)</f>
        <v/>
      </c>
      <c r="D53" s="296"/>
      <c r="E53" s="297"/>
      <c r="F53" s="297"/>
      <c r="G53" s="297"/>
      <c r="H53" s="297"/>
      <c r="I53" s="297"/>
      <c r="J53" s="298"/>
      <c r="K53" s="504"/>
      <c r="L53" s="299"/>
      <c r="M53" s="300"/>
      <c r="N53" s="300"/>
      <c r="O53" s="300"/>
      <c r="P53" s="300"/>
      <c r="Q53" s="298"/>
      <c r="R53" s="297"/>
      <c r="S53" s="297"/>
      <c r="T53" s="297"/>
      <c r="U53" s="299"/>
      <c r="W53" s="167">
        <f t="shared" si="1"/>
        <v>0</v>
      </c>
      <c r="X53" s="163">
        <f t="shared" si="2"/>
        <v>0</v>
      </c>
      <c r="Y53" s="163">
        <f t="shared" si="3"/>
        <v>0</v>
      </c>
      <c r="Z53" s="168">
        <f t="shared" si="4"/>
        <v>0</v>
      </c>
      <c r="AB53" s="167">
        <f t="shared" si="5"/>
        <v>0</v>
      </c>
      <c r="AC53" s="163">
        <f t="shared" si="6"/>
        <v>0</v>
      </c>
      <c r="AD53" s="163">
        <f t="shared" si="7"/>
        <v>0</v>
      </c>
      <c r="AE53" s="168">
        <f t="shared" si="8"/>
        <v>0</v>
      </c>
    </row>
    <row r="54" spans="1:31" x14ac:dyDescent="0.25">
      <c r="A54" s="293" t="str">
        <f>IF(ISBLANK('A4'!A54),"",'A4'!A54)</f>
        <v/>
      </c>
      <c r="B54" s="294" t="str">
        <f>IF(ISBLANK('A4'!B54),"",'A4'!B54)</f>
        <v/>
      </c>
      <c r="C54" s="295" t="str">
        <f>IF(ISBLANK('A4'!U54),"",'A4'!U54)</f>
        <v/>
      </c>
      <c r="D54" s="296"/>
      <c r="E54" s="297"/>
      <c r="F54" s="297"/>
      <c r="G54" s="297"/>
      <c r="H54" s="297"/>
      <c r="I54" s="297"/>
      <c r="J54" s="298"/>
      <c r="K54" s="504"/>
      <c r="L54" s="299"/>
      <c r="M54" s="300"/>
      <c r="N54" s="300"/>
      <c r="O54" s="300"/>
      <c r="P54" s="300"/>
      <c r="Q54" s="298"/>
      <c r="R54" s="297"/>
      <c r="S54" s="297"/>
      <c r="T54" s="297"/>
      <c r="U54" s="299"/>
      <c r="W54" s="167">
        <f t="shared" si="1"/>
        <v>0</v>
      </c>
      <c r="X54" s="163">
        <f t="shared" si="2"/>
        <v>0</v>
      </c>
      <c r="Y54" s="163">
        <f t="shared" si="3"/>
        <v>0</v>
      </c>
      <c r="Z54" s="168">
        <f t="shared" si="4"/>
        <v>0</v>
      </c>
      <c r="AB54" s="167">
        <f t="shared" si="5"/>
        <v>0</v>
      </c>
      <c r="AC54" s="163">
        <f t="shared" si="6"/>
        <v>0</v>
      </c>
      <c r="AD54" s="163">
        <f t="shared" si="7"/>
        <v>0</v>
      </c>
      <c r="AE54" s="168">
        <f t="shared" si="8"/>
        <v>0</v>
      </c>
    </row>
    <row r="55" spans="1:31" x14ac:dyDescent="0.25">
      <c r="A55" s="293" t="str">
        <f>IF(ISBLANK('A4'!A55),"",'A4'!A55)</f>
        <v/>
      </c>
      <c r="B55" s="294" t="str">
        <f>IF(ISBLANK('A4'!B55),"",'A4'!B55)</f>
        <v/>
      </c>
      <c r="C55" s="295" t="str">
        <f>IF(ISBLANK('A4'!U55),"",'A4'!U55)</f>
        <v/>
      </c>
      <c r="D55" s="296"/>
      <c r="E55" s="297"/>
      <c r="F55" s="297"/>
      <c r="G55" s="297"/>
      <c r="H55" s="297"/>
      <c r="I55" s="297"/>
      <c r="J55" s="298"/>
      <c r="K55" s="504"/>
      <c r="L55" s="299"/>
      <c r="M55" s="300"/>
      <c r="N55" s="300"/>
      <c r="O55" s="300"/>
      <c r="P55" s="300"/>
      <c r="Q55" s="298"/>
      <c r="R55" s="297"/>
      <c r="S55" s="297"/>
      <c r="T55" s="297"/>
      <c r="U55" s="299"/>
      <c r="W55" s="167">
        <f t="shared" si="1"/>
        <v>0</v>
      </c>
      <c r="X55" s="163">
        <f t="shared" si="2"/>
        <v>0</v>
      </c>
      <c r="Y55" s="163">
        <f t="shared" si="3"/>
        <v>0</v>
      </c>
      <c r="Z55" s="168">
        <f t="shared" si="4"/>
        <v>0</v>
      </c>
      <c r="AB55" s="167">
        <f t="shared" si="5"/>
        <v>0</v>
      </c>
      <c r="AC55" s="163">
        <f t="shared" si="6"/>
        <v>0</v>
      </c>
      <c r="AD55" s="163">
        <f t="shared" si="7"/>
        <v>0</v>
      </c>
      <c r="AE55" s="168">
        <f t="shared" si="8"/>
        <v>0</v>
      </c>
    </row>
    <row r="56" spans="1:31" x14ac:dyDescent="0.25">
      <c r="A56" s="293" t="str">
        <f>IF(ISBLANK('A4'!A56),"",'A4'!A56)</f>
        <v/>
      </c>
      <c r="B56" s="294" t="str">
        <f>IF(ISBLANK('A4'!B56),"",'A4'!B56)</f>
        <v/>
      </c>
      <c r="C56" s="295" t="str">
        <f>IF(ISBLANK('A4'!U56),"",'A4'!U56)</f>
        <v/>
      </c>
      <c r="D56" s="296"/>
      <c r="E56" s="297"/>
      <c r="F56" s="297"/>
      <c r="G56" s="297"/>
      <c r="H56" s="297"/>
      <c r="I56" s="297"/>
      <c r="J56" s="298"/>
      <c r="K56" s="504"/>
      <c r="L56" s="299"/>
      <c r="M56" s="300"/>
      <c r="N56" s="300"/>
      <c r="O56" s="300"/>
      <c r="P56" s="300"/>
      <c r="Q56" s="298"/>
      <c r="R56" s="297"/>
      <c r="S56" s="297"/>
      <c r="T56" s="297"/>
      <c r="U56" s="299"/>
      <c r="W56" s="167">
        <f t="shared" si="1"/>
        <v>0</v>
      </c>
      <c r="X56" s="163">
        <f t="shared" si="2"/>
        <v>0</v>
      </c>
      <c r="Y56" s="163">
        <f t="shared" si="3"/>
        <v>0</v>
      </c>
      <c r="Z56" s="168">
        <f t="shared" si="4"/>
        <v>0</v>
      </c>
      <c r="AB56" s="167">
        <f t="shared" si="5"/>
        <v>0</v>
      </c>
      <c r="AC56" s="163">
        <f t="shared" si="6"/>
        <v>0</v>
      </c>
      <c r="AD56" s="163">
        <f t="shared" si="7"/>
        <v>0</v>
      </c>
      <c r="AE56" s="168">
        <f t="shared" si="8"/>
        <v>0</v>
      </c>
    </row>
    <row r="57" spans="1:31" x14ac:dyDescent="0.25">
      <c r="A57" s="293" t="str">
        <f>IF(ISBLANK('A4'!A57),"",'A4'!A57)</f>
        <v/>
      </c>
      <c r="B57" s="294" t="str">
        <f>IF(ISBLANK('A4'!B57),"",'A4'!B57)</f>
        <v/>
      </c>
      <c r="C57" s="295" t="str">
        <f>IF(ISBLANK('A4'!U57),"",'A4'!U57)</f>
        <v/>
      </c>
      <c r="D57" s="296"/>
      <c r="E57" s="297"/>
      <c r="F57" s="297"/>
      <c r="G57" s="297"/>
      <c r="H57" s="297"/>
      <c r="I57" s="297"/>
      <c r="J57" s="298"/>
      <c r="K57" s="504"/>
      <c r="L57" s="299"/>
      <c r="M57" s="300"/>
      <c r="N57" s="300"/>
      <c r="O57" s="300"/>
      <c r="P57" s="300"/>
      <c r="Q57" s="298"/>
      <c r="R57" s="297"/>
      <c r="S57" s="297"/>
      <c r="T57" s="297"/>
      <c r="U57" s="299"/>
      <c r="W57" s="167">
        <f t="shared" si="1"/>
        <v>0</v>
      </c>
      <c r="X57" s="163">
        <f t="shared" si="2"/>
        <v>0</v>
      </c>
      <c r="Y57" s="163">
        <f t="shared" si="3"/>
        <v>0</v>
      </c>
      <c r="Z57" s="168">
        <f t="shared" si="4"/>
        <v>0</v>
      </c>
      <c r="AB57" s="167">
        <f t="shared" si="5"/>
        <v>0</v>
      </c>
      <c r="AC57" s="163">
        <f t="shared" si="6"/>
        <v>0</v>
      </c>
      <c r="AD57" s="163">
        <f t="shared" si="7"/>
        <v>0</v>
      </c>
      <c r="AE57" s="168">
        <f t="shared" si="8"/>
        <v>0</v>
      </c>
    </row>
    <row r="58" spans="1:31" x14ac:dyDescent="0.25">
      <c r="A58" s="293" t="str">
        <f>IF(ISBLANK('A4'!A58),"",'A4'!A58)</f>
        <v/>
      </c>
      <c r="B58" s="294" t="str">
        <f>IF(ISBLANK('A4'!B58),"",'A4'!B58)</f>
        <v/>
      </c>
      <c r="C58" s="295" t="str">
        <f>IF(ISBLANK('A4'!U58),"",'A4'!U58)</f>
        <v/>
      </c>
      <c r="D58" s="296"/>
      <c r="E58" s="297"/>
      <c r="F58" s="297"/>
      <c r="G58" s="297"/>
      <c r="H58" s="297"/>
      <c r="I58" s="297"/>
      <c r="J58" s="298"/>
      <c r="K58" s="504"/>
      <c r="L58" s="299"/>
      <c r="M58" s="300"/>
      <c r="N58" s="300"/>
      <c r="O58" s="300"/>
      <c r="P58" s="300"/>
      <c r="Q58" s="298"/>
      <c r="R58" s="297"/>
      <c r="S58" s="297"/>
      <c r="T58" s="297"/>
      <c r="U58" s="299"/>
      <c r="W58" s="167">
        <f t="shared" si="1"/>
        <v>0</v>
      </c>
      <c r="X58" s="163">
        <f t="shared" si="2"/>
        <v>0</v>
      </c>
      <c r="Y58" s="163">
        <f t="shared" si="3"/>
        <v>0</v>
      </c>
      <c r="Z58" s="168">
        <f t="shared" si="4"/>
        <v>0</v>
      </c>
      <c r="AB58" s="167">
        <f t="shared" si="5"/>
        <v>0</v>
      </c>
      <c r="AC58" s="163">
        <f t="shared" si="6"/>
        <v>0</v>
      </c>
      <c r="AD58" s="163">
        <f t="shared" si="7"/>
        <v>0</v>
      </c>
      <c r="AE58" s="168">
        <f t="shared" si="8"/>
        <v>0</v>
      </c>
    </row>
    <row r="59" spans="1:31" x14ac:dyDescent="0.25">
      <c r="A59" s="293" t="str">
        <f>IF(ISBLANK('A4'!A59),"",'A4'!A59)</f>
        <v/>
      </c>
      <c r="B59" s="294" t="str">
        <f>IF(ISBLANK('A4'!B59),"",'A4'!B59)</f>
        <v/>
      </c>
      <c r="C59" s="295" t="str">
        <f>IF(ISBLANK('A4'!U59),"",'A4'!U59)</f>
        <v/>
      </c>
      <c r="D59" s="296"/>
      <c r="E59" s="297"/>
      <c r="F59" s="297"/>
      <c r="G59" s="297"/>
      <c r="H59" s="297"/>
      <c r="I59" s="297"/>
      <c r="J59" s="298"/>
      <c r="K59" s="504"/>
      <c r="L59" s="299"/>
      <c r="M59" s="300"/>
      <c r="N59" s="300"/>
      <c r="O59" s="300"/>
      <c r="P59" s="300"/>
      <c r="Q59" s="298"/>
      <c r="R59" s="297"/>
      <c r="S59" s="297"/>
      <c r="T59" s="297"/>
      <c r="U59" s="299"/>
      <c r="W59" s="167">
        <f t="shared" si="1"/>
        <v>0</v>
      </c>
      <c r="X59" s="163">
        <f t="shared" si="2"/>
        <v>0</v>
      </c>
      <c r="Y59" s="163">
        <f t="shared" si="3"/>
        <v>0</v>
      </c>
      <c r="Z59" s="168">
        <f t="shared" si="4"/>
        <v>0</v>
      </c>
      <c r="AB59" s="167">
        <f t="shared" si="5"/>
        <v>0</v>
      </c>
      <c r="AC59" s="163">
        <f t="shared" si="6"/>
        <v>0</v>
      </c>
      <c r="AD59" s="163">
        <f t="shared" si="7"/>
        <v>0</v>
      </c>
      <c r="AE59" s="168">
        <f t="shared" si="8"/>
        <v>0</v>
      </c>
    </row>
    <row r="60" spans="1:31" x14ac:dyDescent="0.25">
      <c r="A60" s="293" t="str">
        <f>IF(ISBLANK('A4'!A60),"",'A4'!A60)</f>
        <v/>
      </c>
      <c r="B60" s="294" t="str">
        <f>IF(ISBLANK('A4'!B60),"",'A4'!B60)</f>
        <v/>
      </c>
      <c r="C60" s="295" t="str">
        <f>IF(ISBLANK('A4'!U60),"",'A4'!U60)</f>
        <v/>
      </c>
      <c r="D60" s="296"/>
      <c r="E60" s="297"/>
      <c r="F60" s="297"/>
      <c r="G60" s="297"/>
      <c r="H60" s="297"/>
      <c r="I60" s="297"/>
      <c r="J60" s="298"/>
      <c r="K60" s="504"/>
      <c r="L60" s="299"/>
      <c r="M60" s="300"/>
      <c r="N60" s="300"/>
      <c r="O60" s="300"/>
      <c r="P60" s="300"/>
      <c r="Q60" s="298"/>
      <c r="R60" s="297"/>
      <c r="S60" s="297"/>
      <c r="T60" s="297"/>
      <c r="U60" s="299"/>
      <c r="W60" s="167">
        <f t="shared" si="1"/>
        <v>0</v>
      </c>
      <c r="X60" s="163">
        <f t="shared" si="2"/>
        <v>0</v>
      </c>
      <c r="Y60" s="163">
        <f t="shared" si="3"/>
        <v>0</v>
      </c>
      <c r="Z60" s="168">
        <f t="shared" si="4"/>
        <v>0</v>
      </c>
      <c r="AB60" s="167">
        <f t="shared" si="5"/>
        <v>0</v>
      </c>
      <c r="AC60" s="163">
        <f t="shared" si="6"/>
        <v>0</v>
      </c>
      <c r="AD60" s="163">
        <f t="shared" si="7"/>
        <v>0</v>
      </c>
      <c r="AE60" s="168">
        <f t="shared" si="8"/>
        <v>0</v>
      </c>
    </row>
    <row r="61" spans="1:31" x14ac:dyDescent="0.25">
      <c r="A61" s="293" t="str">
        <f>IF(ISBLANK('A4'!A61),"",'A4'!A61)</f>
        <v/>
      </c>
      <c r="B61" s="294" t="str">
        <f>IF(ISBLANK('A4'!B61),"",'A4'!B61)</f>
        <v/>
      </c>
      <c r="C61" s="295" t="str">
        <f>IF(ISBLANK('A4'!U61),"",'A4'!U61)</f>
        <v/>
      </c>
      <c r="D61" s="296"/>
      <c r="E61" s="297"/>
      <c r="F61" s="297"/>
      <c r="G61" s="297"/>
      <c r="H61" s="297"/>
      <c r="I61" s="297"/>
      <c r="J61" s="298"/>
      <c r="K61" s="504"/>
      <c r="L61" s="299"/>
      <c r="M61" s="300"/>
      <c r="N61" s="300"/>
      <c r="O61" s="300"/>
      <c r="P61" s="300"/>
      <c r="Q61" s="298"/>
      <c r="R61" s="297"/>
      <c r="S61" s="297"/>
      <c r="T61" s="297"/>
      <c r="U61" s="299"/>
      <c r="W61" s="167">
        <f t="shared" si="1"/>
        <v>0</v>
      </c>
      <c r="X61" s="163">
        <f t="shared" si="2"/>
        <v>0</v>
      </c>
      <c r="Y61" s="163">
        <f t="shared" si="3"/>
        <v>0</v>
      </c>
      <c r="Z61" s="168">
        <f t="shared" si="4"/>
        <v>0</v>
      </c>
      <c r="AB61" s="167">
        <f t="shared" si="5"/>
        <v>0</v>
      </c>
      <c r="AC61" s="163">
        <f t="shared" si="6"/>
        <v>0</v>
      </c>
      <c r="AD61" s="163">
        <f t="shared" si="7"/>
        <v>0</v>
      </c>
      <c r="AE61" s="168">
        <f t="shared" si="8"/>
        <v>0</v>
      </c>
    </row>
    <row r="62" spans="1:31" x14ac:dyDescent="0.25">
      <c r="A62" s="293" t="str">
        <f>IF(ISBLANK('A4'!A62),"",'A4'!A62)</f>
        <v/>
      </c>
      <c r="B62" s="294" t="str">
        <f>IF(ISBLANK('A4'!B62),"",'A4'!B62)</f>
        <v/>
      </c>
      <c r="C62" s="295" t="str">
        <f>IF(ISBLANK('A4'!U62),"",'A4'!U62)</f>
        <v/>
      </c>
      <c r="D62" s="296"/>
      <c r="E62" s="297"/>
      <c r="F62" s="297"/>
      <c r="G62" s="297"/>
      <c r="H62" s="297"/>
      <c r="I62" s="297"/>
      <c r="J62" s="298"/>
      <c r="K62" s="504"/>
      <c r="L62" s="299"/>
      <c r="M62" s="300"/>
      <c r="N62" s="300"/>
      <c r="O62" s="300"/>
      <c r="P62" s="300"/>
      <c r="Q62" s="298"/>
      <c r="R62" s="297"/>
      <c r="S62" s="297"/>
      <c r="T62" s="297"/>
      <c r="U62" s="299"/>
      <c r="W62" s="167">
        <f t="shared" si="1"/>
        <v>0</v>
      </c>
      <c r="X62" s="163">
        <f t="shared" si="2"/>
        <v>0</v>
      </c>
      <c r="Y62" s="163">
        <f t="shared" si="3"/>
        <v>0</v>
      </c>
      <c r="Z62" s="168">
        <f t="shared" si="4"/>
        <v>0</v>
      </c>
      <c r="AB62" s="167">
        <f t="shared" si="5"/>
        <v>0</v>
      </c>
      <c r="AC62" s="163">
        <f t="shared" si="6"/>
        <v>0</v>
      </c>
      <c r="AD62" s="163">
        <f t="shared" si="7"/>
        <v>0</v>
      </c>
      <c r="AE62" s="168">
        <f t="shared" si="8"/>
        <v>0</v>
      </c>
    </row>
    <row r="63" spans="1:31" x14ac:dyDescent="0.25">
      <c r="A63" s="293" t="str">
        <f>IF(ISBLANK('A4'!A63),"",'A4'!A63)</f>
        <v/>
      </c>
      <c r="B63" s="294" t="str">
        <f>IF(ISBLANK('A4'!B63),"",'A4'!B63)</f>
        <v/>
      </c>
      <c r="C63" s="295" t="str">
        <f>IF(ISBLANK('A4'!U63),"",'A4'!U63)</f>
        <v/>
      </c>
      <c r="D63" s="296"/>
      <c r="E63" s="297"/>
      <c r="F63" s="297"/>
      <c r="G63" s="297"/>
      <c r="H63" s="297"/>
      <c r="I63" s="297"/>
      <c r="J63" s="298"/>
      <c r="K63" s="504"/>
      <c r="L63" s="299"/>
      <c r="M63" s="300"/>
      <c r="N63" s="300"/>
      <c r="O63" s="300"/>
      <c r="P63" s="300"/>
      <c r="Q63" s="298"/>
      <c r="R63" s="297"/>
      <c r="S63" s="297"/>
      <c r="T63" s="297"/>
      <c r="U63" s="299"/>
      <c r="W63" s="167">
        <f t="shared" si="1"/>
        <v>0</v>
      </c>
      <c r="X63" s="163">
        <f t="shared" si="2"/>
        <v>0</v>
      </c>
      <c r="Y63" s="163">
        <f t="shared" si="3"/>
        <v>0</v>
      </c>
      <c r="Z63" s="168">
        <f t="shared" si="4"/>
        <v>0</v>
      </c>
      <c r="AB63" s="167">
        <f t="shared" si="5"/>
        <v>0</v>
      </c>
      <c r="AC63" s="163">
        <f t="shared" si="6"/>
        <v>0</v>
      </c>
      <c r="AD63" s="163">
        <f t="shared" si="7"/>
        <v>0</v>
      </c>
      <c r="AE63" s="168">
        <f t="shared" si="8"/>
        <v>0</v>
      </c>
    </row>
    <row r="64" spans="1:31" x14ac:dyDescent="0.25">
      <c r="A64" s="293" t="str">
        <f>IF(ISBLANK('A4'!A64),"",'A4'!A64)</f>
        <v/>
      </c>
      <c r="B64" s="294" t="str">
        <f>IF(ISBLANK('A4'!B64),"",'A4'!B64)</f>
        <v/>
      </c>
      <c r="C64" s="295" t="str">
        <f>IF(ISBLANK('A4'!U64),"",'A4'!U64)</f>
        <v/>
      </c>
      <c r="D64" s="296"/>
      <c r="E64" s="297"/>
      <c r="F64" s="297"/>
      <c r="G64" s="297"/>
      <c r="H64" s="297"/>
      <c r="I64" s="297"/>
      <c r="J64" s="298"/>
      <c r="K64" s="504"/>
      <c r="L64" s="299"/>
      <c r="M64" s="300"/>
      <c r="N64" s="300"/>
      <c r="O64" s="300"/>
      <c r="P64" s="300"/>
      <c r="Q64" s="298"/>
      <c r="R64" s="297"/>
      <c r="S64" s="297"/>
      <c r="T64" s="297"/>
      <c r="U64" s="299"/>
      <c r="W64" s="167">
        <f t="shared" si="1"/>
        <v>0</v>
      </c>
      <c r="X64" s="163">
        <f t="shared" si="2"/>
        <v>0</v>
      </c>
      <c r="Y64" s="163">
        <f t="shared" si="3"/>
        <v>0</v>
      </c>
      <c r="Z64" s="168">
        <f t="shared" si="4"/>
        <v>0</v>
      </c>
      <c r="AB64" s="167">
        <f t="shared" si="5"/>
        <v>0</v>
      </c>
      <c r="AC64" s="163">
        <f t="shared" si="6"/>
        <v>0</v>
      </c>
      <c r="AD64" s="163">
        <f t="shared" si="7"/>
        <v>0</v>
      </c>
      <c r="AE64" s="168">
        <f t="shared" si="8"/>
        <v>0</v>
      </c>
    </row>
    <row r="65" spans="1:31" x14ac:dyDescent="0.25">
      <c r="A65" s="293" t="str">
        <f>IF(ISBLANK('A4'!A65),"",'A4'!A65)</f>
        <v/>
      </c>
      <c r="B65" s="294" t="str">
        <f>IF(ISBLANK('A4'!B65),"",'A4'!B65)</f>
        <v/>
      </c>
      <c r="C65" s="295" t="str">
        <f>IF(ISBLANK('A4'!U65),"",'A4'!U65)</f>
        <v/>
      </c>
      <c r="D65" s="296"/>
      <c r="E65" s="297"/>
      <c r="F65" s="297"/>
      <c r="G65" s="297"/>
      <c r="H65" s="297"/>
      <c r="I65" s="297"/>
      <c r="J65" s="298"/>
      <c r="K65" s="504"/>
      <c r="L65" s="299"/>
      <c r="M65" s="300"/>
      <c r="N65" s="300"/>
      <c r="O65" s="300"/>
      <c r="P65" s="300"/>
      <c r="Q65" s="298"/>
      <c r="R65" s="297"/>
      <c r="S65" s="297"/>
      <c r="T65" s="297"/>
      <c r="U65" s="299"/>
      <c r="W65" s="167">
        <f t="shared" si="1"/>
        <v>0</v>
      </c>
      <c r="X65" s="163">
        <f t="shared" si="2"/>
        <v>0</v>
      </c>
      <c r="Y65" s="163">
        <f t="shared" si="3"/>
        <v>0</v>
      </c>
      <c r="Z65" s="168">
        <f t="shared" si="4"/>
        <v>0</v>
      </c>
      <c r="AB65" s="167">
        <f t="shared" si="5"/>
        <v>0</v>
      </c>
      <c r="AC65" s="163">
        <f t="shared" si="6"/>
        <v>0</v>
      </c>
      <c r="AD65" s="163">
        <f t="shared" si="7"/>
        <v>0</v>
      </c>
      <c r="AE65" s="168">
        <f t="shared" si="8"/>
        <v>0</v>
      </c>
    </row>
    <row r="66" spans="1:31" x14ac:dyDescent="0.25">
      <c r="A66" s="293" t="str">
        <f>IF(ISBLANK('A4'!A66),"",'A4'!A66)</f>
        <v/>
      </c>
      <c r="B66" s="294" t="str">
        <f>IF(ISBLANK('A4'!B66),"",'A4'!B66)</f>
        <v/>
      </c>
      <c r="C66" s="295" t="str">
        <f>IF(ISBLANK('A4'!U66),"",'A4'!U66)</f>
        <v/>
      </c>
      <c r="D66" s="296"/>
      <c r="E66" s="297"/>
      <c r="F66" s="297"/>
      <c r="G66" s="297"/>
      <c r="H66" s="297"/>
      <c r="I66" s="297"/>
      <c r="J66" s="298"/>
      <c r="K66" s="504"/>
      <c r="L66" s="299"/>
      <c r="M66" s="300"/>
      <c r="N66" s="300"/>
      <c r="O66" s="300"/>
      <c r="P66" s="300"/>
      <c r="Q66" s="298"/>
      <c r="R66" s="297"/>
      <c r="S66" s="297"/>
      <c r="T66" s="297"/>
      <c r="U66" s="299"/>
      <c r="W66" s="167">
        <f t="shared" si="1"/>
        <v>0</v>
      </c>
      <c r="X66" s="163">
        <f t="shared" si="2"/>
        <v>0</v>
      </c>
      <c r="Y66" s="163">
        <f t="shared" si="3"/>
        <v>0</v>
      </c>
      <c r="Z66" s="168">
        <f t="shared" si="4"/>
        <v>0</v>
      </c>
      <c r="AB66" s="167">
        <f t="shared" si="5"/>
        <v>0</v>
      </c>
      <c r="AC66" s="163">
        <f t="shared" si="6"/>
        <v>0</v>
      </c>
      <c r="AD66" s="163">
        <f t="shared" si="7"/>
        <v>0</v>
      </c>
      <c r="AE66" s="168">
        <f t="shared" si="8"/>
        <v>0</v>
      </c>
    </row>
    <row r="67" spans="1:31" x14ac:dyDescent="0.25">
      <c r="A67" s="293" t="str">
        <f>IF(ISBLANK('A4'!A67),"",'A4'!A67)</f>
        <v/>
      </c>
      <c r="B67" s="294" t="str">
        <f>IF(ISBLANK('A4'!B67),"",'A4'!B67)</f>
        <v/>
      </c>
      <c r="C67" s="295" t="str">
        <f>IF(ISBLANK('A4'!U67),"",'A4'!U67)</f>
        <v/>
      </c>
      <c r="D67" s="296"/>
      <c r="E67" s="297"/>
      <c r="F67" s="297"/>
      <c r="G67" s="297"/>
      <c r="H67" s="297"/>
      <c r="I67" s="297"/>
      <c r="J67" s="298"/>
      <c r="K67" s="504"/>
      <c r="L67" s="299"/>
      <c r="M67" s="300"/>
      <c r="N67" s="300"/>
      <c r="O67" s="300"/>
      <c r="P67" s="300"/>
      <c r="Q67" s="298"/>
      <c r="R67" s="297"/>
      <c r="S67" s="297"/>
      <c r="T67" s="297"/>
      <c r="U67" s="299"/>
      <c r="W67" s="167">
        <f t="shared" si="1"/>
        <v>0</v>
      </c>
      <c r="X67" s="163">
        <f t="shared" si="2"/>
        <v>0</v>
      </c>
      <c r="Y67" s="163">
        <f t="shared" si="3"/>
        <v>0</v>
      </c>
      <c r="Z67" s="168">
        <f t="shared" si="4"/>
        <v>0</v>
      </c>
      <c r="AB67" s="167">
        <f t="shared" si="5"/>
        <v>0</v>
      </c>
      <c r="AC67" s="163">
        <f t="shared" si="6"/>
        <v>0</v>
      </c>
      <c r="AD67" s="163">
        <f t="shared" si="7"/>
        <v>0</v>
      </c>
      <c r="AE67" s="168">
        <f t="shared" si="8"/>
        <v>0</v>
      </c>
    </row>
    <row r="68" spans="1:31" x14ac:dyDescent="0.25">
      <c r="A68" s="293" t="str">
        <f>IF(ISBLANK('A4'!A68),"",'A4'!A68)</f>
        <v/>
      </c>
      <c r="B68" s="294" t="str">
        <f>IF(ISBLANK('A4'!B68),"",'A4'!B68)</f>
        <v/>
      </c>
      <c r="C68" s="295" t="str">
        <f>IF(ISBLANK('A4'!U68),"",'A4'!U68)</f>
        <v/>
      </c>
      <c r="D68" s="296"/>
      <c r="E68" s="297"/>
      <c r="F68" s="297"/>
      <c r="G68" s="297"/>
      <c r="H68" s="297"/>
      <c r="I68" s="297"/>
      <c r="J68" s="298"/>
      <c r="K68" s="504"/>
      <c r="L68" s="299"/>
      <c r="M68" s="300"/>
      <c r="N68" s="300"/>
      <c r="O68" s="300"/>
      <c r="P68" s="300"/>
      <c r="Q68" s="298"/>
      <c r="R68" s="297"/>
      <c r="S68" s="297"/>
      <c r="T68" s="297"/>
      <c r="U68" s="299"/>
      <c r="W68" s="167">
        <f t="shared" si="1"/>
        <v>0</v>
      </c>
      <c r="X68" s="163">
        <f t="shared" si="2"/>
        <v>0</v>
      </c>
      <c r="Y68" s="163">
        <f t="shared" si="3"/>
        <v>0</v>
      </c>
      <c r="Z68" s="168">
        <f t="shared" si="4"/>
        <v>0</v>
      </c>
      <c r="AB68" s="167">
        <f t="shared" si="5"/>
        <v>0</v>
      </c>
      <c r="AC68" s="163">
        <f t="shared" si="6"/>
        <v>0</v>
      </c>
      <c r="AD68" s="163">
        <f t="shared" si="7"/>
        <v>0</v>
      </c>
      <c r="AE68" s="168">
        <f t="shared" si="8"/>
        <v>0</v>
      </c>
    </row>
    <row r="69" spans="1:31" x14ac:dyDescent="0.25">
      <c r="A69" s="293" t="str">
        <f>IF(ISBLANK('A4'!A69),"",'A4'!A69)</f>
        <v/>
      </c>
      <c r="B69" s="294" t="str">
        <f>IF(ISBLANK('A4'!B69),"",'A4'!B69)</f>
        <v/>
      </c>
      <c r="C69" s="295" t="str">
        <f>IF(ISBLANK('A4'!U69),"",'A4'!U69)</f>
        <v/>
      </c>
      <c r="D69" s="296"/>
      <c r="E69" s="297"/>
      <c r="F69" s="297"/>
      <c r="G69" s="297"/>
      <c r="H69" s="297"/>
      <c r="I69" s="297"/>
      <c r="J69" s="298"/>
      <c r="K69" s="504"/>
      <c r="L69" s="299"/>
      <c r="M69" s="300"/>
      <c r="N69" s="300"/>
      <c r="O69" s="300"/>
      <c r="P69" s="300"/>
      <c r="Q69" s="298"/>
      <c r="R69" s="297"/>
      <c r="S69" s="297"/>
      <c r="T69" s="297"/>
      <c r="U69" s="299"/>
      <c r="W69" s="167">
        <f t="shared" si="1"/>
        <v>0</v>
      </c>
      <c r="X69" s="163">
        <f t="shared" si="2"/>
        <v>0</v>
      </c>
      <c r="Y69" s="163">
        <f t="shared" si="3"/>
        <v>0</v>
      </c>
      <c r="Z69" s="168">
        <f t="shared" si="4"/>
        <v>0</v>
      </c>
      <c r="AB69" s="167">
        <f t="shared" si="5"/>
        <v>0</v>
      </c>
      <c r="AC69" s="163">
        <f t="shared" si="6"/>
        <v>0</v>
      </c>
      <c r="AD69" s="163">
        <f t="shared" si="7"/>
        <v>0</v>
      </c>
      <c r="AE69" s="168">
        <f t="shared" si="8"/>
        <v>0</v>
      </c>
    </row>
    <row r="70" spans="1:31" x14ac:dyDescent="0.25">
      <c r="A70" s="293" t="str">
        <f>IF(ISBLANK('A4'!A70),"",'A4'!A70)</f>
        <v/>
      </c>
      <c r="B70" s="294" t="str">
        <f>IF(ISBLANK('A4'!B70),"",'A4'!B70)</f>
        <v/>
      </c>
      <c r="C70" s="295" t="str">
        <f>IF(ISBLANK('A4'!U70),"",'A4'!U70)</f>
        <v/>
      </c>
      <c r="D70" s="296"/>
      <c r="E70" s="297"/>
      <c r="F70" s="297"/>
      <c r="G70" s="297"/>
      <c r="H70" s="297"/>
      <c r="I70" s="297"/>
      <c r="J70" s="298"/>
      <c r="K70" s="504"/>
      <c r="L70" s="299"/>
      <c r="M70" s="300"/>
      <c r="N70" s="300"/>
      <c r="O70" s="300"/>
      <c r="P70" s="300"/>
      <c r="Q70" s="298"/>
      <c r="R70" s="297"/>
      <c r="S70" s="297"/>
      <c r="T70" s="297"/>
      <c r="U70" s="299"/>
      <c r="W70" s="167">
        <f t="shared" si="1"/>
        <v>0</v>
      </c>
      <c r="X70" s="163">
        <f t="shared" si="2"/>
        <v>0</v>
      </c>
      <c r="Y70" s="163">
        <f t="shared" si="3"/>
        <v>0</v>
      </c>
      <c r="Z70" s="168">
        <f t="shared" si="4"/>
        <v>0</v>
      </c>
      <c r="AB70" s="167">
        <f t="shared" si="5"/>
        <v>0</v>
      </c>
      <c r="AC70" s="163">
        <f t="shared" si="6"/>
        <v>0</v>
      </c>
      <c r="AD70" s="163">
        <f t="shared" si="7"/>
        <v>0</v>
      </c>
      <c r="AE70" s="168">
        <f t="shared" si="8"/>
        <v>0</v>
      </c>
    </row>
    <row r="71" spans="1:31" x14ac:dyDescent="0.25">
      <c r="A71" s="293" t="str">
        <f>IF(ISBLANK('A4'!A71),"",'A4'!A71)</f>
        <v/>
      </c>
      <c r="B71" s="294" t="str">
        <f>IF(ISBLANK('A4'!B71),"",'A4'!B71)</f>
        <v/>
      </c>
      <c r="C71" s="295" t="str">
        <f>IF(ISBLANK('A4'!U71),"",'A4'!U71)</f>
        <v/>
      </c>
      <c r="D71" s="296"/>
      <c r="E71" s="297"/>
      <c r="F71" s="297"/>
      <c r="G71" s="297"/>
      <c r="H71" s="297"/>
      <c r="I71" s="297"/>
      <c r="J71" s="298"/>
      <c r="K71" s="504"/>
      <c r="L71" s="299"/>
      <c r="M71" s="300"/>
      <c r="N71" s="300"/>
      <c r="O71" s="300"/>
      <c r="P71" s="300"/>
      <c r="Q71" s="298"/>
      <c r="R71" s="297"/>
      <c r="S71" s="297"/>
      <c r="T71" s="297"/>
      <c r="U71" s="299"/>
      <c r="W71" s="167">
        <f t="shared" si="1"/>
        <v>0</v>
      </c>
      <c r="X71" s="163">
        <f t="shared" si="2"/>
        <v>0</v>
      </c>
      <c r="Y71" s="163">
        <f t="shared" si="3"/>
        <v>0</v>
      </c>
      <c r="Z71" s="168">
        <f t="shared" si="4"/>
        <v>0</v>
      </c>
      <c r="AB71" s="167">
        <f t="shared" si="5"/>
        <v>0</v>
      </c>
      <c r="AC71" s="163">
        <f t="shared" si="6"/>
        <v>0</v>
      </c>
      <c r="AD71" s="163">
        <f t="shared" si="7"/>
        <v>0</v>
      </c>
      <c r="AE71" s="168">
        <f t="shared" si="8"/>
        <v>0</v>
      </c>
    </row>
    <row r="72" spans="1:31" x14ac:dyDescent="0.25">
      <c r="A72" s="293" t="str">
        <f>IF(ISBLANK('A4'!A72),"",'A4'!A72)</f>
        <v/>
      </c>
      <c r="B72" s="294" t="str">
        <f>IF(ISBLANK('A4'!B72),"",'A4'!B72)</f>
        <v/>
      </c>
      <c r="C72" s="295" t="str">
        <f>IF(ISBLANK('A4'!U72),"",'A4'!U72)</f>
        <v/>
      </c>
      <c r="D72" s="296"/>
      <c r="E72" s="297"/>
      <c r="F72" s="297"/>
      <c r="G72" s="297"/>
      <c r="H72" s="297"/>
      <c r="I72" s="297"/>
      <c r="J72" s="298"/>
      <c r="K72" s="504"/>
      <c r="L72" s="299"/>
      <c r="M72" s="300"/>
      <c r="N72" s="300"/>
      <c r="O72" s="300"/>
      <c r="P72" s="300"/>
      <c r="Q72" s="298"/>
      <c r="R72" s="297"/>
      <c r="S72" s="297"/>
      <c r="T72" s="297"/>
      <c r="U72" s="299"/>
      <c r="W72" s="167">
        <f t="shared" si="1"/>
        <v>0</v>
      </c>
      <c r="X72" s="163">
        <f t="shared" si="2"/>
        <v>0</v>
      </c>
      <c r="Y72" s="163">
        <f t="shared" si="3"/>
        <v>0</v>
      </c>
      <c r="Z72" s="168">
        <f t="shared" si="4"/>
        <v>0</v>
      </c>
      <c r="AB72" s="167">
        <f t="shared" si="5"/>
        <v>0</v>
      </c>
      <c r="AC72" s="163">
        <f t="shared" si="6"/>
        <v>0</v>
      </c>
      <c r="AD72" s="163">
        <f t="shared" si="7"/>
        <v>0</v>
      </c>
      <c r="AE72" s="168">
        <f t="shared" si="8"/>
        <v>0</v>
      </c>
    </row>
    <row r="73" spans="1:31" x14ac:dyDescent="0.25">
      <c r="A73" s="293" t="str">
        <f>IF(ISBLANK('A4'!A73),"",'A4'!A73)</f>
        <v/>
      </c>
      <c r="B73" s="294" t="str">
        <f>IF(ISBLANK('A4'!B73),"",'A4'!B73)</f>
        <v/>
      </c>
      <c r="C73" s="295" t="str">
        <f>IF(ISBLANK('A4'!U73),"",'A4'!U73)</f>
        <v/>
      </c>
      <c r="D73" s="296"/>
      <c r="E73" s="297"/>
      <c r="F73" s="297"/>
      <c r="G73" s="297"/>
      <c r="H73" s="297"/>
      <c r="I73" s="297"/>
      <c r="J73" s="298"/>
      <c r="K73" s="504"/>
      <c r="L73" s="299"/>
      <c r="M73" s="300"/>
      <c r="N73" s="300"/>
      <c r="O73" s="300"/>
      <c r="P73" s="300"/>
      <c r="Q73" s="298"/>
      <c r="R73" s="297"/>
      <c r="S73" s="297"/>
      <c r="T73" s="297"/>
      <c r="U73" s="299"/>
      <c r="W73" s="167">
        <f t="shared" si="1"/>
        <v>0</v>
      </c>
      <c r="X73" s="163">
        <f t="shared" si="2"/>
        <v>0</v>
      </c>
      <c r="Y73" s="163">
        <f t="shared" si="3"/>
        <v>0</v>
      </c>
      <c r="Z73" s="168">
        <f t="shared" si="4"/>
        <v>0</v>
      </c>
      <c r="AB73" s="167">
        <f t="shared" si="5"/>
        <v>0</v>
      </c>
      <c r="AC73" s="163">
        <f t="shared" si="6"/>
        <v>0</v>
      </c>
      <c r="AD73" s="163">
        <f t="shared" si="7"/>
        <v>0</v>
      </c>
      <c r="AE73" s="168">
        <f t="shared" si="8"/>
        <v>0</v>
      </c>
    </row>
    <row r="74" spans="1:31" x14ac:dyDescent="0.25">
      <c r="A74" s="293" t="str">
        <f>IF(ISBLANK('A4'!A74),"",'A4'!A74)</f>
        <v/>
      </c>
      <c r="B74" s="294" t="str">
        <f>IF(ISBLANK('A4'!B74),"",'A4'!B74)</f>
        <v/>
      </c>
      <c r="C74" s="295" t="str">
        <f>IF(ISBLANK('A4'!U74),"",'A4'!U74)</f>
        <v/>
      </c>
      <c r="D74" s="296"/>
      <c r="E74" s="297"/>
      <c r="F74" s="297"/>
      <c r="G74" s="297"/>
      <c r="H74" s="297"/>
      <c r="I74" s="297"/>
      <c r="J74" s="298"/>
      <c r="K74" s="504"/>
      <c r="L74" s="299"/>
      <c r="M74" s="300"/>
      <c r="N74" s="300"/>
      <c r="O74" s="300"/>
      <c r="P74" s="300"/>
      <c r="Q74" s="298"/>
      <c r="R74" s="297"/>
      <c r="S74" s="297"/>
      <c r="T74" s="297"/>
      <c r="U74" s="299"/>
      <c r="W74" s="167">
        <f t="shared" si="1"/>
        <v>0</v>
      </c>
      <c r="X74" s="163">
        <f t="shared" si="2"/>
        <v>0</v>
      </c>
      <c r="Y74" s="163">
        <f t="shared" si="3"/>
        <v>0</v>
      </c>
      <c r="Z74" s="168">
        <f t="shared" si="4"/>
        <v>0</v>
      </c>
      <c r="AB74" s="167">
        <f t="shared" si="5"/>
        <v>0</v>
      </c>
      <c r="AC74" s="163">
        <f t="shared" si="6"/>
        <v>0</v>
      </c>
      <c r="AD74" s="163">
        <f t="shared" si="7"/>
        <v>0</v>
      </c>
      <c r="AE74" s="168">
        <f t="shared" si="8"/>
        <v>0</v>
      </c>
    </row>
    <row r="75" spans="1:31" x14ac:dyDescent="0.25">
      <c r="A75" s="293" t="str">
        <f>IF(ISBLANK('A4'!A75),"",'A4'!A75)</f>
        <v/>
      </c>
      <c r="B75" s="294" t="str">
        <f>IF(ISBLANK('A4'!B75),"",'A4'!B75)</f>
        <v/>
      </c>
      <c r="C75" s="295" t="str">
        <f>IF(ISBLANK('A4'!U75),"",'A4'!U75)</f>
        <v/>
      </c>
      <c r="D75" s="296"/>
      <c r="E75" s="297"/>
      <c r="F75" s="297"/>
      <c r="G75" s="297"/>
      <c r="H75" s="297"/>
      <c r="I75" s="297"/>
      <c r="J75" s="298"/>
      <c r="K75" s="504"/>
      <c r="L75" s="299"/>
      <c r="M75" s="300"/>
      <c r="N75" s="300"/>
      <c r="O75" s="300"/>
      <c r="P75" s="300"/>
      <c r="Q75" s="298"/>
      <c r="R75" s="297"/>
      <c r="S75" s="297"/>
      <c r="T75" s="297"/>
      <c r="U75" s="299"/>
      <c r="W75" s="167">
        <f t="shared" si="1"/>
        <v>0</v>
      </c>
      <c r="X75" s="163">
        <f t="shared" si="2"/>
        <v>0</v>
      </c>
      <c r="Y75" s="163">
        <f t="shared" si="3"/>
        <v>0</v>
      </c>
      <c r="Z75" s="168">
        <f t="shared" si="4"/>
        <v>0</v>
      </c>
      <c r="AB75" s="167">
        <f t="shared" si="5"/>
        <v>0</v>
      </c>
      <c r="AC75" s="163">
        <f t="shared" si="6"/>
        <v>0</v>
      </c>
      <c r="AD75" s="163">
        <f t="shared" si="7"/>
        <v>0</v>
      </c>
      <c r="AE75" s="168">
        <f t="shared" si="8"/>
        <v>0</v>
      </c>
    </row>
    <row r="76" spans="1:31" x14ac:dyDescent="0.25">
      <c r="A76" s="293" t="str">
        <f>IF(ISBLANK('A4'!A76),"",'A4'!A76)</f>
        <v/>
      </c>
      <c r="B76" s="294" t="str">
        <f>IF(ISBLANK('A4'!B76),"",'A4'!B76)</f>
        <v/>
      </c>
      <c r="C76" s="295" t="str">
        <f>IF(ISBLANK('A4'!U76),"",'A4'!U76)</f>
        <v/>
      </c>
      <c r="D76" s="296"/>
      <c r="E76" s="297"/>
      <c r="F76" s="297"/>
      <c r="G76" s="297"/>
      <c r="H76" s="297"/>
      <c r="I76" s="297"/>
      <c r="J76" s="298"/>
      <c r="K76" s="504"/>
      <c r="L76" s="299"/>
      <c r="M76" s="300"/>
      <c r="N76" s="300"/>
      <c r="O76" s="300"/>
      <c r="P76" s="300"/>
      <c r="Q76" s="298"/>
      <c r="R76" s="297"/>
      <c r="S76" s="297"/>
      <c r="T76" s="297"/>
      <c r="U76" s="299"/>
      <c r="W76" s="167">
        <f t="shared" si="1"/>
        <v>0</v>
      </c>
      <c r="X76" s="163">
        <f t="shared" si="2"/>
        <v>0</v>
      </c>
      <c r="Y76" s="163">
        <f t="shared" si="3"/>
        <v>0</v>
      </c>
      <c r="Z76" s="168">
        <f t="shared" si="4"/>
        <v>0</v>
      </c>
      <c r="AB76" s="167">
        <f t="shared" si="5"/>
        <v>0</v>
      </c>
      <c r="AC76" s="163">
        <f t="shared" si="6"/>
        <v>0</v>
      </c>
      <c r="AD76" s="163">
        <f t="shared" si="7"/>
        <v>0</v>
      </c>
      <c r="AE76" s="168">
        <f t="shared" si="8"/>
        <v>0</v>
      </c>
    </row>
    <row r="77" spans="1:31" x14ac:dyDescent="0.25">
      <c r="A77" s="293" t="str">
        <f>IF(ISBLANK('A4'!A77),"",'A4'!A77)</f>
        <v/>
      </c>
      <c r="B77" s="294" t="str">
        <f>IF(ISBLANK('A4'!B77),"",'A4'!B77)</f>
        <v/>
      </c>
      <c r="C77" s="295" t="str">
        <f>IF(ISBLANK('A4'!U77),"",'A4'!U77)</f>
        <v/>
      </c>
      <c r="D77" s="296"/>
      <c r="E77" s="297"/>
      <c r="F77" s="297"/>
      <c r="G77" s="297"/>
      <c r="H77" s="297"/>
      <c r="I77" s="297"/>
      <c r="J77" s="298"/>
      <c r="K77" s="504"/>
      <c r="L77" s="299"/>
      <c r="M77" s="300"/>
      <c r="N77" s="300"/>
      <c r="O77" s="300"/>
      <c r="P77" s="300"/>
      <c r="Q77" s="298"/>
      <c r="R77" s="297"/>
      <c r="S77" s="297"/>
      <c r="T77" s="297"/>
      <c r="U77" s="299"/>
      <c r="W77" s="167">
        <f t="shared" si="1"/>
        <v>0</v>
      </c>
      <c r="X77" s="163">
        <f t="shared" si="2"/>
        <v>0</v>
      </c>
      <c r="Y77" s="163">
        <f t="shared" si="3"/>
        <v>0</v>
      </c>
      <c r="Z77" s="168">
        <f t="shared" si="4"/>
        <v>0</v>
      </c>
      <c r="AB77" s="167">
        <f t="shared" si="5"/>
        <v>0</v>
      </c>
      <c r="AC77" s="163">
        <f t="shared" si="6"/>
        <v>0</v>
      </c>
      <c r="AD77" s="163">
        <f t="shared" si="7"/>
        <v>0</v>
      </c>
      <c r="AE77" s="168">
        <f t="shared" si="8"/>
        <v>0</v>
      </c>
    </row>
    <row r="78" spans="1:31" x14ac:dyDescent="0.25">
      <c r="A78" s="293" t="str">
        <f>IF(ISBLANK('A4'!A78),"",'A4'!A78)</f>
        <v/>
      </c>
      <c r="B78" s="294" t="str">
        <f>IF(ISBLANK('A4'!B78),"",'A4'!B78)</f>
        <v/>
      </c>
      <c r="C78" s="295" t="str">
        <f>IF(ISBLANK('A4'!U78),"",'A4'!U78)</f>
        <v/>
      </c>
      <c r="D78" s="296"/>
      <c r="E78" s="297"/>
      <c r="F78" s="297"/>
      <c r="G78" s="297"/>
      <c r="H78" s="297"/>
      <c r="I78" s="297"/>
      <c r="J78" s="298"/>
      <c r="K78" s="504"/>
      <c r="L78" s="299"/>
      <c r="M78" s="300"/>
      <c r="N78" s="300"/>
      <c r="O78" s="300"/>
      <c r="P78" s="300"/>
      <c r="Q78" s="298"/>
      <c r="R78" s="297"/>
      <c r="S78" s="297"/>
      <c r="T78" s="297"/>
      <c r="U78" s="299"/>
      <c r="W78" s="167">
        <f t="shared" si="1"/>
        <v>0</v>
      </c>
      <c r="X78" s="163">
        <f t="shared" si="2"/>
        <v>0</v>
      </c>
      <c r="Y78" s="163">
        <f t="shared" si="3"/>
        <v>0</v>
      </c>
      <c r="Z78" s="168">
        <f t="shared" si="4"/>
        <v>0</v>
      </c>
      <c r="AB78" s="167">
        <f t="shared" si="5"/>
        <v>0</v>
      </c>
      <c r="AC78" s="163">
        <f t="shared" si="6"/>
        <v>0</v>
      </c>
      <c r="AD78" s="163">
        <f t="shared" si="7"/>
        <v>0</v>
      </c>
      <c r="AE78" s="168">
        <f t="shared" si="8"/>
        <v>0</v>
      </c>
    </row>
    <row r="79" spans="1:31" x14ac:dyDescent="0.25">
      <c r="A79" s="293" t="str">
        <f>IF(ISBLANK('A4'!A79),"",'A4'!A79)</f>
        <v/>
      </c>
      <c r="B79" s="294" t="str">
        <f>IF(ISBLANK('A4'!B79),"",'A4'!B79)</f>
        <v/>
      </c>
      <c r="C79" s="295" t="str">
        <f>IF(ISBLANK('A4'!U79),"",'A4'!U79)</f>
        <v/>
      </c>
      <c r="D79" s="296"/>
      <c r="E79" s="297"/>
      <c r="F79" s="297"/>
      <c r="G79" s="297"/>
      <c r="H79" s="297"/>
      <c r="I79" s="297"/>
      <c r="J79" s="298"/>
      <c r="K79" s="504"/>
      <c r="L79" s="299"/>
      <c r="M79" s="300"/>
      <c r="N79" s="300"/>
      <c r="O79" s="300"/>
      <c r="P79" s="300"/>
      <c r="Q79" s="298"/>
      <c r="R79" s="297"/>
      <c r="S79" s="297"/>
      <c r="T79" s="297"/>
      <c r="U79" s="299"/>
      <c r="W79" s="167">
        <f t="shared" si="1"/>
        <v>0</v>
      </c>
      <c r="X79" s="163">
        <f t="shared" si="2"/>
        <v>0</v>
      </c>
      <c r="Y79" s="163">
        <f t="shared" si="3"/>
        <v>0</v>
      </c>
      <c r="Z79" s="168">
        <f t="shared" si="4"/>
        <v>0</v>
      </c>
      <c r="AB79" s="167">
        <f t="shared" si="5"/>
        <v>0</v>
      </c>
      <c r="AC79" s="163">
        <f t="shared" si="6"/>
        <v>0</v>
      </c>
      <c r="AD79" s="163">
        <f t="shared" si="7"/>
        <v>0</v>
      </c>
      <c r="AE79" s="168">
        <f t="shared" si="8"/>
        <v>0</v>
      </c>
    </row>
    <row r="80" spans="1:31" x14ac:dyDescent="0.25">
      <c r="A80" s="293" t="str">
        <f>IF(ISBLANK('A4'!A80),"",'A4'!A80)</f>
        <v/>
      </c>
      <c r="B80" s="294" t="str">
        <f>IF(ISBLANK('A4'!B80),"",'A4'!B80)</f>
        <v/>
      </c>
      <c r="C80" s="295" t="str">
        <f>IF(ISBLANK('A4'!U80),"",'A4'!U80)</f>
        <v/>
      </c>
      <c r="D80" s="296"/>
      <c r="E80" s="297"/>
      <c r="F80" s="297"/>
      <c r="G80" s="297"/>
      <c r="H80" s="297"/>
      <c r="I80" s="297"/>
      <c r="J80" s="298"/>
      <c r="K80" s="504"/>
      <c r="L80" s="299"/>
      <c r="M80" s="300"/>
      <c r="N80" s="300"/>
      <c r="O80" s="300"/>
      <c r="P80" s="300"/>
      <c r="Q80" s="298"/>
      <c r="R80" s="297"/>
      <c r="S80" s="297"/>
      <c r="T80" s="297"/>
      <c r="U80" s="299"/>
      <c r="W80" s="167">
        <f t="shared" si="1"/>
        <v>0</v>
      </c>
      <c r="X80" s="163">
        <f t="shared" si="2"/>
        <v>0</v>
      </c>
      <c r="Y80" s="163">
        <f t="shared" si="3"/>
        <v>0</v>
      </c>
      <c r="Z80" s="168">
        <f t="shared" si="4"/>
        <v>0</v>
      </c>
      <c r="AB80" s="167">
        <f t="shared" si="5"/>
        <v>0</v>
      </c>
      <c r="AC80" s="163">
        <f t="shared" si="6"/>
        <v>0</v>
      </c>
      <c r="AD80" s="163">
        <f t="shared" si="7"/>
        <v>0</v>
      </c>
      <c r="AE80" s="168">
        <f t="shared" si="8"/>
        <v>0</v>
      </c>
    </row>
    <row r="81" spans="1:31" x14ac:dyDescent="0.25">
      <c r="A81" s="293" t="str">
        <f>IF(ISBLANK('A4'!A81),"",'A4'!A81)</f>
        <v/>
      </c>
      <c r="B81" s="294" t="str">
        <f>IF(ISBLANK('A4'!B81),"",'A4'!B81)</f>
        <v/>
      </c>
      <c r="C81" s="295" t="str">
        <f>IF(ISBLANK('A4'!U81),"",'A4'!U81)</f>
        <v/>
      </c>
      <c r="D81" s="296"/>
      <c r="E81" s="297"/>
      <c r="F81" s="297"/>
      <c r="G81" s="297"/>
      <c r="H81" s="297"/>
      <c r="I81" s="297"/>
      <c r="J81" s="298"/>
      <c r="K81" s="504"/>
      <c r="L81" s="299"/>
      <c r="M81" s="300"/>
      <c r="N81" s="300"/>
      <c r="O81" s="300"/>
      <c r="P81" s="300"/>
      <c r="Q81" s="298"/>
      <c r="R81" s="297"/>
      <c r="S81" s="297"/>
      <c r="T81" s="297"/>
      <c r="U81" s="299"/>
      <c r="W81" s="167">
        <f t="shared" si="1"/>
        <v>0</v>
      </c>
      <c r="X81" s="163">
        <f t="shared" si="2"/>
        <v>0</v>
      </c>
      <c r="Y81" s="163">
        <f t="shared" si="3"/>
        <v>0</v>
      </c>
      <c r="Z81" s="168">
        <f t="shared" si="4"/>
        <v>0</v>
      </c>
      <c r="AB81" s="167">
        <f t="shared" si="5"/>
        <v>0</v>
      </c>
      <c r="AC81" s="163">
        <f t="shared" si="6"/>
        <v>0</v>
      </c>
      <c r="AD81" s="163">
        <f t="shared" si="7"/>
        <v>0</v>
      </c>
      <c r="AE81" s="168">
        <f t="shared" si="8"/>
        <v>0</v>
      </c>
    </row>
    <row r="82" spans="1:31" x14ac:dyDescent="0.25">
      <c r="A82" s="293" t="str">
        <f>IF(ISBLANK('A4'!A82),"",'A4'!A82)</f>
        <v/>
      </c>
      <c r="B82" s="294" t="str">
        <f>IF(ISBLANK('A4'!B82),"",'A4'!B82)</f>
        <v/>
      </c>
      <c r="C82" s="295" t="str">
        <f>IF(ISBLANK('A4'!U82),"",'A4'!U82)</f>
        <v/>
      </c>
      <c r="D82" s="296"/>
      <c r="E82" s="297"/>
      <c r="F82" s="297"/>
      <c r="G82" s="297"/>
      <c r="H82" s="297"/>
      <c r="I82" s="297"/>
      <c r="J82" s="298"/>
      <c r="K82" s="504"/>
      <c r="L82" s="299"/>
      <c r="M82" s="300"/>
      <c r="N82" s="300"/>
      <c r="O82" s="300"/>
      <c r="P82" s="300"/>
      <c r="Q82" s="298"/>
      <c r="R82" s="297"/>
      <c r="S82" s="297"/>
      <c r="T82" s="297"/>
      <c r="U82" s="299"/>
      <c r="W82" s="167">
        <f t="shared" ref="W82:W145" si="9">SUM(D82:I82)</f>
        <v>0</v>
      </c>
      <c r="X82" s="163">
        <f t="shared" ref="X82:X145" si="10">SUM(J82:L82)</f>
        <v>0</v>
      </c>
      <c r="Y82" s="163">
        <f t="shared" ref="Y82:Y145" si="11">SUM(M82:P82)</f>
        <v>0</v>
      </c>
      <c r="Z82" s="168">
        <f t="shared" ref="Z82:Z145" si="12">SUM(Q82:U82)</f>
        <v>0</v>
      </c>
      <c r="AB82" s="167">
        <f t="shared" ref="AB82:AB145" si="13">IF(C82="",W82,C82-W82)</f>
        <v>0</v>
      </c>
      <c r="AC82" s="163">
        <f t="shared" ref="AC82:AC145" si="14">IF(C82="",X82,C82-X82)</f>
        <v>0</v>
      </c>
      <c r="AD82" s="163">
        <f t="shared" ref="AD82:AD145" si="15">IF(C82="",Y82,C82-Y82)</f>
        <v>0</v>
      </c>
      <c r="AE82" s="168">
        <f t="shared" ref="AE82:AE145" si="16">IF(C82="",Z82,C82-Z82)</f>
        <v>0</v>
      </c>
    </row>
    <row r="83" spans="1:31" x14ac:dyDescent="0.25">
      <c r="A83" s="293" t="str">
        <f>IF(ISBLANK('A4'!A83),"",'A4'!A83)</f>
        <v/>
      </c>
      <c r="B83" s="294" t="str">
        <f>IF(ISBLANK('A4'!B83),"",'A4'!B83)</f>
        <v/>
      </c>
      <c r="C83" s="295" t="str">
        <f>IF(ISBLANK('A4'!U83),"",'A4'!U83)</f>
        <v/>
      </c>
      <c r="D83" s="296"/>
      <c r="E83" s="297"/>
      <c r="F83" s="297"/>
      <c r="G83" s="297"/>
      <c r="H83" s="297"/>
      <c r="I83" s="297"/>
      <c r="J83" s="298"/>
      <c r="K83" s="504"/>
      <c r="L83" s="299"/>
      <c r="M83" s="300"/>
      <c r="N83" s="300"/>
      <c r="O83" s="300"/>
      <c r="P83" s="300"/>
      <c r="Q83" s="298"/>
      <c r="R83" s="297"/>
      <c r="S83" s="297"/>
      <c r="T83" s="297"/>
      <c r="U83" s="299"/>
      <c r="W83" s="167">
        <f t="shared" si="9"/>
        <v>0</v>
      </c>
      <c r="X83" s="163">
        <f t="shared" si="10"/>
        <v>0</v>
      </c>
      <c r="Y83" s="163">
        <f t="shared" si="11"/>
        <v>0</v>
      </c>
      <c r="Z83" s="168">
        <f t="shared" si="12"/>
        <v>0</v>
      </c>
      <c r="AB83" s="167">
        <f t="shared" si="13"/>
        <v>0</v>
      </c>
      <c r="AC83" s="163">
        <f t="shared" si="14"/>
        <v>0</v>
      </c>
      <c r="AD83" s="163">
        <f t="shared" si="15"/>
        <v>0</v>
      </c>
      <c r="AE83" s="168">
        <f t="shared" si="16"/>
        <v>0</v>
      </c>
    </row>
    <row r="84" spans="1:31" x14ac:dyDescent="0.25">
      <c r="A84" s="293" t="str">
        <f>IF(ISBLANK('A4'!A84),"",'A4'!A84)</f>
        <v/>
      </c>
      <c r="B84" s="294" t="str">
        <f>IF(ISBLANK('A4'!B84),"",'A4'!B84)</f>
        <v/>
      </c>
      <c r="C84" s="295" t="str">
        <f>IF(ISBLANK('A4'!U84),"",'A4'!U84)</f>
        <v/>
      </c>
      <c r="D84" s="296"/>
      <c r="E84" s="297"/>
      <c r="F84" s="297"/>
      <c r="G84" s="297"/>
      <c r="H84" s="297"/>
      <c r="I84" s="297"/>
      <c r="J84" s="298"/>
      <c r="K84" s="504"/>
      <c r="L84" s="299"/>
      <c r="M84" s="300"/>
      <c r="N84" s="300"/>
      <c r="O84" s="300"/>
      <c r="P84" s="300"/>
      <c r="Q84" s="298"/>
      <c r="R84" s="297"/>
      <c r="S84" s="297"/>
      <c r="T84" s="297"/>
      <c r="U84" s="299"/>
      <c r="W84" s="167">
        <f t="shared" si="9"/>
        <v>0</v>
      </c>
      <c r="X84" s="163">
        <f t="shared" si="10"/>
        <v>0</v>
      </c>
      <c r="Y84" s="163">
        <f t="shared" si="11"/>
        <v>0</v>
      </c>
      <c r="Z84" s="168">
        <f t="shared" si="12"/>
        <v>0</v>
      </c>
      <c r="AB84" s="167">
        <f t="shared" si="13"/>
        <v>0</v>
      </c>
      <c r="AC84" s="163">
        <f t="shared" si="14"/>
        <v>0</v>
      </c>
      <c r="AD84" s="163">
        <f t="shared" si="15"/>
        <v>0</v>
      </c>
      <c r="AE84" s="168">
        <f t="shared" si="16"/>
        <v>0</v>
      </c>
    </row>
    <row r="85" spans="1:31" x14ac:dyDescent="0.25">
      <c r="A85" s="293" t="str">
        <f>IF(ISBLANK('A4'!A85),"",'A4'!A85)</f>
        <v/>
      </c>
      <c r="B85" s="294" t="str">
        <f>IF(ISBLANK('A4'!B85),"",'A4'!B85)</f>
        <v/>
      </c>
      <c r="C85" s="295" t="str">
        <f>IF(ISBLANK('A4'!U85),"",'A4'!U85)</f>
        <v/>
      </c>
      <c r="D85" s="296"/>
      <c r="E85" s="297"/>
      <c r="F85" s="297"/>
      <c r="G85" s="297"/>
      <c r="H85" s="297"/>
      <c r="I85" s="297"/>
      <c r="J85" s="298"/>
      <c r="K85" s="504"/>
      <c r="L85" s="299"/>
      <c r="M85" s="300"/>
      <c r="N85" s="300"/>
      <c r="O85" s="300"/>
      <c r="P85" s="300"/>
      <c r="Q85" s="298"/>
      <c r="R85" s="297"/>
      <c r="S85" s="297"/>
      <c r="T85" s="297"/>
      <c r="U85" s="299"/>
      <c r="W85" s="167">
        <f t="shared" si="9"/>
        <v>0</v>
      </c>
      <c r="X85" s="163">
        <f t="shared" si="10"/>
        <v>0</v>
      </c>
      <c r="Y85" s="163">
        <f t="shared" si="11"/>
        <v>0</v>
      </c>
      <c r="Z85" s="168">
        <f t="shared" si="12"/>
        <v>0</v>
      </c>
      <c r="AB85" s="167">
        <f t="shared" si="13"/>
        <v>0</v>
      </c>
      <c r="AC85" s="163">
        <f t="shared" si="14"/>
        <v>0</v>
      </c>
      <c r="AD85" s="163">
        <f t="shared" si="15"/>
        <v>0</v>
      </c>
      <c r="AE85" s="168">
        <f t="shared" si="16"/>
        <v>0</v>
      </c>
    </row>
    <row r="86" spans="1:31" x14ac:dyDescent="0.25">
      <c r="A86" s="293" t="str">
        <f>IF(ISBLANK('A4'!A86),"",'A4'!A86)</f>
        <v/>
      </c>
      <c r="B86" s="294" t="str">
        <f>IF(ISBLANK('A4'!B86),"",'A4'!B86)</f>
        <v/>
      </c>
      <c r="C86" s="295" t="str">
        <f>IF(ISBLANK('A4'!U86),"",'A4'!U86)</f>
        <v/>
      </c>
      <c r="D86" s="296"/>
      <c r="E86" s="297"/>
      <c r="F86" s="297"/>
      <c r="G86" s="297"/>
      <c r="H86" s="297"/>
      <c r="I86" s="297"/>
      <c r="J86" s="298"/>
      <c r="K86" s="504"/>
      <c r="L86" s="299"/>
      <c r="M86" s="300"/>
      <c r="N86" s="300"/>
      <c r="O86" s="300"/>
      <c r="P86" s="300"/>
      <c r="Q86" s="298"/>
      <c r="R86" s="297"/>
      <c r="S86" s="297"/>
      <c r="T86" s="297"/>
      <c r="U86" s="299"/>
      <c r="W86" s="167">
        <f t="shared" si="9"/>
        <v>0</v>
      </c>
      <c r="X86" s="163">
        <f t="shared" si="10"/>
        <v>0</v>
      </c>
      <c r="Y86" s="163">
        <f t="shared" si="11"/>
        <v>0</v>
      </c>
      <c r="Z86" s="168">
        <f t="shared" si="12"/>
        <v>0</v>
      </c>
      <c r="AB86" s="167">
        <f t="shared" si="13"/>
        <v>0</v>
      </c>
      <c r="AC86" s="163">
        <f t="shared" si="14"/>
        <v>0</v>
      </c>
      <c r="AD86" s="163">
        <f t="shared" si="15"/>
        <v>0</v>
      </c>
      <c r="AE86" s="168">
        <f t="shared" si="16"/>
        <v>0</v>
      </c>
    </row>
    <row r="87" spans="1:31" x14ac:dyDescent="0.25">
      <c r="A87" s="293" t="str">
        <f>IF(ISBLANK('A4'!A87),"",'A4'!A87)</f>
        <v/>
      </c>
      <c r="B87" s="294" t="str">
        <f>IF(ISBLANK('A4'!B87),"",'A4'!B87)</f>
        <v/>
      </c>
      <c r="C87" s="295" t="str">
        <f>IF(ISBLANK('A4'!U87),"",'A4'!U87)</f>
        <v/>
      </c>
      <c r="D87" s="296"/>
      <c r="E87" s="297"/>
      <c r="F87" s="297"/>
      <c r="G87" s="297"/>
      <c r="H87" s="297"/>
      <c r="I87" s="297"/>
      <c r="J87" s="298"/>
      <c r="K87" s="504"/>
      <c r="L87" s="299"/>
      <c r="M87" s="300"/>
      <c r="N87" s="300"/>
      <c r="O87" s="300"/>
      <c r="P87" s="300"/>
      <c r="Q87" s="298"/>
      <c r="R87" s="297"/>
      <c r="S87" s="297"/>
      <c r="T87" s="297"/>
      <c r="U87" s="299"/>
      <c r="W87" s="167">
        <f t="shared" si="9"/>
        <v>0</v>
      </c>
      <c r="X87" s="163">
        <f t="shared" si="10"/>
        <v>0</v>
      </c>
      <c r="Y87" s="163">
        <f t="shared" si="11"/>
        <v>0</v>
      </c>
      <c r="Z87" s="168">
        <f t="shared" si="12"/>
        <v>0</v>
      </c>
      <c r="AB87" s="167">
        <f t="shared" si="13"/>
        <v>0</v>
      </c>
      <c r="AC87" s="163">
        <f t="shared" si="14"/>
        <v>0</v>
      </c>
      <c r="AD87" s="163">
        <f t="shared" si="15"/>
        <v>0</v>
      </c>
      <c r="AE87" s="168">
        <f t="shared" si="16"/>
        <v>0</v>
      </c>
    </row>
    <row r="88" spans="1:31" x14ac:dyDescent="0.25">
      <c r="A88" s="293" t="str">
        <f>IF(ISBLANK('A4'!A88),"",'A4'!A88)</f>
        <v/>
      </c>
      <c r="B88" s="294" t="str">
        <f>IF(ISBLANK('A4'!B88),"",'A4'!B88)</f>
        <v/>
      </c>
      <c r="C88" s="295" t="str">
        <f>IF(ISBLANK('A4'!U88),"",'A4'!U88)</f>
        <v/>
      </c>
      <c r="D88" s="296"/>
      <c r="E88" s="297"/>
      <c r="F88" s="297"/>
      <c r="G88" s="297"/>
      <c r="H88" s="297"/>
      <c r="I88" s="297"/>
      <c r="J88" s="298"/>
      <c r="K88" s="504"/>
      <c r="L88" s="299"/>
      <c r="M88" s="300"/>
      <c r="N88" s="300"/>
      <c r="O88" s="300"/>
      <c r="P88" s="300"/>
      <c r="Q88" s="298"/>
      <c r="R88" s="297"/>
      <c r="S88" s="297"/>
      <c r="T88" s="297"/>
      <c r="U88" s="299"/>
      <c r="W88" s="167">
        <f t="shared" si="9"/>
        <v>0</v>
      </c>
      <c r="X88" s="163">
        <f t="shared" si="10"/>
        <v>0</v>
      </c>
      <c r="Y88" s="163">
        <f t="shared" si="11"/>
        <v>0</v>
      </c>
      <c r="Z88" s="168">
        <f t="shared" si="12"/>
        <v>0</v>
      </c>
      <c r="AB88" s="167">
        <f t="shared" si="13"/>
        <v>0</v>
      </c>
      <c r="AC88" s="163">
        <f t="shared" si="14"/>
        <v>0</v>
      </c>
      <c r="AD88" s="163">
        <f t="shared" si="15"/>
        <v>0</v>
      </c>
      <c r="AE88" s="168">
        <f t="shared" si="16"/>
        <v>0</v>
      </c>
    </row>
    <row r="89" spans="1:31" x14ac:dyDescent="0.25">
      <c r="A89" s="293" t="str">
        <f>IF(ISBLANK('A4'!A89),"",'A4'!A89)</f>
        <v/>
      </c>
      <c r="B89" s="294" t="str">
        <f>IF(ISBLANK('A4'!B89),"",'A4'!B89)</f>
        <v/>
      </c>
      <c r="C89" s="295" t="str">
        <f>IF(ISBLANK('A4'!U89),"",'A4'!U89)</f>
        <v/>
      </c>
      <c r="D89" s="296"/>
      <c r="E89" s="297"/>
      <c r="F89" s="297"/>
      <c r="G89" s="297"/>
      <c r="H89" s="297"/>
      <c r="I89" s="297"/>
      <c r="J89" s="298"/>
      <c r="K89" s="504"/>
      <c r="L89" s="299"/>
      <c r="M89" s="300"/>
      <c r="N89" s="300"/>
      <c r="O89" s="300"/>
      <c r="P89" s="300"/>
      <c r="Q89" s="298"/>
      <c r="R89" s="297"/>
      <c r="S89" s="297"/>
      <c r="T89" s="297"/>
      <c r="U89" s="299"/>
      <c r="W89" s="167">
        <f t="shared" si="9"/>
        <v>0</v>
      </c>
      <c r="X89" s="163">
        <f t="shared" si="10"/>
        <v>0</v>
      </c>
      <c r="Y89" s="163">
        <f t="shared" si="11"/>
        <v>0</v>
      </c>
      <c r="Z89" s="168">
        <f t="shared" si="12"/>
        <v>0</v>
      </c>
      <c r="AB89" s="167">
        <f t="shared" si="13"/>
        <v>0</v>
      </c>
      <c r="AC89" s="163">
        <f t="shared" si="14"/>
        <v>0</v>
      </c>
      <c r="AD89" s="163">
        <f t="shared" si="15"/>
        <v>0</v>
      </c>
      <c r="AE89" s="168">
        <f t="shared" si="16"/>
        <v>0</v>
      </c>
    </row>
    <row r="90" spans="1:31" x14ac:dyDescent="0.25">
      <c r="A90" s="293" t="str">
        <f>IF(ISBLANK('A4'!A90),"",'A4'!A90)</f>
        <v/>
      </c>
      <c r="B90" s="294" t="str">
        <f>IF(ISBLANK('A4'!B90),"",'A4'!B90)</f>
        <v/>
      </c>
      <c r="C90" s="295" t="str">
        <f>IF(ISBLANK('A4'!U90),"",'A4'!U90)</f>
        <v/>
      </c>
      <c r="D90" s="296"/>
      <c r="E90" s="297"/>
      <c r="F90" s="297"/>
      <c r="G90" s="297"/>
      <c r="H90" s="297"/>
      <c r="I90" s="297"/>
      <c r="J90" s="298"/>
      <c r="K90" s="504"/>
      <c r="L90" s="299"/>
      <c r="M90" s="300"/>
      <c r="N90" s="300"/>
      <c r="O90" s="300"/>
      <c r="P90" s="300"/>
      <c r="Q90" s="298"/>
      <c r="R90" s="297"/>
      <c r="S90" s="297"/>
      <c r="T90" s="297"/>
      <c r="U90" s="299"/>
      <c r="W90" s="167">
        <f t="shared" si="9"/>
        <v>0</v>
      </c>
      <c r="X90" s="163">
        <f t="shared" si="10"/>
        <v>0</v>
      </c>
      <c r="Y90" s="163">
        <f t="shared" si="11"/>
        <v>0</v>
      </c>
      <c r="Z90" s="168">
        <f t="shared" si="12"/>
        <v>0</v>
      </c>
      <c r="AB90" s="167">
        <f t="shared" si="13"/>
        <v>0</v>
      </c>
      <c r="AC90" s="163">
        <f t="shared" si="14"/>
        <v>0</v>
      </c>
      <c r="AD90" s="163">
        <f t="shared" si="15"/>
        <v>0</v>
      </c>
      <c r="AE90" s="168">
        <f t="shared" si="16"/>
        <v>0</v>
      </c>
    </row>
    <row r="91" spans="1:31" x14ac:dyDescent="0.25">
      <c r="A91" s="293" t="str">
        <f>IF(ISBLANK('A4'!A91),"",'A4'!A91)</f>
        <v/>
      </c>
      <c r="B91" s="294" t="str">
        <f>IF(ISBLANK('A4'!B91),"",'A4'!B91)</f>
        <v/>
      </c>
      <c r="C91" s="295" t="str">
        <f>IF(ISBLANK('A4'!U91),"",'A4'!U91)</f>
        <v/>
      </c>
      <c r="D91" s="296"/>
      <c r="E91" s="297"/>
      <c r="F91" s="297"/>
      <c r="G91" s="297"/>
      <c r="H91" s="297"/>
      <c r="I91" s="297"/>
      <c r="J91" s="298"/>
      <c r="K91" s="504"/>
      <c r="L91" s="299"/>
      <c r="M91" s="300"/>
      <c r="N91" s="300"/>
      <c r="O91" s="300"/>
      <c r="P91" s="300"/>
      <c r="Q91" s="298"/>
      <c r="R91" s="297"/>
      <c r="S91" s="297"/>
      <c r="T91" s="297"/>
      <c r="U91" s="299"/>
      <c r="W91" s="167">
        <f t="shared" si="9"/>
        <v>0</v>
      </c>
      <c r="X91" s="163">
        <f t="shared" si="10"/>
        <v>0</v>
      </c>
      <c r="Y91" s="163">
        <f t="shared" si="11"/>
        <v>0</v>
      </c>
      <c r="Z91" s="168">
        <f t="shared" si="12"/>
        <v>0</v>
      </c>
      <c r="AB91" s="167">
        <f t="shared" si="13"/>
        <v>0</v>
      </c>
      <c r="AC91" s="163">
        <f t="shared" si="14"/>
        <v>0</v>
      </c>
      <c r="AD91" s="163">
        <f t="shared" si="15"/>
        <v>0</v>
      </c>
      <c r="AE91" s="168">
        <f t="shared" si="16"/>
        <v>0</v>
      </c>
    </row>
    <row r="92" spans="1:31" x14ac:dyDescent="0.25">
      <c r="A92" s="293" t="str">
        <f>IF(ISBLANK('A4'!A92),"",'A4'!A92)</f>
        <v/>
      </c>
      <c r="B92" s="294" t="str">
        <f>IF(ISBLANK('A4'!B92),"",'A4'!B92)</f>
        <v/>
      </c>
      <c r="C92" s="295" t="str">
        <f>IF(ISBLANK('A4'!U92),"",'A4'!U92)</f>
        <v/>
      </c>
      <c r="D92" s="296"/>
      <c r="E92" s="297"/>
      <c r="F92" s="297"/>
      <c r="G92" s="297"/>
      <c r="H92" s="297"/>
      <c r="I92" s="297"/>
      <c r="J92" s="298"/>
      <c r="K92" s="504"/>
      <c r="L92" s="299"/>
      <c r="M92" s="300"/>
      <c r="N92" s="300"/>
      <c r="O92" s="300"/>
      <c r="P92" s="300"/>
      <c r="Q92" s="298"/>
      <c r="R92" s="297"/>
      <c r="S92" s="297"/>
      <c r="T92" s="297"/>
      <c r="U92" s="299"/>
      <c r="W92" s="167">
        <f t="shared" si="9"/>
        <v>0</v>
      </c>
      <c r="X92" s="163">
        <f t="shared" si="10"/>
        <v>0</v>
      </c>
      <c r="Y92" s="163">
        <f t="shared" si="11"/>
        <v>0</v>
      </c>
      <c r="Z92" s="168">
        <f t="shared" si="12"/>
        <v>0</v>
      </c>
      <c r="AB92" s="167">
        <f t="shared" si="13"/>
        <v>0</v>
      </c>
      <c r="AC92" s="163">
        <f t="shared" si="14"/>
        <v>0</v>
      </c>
      <c r="AD92" s="163">
        <f t="shared" si="15"/>
        <v>0</v>
      </c>
      <c r="AE92" s="168">
        <f t="shared" si="16"/>
        <v>0</v>
      </c>
    </row>
    <row r="93" spans="1:31" x14ac:dyDescent="0.25">
      <c r="A93" s="293" t="str">
        <f>IF(ISBLANK('A4'!A93),"",'A4'!A93)</f>
        <v/>
      </c>
      <c r="B93" s="294" t="str">
        <f>IF(ISBLANK('A4'!B93),"",'A4'!B93)</f>
        <v/>
      </c>
      <c r="C93" s="295" t="str">
        <f>IF(ISBLANK('A4'!U93),"",'A4'!U93)</f>
        <v/>
      </c>
      <c r="D93" s="296"/>
      <c r="E93" s="297"/>
      <c r="F93" s="297"/>
      <c r="G93" s="297"/>
      <c r="H93" s="297"/>
      <c r="I93" s="297"/>
      <c r="J93" s="298"/>
      <c r="K93" s="504"/>
      <c r="L93" s="299"/>
      <c r="M93" s="300"/>
      <c r="N93" s="300"/>
      <c r="O93" s="300"/>
      <c r="P93" s="300"/>
      <c r="Q93" s="298"/>
      <c r="R93" s="297"/>
      <c r="S93" s="297"/>
      <c r="T93" s="297"/>
      <c r="U93" s="299"/>
      <c r="W93" s="167">
        <f t="shared" si="9"/>
        <v>0</v>
      </c>
      <c r="X93" s="163">
        <f t="shared" si="10"/>
        <v>0</v>
      </c>
      <c r="Y93" s="163">
        <f t="shared" si="11"/>
        <v>0</v>
      </c>
      <c r="Z93" s="168">
        <f t="shared" si="12"/>
        <v>0</v>
      </c>
      <c r="AB93" s="167">
        <f t="shared" si="13"/>
        <v>0</v>
      </c>
      <c r="AC93" s="163">
        <f t="shared" si="14"/>
        <v>0</v>
      </c>
      <c r="AD93" s="163">
        <f t="shared" si="15"/>
        <v>0</v>
      </c>
      <c r="AE93" s="168">
        <f t="shared" si="16"/>
        <v>0</v>
      </c>
    </row>
    <row r="94" spans="1:31" x14ac:dyDescent="0.25">
      <c r="A94" s="293" t="str">
        <f>IF(ISBLANK('A4'!A94),"",'A4'!A94)</f>
        <v/>
      </c>
      <c r="B94" s="294" t="str">
        <f>IF(ISBLANK('A4'!B94),"",'A4'!B94)</f>
        <v/>
      </c>
      <c r="C94" s="295" t="str">
        <f>IF(ISBLANK('A4'!U94),"",'A4'!U94)</f>
        <v/>
      </c>
      <c r="D94" s="296"/>
      <c r="E94" s="297"/>
      <c r="F94" s="297"/>
      <c r="G94" s="297"/>
      <c r="H94" s="297"/>
      <c r="I94" s="297"/>
      <c r="J94" s="298"/>
      <c r="K94" s="504"/>
      <c r="L94" s="299"/>
      <c r="M94" s="300"/>
      <c r="N94" s="300"/>
      <c r="O94" s="300"/>
      <c r="P94" s="300"/>
      <c r="Q94" s="298"/>
      <c r="R94" s="297"/>
      <c r="S94" s="297"/>
      <c r="T94" s="297"/>
      <c r="U94" s="299"/>
      <c r="W94" s="167">
        <f t="shared" si="9"/>
        <v>0</v>
      </c>
      <c r="X94" s="163">
        <f t="shared" si="10"/>
        <v>0</v>
      </c>
      <c r="Y94" s="163">
        <f t="shared" si="11"/>
        <v>0</v>
      </c>
      <c r="Z94" s="168">
        <f t="shared" si="12"/>
        <v>0</v>
      </c>
      <c r="AB94" s="167">
        <f t="shared" si="13"/>
        <v>0</v>
      </c>
      <c r="AC94" s="163">
        <f t="shared" si="14"/>
        <v>0</v>
      </c>
      <c r="AD94" s="163">
        <f t="shared" si="15"/>
        <v>0</v>
      </c>
      <c r="AE94" s="168">
        <f t="shared" si="16"/>
        <v>0</v>
      </c>
    </row>
    <row r="95" spans="1:31" x14ac:dyDescent="0.25">
      <c r="A95" s="293" t="str">
        <f>IF(ISBLANK('A4'!A95),"",'A4'!A95)</f>
        <v/>
      </c>
      <c r="B95" s="294" t="str">
        <f>IF(ISBLANK('A4'!B95),"",'A4'!B95)</f>
        <v/>
      </c>
      <c r="C95" s="295" t="str">
        <f>IF(ISBLANK('A4'!U95),"",'A4'!U95)</f>
        <v/>
      </c>
      <c r="D95" s="296"/>
      <c r="E95" s="297"/>
      <c r="F95" s="297"/>
      <c r="G95" s="297"/>
      <c r="H95" s="297"/>
      <c r="I95" s="297"/>
      <c r="J95" s="298"/>
      <c r="K95" s="504"/>
      <c r="L95" s="299"/>
      <c r="M95" s="300"/>
      <c r="N95" s="300"/>
      <c r="O95" s="300"/>
      <c r="P95" s="300"/>
      <c r="Q95" s="298"/>
      <c r="R95" s="297"/>
      <c r="S95" s="297"/>
      <c r="T95" s="297"/>
      <c r="U95" s="299"/>
      <c r="W95" s="167">
        <f t="shared" si="9"/>
        <v>0</v>
      </c>
      <c r="X95" s="163">
        <f t="shared" si="10"/>
        <v>0</v>
      </c>
      <c r="Y95" s="163">
        <f t="shared" si="11"/>
        <v>0</v>
      </c>
      <c r="Z95" s="168">
        <f t="shared" si="12"/>
        <v>0</v>
      </c>
      <c r="AB95" s="167">
        <f t="shared" si="13"/>
        <v>0</v>
      </c>
      <c r="AC95" s="163">
        <f t="shared" si="14"/>
        <v>0</v>
      </c>
      <c r="AD95" s="163">
        <f t="shared" si="15"/>
        <v>0</v>
      </c>
      <c r="AE95" s="168">
        <f t="shared" si="16"/>
        <v>0</v>
      </c>
    </row>
    <row r="96" spans="1:31" x14ac:dyDescent="0.25">
      <c r="A96" s="293" t="str">
        <f>IF(ISBLANK('A4'!A96),"",'A4'!A96)</f>
        <v/>
      </c>
      <c r="B96" s="294" t="str">
        <f>IF(ISBLANK('A4'!B96),"",'A4'!B96)</f>
        <v/>
      </c>
      <c r="C96" s="295" t="str">
        <f>IF(ISBLANK('A4'!U96),"",'A4'!U96)</f>
        <v/>
      </c>
      <c r="D96" s="296"/>
      <c r="E96" s="297"/>
      <c r="F96" s="297"/>
      <c r="G96" s="297"/>
      <c r="H96" s="297"/>
      <c r="I96" s="297"/>
      <c r="J96" s="298"/>
      <c r="K96" s="504"/>
      <c r="L96" s="299"/>
      <c r="M96" s="300"/>
      <c r="N96" s="300"/>
      <c r="O96" s="300"/>
      <c r="P96" s="300"/>
      <c r="Q96" s="298"/>
      <c r="R96" s="297"/>
      <c r="S96" s="297"/>
      <c r="T96" s="297"/>
      <c r="U96" s="299"/>
      <c r="W96" s="167">
        <f t="shared" si="9"/>
        <v>0</v>
      </c>
      <c r="X96" s="163">
        <f t="shared" si="10"/>
        <v>0</v>
      </c>
      <c r="Y96" s="163">
        <f t="shared" si="11"/>
        <v>0</v>
      </c>
      <c r="Z96" s="168">
        <f t="shared" si="12"/>
        <v>0</v>
      </c>
      <c r="AB96" s="167">
        <f t="shared" si="13"/>
        <v>0</v>
      </c>
      <c r="AC96" s="163">
        <f t="shared" si="14"/>
        <v>0</v>
      </c>
      <c r="AD96" s="163">
        <f t="shared" si="15"/>
        <v>0</v>
      </c>
      <c r="AE96" s="168">
        <f t="shared" si="16"/>
        <v>0</v>
      </c>
    </row>
    <row r="97" spans="1:31" x14ac:dyDescent="0.25">
      <c r="A97" s="293" t="str">
        <f>IF(ISBLANK('A4'!A97),"",'A4'!A97)</f>
        <v/>
      </c>
      <c r="B97" s="294" t="str">
        <f>IF(ISBLANK('A4'!B97),"",'A4'!B97)</f>
        <v/>
      </c>
      <c r="C97" s="295" t="str">
        <f>IF(ISBLANK('A4'!U97),"",'A4'!U97)</f>
        <v/>
      </c>
      <c r="D97" s="296"/>
      <c r="E97" s="297"/>
      <c r="F97" s="297"/>
      <c r="G97" s="297"/>
      <c r="H97" s="297"/>
      <c r="I97" s="297"/>
      <c r="J97" s="298"/>
      <c r="K97" s="504"/>
      <c r="L97" s="299"/>
      <c r="M97" s="300"/>
      <c r="N97" s="300"/>
      <c r="O97" s="300"/>
      <c r="P97" s="300"/>
      <c r="Q97" s="298"/>
      <c r="R97" s="297"/>
      <c r="S97" s="297"/>
      <c r="T97" s="297"/>
      <c r="U97" s="299"/>
      <c r="W97" s="167">
        <f t="shared" si="9"/>
        <v>0</v>
      </c>
      <c r="X97" s="163">
        <f t="shared" si="10"/>
        <v>0</v>
      </c>
      <c r="Y97" s="163">
        <f t="shared" si="11"/>
        <v>0</v>
      </c>
      <c r="Z97" s="168">
        <f t="shared" si="12"/>
        <v>0</v>
      </c>
      <c r="AB97" s="167">
        <f t="shared" si="13"/>
        <v>0</v>
      </c>
      <c r="AC97" s="163">
        <f t="shared" si="14"/>
        <v>0</v>
      </c>
      <c r="AD97" s="163">
        <f t="shared" si="15"/>
        <v>0</v>
      </c>
      <c r="AE97" s="168">
        <f t="shared" si="16"/>
        <v>0</v>
      </c>
    </row>
    <row r="98" spans="1:31" x14ac:dyDescent="0.25">
      <c r="A98" s="293" t="str">
        <f>IF(ISBLANK('A4'!A98),"",'A4'!A98)</f>
        <v/>
      </c>
      <c r="B98" s="294" t="str">
        <f>IF(ISBLANK('A4'!B98),"",'A4'!B98)</f>
        <v/>
      </c>
      <c r="C98" s="295" t="str">
        <f>IF(ISBLANK('A4'!U98),"",'A4'!U98)</f>
        <v/>
      </c>
      <c r="D98" s="296"/>
      <c r="E98" s="297"/>
      <c r="F98" s="297"/>
      <c r="G98" s="297"/>
      <c r="H98" s="297"/>
      <c r="I98" s="297"/>
      <c r="J98" s="298"/>
      <c r="K98" s="504"/>
      <c r="L98" s="299"/>
      <c r="M98" s="300"/>
      <c r="N98" s="300"/>
      <c r="O98" s="300"/>
      <c r="P98" s="300"/>
      <c r="Q98" s="298"/>
      <c r="R98" s="297"/>
      <c r="S98" s="297"/>
      <c r="T98" s="297"/>
      <c r="U98" s="299"/>
      <c r="W98" s="167">
        <f t="shared" si="9"/>
        <v>0</v>
      </c>
      <c r="X98" s="163">
        <f t="shared" si="10"/>
        <v>0</v>
      </c>
      <c r="Y98" s="163">
        <f t="shared" si="11"/>
        <v>0</v>
      </c>
      <c r="Z98" s="168">
        <f t="shared" si="12"/>
        <v>0</v>
      </c>
      <c r="AB98" s="167">
        <f t="shared" si="13"/>
        <v>0</v>
      </c>
      <c r="AC98" s="163">
        <f t="shared" si="14"/>
        <v>0</v>
      </c>
      <c r="AD98" s="163">
        <f t="shared" si="15"/>
        <v>0</v>
      </c>
      <c r="AE98" s="168">
        <f t="shared" si="16"/>
        <v>0</v>
      </c>
    </row>
    <row r="99" spans="1:31" x14ac:dyDescent="0.25">
      <c r="A99" s="293" t="str">
        <f>IF(ISBLANK('A4'!A99),"",'A4'!A99)</f>
        <v/>
      </c>
      <c r="B99" s="294" t="str">
        <f>IF(ISBLANK('A4'!B99),"",'A4'!B99)</f>
        <v/>
      </c>
      <c r="C99" s="295" t="str">
        <f>IF(ISBLANK('A4'!U99),"",'A4'!U99)</f>
        <v/>
      </c>
      <c r="D99" s="296"/>
      <c r="E99" s="297"/>
      <c r="F99" s="297"/>
      <c r="G99" s="297"/>
      <c r="H99" s="297"/>
      <c r="I99" s="297"/>
      <c r="J99" s="298"/>
      <c r="K99" s="504"/>
      <c r="L99" s="299"/>
      <c r="M99" s="300"/>
      <c r="N99" s="300"/>
      <c r="O99" s="300"/>
      <c r="P99" s="300"/>
      <c r="Q99" s="298"/>
      <c r="R99" s="297"/>
      <c r="S99" s="297"/>
      <c r="T99" s="297"/>
      <c r="U99" s="299"/>
      <c r="W99" s="167">
        <f t="shared" si="9"/>
        <v>0</v>
      </c>
      <c r="X99" s="163">
        <f t="shared" si="10"/>
        <v>0</v>
      </c>
      <c r="Y99" s="163">
        <f t="shared" si="11"/>
        <v>0</v>
      </c>
      <c r="Z99" s="168">
        <f t="shared" si="12"/>
        <v>0</v>
      </c>
      <c r="AB99" s="167">
        <f t="shared" si="13"/>
        <v>0</v>
      </c>
      <c r="AC99" s="163">
        <f t="shared" si="14"/>
        <v>0</v>
      </c>
      <c r="AD99" s="163">
        <f t="shared" si="15"/>
        <v>0</v>
      </c>
      <c r="AE99" s="168">
        <f t="shared" si="16"/>
        <v>0</v>
      </c>
    </row>
    <row r="100" spans="1:31" x14ac:dyDescent="0.25">
      <c r="A100" s="293" t="str">
        <f>IF(ISBLANK('A4'!A100),"",'A4'!A100)</f>
        <v/>
      </c>
      <c r="B100" s="294" t="str">
        <f>IF(ISBLANK('A4'!B100),"",'A4'!B100)</f>
        <v/>
      </c>
      <c r="C100" s="295" t="str">
        <f>IF(ISBLANK('A4'!U100),"",'A4'!U100)</f>
        <v/>
      </c>
      <c r="D100" s="296"/>
      <c r="E100" s="297"/>
      <c r="F100" s="297"/>
      <c r="G100" s="297"/>
      <c r="H100" s="297"/>
      <c r="I100" s="297"/>
      <c r="J100" s="298"/>
      <c r="K100" s="504"/>
      <c r="L100" s="299"/>
      <c r="M100" s="300"/>
      <c r="N100" s="300"/>
      <c r="O100" s="300"/>
      <c r="P100" s="300"/>
      <c r="Q100" s="298"/>
      <c r="R100" s="297"/>
      <c r="S100" s="297"/>
      <c r="T100" s="297"/>
      <c r="U100" s="299"/>
      <c r="W100" s="167">
        <f t="shared" si="9"/>
        <v>0</v>
      </c>
      <c r="X100" s="163">
        <f t="shared" si="10"/>
        <v>0</v>
      </c>
      <c r="Y100" s="163">
        <f t="shared" si="11"/>
        <v>0</v>
      </c>
      <c r="Z100" s="168">
        <f t="shared" si="12"/>
        <v>0</v>
      </c>
      <c r="AB100" s="167">
        <f t="shared" si="13"/>
        <v>0</v>
      </c>
      <c r="AC100" s="163">
        <f t="shared" si="14"/>
        <v>0</v>
      </c>
      <c r="AD100" s="163">
        <f t="shared" si="15"/>
        <v>0</v>
      </c>
      <c r="AE100" s="168">
        <f t="shared" si="16"/>
        <v>0</v>
      </c>
    </row>
    <row r="101" spans="1:31" x14ac:dyDescent="0.25">
      <c r="A101" s="293" t="str">
        <f>IF(ISBLANK('A4'!A101),"",'A4'!A101)</f>
        <v/>
      </c>
      <c r="B101" s="294" t="str">
        <f>IF(ISBLANK('A4'!B101),"",'A4'!B101)</f>
        <v/>
      </c>
      <c r="C101" s="295" t="str">
        <f>IF(ISBLANK('A4'!U101),"",'A4'!U101)</f>
        <v/>
      </c>
      <c r="D101" s="296"/>
      <c r="E101" s="297"/>
      <c r="F101" s="297"/>
      <c r="G101" s="297"/>
      <c r="H101" s="297"/>
      <c r="I101" s="297"/>
      <c r="J101" s="298"/>
      <c r="K101" s="504"/>
      <c r="L101" s="299"/>
      <c r="M101" s="300"/>
      <c r="N101" s="300"/>
      <c r="O101" s="300"/>
      <c r="P101" s="300"/>
      <c r="Q101" s="298"/>
      <c r="R101" s="297"/>
      <c r="S101" s="297"/>
      <c r="T101" s="297"/>
      <c r="U101" s="299"/>
      <c r="W101" s="167">
        <f t="shared" si="9"/>
        <v>0</v>
      </c>
      <c r="X101" s="163">
        <f t="shared" si="10"/>
        <v>0</v>
      </c>
      <c r="Y101" s="163">
        <f t="shared" si="11"/>
        <v>0</v>
      </c>
      <c r="Z101" s="168">
        <f t="shared" si="12"/>
        <v>0</v>
      </c>
      <c r="AB101" s="167">
        <f t="shared" si="13"/>
        <v>0</v>
      </c>
      <c r="AC101" s="163">
        <f t="shared" si="14"/>
        <v>0</v>
      </c>
      <c r="AD101" s="163">
        <f t="shared" si="15"/>
        <v>0</v>
      </c>
      <c r="AE101" s="168">
        <f t="shared" si="16"/>
        <v>0</v>
      </c>
    </row>
    <row r="102" spans="1:31" x14ac:dyDescent="0.25">
      <c r="A102" s="293" t="str">
        <f>IF(ISBLANK('A4'!A102),"",'A4'!A102)</f>
        <v/>
      </c>
      <c r="B102" s="294" t="str">
        <f>IF(ISBLANK('A4'!B102),"",'A4'!B102)</f>
        <v/>
      </c>
      <c r="C102" s="295" t="str">
        <f>IF(ISBLANK('A4'!U102),"",'A4'!U102)</f>
        <v/>
      </c>
      <c r="D102" s="296"/>
      <c r="E102" s="297"/>
      <c r="F102" s="297"/>
      <c r="G102" s="297"/>
      <c r="H102" s="297"/>
      <c r="I102" s="297"/>
      <c r="J102" s="298"/>
      <c r="K102" s="504"/>
      <c r="L102" s="299"/>
      <c r="M102" s="300"/>
      <c r="N102" s="300"/>
      <c r="O102" s="300"/>
      <c r="P102" s="300"/>
      <c r="Q102" s="298"/>
      <c r="R102" s="297"/>
      <c r="S102" s="297"/>
      <c r="T102" s="297"/>
      <c r="U102" s="299"/>
      <c r="W102" s="167">
        <f t="shared" si="9"/>
        <v>0</v>
      </c>
      <c r="X102" s="163">
        <f t="shared" si="10"/>
        <v>0</v>
      </c>
      <c r="Y102" s="163">
        <f t="shared" si="11"/>
        <v>0</v>
      </c>
      <c r="Z102" s="168">
        <f t="shared" si="12"/>
        <v>0</v>
      </c>
      <c r="AB102" s="167">
        <f t="shared" si="13"/>
        <v>0</v>
      </c>
      <c r="AC102" s="163">
        <f t="shared" si="14"/>
        <v>0</v>
      </c>
      <c r="AD102" s="163">
        <f t="shared" si="15"/>
        <v>0</v>
      </c>
      <c r="AE102" s="168">
        <f t="shared" si="16"/>
        <v>0</v>
      </c>
    </row>
    <row r="103" spans="1:31" x14ac:dyDescent="0.25">
      <c r="A103" s="293" t="str">
        <f>IF(ISBLANK('A4'!A103),"",'A4'!A103)</f>
        <v/>
      </c>
      <c r="B103" s="294" t="str">
        <f>IF(ISBLANK('A4'!B103),"",'A4'!B103)</f>
        <v/>
      </c>
      <c r="C103" s="295" t="str">
        <f>IF(ISBLANK('A4'!U103),"",'A4'!U103)</f>
        <v/>
      </c>
      <c r="D103" s="296"/>
      <c r="E103" s="297"/>
      <c r="F103" s="297"/>
      <c r="G103" s="297"/>
      <c r="H103" s="297"/>
      <c r="I103" s="297"/>
      <c r="J103" s="298"/>
      <c r="K103" s="504"/>
      <c r="L103" s="299"/>
      <c r="M103" s="300"/>
      <c r="N103" s="300"/>
      <c r="O103" s="300"/>
      <c r="P103" s="300"/>
      <c r="Q103" s="298"/>
      <c r="R103" s="297"/>
      <c r="S103" s="297"/>
      <c r="T103" s="297"/>
      <c r="U103" s="299"/>
      <c r="W103" s="167">
        <f t="shared" si="9"/>
        <v>0</v>
      </c>
      <c r="X103" s="163">
        <f t="shared" si="10"/>
        <v>0</v>
      </c>
      <c r="Y103" s="163">
        <f t="shared" si="11"/>
        <v>0</v>
      </c>
      <c r="Z103" s="168">
        <f t="shared" si="12"/>
        <v>0</v>
      </c>
      <c r="AB103" s="167">
        <f t="shared" si="13"/>
        <v>0</v>
      </c>
      <c r="AC103" s="163">
        <f t="shared" si="14"/>
        <v>0</v>
      </c>
      <c r="AD103" s="163">
        <f t="shared" si="15"/>
        <v>0</v>
      </c>
      <c r="AE103" s="168">
        <f t="shared" si="16"/>
        <v>0</v>
      </c>
    </row>
    <row r="104" spans="1:31" x14ac:dyDescent="0.25">
      <c r="A104" s="293" t="str">
        <f>IF(ISBLANK('A4'!A104),"",'A4'!A104)</f>
        <v/>
      </c>
      <c r="B104" s="294" t="str">
        <f>IF(ISBLANK('A4'!B104),"",'A4'!B104)</f>
        <v/>
      </c>
      <c r="C104" s="295" t="str">
        <f>IF(ISBLANK('A4'!U104),"",'A4'!U104)</f>
        <v/>
      </c>
      <c r="D104" s="296"/>
      <c r="E104" s="297"/>
      <c r="F104" s="297"/>
      <c r="G104" s="297"/>
      <c r="H104" s="297"/>
      <c r="I104" s="297"/>
      <c r="J104" s="298"/>
      <c r="K104" s="504"/>
      <c r="L104" s="299"/>
      <c r="M104" s="300"/>
      <c r="N104" s="300"/>
      <c r="O104" s="300"/>
      <c r="P104" s="300"/>
      <c r="Q104" s="298"/>
      <c r="R104" s="297"/>
      <c r="S104" s="297"/>
      <c r="T104" s="297"/>
      <c r="U104" s="299"/>
      <c r="W104" s="167">
        <f t="shared" si="9"/>
        <v>0</v>
      </c>
      <c r="X104" s="163">
        <f t="shared" si="10"/>
        <v>0</v>
      </c>
      <c r="Y104" s="163">
        <f t="shared" si="11"/>
        <v>0</v>
      </c>
      <c r="Z104" s="168">
        <f t="shared" si="12"/>
        <v>0</v>
      </c>
      <c r="AB104" s="167">
        <f t="shared" si="13"/>
        <v>0</v>
      </c>
      <c r="AC104" s="163">
        <f t="shared" si="14"/>
        <v>0</v>
      </c>
      <c r="AD104" s="163">
        <f t="shared" si="15"/>
        <v>0</v>
      </c>
      <c r="AE104" s="168">
        <f t="shared" si="16"/>
        <v>0</v>
      </c>
    </row>
    <row r="105" spans="1:31" x14ac:dyDescent="0.25">
      <c r="A105" s="293" t="str">
        <f>IF(ISBLANK('A4'!A105),"",'A4'!A105)</f>
        <v/>
      </c>
      <c r="B105" s="294" t="str">
        <f>IF(ISBLANK('A4'!B105),"",'A4'!B105)</f>
        <v/>
      </c>
      <c r="C105" s="295" t="str">
        <f>IF(ISBLANK('A4'!U105),"",'A4'!U105)</f>
        <v/>
      </c>
      <c r="D105" s="296"/>
      <c r="E105" s="297"/>
      <c r="F105" s="297"/>
      <c r="G105" s="297"/>
      <c r="H105" s="297"/>
      <c r="I105" s="297"/>
      <c r="J105" s="298"/>
      <c r="K105" s="504"/>
      <c r="L105" s="299"/>
      <c r="M105" s="300"/>
      <c r="N105" s="300"/>
      <c r="O105" s="300"/>
      <c r="P105" s="300"/>
      <c r="Q105" s="298"/>
      <c r="R105" s="297"/>
      <c r="S105" s="297"/>
      <c r="T105" s="297"/>
      <c r="U105" s="299"/>
      <c r="W105" s="167">
        <f t="shared" si="9"/>
        <v>0</v>
      </c>
      <c r="X105" s="163">
        <f t="shared" si="10"/>
        <v>0</v>
      </c>
      <c r="Y105" s="163">
        <f t="shared" si="11"/>
        <v>0</v>
      </c>
      <c r="Z105" s="168">
        <f t="shared" si="12"/>
        <v>0</v>
      </c>
      <c r="AB105" s="167">
        <f t="shared" si="13"/>
        <v>0</v>
      </c>
      <c r="AC105" s="163">
        <f t="shared" si="14"/>
        <v>0</v>
      </c>
      <c r="AD105" s="163">
        <f t="shared" si="15"/>
        <v>0</v>
      </c>
      <c r="AE105" s="168">
        <f t="shared" si="16"/>
        <v>0</v>
      </c>
    </row>
    <row r="106" spans="1:31" x14ac:dyDescent="0.25">
      <c r="A106" s="293" t="str">
        <f>IF(ISBLANK('A4'!A106),"",'A4'!A106)</f>
        <v/>
      </c>
      <c r="B106" s="294" t="str">
        <f>IF(ISBLANK('A4'!B106),"",'A4'!B106)</f>
        <v/>
      </c>
      <c r="C106" s="295" t="str">
        <f>IF(ISBLANK('A4'!U106),"",'A4'!U106)</f>
        <v/>
      </c>
      <c r="D106" s="296"/>
      <c r="E106" s="297"/>
      <c r="F106" s="297"/>
      <c r="G106" s="297"/>
      <c r="H106" s="297"/>
      <c r="I106" s="297"/>
      <c r="J106" s="298"/>
      <c r="K106" s="504"/>
      <c r="L106" s="299"/>
      <c r="M106" s="300"/>
      <c r="N106" s="300"/>
      <c r="O106" s="300"/>
      <c r="P106" s="300"/>
      <c r="Q106" s="298"/>
      <c r="R106" s="297"/>
      <c r="S106" s="297"/>
      <c r="T106" s="297"/>
      <c r="U106" s="299"/>
      <c r="W106" s="167">
        <f t="shared" si="9"/>
        <v>0</v>
      </c>
      <c r="X106" s="163">
        <f t="shared" si="10"/>
        <v>0</v>
      </c>
      <c r="Y106" s="163">
        <f t="shared" si="11"/>
        <v>0</v>
      </c>
      <c r="Z106" s="168">
        <f t="shared" si="12"/>
        <v>0</v>
      </c>
      <c r="AB106" s="167">
        <f t="shared" si="13"/>
        <v>0</v>
      </c>
      <c r="AC106" s="163">
        <f t="shared" si="14"/>
        <v>0</v>
      </c>
      <c r="AD106" s="163">
        <f t="shared" si="15"/>
        <v>0</v>
      </c>
      <c r="AE106" s="168">
        <f t="shared" si="16"/>
        <v>0</v>
      </c>
    </row>
    <row r="107" spans="1:31" x14ac:dyDescent="0.25">
      <c r="A107" s="293" t="str">
        <f>IF(ISBLANK('A4'!A107),"",'A4'!A107)</f>
        <v/>
      </c>
      <c r="B107" s="294" t="str">
        <f>IF(ISBLANK('A4'!B107),"",'A4'!B107)</f>
        <v/>
      </c>
      <c r="C107" s="295" t="str">
        <f>IF(ISBLANK('A4'!U107),"",'A4'!U107)</f>
        <v/>
      </c>
      <c r="D107" s="296"/>
      <c r="E107" s="297"/>
      <c r="F107" s="297"/>
      <c r="G107" s="297"/>
      <c r="H107" s="297"/>
      <c r="I107" s="297"/>
      <c r="J107" s="298"/>
      <c r="K107" s="504"/>
      <c r="L107" s="299"/>
      <c r="M107" s="300"/>
      <c r="N107" s="300"/>
      <c r="O107" s="300"/>
      <c r="P107" s="300"/>
      <c r="Q107" s="298"/>
      <c r="R107" s="297"/>
      <c r="S107" s="297"/>
      <c r="T107" s="297"/>
      <c r="U107" s="299"/>
      <c r="W107" s="167">
        <f t="shared" si="9"/>
        <v>0</v>
      </c>
      <c r="X107" s="163">
        <f t="shared" si="10"/>
        <v>0</v>
      </c>
      <c r="Y107" s="163">
        <f t="shared" si="11"/>
        <v>0</v>
      </c>
      <c r="Z107" s="168">
        <f t="shared" si="12"/>
        <v>0</v>
      </c>
      <c r="AB107" s="167">
        <f t="shared" si="13"/>
        <v>0</v>
      </c>
      <c r="AC107" s="163">
        <f t="shared" si="14"/>
        <v>0</v>
      </c>
      <c r="AD107" s="163">
        <f t="shared" si="15"/>
        <v>0</v>
      </c>
      <c r="AE107" s="168">
        <f t="shared" si="16"/>
        <v>0</v>
      </c>
    </row>
    <row r="108" spans="1:31" x14ac:dyDescent="0.25">
      <c r="A108" s="293" t="str">
        <f>IF(ISBLANK('A4'!A108),"",'A4'!A108)</f>
        <v/>
      </c>
      <c r="B108" s="294" t="str">
        <f>IF(ISBLANK('A4'!B108),"",'A4'!B108)</f>
        <v/>
      </c>
      <c r="C108" s="295" t="str">
        <f>IF(ISBLANK('A4'!U108),"",'A4'!U108)</f>
        <v/>
      </c>
      <c r="D108" s="296"/>
      <c r="E108" s="297"/>
      <c r="F108" s="297"/>
      <c r="G108" s="297"/>
      <c r="H108" s="297"/>
      <c r="I108" s="297"/>
      <c r="J108" s="298"/>
      <c r="K108" s="504"/>
      <c r="L108" s="299"/>
      <c r="M108" s="300"/>
      <c r="N108" s="300"/>
      <c r="O108" s="300"/>
      <c r="P108" s="300"/>
      <c r="Q108" s="298"/>
      <c r="R108" s="297"/>
      <c r="S108" s="297"/>
      <c r="T108" s="297"/>
      <c r="U108" s="299"/>
      <c r="W108" s="167">
        <f t="shared" si="9"/>
        <v>0</v>
      </c>
      <c r="X108" s="163">
        <f t="shared" si="10"/>
        <v>0</v>
      </c>
      <c r="Y108" s="163">
        <f t="shared" si="11"/>
        <v>0</v>
      </c>
      <c r="Z108" s="168">
        <f t="shared" si="12"/>
        <v>0</v>
      </c>
      <c r="AB108" s="167">
        <f t="shared" si="13"/>
        <v>0</v>
      </c>
      <c r="AC108" s="163">
        <f t="shared" si="14"/>
        <v>0</v>
      </c>
      <c r="AD108" s="163">
        <f t="shared" si="15"/>
        <v>0</v>
      </c>
      <c r="AE108" s="168">
        <f t="shared" si="16"/>
        <v>0</v>
      </c>
    </row>
    <row r="109" spans="1:31" x14ac:dyDescent="0.25">
      <c r="A109" s="293" t="str">
        <f>IF(ISBLANK('A4'!A109),"",'A4'!A109)</f>
        <v/>
      </c>
      <c r="B109" s="294" t="str">
        <f>IF(ISBLANK('A4'!B109),"",'A4'!B109)</f>
        <v/>
      </c>
      <c r="C109" s="295" t="str">
        <f>IF(ISBLANK('A4'!U109),"",'A4'!U109)</f>
        <v/>
      </c>
      <c r="D109" s="296"/>
      <c r="E109" s="297"/>
      <c r="F109" s="297"/>
      <c r="G109" s="297"/>
      <c r="H109" s="297"/>
      <c r="I109" s="297"/>
      <c r="J109" s="298"/>
      <c r="K109" s="504"/>
      <c r="L109" s="299"/>
      <c r="M109" s="300"/>
      <c r="N109" s="300"/>
      <c r="O109" s="300"/>
      <c r="P109" s="300"/>
      <c r="Q109" s="298"/>
      <c r="R109" s="297"/>
      <c r="S109" s="297"/>
      <c r="T109" s="297"/>
      <c r="U109" s="299"/>
      <c r="W109" s="167">
        <f t="shared" si="9"/>
        <v>0</v>
      </c>
      <c r="X109" s="163">
        <f t="shared" si="10"/>
        <v>0</v>
      </c>
      <c r="Y109" s="163">
        <f t="shared" si="11"/>
        <v>0</v>
      </c>
      <c r="Z109" s="168">
        <f t="shared" si="12"/>
        <v>0</v>
      </c>
      <c r="AB109" s="167">
        <f t="shared" si="13"/>
        <v>0</v>
      </c>
      <c r="AC109" s="163">
        <f t="shared" si="14"/>
        <v>0</v>
      </c>
      <c r="AD109" s="163">
        <f t="shared" si="15"/>
        <v>0</v>
      </c>
      <c r="AE109" s="168">
        <f t="shared" si="16"/>
        <v>0</v>
      </c>
    </row>
    <row r="110" spans="1:31" x14ac:dyDescent="0.25">
      <c r="A110" s="293" t="str">
        <f>IF(ISBLANK('A4'!A110),"",'A4'!A110)</f>
        <v/>
      </c>
      <c r="B110" s="294" t="str">
        <f>IF(ISBLANK('A4'!B110),"",'A4'!B110)</f>
        <v/>
      </c>
      <c r="C110" s="295" t="str">
        <f>IF(ISBLANK('A4'!U110),"",'A4'!U110)</f>
        <v/>
      </c>
      <c r="D110" s="296"/>
      <c r="E110" s="297"/>
      <c r="F110" s="297"/>
      <c r="G110" s="297"/>
      <c r="H110" s="297"/>
      <c r="I110" s="297"/>
      <c r="J110" s="298"/>
      <c r="K110" s="504"/>
      <c r="L110" s="299"/>
      <c r="M110" s="300"/>
      <c r="N110" s="300"/>
      <c r="O110" s="300"/>
      <c r="P110" s="300"/>
      <c r="Q110" s="298"/>
      <c r="R110" s="297"/>
      <c r="S110" s="297"/>
      <c r="T110" s="297"/>
      <c r="U110" s="299"/>
      <c r="W110" s="167">
        <f t="shared" si="9"/>
        <v>0</v>
      </c>
      <c r="X110" s="163">
        <f t="shared" si="10"/>
        <v>0</v>
      </c>
      <c r="Y110" s="163">
        <f t="shared" si="11"/>
        <v>0</v>
      </c>
      <c r="Z110" s="168">
        <f t="shared" si="12"/>
        <v>0</v>
      </c>
      <c r="AB110" s="167">
        <f t="shared" si="13"/>
        <v>0</v>
      </c>
      <c r="AC110" s="163">
        <f t="shared" si="14"/>
        <v>0</v>
      </c>
      <c r="AD110" s="163">
        <f t="shared" si="15"/>
        <v>0</v>
      </c>
      <c r="AE110" s="168">
        <f t="shared" si="16"/>
        <v>0</v>
      </c>
    </row>
    <row r="111" spans="1:31" x14ac:dyDescent="0.25">
      <c r="A111" s="293" t="str">
        <f>IF(ISBLANK('A4'!A111),"",'A4'!A111)</f>
        <v/>
      </c>
      <c r="B111" s="294" t="str">
        <f>IF(ISBLANK('A4'!B111),"",'A4'!B111)</f>
        <v/>
      </c>
      <c r="C111" s="295" t="str">
        <f>IF(ISBLANK('A4'!U111),"",'A4'!U111)</f>
        <v/>
      </c>
      <c r="D111" s="296"/>
      <c r="E111" s="297"/>
      <c r="F111" s="297"/>
      <c r="G111" s="297"/>
      <c r="H111" s="297"/>
      <c r="I111" s="297"/>
      <c r="J111" s="298"/>
      <c r="K111" s="504"/>
      <c r="L111" s="299"/>
      <c r="M111" s="300"/>
      <c r="N111" s="300"/>
      <c r="O111" s="300"/>
      <c r="P111" s="300"/>
      <c r="Q111" s="298"/>
      <c r="R111" s="297"/>
      <c r="S111" s="297"/>
      <c r="T111" s="297"/>
      <c r="U111" s="299"/>
      <c r="W111" s="167">
        <f t="shared" si="9"/>
        <v>0</v>
      </c>
      <c r="X111" s="163">
        <f t="shared" si="10"/>
        <v>0</v>
      </c>
      <c r="Y111" s="163">
        <f t="shared" si="11"/>
        <v>0</v>
      </c>
      <c r="Z111" s="168">
        <f t="shared" si="12"/>
        <v>0</v>
      </c>
      <c r="AB111" s="167">
        <f t="shared" si="13"/>
        <v>0</v>
      </c>
      <c r="AC111" s="163">
        <f t="shared" si="14"/>
        <v>0</v>
      </c>
      <c r="AD111" s="163">
        <f t="shared" si="15"/>
        <v>0</v>
      </c>
      <c r="AE111" s="168">
        <f t="shared" si="16"/>
        <v>0</v>
      </c>
    </row>
    <row r="112" spans="1:31" x14ac:dyDescent="0.25">
      <c r="A112" s="293" t="str">
        <f>IF(ISBLANK('A4'!A112),"",'A4'!A112)</f>
        <v/>
      </c>
      <c r="B112" s="294" t="str">
        <f>IF(ISBLANK('A4'!B112),"",'A4'!B112)</f>
        <v/>
      </c>
      <c r="C112" s="295" t="str">
        <f>IF(ISBLANK('A4'!U112),"",'A4'!U112)</f>
        <v/>
      </c>
      <c r="D112" s="296"/>
      <c r="E112" s="297"/>
      <c r="F112" s="297"/>
      <c r="G112" s="297"/>
      <c r="H112" s="297"/>
      <c r="I112" s="297"/>
      <c r="J112" s="298"/>
      <c r="K112" s="504"/>
      <c r="L112" s="299"/>
      <c r="M112" s="300"/>
      <c r="N112" s="300"/>
      <c r="O112" s="300"/>
      <c r="P112" s="300"/>
      <c r="Q112" s="298"/>
      <c r="R112" s="297"/>
      <c r="S112" s="297"/>
      <c r="T112" s="297"/>
      <c r="U112" s="299"/>
      <c r="W112" s="167">
        <f t="shared" si="9"/>
        <v>0</v>
      </c>
      <c r="X112" s="163">
        <f t="shared" si="10"/>
        <v>0</v>
      </c>
      <c r="Y112" s="163">
        <f t="shared" si="11"/>
        <v>0</v>
      </c>
      <c r="Z112" s="168">
        <f t="shared" si="12"/>
        <v>0</v>
      </c>
      <c r="AB112" s="167">
        <f t="shared" si="13"/>
        <v>0</v>
      </c>
      <c r="AC112" s="163">
        <f t="shared" si="14"/>
        <v>0</v>
      </c>
      <c r="AD112" s="163">
        <f t="shared" si="15"/>
        <v>0</v>
      </c>
      <c r="AE112" s="168">
        <f t="shared" si="16"/>
        <v>0</v>
      </c>
    </row>
    <row r="113" spans="1:31" x14ac:dyDescent="0.25">
      <c r="A113" s="293" t="str">
        <f>IF(ISBLANK('A4'!A113),"",'A4'!A113)</f>
        <v/>
      </c>
      <c r="B113" s="294" t="str">
        <f>IF(ISBLANK('A4'!B113),"",'A4'!B113)</f>
        <v/>
      </c>
      <c r="C113" s="295" t="str">
        <f>IF(ISBLANK('A4'!U113),"",'A4'!U113)</f>
        <v/>
      </c>
      <c r="D113" s="296"/>
      <c r="E113" s="297"/>
      <c r="F113" s="297"/>
      <c r="G113" s="297"/>
      <c r="H113" s="297"/>
      <c r="I113" s="297"/>
      <c r="J113" s="298"/>
      <c r="K113" s="504"/>
      <c r="L113" s="299"/>
      <c r="M113" s="300"/>
      <c r="N113" s="300"/>
      <c r="O113" s="300"/>
      <c r="P113" s="300"/>
      <c r="Q113" s="298"/>
      <c r="R113" s="297"/>
      <c r="S113" s="297"/>
      <c r="T113" s="297"/>
      <c r="U113" s="299"/>
      <c r="W113" s="167">
        <f t="shared" si="9"/>
        <v>0</v>
      </c>
      <c r="X113" s="163">
        <f t="shared" si="10"/>
        <v>0</v>
      </c>
      <c r="Y113" s="163">
        <f t="shared" si="11"/>
        <v>0</v>
      </c>
      <c r="Z113" s="168">
        <f t="shared" si="12"/>
        <v>0</v>
      </c>
      <c r="AB113" s="167">
        <f t="shared" si="13"/>
        <v>0</v>
      </c>
      <c r="AC113" s="163">
        <f t="shared" si="14"/>
        <v>0</v>
      </c>
      <c r="AD113" s="163">
        <f t="shared" si="15"/>
        <v>0</v>
      </c>
      <c r="AE113" s="168">
        <f t="shared" si="16"/>
        <v>0</v>
      </c>
    </row>
    <row r="114" spans="1:31" x14ac:dyDescent="0.25">
      <c r="A114" s="293" t="str">
        <f>IF(ISBLANK('A4'!A114),"",'A4'!A114)</f>
        <v/>
      </c>
      <c r="B114" s="294" t="str">
        <f>IF(ISBLANK('A4'!B114),"",'A4'!B114)</f>
        <v/>
      </c>
      <c r="C114" s="295" t="str">
        <f>IF(ISBLANK('A4'!U114),"",'A4'!U114)</f>
        <v/>
      </c>
      <c r="D114" s="296"/>
      <c r="E114" s="297"/>
      <c r="F114" s="297"/>
      <c r="G114" s="297"/>
      <c r="H114" s="297"/>
      <c r="I114" s="297"/>
      <c r="J114" s="298"/>
      <c r="K114" s="504"/>
      <c r="L114" s="299"/>
      <c r="M114" s="300"/>
      <c r="N114" s="300"/>
      <c r="O114" s="300"/>
      <c r="P114" s="300"/>
      <c r="Q114" s="298"/>
      <c r="R114" s="297"/>
      <c r="S114" s="297"/>
      <c r="T114" s="297"/>
      <c r="U114" s="299"/>
      <c r="W114" s="167">
        <f t="shared" si="9"/>
        <v>0</v>
      </c>
      <c r="X114" s="163">
        <f t="shared" si="10"/>
        <v>0</v>
      </c>
      <c r="Y114" s="163">
        <f t="shared" si="11"/>
        <v>0</v>
      </c>
      <c r="Z114" s="168">
        <f t="shared" si="12"/>
        <v>0</v>
      </c>
      <c r="AB114" s="167">
        <f t="shared" si="13"/>
        <v>0</v>
      </c>
      <c r="AC114" s="163">
        <f t="shared" si="14"/>
        <v>0</v>
      </c>
      <c r="AD114" s="163">
        <f t="shared" si="15"/>
        <v>0</v>
      </c>
      <c r="AE114" s="168">
        <f t="shared" si="16"/>
        <v>0</v>
      </c>
    </row>
    <row r="115" spans="1:31" x14ac:dyDescent="0.25">
      <c r="A115" s="293" t="str">
        <f>IF(ISBLANK('A4'!A115),"",'A4'!A115)</f>
        <v/>
      </c>
      <c r="B115" s="294" t="str">
        <f>IF(ISBLANK('A4'!B115),"",'A4'!B115)</f>
        <v/>
      </c>
      <c r="C115" s="295" t="str">
        <f>IF(ISBLANK('A4'!U115),"",'A4'!U115)</f>
        <v/>
      </c>
      <c r="D115" s="296"/>
      <c r="E115" s="297"/>
      <c r="F115" s="297"/>
      <c r="G115" s="297"/>
      <c r="H115" s="297"/>
      <c r="I115" s="297"/>
      <c r="J115" s="298"/>
      <c r="K115" s="504"/>
      <c r="L115" s="299"/>
      <c r="M115" s="300"/>
      <c r="N115" s="300"/>
      <c r="O115" s="300"/>
      <c r="P115" s="300"/>
      <c r="Q115" s="298"/>
      <c r="R115" s="297"/>
      <c r="S115" s="297"/>
      <c r="T115" s="297"/>
      <c r="U115" s="299"/>
      <c r="W115" s="167">
        <f t="shared" si="9"/>
        <v>0</v>
      </c>
      <c r="X115" s="163">
        <f t="shared" si="10"/>
        <v>0</v>
      </c>
      <c r="Y115" s="163">
        <f t="shared" si="11"/>
        <v>0</v>
      </c>
      <c r="Z115" s="168">
        <f t="shared" si="12"/>
        <v>0</v>
      </c>
      <c r="AB115" s="167">
        <f t="shared" si="13"/>
        <v>0</v>
      </c>
      <c r="AC115" s="163">
        <f t="shared" si="14"/>
        <v>0</v>
      </c>
      <c r="AD115" s="163">
        <f t="shared" si="15"/>
        <v>0</v>
      </c>
      <c r="AE115" s="168">
        <f t="shared" si="16"/>
        <v>0</v>
      </c>
    </row>
    <row r="116" spans="1:31" x14ac:dyDescent="0.25">
      <c r="A116" s="293" t="str">
        <f>IF(ISBLANK('A4'!A116),"",'A4'!A116)</f>
        <v/>
      </c>
      <c r="B116" s="294" t="str">
        <f>IF(ISBLANK('A4'!B116),"",'A4'!B116)</f>
        <v/>
      </c>
      <c r="C116" s="295" t="str">
        <f>IF(ISBLANK('A4'!U116),"",'A4'!U116)</f>
        <v/>
      </c>
      <c r="D116" s="296"/>
      <c r="E116" s="297"/>
      <c r="F116" s="297"/>
      <c r="G116" s="297"/>
      <c r="H116" s="297"/>
      <c r="I116" s="297"/>
      <c r="J116" s="298"/>
      <c r="K116" s="504"/>
      <c r="L116" s="299"/>
      <c r="M116" s="300"/>
      <c r="N116" s="300"/>
      <c r="O116" s="300"/>
      <c r="P116" s="300"/>
      <c r="Q116" s="298"/>
      <c r="R116" s="297"/>
      <c r="S116" s="297"/>
      <c r="T116" s="297"/>
      <c r="U116" s="299"/>
      <c r="W116" s="167">
        <f t="shared" si="9"/>
        <v>0</v>
      </c>
      <c r="X116" s="163">
        <f t="shared" si="10"/>
        <v>0</v>
      </c>
      <c r="Y116" s="163">
        <f t="shared" si="11"/>
        <v>0</v>
      </c>
      <c r="Z116" s="168">
        <f t="shared" si="12"/>
        <v>0</v>
      </c>
      <c r="AB116" s="167">
        <f t="shared" si="13"/>
        <v>0</v>
      </c>
      <c r="AC116" s="163">
        <f t="shared" si="14"/>
        <v>0</v>
      </c>
      <c r="AD116" s="163">
        <f t="shared" si="15"/>
        <v>0</v>
      </c>
      <c r="AE116" s="168">
        <f t="shared" si="16"/>
        <v>0</v>
      </c>
    </row>
    <row r="117" spans="1:31" x14ac:dyDescent="0.25">
      <c r="A117" s="293" t="str">
        <f>IF(ISBLANK('A4'!A117),"",'A4'!A117)</f>
        <v/>
      </c>
      <c r="B117" s="294" t="str">
        <f>IF(ISBLANK('A4'!B117),"",'A4'!B117)</f>
        <v/>
      </c>
      <c r="C117" s="295" t="str">
        <f>IF(ISBLANK('A4'!U117),"",'A4'!U117)</f>
        <v/>
      </c>
      <c r="D117" s="296"/>
      <c r="E117" s="297"/>
      <c r="F117" s="297"/>
      <c r="G117" s="297"/>
      <c r="H117" s="297"/>
      <c r="I117" s="297"/>
      <c r="J117" s="298"/>
      <c r="K117" s="504"/>
      <c r="L117" s="299"/>
      <c r="M117" s="300"/>
      <c r="N117" s="300"/>
      <c r="O117" s="300"/>
      <c r="P117" s="300"/>
      <c r="Q117" s="298"/>
      <c r="R117" s="297"/>
      <c r="S117" s="297"/>
      <c r="T117" s="297"/>
      <c r="U117" s="299"/>
      <c r="W117" s="167">
        <f t="shared" si="9"/>
        <v>0</v>
      </c>
      <c r="X117" s="163">
        <f t="shared" si="10"/>
        <v>0</v>
      </c>
      <c r="Y117" s="163">
        <f t="shared" si="11"/>
        <v>0</v>
      </c>
      <c r="Z117" s="168">
        <f t="shared" si="12"/>
        <v>0</v>
      </c>
      <c r="AB117" s="167">
        <f t="shared" si="13"/>
        <v>0</v>
      </c>
      <c r="AC117" s="163">
        <f t="shared" si="14"/>
        <v>0</v>
      </c>
      <c r="AD117" s="163">
        <f t="shared" si="15"/>
        <v>0</v>
      </c>
      <c r="AE117" s="168">
        <f t="shared" si="16"/>
        <v>0</v>
      </c>
    </row>
    <row r="118" spans="1:31" x14ac:dyDescent="0.25">
      <c r="A118" s="293" t="str">
        <f>IF(ISBLANK('A4'!A118),"",'A4'!A118)</f>
        <v/>
      </c>
      <c r="B118" s="294" t="str">
        <f>IF(ISBLANK('A4'!B118),"",'A4'!B118)</f>
        <v/>
      </c>
      <c r="C118" s="295" t="str">
        <f>IF(ISBLANK('A4'!U118),"",'A4'!U118)</f>
        <v/>
      </c>
      <c r="D118" s="296"/>
      <c r="E118" s="297"/>
      <c r="F118" s="297"/>
      <c r="G118" s="297"/>
      <c r="H118" s="297"/>
      <c r="I118" s="297"/>
      <c r="J118" s="298"/>
      <c r="K118" s="504"/>
      <c r="L118" s="299"/>
      <c r="M118" s="300"/>
      <c r="N118" s="300"/>
      <c r="O118" s="300"/>
      <c r="P118" s="300"/>
      <c r="Q118" s="298"/>
      <c r="R118" s="297"/>
      <c r="S118" s="297"/>
      <c r="T118" s="297"/>
      <c r="U118" s="299"/>
      <c r="W118" s="167">
        <f t="shared" si="9"/>
        <v>0</v>
      </c>
      <c r="X118" s="163">
        <f t="shared" si="10"/>
        <v>0</v>
      </c>
      <c r="Y118" s="163">
        <f t="shared" si="11"/>
        <v>0</v>
      </c>
      <c r="Z118" s="168">
        <f t="shared" si="12"/>
        <v>0</v>
      </c>
      <c r="AB118" s="167">
        <f t="shared" si="13"/>
        <v>0</v>
      </c>
      <c r="AC118" s="163">
        <f t="shared" si="14"/>
        <v>0</v>
      </c>
      <c r="AD118" s="163">
        <f t="shared" si="15"/>
        <v>0</v>
      </c>
      <c r="AE118" s="168">
        <f t="shared" si="16"/>
        <v>0</v>
      </c>
    </row>
    <row r="119" spans="1:31" x14ac:dyDescent="0.25">
      <c r="A119" s="293" t="str">
        <f>IF(ISBLANK('A4'!A119),"",'A4'!A119)</f>
        <v/>
      </c>
      <c r="B119" s="294" t="str">
        <f>IF(ISBLANK('A4'!B119),"",'A4'!B119)</f>
        <v/>
      </c>
      <c r="C119" s="295" t="str">
        <f>IF(ISBLANK('A4'!U119),"",'A4'!U119)</f>
        <v/>
      </c>
      <c r="D119" s="296"/>
      <c r="E119" s="297"/>
      <c r="F119" s="297"/>
      <c r="G119" s="297"/>
      <c r="H119" s="297"/>
      <c r="I119" s="297"/>
      <c r="J119" s="298"/>
      <c r="K119" s="504"/>
      <c r="L119" s="299"/>
      <c r="M119" s="300"/>
      <c r="N119" s="300"/>
      <c r="O119" s="300"/>
      <c r="P119" s="300"/>
      <c r="Q119" s="298"/>
      <c r="R119" s="297"/>
      <c r="S119" s="297"/>
      <c r="T119" s="297"/>
      <c r="U119" s="299"/>
      <c r="W119" s="167">
        <f t="shared" si="9"/>
        <v>0</v>
      </c>
      <c r="X119" s="163">
        <f t="shared" si="10"/>
        <v>0</v>
      </c>
      <c r="Y119" s="163">
        <f t="shared" si="11"/>
        <v>0</v>
      </c>
      <c r="Z119" s="168">
        <f t="shared" si="12"/>
        <v>0</v>
      </c>
      <c r="AB119" s="167">
        <f t="shared" si="13"/>
        <v>0</v>
      </c>
      <c r="AC119" s="163">
        <f t="shared" si="14"/>
        <v>0</v>
      </c>
      <c r="AD119" s="163">
        <f t="shared" si="15"/>
        <v>0</v>
      </c>
      <c r="AE119" s="168">
        <f t="shared" si="16"/>
        <v>0</v>
      </c>
    </row>
    <row r="120" spans="1:31" x14ac:dyDescent="0.25">
      <c r="A120" s="293" t="str">
        <f>IF(ISBLANK('A4'!A120),"",'A4'!A120)</f>
        <v/>
      </c>
      <c r="B120" s="294" t="str">
        <f>IF(ISBLANK('A4'!B120),"",'A4'!B120)</f>
        <v/>
      </c>
      <c r="C120" s="295" t="str">
        <f>IF(ISBLANK('A4'!U120),"",'A4'!U120)</f>
        <v/>
      </c>
      <c r="D120" s="296"/>
      <c r="E120" s="297"/>
      <c r="F120" s="297"/>
      <c r="G120" s="297"/>
      <c r="H120" s="297"/>
      <c r="I120" s="297"/>
      <c r="J120" s="298"/>
      <c r="K120" s="504"/>
      <c r="L120" s="299"/>
      <c r="M120" s="300"/>
      <c r="N120" s="300"/>
      <c r="O120" s="300"/>
      <c r="P120" s="300"/>
      <c r="Q120" s="298"/>
      <c r="R120" s="297"/>
      <c r="S120" s="297"/>
      <c r="T120" s="297"/>
      <c r="U120" s="299"/>
      <c r="W120" s="167">
        <f t="shared" si="9"/>
        <v>0</v>
      </c>
      <c r="X120" s="163">
        <f t="shared" si="10"/>
        <v>0</v>
      </c>
      <c r="Y120" s="163">
        <f t="shared" si="11"/>
        <v>0</v>
      </c>
      <c r="Z120" s="168">
        <f t="shared" si="12"/>
        <v>0</v>
      </c>
      <c r="AB120" s="167">
        <f t="shared" si="13"/>
        <v>0</v>
      </c>
      <c r="AC120" s="163">
        <f t="shared" si="14"/>
        <v>0</v>
      </c>
      <c r="AD120" s="163">
        <f t="shared" si="15"/>
        <v>0</v>
      </c>
      <c r="AE120" s="168">
        <f t="shared" si="16"/>
        <v>0</v>
      </c>
    </row>
    <row r="121" spans="1:31" x14ac:dyDescent="0.25">
      <c r="A121" s="293" t="str">
        <f>IF(ISBLANK('A4'!A121),"",'A4'!A121)</f>
        <v/>
      </c>
      <c r="B121" s="294" t="str">
        <f>IF(ISBLANK('A4'!B121),"",'A4'!B121)</f>
        <v/>
      </c>
      <c r="C121" s="295" t="str">
        <f>IF(ISBLANK('A4'!U121),"",'A4'!U121)</f>
        <v/>
      </c>
      <c r="D121" s="296"/>
      <c r="E121" s="297"/>
      <c r="F121" s="297"/>
      <c r="G121" s="297"/>
      <c r="H121" s="297"/>
      <c r="I121" s="297"/>
      <c r="J121" s="298"/>
      <c r="K121" s="504"/>
      <c r="L121" s="299"/>
      <c r="M121" s="300"/>
      <c r="N121" s="300"/>
      <c r="O121" s="300"/>
      <c r="P121" s="300"/>
      <c r="Q121" s="298"/>
      <c r="R121" s="297"/>
      <c r="S121" s="297"/>
      <c r="T121" s="297"/>
      <c r="U121" s="299"/>
      <c r="W121" s="167">
        <f t="shared" si="9"/>
        <v>0</v>
      </c>
      <c r="X121" s="163">
        <f t="shared" si="10"/>
        <v>0</v>
      </c>
      <c r="Y121" s="163">
        <f t="shared" si="11"/>
        <v>0</v>
      </c>
      <c r="Z121" s="168">
        <f t="shared" si="12"/>
        <v>0</v>
      </c>
      <c r="AB121" s="167">
        <f t="shared" si="13"/>
        <v>0</v>
      </c>
      <c r="AC121" s="163">
        <f t="shared" si="14"/>
        <v>0</v>
      </c>
      <c r="AD121" s="163">
        <f t="shared" si="15"/>
        <v>0</v>
      </c>
      <c r="AE121" s="168">
        <f t="shared" si="16"/>
        <v>0</v>
      </c>
    </row>
    <row r="122" spans="1:31" x14ac:dyDescent="0.25">
      <c r="A122" s="293" t="str">
        <f>IF(ISBLANK('A4'!A122),"",'A4'!A122)</f>
        <v/>
      </c>
      <c r="B122" s="294" t="str">
        <f>IF(ISBLANK('A4'!B122),"",'A4'!B122)</f>
        <v/>
      </c>
      <c r="C122" s="295" t="str">
        <f>IF(ISBLANK('A4'!U122),"",'A4'!U122)</f>
        <v/>
      </c>
      <c r="D122" s="296"/>
      <c r="E122" s="297"/>
      <c r="F122" s="297"/>
      <c r="G122" s="297"/>
      <c r="H122" s="297"/>
      <c r="I122" s="297"/>
      <c r="J122" s="298"/>
      <c r="K122" s="504"/>
      <c r="L122" s="299"/>
      <c r="M122" s="300"/>
      <c r="N122" s="300"/>
      <c r="O122" s="300"/>
      <c r="P122" s="300"/>
      <c r="Q122" s="298"/>
      <c r="R122" s="297"/>
      <c r="S122" s="297"/>
      <c r="T122" s="297"/>
      <c r="U122" s="299"/>
      <c r="W122" s="167">
        <f t="shared" si="9"/>
        <v>0</v>
      </c>
      <c r="X122" s="163">
        <f t="shared" si="10"/>
        <v>0</v>
      </c>
      <c r="Y122" s="163">
        <f t="shared" si="11"/>
        <v>0</v>
      </c>
      <c r="Z122" s="168">
        <f t="shared" si="12"/>
        <v>0</v>
      </c>
      <c r="AB122" s="167">
        <f t="shared" si="13"/>
        <v>0</v>
      </c>
      <c r="AC122" s="163">
        <f t="shared" si="14"/>
        <v>0</v>
      </c>
      <c r="AD122" s="163">
        <f t="shared" si="15"/>
        <v>0</v>
      </c>
      <c r="AE122" s="168">
        <f t="shared" si="16"/>
        <v>0</v>
      </c>
    </row>
    <row r="123" spans="1:31" x14ac:dyDescent="0.25">
      <c r="A123" s="293" t="str">
        <f>IF(ISBLANK('A4'!A123),"",'A4'!A123)</f>
        <v/>
      </c>
      <c r="B123" s="294" t="str">
        <f>IF(ISBLANK('A4'!B123),"",'A4'!B123)</f>
        <v/>
      </c>
      <c r="C123" s="295" t="str">
        <f>IF(ISBLANK('A4'!U123),"",'A4'!U123)</f>
        <v/>
      </c>
      <c r="D123" s="296"/>
      <c r="E123" s="297"/>
      <c r="F123" s="297"/>
      <c r="G123" s="297"/>
      <c r="H123" s="297"/>
      <c r="I123" s="297"/>
      <c r="J123" s="298"/>
      <c r="K123" s="504"/>
      <c r="L123" s="299"/>
      <c r="M123" s="300"/>
      <c r="N123" s="300"/>
      <c r="O123" s="300"/>
      <c r="P123" s="300"/>
      <c r="Q123" s="298"/>
      <c r="R123" s="297"/>
      <c r="S123" s="297"/>
      <c r="T123" s="297"/>
      <c r="U123" s="299"/>
      <c r="W123" s="167">
        <f t="shared" si="9"/>
        <v>0</v>
      </c>
      <c r="X123" s="163">
        <f t="shared" si="10"/>
        <v>0</v>
      </c>
      <c r="Y123" s="163">
        <f t="shared" si="11"/>
        <v>0</v>
      </c>
      <c r="Z123" s="168">
        <f t="shared" si="12"/>
        <v>0</v>
      </c>
      <c r="AB123" s="167">
        <f t="shared" si="13"/>
        <v>0</v>
      </c>
      <c r="AC123" s="163">
        <f t="shared" si="14"/>
        <v>0</v>
      </c>
      <c r="AD123" s="163">
        <f t="shared" si="15"/>
        <v>0</v>
      </c>
      <c r="AE123" s="168">
        <f t="shared" si="16"/>
        <v>0</v>
      </c>
    </row>
    <row r="124" spans="1:31" x14ac:dyDescent="0.25">
      <c r="A124" s="293" t="str">
        <f>IF(ISBLANK('A4'!A124),"",'A4'!A124)</f>
        <v/>
      </c>
      <c r="B124" s="294" t="str">
        <f>IF(ISBLANK('A4'!B124),"",'A4'!B124)</f>
        <v/>
      </c>
      <c r="C124" s="295" t="str">
        <f>IF(ISBLANK('A4'!U124),"",'A4'!U124)</f>
        <v/>
      </c>
      <c r="D124" s="296"/>
      <c r="E124" s="297"/>
      <c r="F124" s="297"/>
      <c r="G124" s="297"/>
      <c r="H124" s="297"/>
      <c r="I124" s="297"/>
      <c r="J124" s="298"/>
      <c r="K124" s="504"/>
      <c r="L124" s="299"/>
      <c r="M124" s="300"/>
      <c r="N124" s="300"/>
      <c r="O124" s="300"/>
      <c r="P124" s="300"/>
      <c r="Q124" s="298"/>
      <c r="R124" s="297"/>
      <c r="S124" s="297"/>
      <c r="T124" s="297"/>
      <c r="U124" s="299"/>
      <c r="W124" s="167">
        <f t="shared" si="9"/>
        <v>0</v>
      </c>
      <c r="X124" s="163">
        <f t="shared" si="10"/>
        <v>0</v>
      </c>
      <c r="Y124" s="163">
        <f t="shared" si="11"/>
        <v>0</v>
      </c>
      <c r="Z124" s="168">
        <f t="shared" si="12"/>
        <v>0</v>
      </c>
      <c r="AB124" s="167">
        <f t="shared" si="13"/>
        <v>0</v>
      </c>
      <c r="AC124" s="163">
        <f t="shared" si="14"/>
        <v>0</v>
      </c>
      <c r="AD124" s="163">
        <f t="shared" si="15"/>
        <v>0</v>
      </c>
      <c r="AE124" s="168">
        <f t="shared" si="16"/>
        <v>0</v>
      </c>
    </row>
    <row r="125" spans="1:31" x14ac:dyDescent="0.25">
      <c r="A125" s="293" t="str">
        <f>IF(ISBLANK('A4'!A125),"",'A4'!A125)</f>
        <v/>
      </c>
      <c r="B125" s="294" t="str">
        <f>IF(ISBLANK('A4'!B125),"",'A4'!B125)</f>
        <v/>
      </c>
      <c r="C125" s="295" t="str">
        <f>IF(ISBLANK('A4'!U125),"",'A4'!U125)</f>
        <v/>
      </c>
      <c r="D125" s="296"/>
      <c r="E125" s="297"/>
      <c r="F125" s="297"/>
      <c r="G125" s="297"/>
      <c r="H125" s="297"/>
      <c r="I125" s="297"/>
      <c r="J125" s="298"/>
      <c r="K125" s="504"/>
      <c r="L125" s="299"/>
      <c r="M125" s="300"/>
      <c r="N125" s="300"/>
      <c r="O125" s="300"/>
      <c r="P125" s="300"/>
      <c r="Q125" s="298"/>
      <c r="R125" s="297"/>
      <c r="S125" s="297"/>
      <c r="T125" s="297"/>
      <c r="U125" s="299"/>
      <c r="W125" s="167">
        <f t="shared" si="9"/>
        <v>0</v>
      </c>
      <c r="X125" s="163">
        <f t="shared" si="10"/>
        <v>0</v>
      </c>
      <c r="Y125" s="163">
        <f t="shared" si="11"/>
        <v>0</v>
      </c>
      <c r="Z125" s="168">
        <f t="shared" si="12"/>
        <v>0</v>
      </c>
      <c r="AB125" s="167">
        <f t="shared" si="13"/>
        <v>0</v>
      </c>
      <c r="AC125" s="163">
        <f t="shared" si="14"/>
        <v>0</v>
      </c>
      <c r="AD125" s="163">
        <f t="shared" si="15"/>
        <v>0</v>
      </c>
      <c r="AE125" s="168">
        <f t="shared" si="16"/>
        <v>0</v>
      </c>
    </row>
    <row r="126" spans="1:31" x14ac:dyDescent="0.25">
      <c r="A126" s="293" t="str">
        <f>IF(ISBLANK('A4'!A126),"",'A4'!A126)</f>
        <v/>
      </c>
      <c r="B126" s="294" t="str">
        <f>IF(ISBLANK('A4'!B126),"",'A4'!B126)</f>
        <v/>
      </c>
      <c r="C126" s="295" t="str">
        <f>IF(ISBLANK('A4'!U126),"",'A4'!U126)</f>
        <v/>
      </c>
      <c r="D126" s="296"/>
      <c r="E126" s="297"/>
      <c r="F126" s="297"/>
      <c r="G126" s="297"/>
      <c r="H126" s="297"/>
      <c r="I126" s="297"/>
      <c r="J126" s="298"/>
      <c r="K126" s="504"/>
      <c r="L126" s="299"/>
      <c r="M126" s="300"/>
      <c r="N126" s="300"/>
      <c r="O126" s="300"/>
      <c r="P126" s="300"/>
      <c r="Q126" s="298"/>
      <c r="R126" s="297"/>
      <c r="S126" s="297"/>
      <c r="T126" s="297"/>
      <c r="U126" s="299"/>
      <c r="W126" s="167">
        <f t="shared" si="9"/>
        <v>0</v>
      </c>
      <c r="X126" s="163">
        <f t="shared" si="10"/>
        <v>0</v>
      </c>
      <c r="Y126" s="163">
        <f t="shared" si="11"/>
        <v>0</v>
      </c>
      <c r="Z126" s="168">
        <f t="shared" si="12"/>
        <v>0</v>
      </c>
      <c r="AB126" s="167">
        <f t="shared" si="13"/>
        <v>0</v>
      </c>
      <c r="AC126" s="163">
        <f t="shared" si="14"/>
        <v>0</v>
      </c>
      <c r="AD126" s="163">
        <f t="shared" si="15"/>
        <v>0</v>
      </c>
      <c r="AE126" s="168">
        <f t="shared" si="16"/>
        <v>0</v>
      </c>
    </row>
    <row r="127" spans="1:31" x14ac:dyDescent="0.25">
      <c r="A127" s="293" t="str">
        <f>IF(ISBLANK('A4'!A127),"",'A4'!A127)</f>
        <v/>
      </c>
      <c r="B127" s="294" t="str">
        <f>IF(ISBLANK('A4'!B127),"",'A4'!B127)</f>
        <v/>
      </c>
      <c r="C127" s="295" t="str">
        <f>IF(ISBLANK('A4'!U127),"",'A4'!U127)</f>
        <v/>
      </c>
      <c r="D127" s="296"/>
      <c r="E127" s="297"/>
      <c r="F127" s="297"/>
      <c r="G127" s="297"/>
      <c r="H127" s="297"/>
      <c r="I127" s="297"/>
      <c r="J127" s="298"/>
      <c r="K127" s="504"/>
      <c r="L127" s="299"/>
      <c r="M127" s="300"/>
      <c r="N127" s="300"/>
      <c r="O127" s="300"/>
      <c r="P127" s="300"/>
      <c r="Q127" s="298"/>
      <c r="R127" s="297"/>
      <c r="S127" s="297"/>
      <c r="T127" s="297"/>
      <c r="U127" s="299"/>
      <c r="W127" s="167">
        <f t="shared" si="9"/>
        <v>0</v>
      </c>
      <c r="X127" s="163">
        <f t="shared" si="10"/>
        <v>0</v>
      </c>
      <c r="Y127" s="163">
        <f t="shared" si="11"/>
        <v>0</v>
      </c>
      <c r="Z127" s="168">
        <f t="shared" si="12"/>
        <v>0</v>
      </c>
      <c r="AB127" s="167">
        <f t="shared" si="13"/>
        <v>0</v>
      </c>
      <c r="AC127" s="163">
        <f t="shared" si="14"/>
        <v>0</v>
      </c>
      <c r="AD127" s="163">
        <f t="shared" si="15"/>
        <v>0</v>
      </c>
      <c r="AE127" s="168">
        <f t="shared" si="16"/>
        <v>0</v>
      </c>
    </row>
    <row r="128" spans="1:31" x14ac:dyDescent="0.25">
      <c r="A128" s="293" t="str">
        <f>IF(ISBLANK('A4'!A128),"",'A4'!A128)</f>
        <v/>
      </c>
      <c r="B128" s="294" t="str">
        <f>IF(ISBLANK('A4'!B128),"",'A4'!B128)</f>
        <v/>
      </c>
      <c r="C128" s="295" t="str">
        <f>IF(ISBLANK('A4'!U128),"",'A4'!U128)</f>
        <v/>
      </c>
      <c r="D128" s="296"/>
      <c r="E128" s="297"/>
      <c r="F128" s="297"/>
      <c r="G128" s="297"/>
      <c r="H128" s="297"/>
      <c r="I128" s="297"/>
      <c r="J128" s="298"/>
      <c r="K128" s="504"/>
      <c r="L128" s="299"/>
      <c r="M128" s="300"/>
      <c r="N128" s="300"/>
      <c r="O128" s="300"/>
      <c r="P128" s="300"/>
      <c r="Q128" s="298"/>
      <c r="R128" s="297"/>
      <c r="S128" s="297"/>
      <c r="T128" s="297"/>
      <c r="U128" s="299"/>
      <c r="W128" s="167">
        <f t="shared" si="9"/>
        <v>0</v>
      </c>
      <c r="X128" s="163">
        <f t="shared" si="10"/>
        <v>0</v>
      </c>
      <c r="Y128" s="163">
        <f t="shared" si="11"/>
        <v>0</v>
      </c>
      <c r="Z128" s="168">
        <f t="shared" si="12"/>
        <v>0</v>
      </c>
      <c r="AB128" s="167">
        <f t="shared" si="13"/>
        <v>0</v>
      </c>
      <c r="AC128" s="163">
        <f t="shared" si="14"/>
        <v>0</v>
      </c>
      <c r="AD128" s="163">
        <f t="shared" si="15"/>
        <v>0</v>
      </c>
      <c r="AE128" s="168">
        <f t="shared" si="16"/>
        <v>0</v>
      </c>
    </row>
    <row r="129" spans="1:31" x14ac:dyDescent="0.25">
      <c r="A129" s="293" t="str">
        <f>IF(ISBLANK('A4'!A129),"",'A4'!A129)</f>
        <v/>
      </c>
      <c r="B129" s="294" t="str">
        <f>IF(ISBLANK('A4'!B129),"",'A4'!B129)</f>
        <v/>
      </c>
      <c r="C129" s="295" t="str">
        <f>IF(ISBLANK('A4'!U129),"",'A4'!U129)</f>
        <v/>
      </c>
      <c r="D129" s="296"/>
      <c r="E129" s="297"/>
      <c r="F129" s="297"/>
      <c r="G129" s="297"/>
      <c r="H129" s="297"/>
      <c r="I129" s="297"/>
      <c r="J129" s="298"/>
      <c r="K129" s="504"/>
      <c r="L129" s="299"/>
      <c r="M129" s="300"/>
      <c r="N129" s="300"/>
      <c r="O129" s="300"/>
      <c r="P129" s="300"/>
      <c r="Q129" s="298"/>
      <c r="R129" s="297"/>
      <c r="S129" s="297"/>
      <c r="T129" s="297"/>
      <c r="U129" s="299"/>
      <c r="W129" s="167">
        <f t="shared" si="9"/>
        <v>0</v>
      </c>
      <c r="X129" s="163">
        <f t="shared" si="10"/>
        <v>0</v>
      </c>
      <c r="Y129" s="163">
        <f t="shared" si="11"/>
        <v>0</v>
      </c>
      <c r="Z129" s="168">
        <f t="shared" si="12"/>
        <v>0</v>
      </c>
      <c r="AB129" s="167">
        <f t="shared" si="13"/>
        <v>0</v>
      </c>
      <c r="AC129" s="163">
        <f t="shared" si="14"/>
        <v>0</v>
      </c>
      <c r="AD129" s="163">
        <f t="shared" si="15"/>
        <v>0</v>
      </c>
      <c r="AE129" s="168">
        <f t="shared" si="16"/>
        <v>0</v>
      </c>
    </row>
    <row r="130" spans="1:31" x14ac:dyDescent="0.25">
      <c r="A130" s="293" t="str">
        <f>IF(ISBLANK('A4'!A130),"",'A4'!A130)</f>
        <v/>
      </c>
      <c r="B130" s="294" t="str">
        <f>IF(ISBLANK('A4'!B130),"",'A4'!B130)</f>
        <v/>
      </c>
      <c r="C130" s="295" t="str">
        <f>IF(ISBLANK('A4'!U130),"",'A4'!U130)</f>
        <v/>
      </c>
      <c r="D130" s="296"/>
      <c r="E130" s="297"/>
      <c r="F130" s="297"/>
      <c r="G130" s="297"/>
      <c r="H130" s="297"/>
      <c r="I130" s="297"/>
      <c r="J130" s="298"/>
      <c r="K130" s="504"/>
      <c r="L130" s="299"/>
      <c r="M130" s="300"/>
      <c r="N130" s="300"/>
      <c r="O130" s="300"/>
      <c r="P130" s="300"/>
      <c r="Q130" s="298"/>
      <c r="R130" s="297"/>
      <c r="S130" s="297"/>
      <c r="T130" s="297"/>
      <c r="U130" s="299"/>
      <c r="W130" s="167">
        <f t="shared" si="9"/>
        <v>0</v>
      </c>
      <c r="X130" s="163">
        <f t="shared" si="10"/>
        <v>0</v>
      </c>
      <c r="Y130" s="163">
        <f t="shared" si="11"/>
        <v>0</v>
      </c>
      <c r="Z130" s="168">
        <f t="shared" si="12"/>
        <v>0</v>
      </c>
      <c r="AB130" s="167">
        <f t="shared" si="13"/>
        <v>0</v>
      </c>
      <c r="AC130" s="163">
        <f t="shared" si="14"/>
        <v>0</v>
      </c>
      <c r="AD130" s="163">
        <f t="shared" si="15"/>
        <v>0</v>
      </c>
      <c r="AE130" s="168">
        <f t="shared" si="16"/>
        <v>0</v>
      </c>
    </row>
    <row r="131" spans="1:31" x14ac:dyDescent="0.25">
      <c r="A131" s="293" t="str">
        <f>IF(ISBLANK('A4'!A131),"",'A4'!A131)</f>
        <v/>
      </c>
      <c r="B131" s="294" t="str">
        <f>IF(ISBLANK('A4'!B131),"",'A4'!B131)</f>
        <v/>
      </c>
      <c r="C131" s="295" t="str">
        <f>IF(ISBLANK('A4'!U131),"",'A4'!U131)</f>
        <v/>
      </c>
      <c r="D131" s="296"/>
      <c r="E131" s="297"/>
      <c r="F131" s="297"/>
      <c r="G131" s="297"/>
      <c r="H131" s="297"/>
      <c r="I131" s="297"/>
      <c r="J131" s="298"/>
      <c r="K131" s="504"/>
      <c r="L131" s="299"/>
      <c r="M131" s="300"/>
      <c r="N131" s="300"/>
      <c r="O131" s="300"/>
      <c r="P131" s="300"/>
      <c r="Q131" s="298"/>
      <c r="R131" s="297"/>
      <c r="S131" s="297"/>
      <c r="T131" s="297"/>
      <c r="U131" s="299"/>
      <c r="W131" s="167">
        <f t="shared" si="9"/>
        <v>0</v>
      </c>
      <c r="X131" s="163">
        <f t="shared" si="10"/>
        <v>0</v>
      </c>
      <c r="Y131" s="163">
        <f t="shared" si="11"/>
        <v>0</v>
      </c>
      <c r="Z131" s="168">
        <f t="shared" si="12"/>
        <v>0</v>
      </c>
      <c r="AB131" s="167">
        <f t="shared" si="13"/>
        <v>0</v>
      </c>
      <c r="AC131" s="163">
        <f t="shared" si="14"/>
        <v>0</v>
      </c>
      <c r="AD131" s="163">
        <f t="shared" si="15"/>
        <v>0</v>
      </c>
      <c r="AE131" s="168">
        <f t="shared" si="16"/>
        <v>0</v>
      </c>
    </row>
    <row r="132" spans="1:31" x14ac:dyDescent="0.25">
      <c r="A132" s="293" t="str">
        <f>IF(ISBLANK('A4'!A132),"",'A4'!A132)</f>
        <v/>
      </c>
      <c r="B132" s="294" t="str">
        <f>IF(ISBLANK('A4'!B132),"",'A4'!B132)</f>
        <v/>
      </c>
      <c r="C132" s="295" t="str">
        <f>IF(ISBLANK('A4'!U132),"",'A4'!U132)</f>
        <v/>
      </c>
      <c r="D132" s="296"/>
      <c r="E132" s="297"/>
      <c r="F132" s="297"/>
      <c r="G132" s="297"/>
      <c r="H132" s="297"/>
      <c r="I132" s="297"/>
      <c r="J132" s="298"/>
      <c r="K132" s="504"/>
      <c r="L132" s="299"/>
      <c r="M132" s="300"/>
      <c r="N132" s="300"/>
      <c r="O132" s="300"/>
      <c r="P132" s="300"/>
      <c r="Q132" s="298"/>
      <c r="R132" s="297"/>
      <c r="S132" s="297"/>
      <c r="T132" s="297"/>
      <c r="U132" s="299"/>
      <c r="W132" s="167">
        <f t="shared" si="9"/>
        <v>0</v>
      </c>
      <c r="X132" s="163">
        <f t="shared" si="10"/>
        <v>0</v>
      </c>
      <c r="Y132" s="163">
        <f t="shared" si="11"/>
        <v>0</v>
      </c>
      <c r="Z132" s="168">
        <f t="shared" si="12"/>
        <v>0</v>
      </c>
      <c r="AB132" s="167">
        <f t="shared" si="13"/>
        <v>0</v>
      </c>
      <c r="AC132" s="163">
        <f t="shared" si="14"/>
        <v>0</v>
      </c>
      <c r="AD132" s="163">
        <f t="shared" si="15"/>
        <v>0</v>
      </c>
      <c r="AE132" s="168">
        <f t="shared" si="16"/>
        <v>0</v>
      </c>
    </row>
    <row r="133" spans="1:31" x14ac:dyDescent="0.25">
      <c r="A133" s="293" t="str">
        <f>IF(ISBLANK('A4'!A133),"",'A4'!A133)</f>
        <v/>
      </c>
      <c r="B133" s="294" t="str">
        <f>IF(ISBLANK('A4'!B133),"",'A4'!B133)</f>
        <v/>
      </c>
      <c r="C133" s="295" t="str">
        <f>IF(ISBLANK('A4'!U133),"",'A4'!U133)</f>
        <v/>
      </c>
      <c r="D133" s="296"/>
      <c r="E133" s="297"/>
      <c r="F133" s="297"/>
      <c r="G133" s="297"/>
      <c r="H133" s="297"/>
      <c r="I133" s="297"/>
      <c r="J133" s="298"/>
      <c r="K133" s="504"/>
      <c r="L133" s="299"/>
      <c r="M133" s="300"/>
      <c r="N133" s="300"/>
      <c r="O133" s="300"/>
      <c r="P133" s="300"/>
      <c r="Q133" s="298"/>
      <c r="R133" s="297"/>
      <c r="S133" s="297"/>
      <c r="T133" s="297"/>
      <c r="U133" s="299"/>
      <c r="W133" s="167">
        <f t="shared" si="9"/>
        <v>0</v>
      </c>
      <c r="X133" s="163">
        <f t="shared" si="10"/>
        <v>0</v>
      </c>
      <c r="Y133" s="163">
        <f t="shared" si="11"/>
        <v>0</v>
      </c>
      <c r="Z133" s="168">
        <f t="shared" si="12"/>
        <v>0</v>
      </c>
      <c r="AB133" s="167">
        <f t="shared" si="13"/>
        <v>0</v>
      </c>
      <c r="AC133" s="163">
        <f t="shared" si="14"/>
        <v>0</v>
      </c>
      <c r="AD133" s="163">
        <f t="shared" si="15"/>
        <v>0</v>
      </c>
      <c r="AE133" s="168">
        <f t="shared" si="16"/>
        <v>0</v>
      </c>
    </row>
    <row r="134" spans="1:31" x14ac:dyDescent="0.25">
      <c r="A134" s="293" t="str">
        <f>IF(ISBLANK('A4'!A134),"",'A4'!A134)</f>
        <v/>
      </c>
      <c r="B134" s="294" t="str">
        <f>IF(ISBLANK('A4'!B134),"",'A4'!B134)</f>
        <v/>
      </c>
      <c r="C134" s="295" t="str">
        <f>IF(ISBLANK('A4'!U134),"",'A4'!U134)</f>
        <v/>
      </c>
      <c r="D134" s="296"/>
      <c r="E134" s="297"/>
      <c r="F134" s="297"/>
      <c r="G134" s="297"/>
      <c r="H134" s="297"/>
      <c r="I134" s="297"/>
      <c r="J134" s="298"/>
      <c r="K134" s="504"/>
      <c r="L134" s="299"/>
      <c r="M134" s="300"/>
      <c r="N134" s="300"/>
      <c r="O134" s="300"/>
      <c r="P134" s="300"/>
      <c r="Q134" s="298"/>
      <c r="R134" s="297"/>
      <c r="S134" s="297"/>
      <c r="T134" s="297"/>
      <c r="U134" s="299"/>
      <c r="W134" s="167">
        <f t="shared" si="9"/>
        <v>0</v>
      </c>
      <c r="X134" s="163">
        <f t="shared" si="10"/>
        <v>0</v>
      </c>
      <c r="Y134" s="163">
        <f t="shared" si="11"/>
        <v>0</v>
      </c>
      <c r="Z134" s="168">
        <f t="shared" si="12"/>
        <v>0</v>
      </c>
      <c r="AB134" s="167">
        <f t="shared" si="13"/>
        <v>0</v>
      </c>
      <c r="AC134" s="163">
        <f t="shared" si="14"/>
        <v>0</v>
      </c>
      <c r="AD134" s="163">
        <f t="shared" si="15"/>
        <v>0</v>
      </c>
      <c r="AE134" s="168">
        <f t="shared" si="16"/>
        <v>0</v>
      </c>
    </row>
    <row r="135" spans="1:31" x14ac:dyDescent="0.25">
      <c r="A135" s="293" t="str">
        <f>IF(ISBLANK('A4'!A135),"",'A4'!A135)</f>
        <v/>
      </c>
      <c r="B135" s="294" t="str">
        <f>IF(ISBLANK('A4'!B135),"",'A4'!B135)</f>
        <v/>
      </c>
      <c r="C135" s="295" t="str">
        <f>IF(ISBLANK('A4'!U135),"",'A4'!U135)</f>
        <v/>
      </c>
      <c r="D135" s="296"/>
      <c r="E135" s="297"/>
      <c r="F135" s="297"/>
      <c r="G135" s="297"/>
      <c r="H135" s="297"/>
      <c r="I135" s="297"/>
      <c r="J135" s="298"/>
      <c r="K135" s="504"/>
      <c r="L135" s="299"/>
      <c r="M135" s="300"/>
      <c r="N135" s="300"/>
      <c r="O135" s="300"/>
      <c r="P135" s="300"/>
      <c r="Q135" s="298"/>
      <c r="R135" s="297"/>
      <c r="S135" s="297"/>
      <c r="T135" s="297"/>
      <c r="U135" s="299"/>
      <c r="W135" s="167">
        <f t="shared" si="9"/>
        <v>0</v>
      </c>
      <c r="X135" s="163">
        <f t="shared" si="10"/>
        <v>0</v>
      </c>
      <c r="Y135" s="163">
        <f t="shared" si="11"/>
        <v>0</v>
      </c>
      <c r="Z135" s="168">
        <f t="shared" si="12"/>
        <v>0</v>
      </c>
      <c r="AB135" s="167">
        <f t="shared" si="13"/>
        <v>0</v>
      </c>
      <c r="AC135" s="163">
        <f t="shared" si="14"/>
        <v>0</v>
      </c>
      <c r="AD135" s="163">
        <f t="shared" si="15"/>
        <v>0</v>
      </c>
      <c r="AE135" s="168">
        <f t="shared" si="16"/>
        <v>0</v>
      </c>
    </row>
    <row r="136" spans="1:31" x14ac:dyDescent="0.25">
      <c r="A136" s="293" t="str">
        <f>IF(ISBLANK('A4'!A136),"",'A4'!A136)</f>
        <v/>
      </c>
      <c r="B136" s="294" t="str">
        <f>IF(ISBLANK('A4'!B136),"",'A4'!B136)</f>
        <v/>
      </c>
      <c r="C136" s="295" t="str">
        <f>IF(ISBLANK('A4'!U136),"",'A4'!U136)</f>
        <v/>
      </c>
      <c r="D136" s="296"/>
      <c r="E136" s="297"/>
      <c r="F136" s="297"/>
      <c r="G136" s="297"/>
      <c r="H136" s="297"/>
      <c r="I136" s="297"/>
      <c r="J136" s="298"/>
      <c r="K136" s="504"/>
      <c r="L136" s="299"/>
      <c r="M136" s="300"/>
      <c r="N136" s="300"/>
      <c r="O136" s="300"/>
      <c r="P136" s="300"/>
      <c r="Q136" s="298"/>
      <c r="R136" s="297"/>
      <c r="S136" s="297"/>
      <c r="T136" s="297"/>
      <c r="U136" s="299"/>
      <c r="W136" s="167">
        <f t="shared" si="9"/>
        <v>0</v>
      </c>
      <c r="X136" s="163">
        <f t="shared" si="10"/>
        <v>0</v>
      </c>
      <c r="Y136" s="163">
        <f t="shared" si="11"/>
        <v>0</v>
      </c>
      <c r="Z136" s="168">
        <f t="shared" si="12"/>
        <v>0</v>
      </c>
      <c r="AB136" s="167">
        <f t="shared" si="13"/>
        <v>0</v>
      </c>
      <c r="AC136" s="163">
        <f t="shared" si="14"/>
        <v>0</v>
      </c>
      <c r="AD136" s="163">
        <f t="shared" si="15"/>
        <v>0</v>
      </c>
      <c r="AE136" s="168">
        <f t="shared" si="16"/>
        <v>0</v>
      </c>
    </row>
    <row r="137" spans="1:31" x14ac:dyDescent="0.25">
      <c r="A137" s="293" t="str">
        <f>IF(ISBLANK('A4'!A137),"",'A4'!A137)</f>
        <v/>
      </c>
      <c r="B137" s="294" t="str">
        <f>IF(ISBLANK('A4'!B137),"",'A4'!B137)</f>
        <v/>
      </c>
      <c r="C137" s="295" t="str">
        <f>IF(ISBLANK('A4'!U137),"",'A4'!U137)</f>
        <v/>
      </c>
      <c r="D137" s="296"/>
      <c r="E137" s="297"/>
      <c r="F137" s="297"/>
      <c r="G137" s="297"/>
      <c r="H137" s="297"/>
      <c r="I137" s="297"/>
      <c r="J137" s="298"/>
      <c r="K137" s="504"/>
      <c r="L137" s="299"/>
      <c r="M137" s="300"/>
      <c r="N137" s="300"/>
      <c r="O137" s="300"/>
      <c r="P137" s="300"/>
      <c r="Q137" s="298"/>
      <c r="R137" s="297"/>
      <c r="S137" s="297"/>
      <c r="T137" s="297"/>
      <c r="U137" s="299"/>
      <c r="W137" s="167">
        <f t="shared" si="9"/>
        <v>0</v>
      </c>
      <c r="X137" s="163">
        <f t="shared" si="10"/>
        <v>0</v>
      </c>
      <c r="Y137" s="163">
        <f t="shared" si="11"/>
        <v>0</v>
      </c>
      <c r="Z137" s="168">
        <f t="shared" si="12"/>
        <v>0</v>
      </c>
      <c r="AB137" s="167">
        <f t="shared" si="13"/>
        <v>0</v>
      </c>
      <c r="AC137" s="163">
        <f t="shared" si="14"/>
        <v>0</v>
      </c>
      <c r="AD137" s="163">
        <f t="shared" si="15"/>
        <v>0</v>
      </c>
      <c r="AE137" s="168">
        <f t="shared" si="16"/>
        <v>0</v>
      </c>
    </row>
    <row r="138" spans="1:31" x14ac:dyDescent="0.25">
      <c r="A138" s="293" t="str">
        <f>IF(ISBLANK('A4'!A138),"",'A4'!A138)</f>
        <v/>
      </c>
      <c r="B138" s="294" t="str">
        <f>IF(ISBLANK('A4'!B138),"",'A4'!B138)</f>
        <v/>
      </c>
      <c r="C138" s="295" t="str">
        <f>IF(ISBLANK('A4'!U138),"",'A4'!U138)</f>
        <v/>
      </c>
      <c r="D138" s="296"/>
      <c r="E138" s="297"/>
      <c r="F138" s="297"/>
      <c r="G138" s="297"/>
      <c r="H138" s="297"/>
      <c r="I138" s="297"/>
      <c r="J138" s="298"/>
      <c r="K138" s="504"/>
      <c r="L138" s="299"/>
      <c r="M138" s="300"/>
      <c r="N138" s="300"/>
      <c r="O138" s="300"/>
      <c r="P138" s="300"/>
      <c r="Q138" s="298"/>
      <c r="R138" s="297"/>
      <c r="S138" s="297"/>
      <c r="T138" s="297"/>
      <c r="U138" s="299"/>
      <c r="W138" s="167">
        <f t="shared" si="9"/>
        <v>0</v>
      </c>
      <c r="X138" s="163">
        <f t="shared" si="10"/>
        <v>0</v>
      </c>
      <c r="Y138" s="163">
        <f t="shared" si="11"/>
        <v>0</v>
      </c>
      <c r="Z138" s="168">
        <f t="shared" si="12"/>
        <v>0</v>
      </c>
      <c r="AB138" s="167">
        <f t="shared" si="13"/>
        <v>0</v>
      </c>
      <c r="AC138" s="163">
        <f t="shared" si="14"/>
        <v>0</v>
      </c>
      <c r="AD138" s="163">
        <f t="shared" si="15"/>
        <v>0</v>
      </c>
      <c r="AE138" s="168">
        <f t="shared" si="16"/>
        <v>0</v>
      </c>
    </row>
    <row r="139" spans="1:31" x14ac:dyDescent="0.25">
      <c r="A139" s="293" t="str">
        <f>IF(ISBLANK('A4'!A139),"",'A4'!A139)</f>
        <v/>
      </c>
      <c r="B139" s="294" t="str">
        <f>IF(ISBLANK('A4'!B139),"",'A4'!B139)</f>
        <v/>
      </c>
      <c r="C139" s="295" t="str">
        <f>IF(ISBLANK('A4'!U139),"",'A4'!U139)</f>
        <v/>
      </c>
      <c r="D139" s="296"/>
      <c r="E139" s="297"/>
      <c r="F139" s="297"/>
      <c r="G139" s="297"/>
      <c r="H139" s="297"/>
      <c r="I139" s="297"/>
      <c r="J139" s="298"/>
      <c r="K139" s="504"/>
      <c r="L139" s="299"/>
      <c r="M139" s="300"/>
      <c r="N139" s="300"/>
      <c r="O139" s="300"/>
      <c r="P139" s="300"/>
      <c r="Q139" s="298"/>
      <c r="R139" s="297"/>
      <c r="S139" s="297"/>
      <c r="T139" s="297"/>
      <c r="U139" s="299"/>
      <c r="W139" s="167">
        <f t="shared" si="9"/>
        <v>0</v>
      </c>
      <c r="X139" s="163">
        <f t="shared" si="10"/>
        <v>0</v>
      </c>
      <c r="Y139" s="163">
        <f t="shared" si="11"/>
        <v>0</v>
      </c>
      <c r="Z139" s="168">
        <f t="shared" si="12"/>
        <v>0</v>
      </c>
      <c r="AB139" s="167">
        <f t="shared" si="13"/>
        <v>0</v>
      </c>
      <c r="AC139" s="163">
        <f t="shared" si="14"/>
        <v>0</v>
      </c>
      <c r="AD139" s="163">
        <f t="shared" si="15"/>
        <v>0</v>
      </c>
      <c r="AE139" s="168">
        <f t="shared" si="16"/>
        <v>0</v>
      </c>
    </row>
    <row r="140" spans="1:31" x14ac:dyDescent="0.25">
      <c r="A140" s="293" t="str">
        <f>IF(ISBLANK('A4'!A140),"",'A4'!A140)</f>
        <v/>
      </c>
      <c r="B140" s="294" t="str">
        <f>IF(ISBLANK('A4'!B140),"",'A4'!B140)</f>
        <v/>
      </c>
      <c r="C140" s="295" t="str">
        <f>IF(ISBLANK('A4'!U140),"",'A4'!U140)</f>
        <v/>
      </c>
      <c r="D140" s="296"/>
      <c r="E140" s="297"/>
      <c r="F140" s="297"/>
      <c r="G140" s="297"/>
      <c r="H140" s="297"/>
      <c r="I140" s="297"/>
      <c r="J140" s="298"/>
      <c r="K140" s="504"/>
      <c r="L140" s="299"/>
      <c r="M140" s="300"/>
      <c r="N140" s="300"/>
      <c r="O140" s="300"/>
      <c r="P140" s="300"/>
      <c r="Q140" s="298"/>
      <c r="R140" s="297"/>
      <c r="S140" s="297"/>
      <c r="T140" s="297"/>
      <c r="U140" s="299"/>
      <c r="W140" s="167">
        <f t="shared" si="9"/>
        <v>0</v>
      </c>
      <c r="X140" s="163">
        <f t="shared" si="10"/>
        <v>0</v>
      </c>
      <c r="Y140" s="163">
        <f t="shared" si="11"/>
        <v>0</v>
      </c>
      <c r="Z140" s="168">
        <f t="shared" si="12"/>
        <v>0</v>
      </c>
      <c r="AB140" s="167">
        <f t="shared" si="13"/>
        <v>0</v>
      </c>
      <c r="AC140" s="163">
        <f t="shared" si="14"/>
        <v>0</v>
      </c>
      <c r="AD140" s="163">
        <f t="shared" si="15"/>
        <v>0</v>
      </c>
      <c r="AE140" s="168">
        <f t="shared" si="16"/>
        <v>0</v>
      </c>
    </row>
    <row r="141" spans="1:31" x14ac:dyDescent="0.25">
      <c r="A141" s="293" t="str">
        <f>IF(ISBLANK('A4'!A141),"",'A4'!A141)</f>
        <v/>
      </c>
      <c r="B141" s="294" t="str">
        <f>IF(ISBLANK('A4'!B141),"",'A4'!B141)</f>
        <v/>
      </c>
      <c r="C141" s="295" t="str">
        <f>IF(ISBLANK('A4'!U141),"",'A4'!U141)</f>
        <v/>
      </c>
      <c r="D141" s="296"/>
      <c r="E141" s="297"/>
      <c r="F141" s="297"/>
      <c r="G141" s="297"/>
      <c r="H141" s="297"/>
      <c r="I141" s="297"/>
      <c r="J141" s="298"/>
      <c r="K141" s="504"/>
      <c r="L141" s="299"/>
      <c r="M141" s="300"/>
      <c r="N141" s="300"/>
      <c r="O141" s="300"/>
      <c r="P141" s="300"/>
      <c r="Q141" s="298"/>
      <c r="R141" s="297"/>
      <c r="S141" s="297"/>
      <c r="T141" s="297"/>
      <c r="U141" s="299"/>
      <c r="W141" s="167">
        <f t="shared" si="9"/>
        <v>0</v>
      </c>
      <c r="X141" s="163">
        <f t="shared" si="10"/>
        <v>0</v>
      </c>
      <c r="Y141" s="163">
        <f t="shared" si="11"/>
        <v>0</v>
      </c>
      <c r="Z141" s="168">
        <f t="shared" si="12"/>
        <v>0</v>
      </c>
      <c r="AB141" s="167">
        <f t="shared" si="13"/>
        <v>0</v>
      </c>
      <c r="AC141" s="163">
        <f t="shared" si="14"/>
        <v>0</v>
      </c>
      <c r="AD141" s="163">
        <f t="shared" si="15"/>
        <v>0</v>
      </c>
      <c r="AE141" s="168">
        <f t="shared" si="16"/>
        <v>0</v>
      </c>
    </row>
    <row r="142" spans="1:31" x14ac:dyDescent="0.25">
      <c r="A142" s="293" t="str">
        <f>IF(ISBLANK('A4'!A142),"",'A4'!A142)</f>
        <v/>
      </c>
      <c r="B142" s="294" t="str">
        <f>IF(ISBLANK('A4'!B142),"",'A4'!B142)</f>
        <v/>
      </c>
      <c r="C142" s="295" t="str">
        <f>IF(ISBLANK('A4'!U142),"",'A4'!U142)</f>
        <v/>
      </c>
      <c r="D142" s="296"/>
      <c r="E142" s="297"/>
      <c r="F142" s="297"/>
      <c r="G142" s="297"/>
      <c r="H142" s="297"/>
      <c r="I142" s="297"/>
      <c r="J142" s="298"/>
      <c r="K142" s="504"/>
      <c r="L142" s="299"/>
      <c r="M142" s="300"/>
      <c r="N142" s="300"/>
      <c r="O142" s="300"/>
      <c r="P142" s="300"/>
      <c r="Q142" s="298"/>
      <c r="R142" s="297"/>
      <c r="S142" s="297"/>
      <c r="T142" s="297"/>
      <c r="U142" s="299"/>
      <c r="W142" s="167">
        <f t="shared" si="9"/>
        <v>0</v>
      </c>
      <c r="X142" s="163">
        <f t="shared" si="10"/>
        <v>0</v>
      </c>
      <c r="Y142" s="163">
        <f t="shared" si="11"/>
        <v>0</v>
      </c>
      <c r="Z142" s="168">
        <f t="shared" si="12"/>
        <v>0</v>
      </c>
      <c r="AB142" s="167">
        <f t="shared" si="13"/>
        <v>0</v>
      </c>
      <c r="AC142" s="163">
        <f t="shared" si="14"/>
        <v>0</v>
      </c>
      <c r="AD142" s="163">
        <f t="shared" si="15"/>
        <v>0</v>
      </c>
      <c r="AE142" s="168">
        <f t="shared" si="16"/>
        <v>0</v>
      </c>
    </row>
    <row r="143" spans="1:31" x14ac:dyDescent="0.25">
      <c r="A143" s="293" t="str">
        <f>IF(ISBLANK('A4'!A143),"",'A4'!A143)</f>
        <v/>
      </c>
      <c r="B143" s="294" t="str">
        <f>IF(ISBLANK('A4'!B143),"",'A4'!B143)</f>
        <v/>
      </c>
      <c r="C143" s="295" t="str">
        <f>IF(ISBLANK('A4'!U143),"",'A4'!U143)</f>
        <v/>
      </c>
      <c r="D143" s="296"/>
      <c r="E143" s="297"/>
      <c r="F143" s="297"/>
      <c r="G143" s="297"/>
      <c r="H143" s="297"/>
      <c r="I143" s="297"/>
      <c r="J143" s="298"/>
      <c r="K143" s="504"/>
      <c r="L143" s="299"/>
      <c r="M143" s="300"/>
      <c r="N143" s="300"/>
      <c r="O143" s="300"/>
      <c r="P143" s="300"/>
      <c r="Q143" s="298"/>
      <c r="R143" s="297"/>
      <c r="S143" s="297"/>
      <c r="T143" s="297"/>
      <c r="U143" s="299"/>
      <c r="W143" s="167">
        <f t="shared" si="9"/>
        <v>0</v>
      </c>
      <c r="X143" s="163">
        <f t="shared" si="10"/>
        <v>0</v>
      </c>
      <c r="Y143" s="163">
        <f t="shared" si="11"/>
        <v>0</v>
      </c>
      <c r="Z143" s="168">
        <f t="shared" si="12"/>
        <v>0</v>
      </c>
      <c r="AB143" s="167">
        <f t="shared" si="13"/>
        <v>0</v>
      </c>
      <c r="AC143" s="163">
        <f t="shared" si="14"/>
        <v>0</v>
      </c>
      <c r="AD143" s="163">
        <f t="shared" si="15"/>
        <v>0</v>
      </c>
      <c r="AE143" s="168">
        <f t="shared" si="16"/>
        <v>0</v>
      </c>
    </row>
    <row r="144" spans="1:31" x14ac:dyDescent="0.25">
      <c r="A144" s="293" t="str">
        <f>IF(ISBLANK('A4'!A144),"",'A4'!A144)</f>
        <v/>
      </c>
      <c r="B144" s="294" t="str">
        <f>IF(ISBLANK('A4'!B144),"",'A4'!B144)</f>
        <v/>
      </c>
      <c r="C144" s="295" t="str">
        <f>IF(ISBLANK('A4'!U144),"",'A4'!U144)</f>
        <v/>
      </c>
      <c r="D144" s="296"/>
      <c r="E144" s="297"/>
      <c r="F144" s="297"/>
      <c r="G144" s="297"/>
      <c r="H144" s="297"/>
      <c r="I144" s="297"/>
      <c r="J144" s="298"/>
      <c r="K144" s="504"/>
      <c r="L144" s="299"/>
      <c r="M144" s="300"/>
      <c r="N144" s="300"/>
      <c r="O144" s="300"/>
      <c r="P144" s="300"/>
      <c r="Q144" s="298"/>
      <c r="R144" s="297"/>
      <c r="S144" s="297"/>
      <c r="T144" s="297"/>
      <c r="U144" s="299"/>
      <c r="W144" s="167">
        <f t="shared" si="9"/>
        <v>0</v>
      </c>
      <c r="X144" s="163">
        <f t="shared" si="10"/>
        <v>0</v>
      </c>
      <c r="Y144" s="163">
        <f t="shared" si="11"/>
        <v>0</v>
      </c>
      <c r="Z144" s="168">
        <f t="shared" si="12"/>
        <v>0</v>
      </c>
      <c r="AB144" s="167">
        <f t="shared" si="13"/>
        <v>0</v>
      </c>
      <c r="AC144" s="163">
        <f t="shared" si="14"/>
        <v>0</v>
      </c>
      <c r="AD144" s="163">
        <f t="shared" si="15"/>
        <v>0</v>
      </c>
      <c r="AE144" s="168">
        <f t="shared" si="16"/>
        <v>0</v>
      </c>
    </row>
    <row r="145" spans="1:31" x14ac:dyDescent="0.25">
      <c r="A145" s="293" t="str">
        <f>IF(ISBLANK('A4'!A145),"",'A4'!A145)</f>
        <v/>
      </c>
      <c r="B145" s="294" t="str">
        <f>IF(ISBLANK('A4'!B145),"",'A4'!B145)</f>
        <v/>
      </c>
      <c r="C145" s="295" t="str">
        <f>IF(ISBLANK('A4'!U145),"",'A4'!U145)</f>
        <v/>
      </c>
      <c r="D145" s="296"/>
      <c r="E145" s="297"/>
      <c r="F145" s="297"/>
      <c r="G145" s="297"/>
      <c r="H145" s="297"/>
      <c r="I145" s="297"/>
      <c r="J145" s="298"/>
      <c r="K145" s="504"/>
      <c r="L145" s="299"/>
      <c r="M145" s="300"/>
      <c r="N145" s="300"/>
      <c r="O145" s="300"/>
      <c r="P145" s="300"/>
      <c r="Q145" s="298"/>
      <c r="R145" s="297"/>
      <c r="S145" s="297"/>
      <c r="T145" s="297"/>
      <c r="U145" s="299"/>
      <c r="W145" s="167">
        <f t="shared" si="9"/>
        <v>0</v>
      </c>
      <c r="X145" s="163">
        <f t="shared" si="10"/>
        <v>0</v>
      </c>
      <c r="Y145" s="163">
        <f t="shared" si="11"/>
        <v>0</v>
      </c>
      <c r="Z145" s="168">
        <f t="shared" si="12"/>
        <v>0</v>
      </c>
      <c r="AB145" s="167">
        <f t="shared" si="13"/>
        <v>0</v>
      </c>
      <c r="AC145" s="163">
        <f t="shared" si="14"/>
        <v>0</v>
      </c>
      <c r="AD145" s="163">
        <f t="shared" si="15"/>
        <v>0</v>
      </c>
      <c r="AE145" s="168">
        <f t="shared" si="16"/>
        <v>0</v>
      </c>
    </row>
    <row r="146" spans="1:31" x14ac:dyDescent="0.25">
      <c r="A146" s="293" t="str">
        <f>IF(ISBLANK('A4'!A146),"",'A4'!A146)</f>
        <v/>
      </c>
      <c r="B146" s="294" t="str">
        <f>IF(ISBLANK('A4'!B146),"",'A4'!B146)</f>
        <v/>
      </c>
      <c r="C146" s="295" t="str">
        <f>IF(ISBLANK('A4'!U146),"",'A4'!U146)</f>
        <v/>
      </c>
      <c r="D146" s="296"/>
      <c r="E146" s="297"/>
      <c r="F146" s="297"/>
      <c r="G146" s="297"/>
      <c r="H146" s="297"/>
      <c r="I146" s="297"/>
      <c r="J146" s="298"/>
      <c r="K146" s="504"/>
      <c r="L146" s="299"/>
      <c r="M146" s="300"/>
      <c r="N146" s="300"/>
      <c r="O146" s="300"/>
      <c r="P146" s="300"/>
      <c r="Q146" s="298"/>
      <c r="R146" s="297"/>
      <c r="S146" s="297"/>
      <c r="T146" s="297"/>
      <c r="U146" s="299"/>
      <c r="W146" s="167">
        <f t="shared" ref="W146:W196" si="17">SUM(D146:I146)</f>
        <v>0</v>
      </c>
      <c r="X146" s="163">
        <f t="shared" ref="X146:X196" si="18">SUM(J146:L146)</f>
        <v>0</v>
      </c>
      <c r="Y146" s="163">
        <f t="shared" ref="Y146:Y196" si="19">SUM(M146:P146)</f>
        <v>0</v>
      </c>
      <c r="Z146" s="168">
        <f t="shared" ref="Z146:Z196" si="20">SUM(Q146:U146)</f>
        <v>0</v>
      </c>
      <c r="AB146" s="167">
        <f t="shared" ref="AB146:AB196" si="21">IF(C146="",W146,C146-W146)</f>
        <v>0</v>
      </c>
      <c r="AC146" s="163">
        <f t="shared" ref="AC146:AC196" si="22">IF(C146="",X146,C146-X146)</f>
        <v>0</v>
      </c>
      <c r="AD146" s="163">
        <f t="shared" ref="AD146:AD196" si="23">IF(C146="",Y146,C146-Y146)</f>
        <v>0</v>
      </c>
      <c r="AE146" s="168">
        <f t="shared" ref="AE146:AE196" si="24">IF(C146="",Z146,C146-Z146)</f>
        <v>0</v>
      </c>
    </row>
    <row r="147" spans="1:31" x14ac:dyDescent="0.25">
      <c r="A147" s="293" t="str">
        <f>IF(ISBLANK('A4'!A147),"",'A4'!A147)</f>
        <v/>
      </c>
      <c r="B147" s="294" t="str">
        <f>IF(ISBLANK('A4'!B147),"",'A4'!B147)</f>
        <v/>
      </c>
      <c r="C147" s="295" t="str">
        <f>IF(ISBLANK('A4'!U147),"",'A4'!U147)</f>
        <v/>
      </c>
      <c r="D147" s="296"/>
      <c r="E147" s="297"/>
      <c r="F147" s="297"/>
      <c r="G147" s="297"/>
      <c r="H147" s="297"/>
      <c r="I147" s="297"/>
      <c r="J147" s="298"/>
      <c r="K147" s="504"/>
      <c r="L147" s="299"/>
      <c r="M147" s="300"/>
      <c r="N147" s="300"/>
      <c r="O147" s="300"/>
      <c r="P147" s="300"/>
      <c r="Q147" s="298"/>
      <c r="R147" s="297"/>
      <c r="S147" s="297"/>
      <c r="T147" s="297"/>
      <c r="U147" s="299"/>
      <c r="W147" s="167">
        <f t="shared" si="17"/>
        <v>0</v>
      </c>
      <c r="X147" s="163">
        <f t="shared" si="18"/>
        <v>0</v>
      </c>
      <c r="Y147" s="163">
        <f t="shared" si="19"/>
        <v>0</v>
      </c>
      <c r="Z147" s="168">
        <f t="shared" si="20"/>
        <v>0</v>
      </c>
      <c r="AB147" s="167">
        <f t="shared" si="21"/>
        <v>0</v>
      </c>
      <c r="AC147" s="163">
        <f t="shared" si="22"/>
        <v>0</v>
      </c>
      <c r="AD147" s="163">
        <f t="shared" si="23"/>
        <v>0</v>
      </c>
      <c r="AE147" s="168">
        <f t="shared" si="24"/>
        <v>0</v>
      </c>
    </row>
    <row r="148" spans="1:31" x14ac:dyDescent="0.25">
      <c r="A148" s="293" t="str">
        <f>IF(ISBLANK('A4'!A148),"",'A4'!A148)</f>
        <v/>
      </c>
      <c r="B148" s="294" t="str">
        <f>IF(ISBLANK('A4'!B148),"",'A4'!B148)</f>
        <v/>
      </c>
      <c r="C148" s="295" t="str">
        <f>IF(ISBLANK('A4'!U148),"",'A4'!U148)</f>
        <v/>
      </c>
      <c r="D148" s="296"/>
      <c r="E148" s="297"/>
      <c r="F148" s="297"/>
      <c r="G148" s="297"/>
      <c r="H148" s="297"/>
      <c r="I148" s="297"/>
      <c r="J148" s="298"/>
      <c r="K148" s="504"/>
      <c r="L148" s="299"/>
      <c r="M148" s="300"/>
      <c r="N148" s="300"/>
      <c r="O148" s="300"/>
      <c r="P148" s="300"/>
      <c r="Q148" s="298"/>
      <c r="R148" s="297"/>
      <c r="S148" s="297"/>
      <c r="T148" s="297"/>
      <c r="U148" s="299"/>
      <c r="W148" s="167">
        <f t="shared" si="17"/>
        <v>0</v>
      </c>
      <c r="X148" s="163">
        <f t="shared" si="18"/>
        <v>0</v>
      </c>
      <c r="Y148" s="163">
        <f t="shared" si="19"/>
        <v>0</v>
      </c>
      <c r="Z148" s="168">
        <f t="shared" si="20"/>
        <v>0</v>
      </c>
      <c r="AB148" s="167">
        <f t="shared" si="21"/>
        <v>0</v>
      </c>
      <c r="AC148" s="163">
        <f t="shared" si="22"/>
        <v>0</v>
      </c>
      <c r="AD148" s="163">
        <f t="shared" si="23"/>
        <v>0</v>
      </c>
      <c r="AE148" s="168">
        <f t="shared" si="24"/>
        <v>0</v>
      </c>
    </row>
    <row r="149" spans="1:31" x14ac:dyDescent="0.25">
      <c r="A149" s="293" t="str">
        <f>IF(ISBLANK('A4'!A149),"",'A4'!A149)</f>
        <v/>
      </c>
      <c r="B149" s="294" t="str">
        <f>IF(ISBLANK('A4'!B149),"",'A4'!B149)</f>
        <v/>
      </c>
      <c r="C149" s="295" t="str">
        <f>IF(ISBLANK('A4'!U149),"",'A4'!U149)</f>
        <v/>
      </c>
      <c r="D149" s="296"/>
      <c r="E149" s="297"/>
      <c r="F149" s="297"/>
      <c r="G149" s="297"/>
      <c r="H149" s="297"/>
      <c r="I149" s="297"/>
      <c r="J149" s="298"/>
      <c r="K149" s="504"/>
      <c r="L149" s="299"/>
      <c r="M149" s="300"/>
      <c r="N149" s="300"/>
      <c r="O149" s="300"/>
      <c r="P149" s="300"/>
      <c r="Q149" s="298"/>
      <c r="R149" s="297"/>
      <c r="S149" s="297"/>
      <c r="T149" s="297"/>
      <c r="U149" s="299"/>
      <c r="W149" s="167">
        <f t="shared" si="17"/>
        <v>0</v>
      </c>
      <c r="X149" s="163">
        <f t="shared" si="18"/>
        <v>0</v>
      </c>
      <c r="Y149" s="163">
        <f t="shared" si="19"/>
        <v>0</v>
      </c>
      <c r="Z149" s="168">
        <f t="shared" si="20"/>
        <v>0</v>
      </c>
      <c r="AB149" s="167">
        <f t="shared" si="21"/>
        <v>0</v>
      </c>
      <c r="AC149" s="163">
        <f t="shared" si="22"/>
        <v>0</v>
      </c>
      <c r="AD149" s="163">
        <f t="shared" si="23"/>
        <v>0</v>
      </c>
      <c r="AE149" s="168">
        <f t="shared" si="24"/>
        <v>0</v>
      </c>
    </row>
    <row r="150" spans="1:31" x14ac:dyDescent="0.25">
      <c r="A150" s="293" t="str">
        <f>IF(ISBLANK('A4'!A150),"",'A4'!A150)</f>
        <v/>
      </c>
      <c r="B150" s="294" t="str">
        <f>IF(ISBLANK('A4'!B150),"",'A4'!B150)</f>
        <v/>
      </c>
      <c r="C150" s="295" t="str">
        <f>IF(ISBLANK('A4'!U150),"",'A4'!U150)</f>
        <v/>
      </c>
      <c r="D150" s="296"/>
      <c r="E150" s="297"/>
      <c r="F150" s="297"/>
      <c r="G150" s="297"/>
      <c r="H150" s="297"/>
      <c r="I150" s="297"/>
      <c r="J150" s="298"/>
      <c r="K150" s="504"/>
      <c r="L150" s="299"/>
      <c r="M150" s="300"/>
      <c r="N150" s="300"/>
      <c r="O150" s="300"/>
      <c r="P150" s="300"/>
      <c r="Q150" s="298"/>
      <c r="R150" s="297"/>
      <c r="S150" s="297"/>
      <c r="T150" s="297"/>
      <c r="U150" s="299"/>
      <c r="W150" s="167">
        <f t="shared" si="17"/>
        <v>0</v>
      </c>
      <c r="X150" s="163">
        <f t="shared" si="18"/>
        <v>0</v>
      </c>
      <c r="Y150" s="163">
        <f t="shared" si="19"/>
        <v>0</v>
      </c>
      <c r="Z150" s="168">
        <f t="shared" si="20"/>
        <v>0</v>
      </c>
      <c r="AB150" s="167">
        <f t="shared" si="21"/>
        <v>0</v>
      </c>
      <c r="AC150" s="163">
        <f t="shared" si="22"/>
        <v>0</v>
      </c>
      <c r="AD150" s="163">
        <f t="shared" si="23"/>
        <v>0</v>
      </c>
      <c r="AE150" s="168">
        <f t="shared" si="24"/>
        <v>0</v>
      </c>
    </row>
    <row r="151" spans="1:31" x14ac:dyDescent="0.25">
      <c r="A151" s="293" t="str">
        <f>IF(ISBLANK('A4'!A151),"",'A4'!A151)</f>
        <v/>
      </c>
      <c r="B151" s="294" t="str">
        <f>IF(ISBLANK('A4'!B151),"",'A4'!B151)</f>
        <v/>
      </c>
      <c r="C151" s="295" t="str">
        <f>IF(ISBLANK('A4'!U151),"",'A4'!U151)</f>
        <v/>
      </c>
      <c r="D151" s="296"/>
      <c r="E151" s="297"/>
      <c r="F151" s="297"/>
      <c r="G151" s="297"/>
      <c r="H151" s="297"/>
      <c r="I151" s="297"/>
      <c r="J151" s="298"/>
      <c r="K151" s="504"/>
      <c r="L151" s="299"/>
      <c r="M151" s="300"/>
      <c r="N151" s="300"/>
      <c r="O151" s="300"/>
      <c r="P151" s="300"/>
      <c r="Q151" s="298"/>
      <c r="R151" s="297"/>
      <c r="S151" s="297"/>
      <c r="T151" s="297"/>
      <c r="U151" s="299"/>
      <c r="W151" s="167">
        <f t="shared" si="17"/>
        <v>0</v>
      </c>
      <c r="X151" s="163">
        <f t="shared" si="18"/>
        <v>0</v>
      </c>
      <c r="Y151" s="163">
        <f t="shared" si="19"/>
        <v>0</v>
      </c>
      <c r="Z151" s="168">
        <f t="shared" si="20"/>
        <v>0</v>
      </c>
      <c r="AB151" s="167">
        <f t="shared" si="21"/>
        <v>0</v>
      </c>
      <c r="AC151" s="163">
        <f t="shared" si="22"/>
        <v>0</v>
      </c>
      <c r="AD151" s="163">
        <f t="shared" si="23"/>
        <v>0</v>
      </c>
      <c r="AE151" s="168">
        <f t="shared" si="24"/>
        <v>0</v>
      </c>
    </row>
    <row r="152" spans="1:31" x14ac:dyDescent="0.25">
      <c r="A152" s="293" t="str">
        <f>IF(ISBLANK('A4'!A152),"",'A4'!A152)</f>
        <v/>
      </c>
      <c r="B152" s="294" t="str">
        <f>IF(ISBLANK('A4'!B152),"",'A4'!B152)</f>
        <v/>
      </c>
      <c r="C152" s="295" t="str">
        <f>IF(ISBLANK('A4'!U152),"",'A4'!U152)</f>
        <v/>
      </c>
      <c r="D152" s="296"/>
      <c r="E152" s="297"/>
      <c r="F152" s="297"/>
      <c r="G152" s="297"/>
      <c r="H152" s="297"/>
      <c r="I152" s="297"/>
      <c r="J152" s="298"/>
      <c r="K152" s="504"/>
      <c r="L152" s="299"/>
      <c r="M152" s="300"/>
      <c r="N152" s="300"/>
      <c r="O152" s="300"/>
      <c r="P152" s="300"/>
      <c r="Q152" s="298"/>
      <c r="R152" s="297"/>
      <c r="S152" s="297"/>
      <c r="T152" s="297"/>
      <c r="U152" s="299"/>
      <c r="W152" s="167">
        <f t="shared" si="17"/>
        <v>0</v>
      </c>
      <c r="X152" s="163">
        <f t="shared" si="18"/>
        <v>0</v>
      </c>
      <c r="Y152" s="163">
        <f t="shared" si="19"/>
        <v>0</v>
      </c>
      <c r="Z152" s="168">
        <f t="shared" si="20"/>
        <v>0</v>
      </c>
      <c r="AB152" s="167">
        <f t="shared" si="21"/>
        <v>0</v>
      </c>
      <c r="AC152" s="163">
        <f t="shared" si="22"/>
        <v>0</v>
      </c>
      <c r="AD152" s="163">
        <f t="shared" si="23"/>
        <v>0</v>
      </c>
      <c r="AE152" s="168">
        <f t="shared" si="24"/>
        <v>0</v>
      </c>
    </row>
    <row r="153" spans="1:31" x14ac:dyDescent="0.25">
      <c r="A153" s="293" t="str">
        <f>IF(ISBLANK('A4'!A153),"",'A4'!A153)</f>
        <v/>
      </c>
      <c r="B153" s="294" t="str">
        <f>IF(ISBLANK('A4'!B153),"",'A4'!B153)</f>
        <v/>
      </c>
      <c r="C153" s="295" t="str">
        <f>IF(ISBLANK('A4'!U153),"",'A4'!U153)</f>
        <v/>
      </c>
      <c r="D153" s="296"/>
      <c r="E153" s="297"/>
      <c r="F153" s="297"/>
      <c r="G153" s="297"/>
      <c r="H153" s="297"/>
      <c r="I153" s="297"/>
      <c r="J153" s="298"/>
      <c r="K153" s="504"/>
      <c r="L153" s="299"/>
      <c r="M153" s="300"/>
      <c r="N153" s="300"/>
      <c r="O153" s="300"/>
      <c r="P153" s="300"/>
      <c r="Q153" s="298"/>
      <c r="R153" s="297"/>
      <c r="S153" s="297"/>
      <c r="T153" s="297"/>
      <c r="U153" s="299"/>
      <c r="W153" s="167">
        <f t="shared" si="17"/>
        <v>0</v>
      </c>
      <c r="X153" s="163">
        <f t="shared" si="18"/>
        <v>0</v>
      </c>
      <c r="Y153" s="163">
        <f t="shared" si="19"/>
        <v>0</v>
      </c>
      <c r="Z153" s="168">
        <f t="shared" si="20"/>
        <v>0</v>
      </c>
      <c r="AB153" s="167">
        <f t="shared" si="21"/>
        <v>0</v>
      </c>
      <c r="AC153" s="163">
        <f t="shared" si="22"/>
        <v>0</v>
      </c>
      <c r="AD153" s="163">
        <f t="shared" si="23"/>
        <v>0</v>
      </c>
      <c r="AE153" s="168">
        <f t="shared" si="24"/>
        <v>0</v>
      </c>
    </row>
    <row r="154" spans="1:31" x14ac:dyDescent="0.25">
      <c r="A154" s="293" t="str">
        <f>IF(ISBLANK('A4'!A154),"",'A4'!A154)</f>
        <v/>
      </c>
      <c r="B154" s="294" t="str">
        <f>IF(ISBLANK('A4'!B154),"",'A4'!B154)</f>
        <v/>
      </c>
      <c r="C154" s="295" t="str">
        <f>IF(ISBLANK('A4'!U154),"",'A4'!U154)</f>
        <v/>
      </c>
      <c r="D154" s="296"/>
      <c r="E154" s="297"/>
      <c r="F154" s="297"/>
      <c r="G154" s="297"/>
      <c r="H154" s="297"/>
      <c r="I154" s="297"/>
      <c r="J154" s="298"/>
      <c r="K154" s="504"/>
      <c r="L154" s="299"/>
      <c r="M154" s="300"/>
      <c r="N154" s="300"/>
      <c r="O154" s="300"/>
      <c r="P154" s="300"/>
      <c r="Q154" s="298"/>
      <c r="R154" s="297"/>
      <c r="S154" s="297"/>
      <c r="T154" s="297"/>
      <c r="U154" s="299"/>
      <c r="W154" s="167">
        <f t="shared" si="17"/>
        <v>0</v>
      </c>
      <c r="X154" s="163">
        <f t="shared" si="18"/>
        <v>0</v>
      </c>
      <c r="Y154" s="163">
        <f t="shared" si="19"/>
        <v>0</v>
      </c>
      <c r="Z154" s="168">
        <f t="shared" si="20"/>
        <v>0</v>
      </c>
      <c r="AB154" s="167">
        <f t="shared" si="21"/>
        <v>0</v>
      </c>
      <c r="AC154" s="163">
        <f t="shared" si="22"/>
        <v>0</v>
      </c>
      <c r="AD154" s="163">
        <f t="shared" si="23"/>
        <v>0</v>
      </c>
      <c r="AE154" s="168">
        <f t="shared" si="24"/>
        <v>0</v>
      </c>
    </row>
    <row r="155" spans="1:31" x14ac:dyDescent="0.25">
      <c r="A155" s="293" t="str">
        <f>IF(ISBLANK('A4'!A155),"",'A4'!A155)</f>
        <v/>
      </c>
      <c r="B155" s="294" t="str">
        <f>IF(ISBLANK('A4'!B155),"",'A4'!B155)</f>
        <v/>
      </c>
      <c r="C155" s="295" t="str">
        <f>IF(ISBLANK('A4'!U155),"",'A4'!U155)</f>
        <v/>
      </c>
      <c r="D155" s="296"/>
      <c r="E155" s="297"/>
      <c r="F155" s="297"/>
      <c r="G155" s="297"/>
      <c r="H155" s="297"/>
      <c r="I155" s="297"/>
      <c r="J155" s="298"/>
      <c r="K155" s="504"/>
      <c r="L155" s="299"/>
      <c r="M155" s="300"/>
      <c r="N155" s="300"/>
      <c r="O155" s="300"/>
      <c r="P155" s="300"/>
      <c r="Q155" s="298"/>
      <c r="R155" s="297"/>
      <c r="S155" s="297"/>
      <c r="T155" s="297"/>
      <c r="U155" s="299"/>
      <c r="W155" s="167">
        <f t="shared" si="17"/>
        <v>0</v>
      </c>
      <c r="X155" s="163">
        <f t="shared" si="18"/>
        <v>0</v>
      </c>
      <c r="Y155" s="163">
        <f t="shared" si="19"/>
        <v>0</v>
      </c>
      <c r="Z155" s="168">
        <f t="shared" si="20"/>
        <v>0</v>
      </c>
      <c r="AB155" s="167">
        <f t="shared" si="21"/>
        <v>0</v>
      </c>
      <c r="AC155" s="163">
        <f t="shared" si="22"/>
        <v>0</v>
      </c>
      <c r="AD155" s="163">
        <f t="shared" si="23"/>
        <v>0</v>
      </c>
      <c r="AE155" s="168">
        <f t="shared" si="24"/>
        <v>0</v>
      </c>
    </row>
    <row r="156" spans="1:31" x14ac:dyDescent="0.25">
      <c r="A156" s="293" t="str">
        <f>IF(ISBLANK('A4'!A156),"",'A4'!A156)</f>
        <v/>
      </c>
      <c r="B156" s="294" t="str">
        <f>IF(ISBLANK('A4'!B156),"",'A4'!B156)</f>
        <v/>
      </c>
      <c r="C156" s="295" t="str">
        <f>IF(ISBLANK('A4'!U156),"",'A4'!U156)</f>
        <v/>
      </c>
      <c r="D156" s="296"/>
      <c r="E156" s="297"/>
      <c r="F156" s="297"/>
      <c r="G156" s="297"/>
      <c r="H156" s="297"/>
      <c r="I156" s="297"/>
      <c r="J156" s="298"/>
      <c r="K156" s="504"/>
      <c r="L156" s="299"/>
      <c r="M156" s="300"/>
      <c r="N156" s="300"/>
      <c r="O156" s="300"/>
      <c r="P156" s="300"/>
      <c r="Q156" s="298"/>
      <c r="R156" s="297"/>
      <c r="S156" s="297"/>
      <c r="T156" s="297"/>
      <c r="U156" s="299"/>
      <c r="W156" s="167">
        <f t="shared" si="17"/>
        <v>0</v>
      </c>
      <c r="X156" s="163">
        <f t="shared" si="18"/>
        <v>0</v>
      </c>
      <c r="Y156" s="163">
        <f t="shared" si="19"/>
        <v>0</v>
      </c>
      <c r="Z156" s="168">
        <f t="shared" si="20"/>
        <v>0</v>
      </c>
      <c r="AB156" s="167">
        <f t="shared" si="21"/>
        <v>0</v>
      </c>
      <c r="AC156" s="163">
        <f t="shared" si="22"/>
        <v>0</v>
      </c>
      <c r="AD156" s="163">
        <f t="shared" si="23"/>
        <v>0</v>
      </c>
      <c r="AE156" s="168">
        <f t="shared" si="24"/>
        <v>0</v>
      </c>
    </row>
    <row r="157" spans="1:31" x14ac:dyDescent="0.25">
      <c r="A157" s="293" t="str">
        <f>IF(ISBLANK('A4'!A157),"",'A4'!A157)</f>
        <v/>
      </c>
      <c r="B157" s="294" t="str">
        <f>IF(ISBLANK('A4'!B157),"",'A4'!B157)</f>
        <v/>
      </c>
      <c r="C157" s="295" t="str">
        <f>IF(ISBLANK('A4'!U157),"",'A4'!U157)</f>
        <v/>
      </c>
      <c r="D157" s="296"/>
      <c r="E157" s="297"/>
      <c r="F157" s="297"/>
      <c r="G157" s="297"/>
      <c r="H157" s="297"/>
      <c r="I157" s="297"/>
      <c r="J157" s="298"/>
      <c r="K157" s="504"/>
      <c r="L157" s="299"/>
      <c r="M157" s="300"/>
      <c r="N157" s="300"/>
      <c r="O157" s="300"/>
      <c r="P157" s="300"/>
      <c r="Q157" s="298"/>
      <c r="R157" s="297"/>
      <c r="S157" s="297"/>
      <c r="T157" s="297"/>
      <c r="U157" s="299"/>
      <c r="W157" s="167">
        <f t="shared" si="17"/>
        <v>0</v>
      </c>
      <c r="X157" s="163">
        <f t="shared" si="18"/>
        <v>0</v>
      </c>
      <c r="Y157" s="163">
        <f t="shared" si="19"/>
        <v>0</v>
      </c>
      <c r="Z157" s="168">
        <f t="shared" si="20"/>
        <v>0</v>
      </c>
      <c r="AB157" s="167">
        <f t="shared" si="21"/>
        <v>0</v>
      </c>
      <c r="AC157" s="163">
        <f t="shared" si="22"/>
        <v>0</v>
      </c>
      <c r="AD157" s="163">
        <f t="shared" si="23"/>
        <v>0</v>
      </c>
      <c r="AE157" s="168">
        <f t="shared" si="24"/>
        <v>0</v>
      </c>
    </row>
    <row r="158" spans="1:31" x14ac:dyDescent="0.25">
      <c r="A158" s="293" t="str">
        <f>IF(ISBLANK('A4'!A158),"",'A4'!A158)</f>
        <v/>
      </c>
      <c r="B158" s="294" t="str">
        <f>IF(ISBLANK('A4'!B158),"",'A4'!B158)</f>
        <v/>
      </c>
      <c r="C158" s="295" t="str">
        <f>IF(ISBLANK('A4'!U158),"",'A4'!U158)</f>
        <v/>
      </c>
      <c r="D158" s="296"/>
      <c r="E158" s="297"/>
      <c r="F158" s="297"/>
      <c r="G158" s="297"/>
      <c r="H158" s="297"/>
      <c r="I158" s="297"/>
      <c r="J158" s="298"/>
      <c r="K158" s="504"/>
      <c r="L158" s="299"/>
      <c r="M158" s="300"/>
      <c r="N158" s="300"/>
      <c r="O158" s="300"/>
      <c r="P158" s="300"/>
      <c r="Q158" s="298"/>
      <c r="R158" s="297"/>
      <c r="S158" s="297"/>
      <c r="T158" s="297"/>
      <c r="U158" s="299"/>
      <c r="W158" s="167">
        <f t="shared" si="17"/>
        <v>0</v>
      </c>
      <c r="X158" s="163">
        <f t="shared" si="18"/>
        <v>0</v>
      </c>
      <c r="Y158" s="163">
        <f t="shared" si="19"/>
        <v>0</v>
      </c>
      <c r="Z158" s="168">
        <f t="shared" si="20"/>
        <v>0</v>
      </c>
      <c r="AB158" s="167">
        <f t="shared" si="21"/>
        <v>0</v>
      </c>
      <c r="AC158" s="163">
        <f t="shared" si="22"/>
        <v>0</v>
      </c>
      <c r="AD158" s="163">
        <f t="shared" si="23"/>
        <v>0</v>
      </c>
      <c r="AE158" s="168">
        <f t="shared" si="24"/>
        <v>0</v>
      </c>
    </row>
    <row r="159" spans="1:31" x14ac:dyDescent="0.25">
      <c r="A159" s="293" t="str">
        <f>IF(ISBLANK('A4'!A159),"",'A4'!A159)</f>
        <v/>
      </c>
      <c r="B159" s="294" t="str">
        <f>IF(ISBLANK('A4'!B159),"",'A4'!B159)</f>
        <v/>
      </c>
      <c r="C159" s="295" t="str">
        <f>IF(ISBLANK('A4'!U159),"",'A4'!U159)</f>
        <v/>
      </c>
      <c r="D159" s="296"/>
      <c r="E159" s="297"/>
      <c r="F159" s="297"/>
      <c r="G159" s="297"/>
      <c r="H159" s="297"/>
      <c r="I159" s="297"/>
      <c r="J159" s="298"/>
      <c r="K159" s="504"/>
      <c r="L159" s="299"/>
      <c r="M159" s="300"/>
      <c r="N159" s="300"/>
      <c r="O159" s="300"/>
      <c r="P159" s="300"/>
      <c r="Q159" s="298"/>
      <c r="R159" s="297"/>
      <c r="S159" s="297"/>
      <c r="T159" s="297"/>
      <c r="U159" s="299"/>
      <c r="W159" s="167">
        <f t="shared" si="17"/>
        <v>0</v>
      </c>
      <c r="X159" s="163">
        <f t="shared" si="18"/>
        <v>0</v>
      </c>
      <c r="Y159" s="163">
        <f t="shared" si="19"/>
        <v>0</v>
      </c>
      <c r="Z159" s="168">
        <f t="shared" si="20"/>
        <v>0</v>
      </c>
      <c r="AB159" s="167">
        <f t="shared" si="21"/>
        <v>0</v>
      </c>
      <c r="AC159" s="163">
        <f t="shared" si="22"/>
        <v>0</v>
      </c>
      <c r="AD159" s="163">
        <f t="shared" si="23"/>
        <v>0</v>
      </c>
      <c r="AE159" s="168">
        <f t="shared" si="24"/>
        <v>0</v>
      </c>
    </row>
    <row r="160" spans="1:31" x14ac:dyDescent="0.25">
      <c r="A160" s="293" t="str">
        <f>IF(ISBLANK('A4'!A160),"",'A4'!A160)</f>
        <v/>
      </c>
      <c r="B160" s="294" t="str">
        <f>IF(ISBLANK('A4'!B160),"",'A4'!B160)</f>
        <v/>
      </c>
      <c r="C160" s="295" t="str">
        <f>IF(ISBLANK('A4'!U160),"",'A4'!U160)</f>
        <v/>
      </c>
      <c r="D160" s="296"/>
      <c r="E160" s="297"/>
      <c r="F160" s="297"/>
      <c r="G160" s="297"/>
      <c r="H160" s="297"/>
      <c r="I160" s="297"/>
      <c r="J160" s="298"/>
      <c r="K160" s="504"/>
      <c r="L160" s="299"/>
      <c r="M160" s="300"/>
      <c r="N160" s="300"/>
      <c r="O160" s="300"/>
      <c r="P160" s="300"/>
      <c r="Q160" s="298"/>
      <c r="R160" s="297"/>
      <c r="S160" s="297"/>
      <c r="T160" s="297"/>
      <c r="U160" s="299"/>
      <c r="W160" s="167">
        <f t="shared" si="17"/>
        <v>0</v>
      </c>
      <c r="X160" s="163">
        <f t="shared" si="18"/>
        <v>0</v>
      </c>
      <c r="Y160" s="163">
        <f t="shared" si="19"/>
        <v>0</v>
      </c>
      <c r="Z160" s="168">
        <f t="shared" si="20"/>
        <v>0</v>
      </c>
      <c r="AB160" s="167">
        <f t="shared" si="21"/>
        <v>0</v>
      </c>
      <c r="AC160" s="163">
        <f t="shared" si="22"/>
        <v>0</v>
      </c>
      <c r="AD160" s="163">
        <f t="shared" si="23"/>
        <v>0</v>
      </c>
      <c r="AE160" s="168">
        <f t="shared" si="24"/>
        <v>0</v>
      </c>
    </row>
    <row r="161" spans="1:31" x14ac:dyDescent="0.25">
      <c r="A161" s="293" t="str">
        <f>IF(ISBLANK('A4'!A161),"",'A4'!A161)</f>
        <v/>
      </c>
      <c r="B161" s="294" t="str">
        <f>IF(ISBLANK('A4'!B161),"",'A4'!B161)</f>
        <v/>
      </c>
      <c r="C161" s="295" t="str">
        <f>IF(ISBLANK('A4'!U161),"",'A4'!U161)</f>
        <v/>
      </c>
      <c r="D161" s="296"/>
      <c r="E161" s="297"/>
      <c r="F161" s="297"/>
      <c r="G161" s="297"/>
      <c r="H161" s="297"/>
      <c r="I161" s="297"/>
      <c r="J161" s="298"/>
      <c r="K161" s="504"/>
      <c r="L161" s="299"/>
      <c r="M161" s="300"/>
      <c r="N161" s="300"/>
      <c r="O161" s="300"/>
      <c r="P161" s="300"/>
      <c r="Q161" s="298"/>
      <c r="R161" s="297"/>
      <c r="S161" s="297"/>
      <c r="T161" s="297"/>
      <c r="U161" s="299"/>
      <c r="W161" s="167">
        <f t="shared" si="17"/>
        <v>0</v>
      </c>
      <c r="X161" s="163">
        <f t="shared" si="18"/>
        <v>0</v>
      </c>
      <c r="Y161" s="163">
        <f t="shared" si="19"/>
        <v>0</v>
      </c>
      <c r="Z161" s="168">
        <f t="shared" si="20"/>
        <v>0</v>
      </c>
      <c r="AB161" s="167">
        <f t="shared" si="21"/>
        <v>0</v>
      </c>
      <c r="AC161" s="163">
        <f t="shared" si="22"/>
        <v>0</v>
      </c>
      <c r="AD161" s="163">
        <f t="shared" si="23"/>
        <v>0</v>
      </c>
      <c r="AE161" s="168">
        <f t="shared" si="24"/>
        <v>0</v>
      </c>
    </row>
    <row r="162" spans="1:31" x14ac:dyDescent="0.25">
      <c r="A162" s="293" t="str">
        <f>IF(ISBLANK('A4'!A162),"",'A4'!A162)</f>
        <v/>
      </c>
      <c r="B162" s="294" t="str">
        <f>IF(ISBLANK('A4'!B162),"",'A4'!B162)</f>
        <v/>
      </c>
      <c r="C162" s="295" t="str">
        <f>IF(ISBLANK('A4'!U162),"",'A4'!U162)</f>
        <v/>
      </c>
      <c r="D162" s="296"/>
      <c r="E162" s="297"/>
      <c r="F162" s="297"/>
      <c r="G162" s="297"/>
      <c r="H162" s="297"/>
      <c r="I162" s="297"/>
      <c r="J162" s="298"/>
      <c r="K162" s="504"/>
      <c r="L162" s="299"/>
      <c r="M162" s="300"/>
      <c r="N162" s="300"/>
      <c r="O162" s="300"/>
      <c r="P162" s="300"/>
      <c r="Q162" s="298"/>
      <c r="R162" s="297"/>
      <c r="S162" s="297"/>
      <c r="T162" s="297"/>
      <c r="U162" s="299"/>
      <c r="W162" s="167">
        <f t="shared" si="17"/>
        <v>0</v>
      </c>
      <c r="X162" s="163">
        <f t="shared" si="18"/>
        <v>0</v>
      </c>
      <c r="Y162" s="163">
        <f t="shared" si="19"/>
        <v>0</v>
      </c>
      <c r="Z162" s="168">
        <f t="shared" si="20"/>
        <v>0</v>
      </c>
      <c r="AB162" s="167">
        <f t="shared" si="21"/>
        <v>0</v>
      </c>
      <c r="AC162" s="163">
        <f t="shared" si="22"/>
        <v>0</v>
      </c>
      <c r="AD162" s="163">
        <f t="shared" si="23"/>
        <v>0</v>
      </c>
      <c r="AE162" s="168">
        <f t="shared" si="24"/>
        <v>0</v>
      </c>
    </row>
    <row r="163" spans="1:31" x14ac:dyDescent="0.25">
      <c r="A163" s="293" t="str">
        <f>IF(ISBLANK('A4'!A163),"",'A4'!A163)</f>
        <v/>
      </c>
      <c r="B163" s="294" t="str">
        <f>IF(ISBLANK('A4'!B163),"",'A4'!B163)</f>
        <v/>
      </c>
      <c r="C163" s="295" t="str">
        <f>IF(ISBLANK('A4'!U163),"",'A4'!U163)</f>
        <v/>
      </c>
      <c r="D163" s="296"/>
      <c r="E163" s="297"/>
      <c r="F163" s="297"/>
      <c r="G163" s="297"/>
      <c r="H163" s="297"/>
      <c r="I163" s="297"/>
      <c r="J163" s="298"/>
      <c r="K163" s="504"/>
      <c r="L163" s="299"/>
      <c r="M163" s="300"/>
      <c r="N163" s="300"/>
      <c r="O163" s="300"/>
      <c r="P163" s="300"/>
      <c r="Q163" s="298"/>
      <c r="R163" s="297"/>
      <c r="S163" s="297"/>
      <c r="T163" s="297"/>
      <c r="U163" s="299"/>
      <c r="W163" s="167">
        <f t="shared" si="17"/>
        <v>0</v>
      </c>
      <c r="X163" s="163">
        <f t="shared" si="18"/>
        <v>0</v>
      </c>
      <c r="Y163" s="163">
        <f t="shared" si="19"/>
        <v>0</v>
      </c>
      <c r="Z163" s="168">
        <f t="shared" si="20"/>
        <v>0</v>
      </c>
      <c r="AB163" s="167">
        <f t="shared" si="21"/>
        <v>0</v>
      </c>
      <c r="AC163" s="163">
        <f t="shared" si="22"/>
        <v>0</v>
      </c>
      <c r="AD163" s="163">
        <f t="shared" si="23"/>
        <v>0</v>
      </c>
      <c r="AE163" s="168">
        <f t="shared" si="24"/>
        <v>0</v>
      </c>
    </row>
    <row r="164" spans="1:31" x14ac:dyDescent="0.25">
      <c r="A164" s="293" t="str">
        <f>IF(ISBLANK('A4'!A164),"",'A4'!A164)</f>
        <v/>
      </c>
      <c r="B164" s="294" t="str">
        <f>IF(ISBLANK('A4'!B164),"",'A4'!B164)</f>
        <v/>
      </c>
      <c r="C164" s="295" t="str">
        <f>IF(ISBLANK('A4'!U164),"",'A4'!U164)</f>
        <v/>
      </c>
      <c r="D164" s="296"/>
      <c r="E164" s="297"/>
      <c r="F164" s="297"/>
      <c r="G164" s="297"/>
      <c r="H164" s="297"/>
      <c r="I164" s="297"/>
      <c r="J164" s="298"/>
      <c r="K164" s="504"/>
      <c r="L164" s="299"/>
      <c r="M164" s="300"/>
      <c r="N164" s="300"/>
      <c r="O164" s="300"/>
      <c r="P164" s="300"/>
      <c r="Q164" s="298"/>
      <c r="R164" s="297"/>
      <c r="S164" s="297"/>
      <c r="T164" s="297"/>
      <c r="U164" s="299"/>
      <c r="W164" s="167">
        <f t="shared" si="17"/>
        <v>0</v>
      </c>
      <c r="X164" s="163">
        <f t="shared" si="18"/>
        <v>0</v>
      </c>
      <c r="Y164" s="163">
        <f t="shared" si="19"/>
        <v>0</v>
      </c>
      <c r="Z164" s="168">
        <f t="shared" si="20"/>
        <v>0</v>
      </c>
      <c r="AB164" s="167">
        <f t="shared" si="21"/>
        <v>0</v>
      </c>
      <c r="AC164" s="163">
        <f t="shared" si="22"/>
        <v>0</v>
      </c>
      <c r="AD164" s="163">
        <f t="shared" si="23"/>
        <v>0</v>
      </c>
      <c r="AE164" s="168">
        <f t="shared" si="24"/>
        <v>0</v>
      </c>
    </row>
    <row r="165" spans="1:31" x14ac:dyDescent="0.25">
      <c r="A165" s="293" t="str">
        <f>IF(ISBLANK('A4'!A165),"",'A4'!A165)</f>
        <v/>
      </c>
      <c r="B165" s="294" t="str">
        <f>IF(ISBLANK('A4'!B165),"",'A4'!B165)</f>
        <v/>
      </c>
      <c r="C165" s="295" t="str">
        <f>IF(ISBLANK('A4'!U165),"",'A4'!U165)</f>
        <v/>
      </c>
      <c r="D165" s="296"/>
      <c r="E165" s="297"/>
      <c r="F165" s="297"/>
      <c r="G165" s="297"/>
      <c r="H165" s="297"/>
      <c r="I165" s="297"/>
      <c r="J165" s="298"/>
      <c r="K165" s="504"/>
      <c r="L165" s="299"/>
      <c r="M165" s="300"/>
      <c r="N165" s="300"/>
      <c r="O165" s="300"/>
      <c r="P165" s="300"/>
      <c r="Q165" s="298"/>
      <c r="R165" s="297"/>
      <c r="S165" s="297"/>
      <c r="T165" s="297"/>
      <c r="U165" s="299"/>
      <c r="W165" s="167">
        <f t="shared" si="17"/>
        <v>0</v>
      </c>
      <c r="X165" s="163">
        <f t="shared" si="18"/>
        <v>0</v>
      </c>
      <c r="Y165" s="163">
        <f t="shared" si="19"/>
        <v>0</v>
      </c>
      <c r="Z165" s="168">
        <f t="shared" si="20"/>
        <v>0</v>
      </c>
      <c r="AB165" s="167">
        <f t="shared" si="21"/>
        <v>0</v>
      </c>
      <c r="AC165" s="163">
        <f t="shared" si="22"/>
        <v>0</v>
      </c>
      <c r="AD165" s="163">
        <f t="shared" si="23"/>
        <v>0</v>
      </c>
      <c r="AE165" s="168">
        <f t="shared" si="24"/>
        <v>0</v>
      </c>
    </row>
    <row r="166" spans="1:31" x14ac:dyDescent="0.25">
      <c r="A166" s="293" t="str">
        <f>IF(ISBLANK('A4'!A166),"",'A4'!A166)</f>
        <v/>
      </c>
      <c r="B166" s="294" t="str">
        <f>IF(ISBLANK('A4'!B166),"",'A4'!B166)</f>
        <v/>
      </c>
      <c r="C166" s="295" t="str">
        <f>IF(ISBLANK('A4'!U166),"",'A4'!U166)</f>
        <v/>
      </c>
      <c r="D166" s="296"/>
      <c r="E166" s="297"/>
      <c r="F166" s="297"/>
      <c r="G166" s="297"/>
      <c r="H166" s="297"/>
      <c r="I166" s="297"/>
      <c r="J166" s="298"/>
      <c r="K166" s="504"/>
      <c r="L166" s="299"/>
      <c r="M166" s="300"/>
      <c r="N166" s="300"/>
      <c r="O166" s="300"/>
      <c r="P166" s="300"/>
      <c r="Q166" s="298"/>
      <c r="R166" s="297"/>
      <c r="S166" s="297"/>
      <c r="T166" s="297"/>
      <c r="U166" s="299"/>
      <c r="W166" s="167">
        <f t="shared" si="17"/>
        <v>0</v>
      </c>
      <c r="X166" s="163">
        <f t="shared" si="18"/>
        <v>0</v>
      </c>
      <c r="Y166" s="163">
        <f t="shared" si="19"/>
        <v>0</v>
      </c>
      <c r="Z166" s="168">
        <f t="shared" si="20"/>
        <v>0</v>
      </c>
      <c r="AB166" s="167">
        <f t="shared" si="21"/>
        <v>0</v>
      </c>
      <c r="AC166" s="163">
        <f t="shared" si="22"/>
        <v>0</v>
      </c>
      <c r="AD166" s="163">
        <f t="shared" si="23"/>
        <v>0</v>
      </c>
      <c r="AE166" s="168">
        <f t="shared" si="24"/>
        <v>0</v>
      </c>
    </row>
    <row r="167" spans="1:31" x14ac:dyDescent="0.25">
      <c r="A167" s="293" t="str">
        <f>IF(ISBLANK('A4'!A167),"",'A4'!A167)</f>
        <v/>
      </c>
      <c r="B167" s="294" t="str">
        <f>IF(ISBLANK('A4'!B167),"",'A4'!B167)</f>
        <v/>
      </c>
      <c r="C167" s="295" t="str">
        <f>IF(ISBLANK('A4'!U167),"",'A4'!U167)</f>
        <v/>
      </c>
      <c r="D167" s="296"/>
      <c r="E167" s="297"/>
      <c r="F167" s="297"/>
      <c r="G167" s="297"/>
      <c r="H167" s="297"/>
      <c r="I167" s="297"/>
      <c r="J167" s="298"/>
      <c r="K167" s="504"/>
      <c r="L167" s="299"/>
      <c r="M167" s="300"/>
      <c r="N167" s="300"/>
      <c r="O167" s="300"/>
      <c r="P167" s="300"/>
      <c r="Q167" s="298"/>
      <c r="R167" s="297"/>
      <c r="S167" s="297"/>
      <c r="T167" s="297"/>
      <c r="U167" s="299"/>
      <c r="W167" s="167">
        <f t="shared" si="17"/>
        <v>0</v>
      </c>
      <c r="X167" s="163">
        <f t="shared" si="18"/>
        <v>0</v>
      </c>
      <c r="Y167" s="163">
        <f t="shared" si="19"/>
        <v>0</v>
      </c>
      <c r="Z167" s="168">
        <f t="shared" si="20"/>
        <v>0</v>
      </c>
      <c r="AB167" s="167">
        <f t="shared" si="21"/>
        <v>0</v>
      </c>
      <c r="AC167" s="163">
        <f t="shared" si="22"/>
        <v>0</v>
      </c>
      <c r="AD167" s="163">
        <f t="shared" si="23"/>
        <v>0</v>
      </c>
      <c r="AE167" s="168">
        <f t="shared" si="24"/>
        <v>0</v>
      </c>
    </row>
    <row r="168" spans="1:31" x14ac:dyDescent="0.25">
      <c r="A168" s="293" t="str">
        <f>IF(ISBLANK('A4'!A168),"",'A4'!A168)</f>
        <v/>
      </c>
      <c r="B168" s="294" t="str">
        <f>IF(ISBLANK('A4'!B168),"",'A4'!B168)</f>
        <v/>
      </c>
      <c r="C168" s="295" t="str">
        <f>IF(ISBLANK('A4'!U168),"",'A4'!U168)</f>
        <v/>
      </c>
      <c r="D168" s="296"/>
      <c r="E168" s="297"/>
      <c r="F168" s="297"/>
      <c r="G168" s="297"/>
      <c r="H168" s="297"/>
      <c r="I168" s="297"/>
      <c r="J168" s="298"/>
      <c r="K168" s="504"/>
      <c r="L168" s="299"/>
      <c r="M168" s="300"/>
      <c r="N168" s="300"/>
      <c r="O168" s="300"/>
      <c r="P168" s="300"/>
      <c r="Q168" s="298"/>
      <c r="R168" s="297"/>
      <c r="S168" s="297"/>
      <c r="T168" s="297"/>
      <c r="U168" s="299"/>
      <c r="W168" s="167">
        <f t="shared" si="17"/>
        <v>0</v>
      </c>
      <c r="X168" s="163">
        <f t="shared" si="18"/>
        <v>0</v>
      </c>
      <c r="Y168" s="163">
        <f t="shared" si="19"/>
        <v>0</v>
      </c>
      <c r="Z168" s="168">
        <f t="shared" si="20"/>
        <v>0</v>
      </c>
      <c r="AB168" s="167">
        <f t="shared" si="21"/>
        <v>0</v>
      </c>
      <c r="AC168" s="163">
        <f t="shared" si="22"/>
        <v>0</v>
      </c>
      <c r="AD168" s="163">
        <f t="shared" si="23"/>
        <v>0</v>
      </c>
      <c r="AE168" s="168">
        <f t="shared" si="24"/>
        <v>0</v>
      </c>
    </row>
    <row r="169" spans="1:31" x14ac:dyDescent="0.25">
      <c r="A169" s="293" t="str">
        <f>IF(ISBLANK('A4'!A169),"",'A4'!A169)</f>
        <v/>
      </c>
      <c r="B169" s="294" t="str">
        <f>IF(ISBLANK('A4'!B169),"",'A4'!B169)</f>
        <v/>
      </c>
      <c r="C169" s="295" t="str">
        <f>IF(ISBLANK('A4'!U169),"",'A4'!U169)</f>
        <v/>
      </c>
      <c r="D169" s="296"/>
      <c r="E169" s="297"/>
      <c r="F169" s="297"/>
      <c r="G169" s="297"/>
      <c r="H169" s="297"/>
      <c r="I169" s="297"/>
      <c r="J169" s="298"/>
      <c r="K169" s="504"/>
      <c r="L169" s="299"/>
      <c r="M169" s="300"/>
      <c r="N169" s="300"/>
      <c r="O169" s="300"/>
      <c r="P169" s="300"/>
      <c r="Q169" s="298"/>
      <c r="R169" s="297"/>
      <c r="S169" s="297"/>
      <c r="T169" s="297"/>
      <c r="U169" s="299"/>
      <c r="W169" s="167">
        <f t="shared" si="17"/>
        <v>0</v>
      </c>
      <c r="X169" s="163">
        <f t="shared" si="18"/>
        <v>0</v>
      </c>
      <c r="Y169" s="163">
        <f t="shared" si="19"/>
        <v>0</v>
      </c>
      <c r="Z169" s="168">
        <f t="shared" si="20"/>
        <v>0</v>
      </c>
      <c r="AB169" s="167">
        <f t="shared" si="21"/>
        <v>0</v>
      </c>
      <c r="AC169" s="163">
        <f t="shared" si="22"/>
        <v>0</v>
      </c>
      <c r="AD169" s="163">
        <f t="shared" si="23"/>
        <v>0</v>
      </c>
      <c r="AE169" s="168">
        <f t="shared" si="24"/>
        <v>0</v>
      </c>
    </row>
    <row r="170" spans="1:31" x14ac:dyDescent="0.25">
      <c r="A170" s="293" t="str">
        <f>IF(ISBLANK('A4'!A170),"",'A4'!A170)</f>
        <v/>
      </c>
      <c r="B170" s="294" t="str">
        <f>IF(ISBLANK('A4'!B170),"",'A4'!B170)</f>
        <v/>
      </c>
      <c r="C170" s="295" t="str">
        <f>IF(ISBLANK('A4'!U170),"",'A4'!U170)</f>
        <v/>
      </c>
      <c r="D170" s="296"/>
      <c r="E170" s="297"/>
      <c r="F170" s="297"/>
      <c r="G170" s="297"/>
      <c r="H170" s="297"/>
      <c r="I170" s="297"/>
      <c r="J170" s="298"/>
      <c r="K170" s="504"/>
      <c r="L170" s="299"/>
      <c r="M170" s="300"/>
      <c r="N170" s="300"/>
      <c r="O170" s="300"/>
      <c r="P170" s="300"/>
      <c r="Q170" s="298"/>
      <c r="R170" s="297"/>
      <c r="S170" s="297"/>
      <c r="T170" s="297"/>
      <c r="U170" s="299"/>
      <c r="W170" s="167">
        <f t="shared" si="17"/>
        <v>0</v>
      </c>
      <c r="X170" s="163">
        <f t="shared" si="18"/>
        <v>0</v>
      </c>
      <c r="Y170" s="163">
        <f t="shared" si="19"/>
        <v>0</v>
      </c>
      <c r="Z170" s="168">
        <f t="shared" si="20"/>
        <v>0</v>
      </c>
      <c r="AB170" s="167">
        <f t="shared" si="21"/>
        <v>0</v>
      </c>
      <c r="AC170" s="163">
        <f t="shared" si="22"/>
        <v>0</v>
      </c>
      <c r="AD170" s="163">
        <f t="shared" si="23"/>
        <v>0</v>
      </c>
      <c r="AE170" s="168">
        <f t="shared" si="24"/>
        <v>0</v>
      </c>
    </row>
    <row r="171" spans="1:31" x14ac:dyDescent="0.25">
      <c r="A171" s="293" t="str">
        <f>IF(ISBLANK('A4'!A171),"",'A4'!A171)</f>
        <v/>
      </c>
      <c r="B171" s="294" t="str">
        <f>IF(ISBLANK('A4'!B171),"",'A4'!B171)</f>
        <v/>
      </c>
      <c r="C171" s="295" t="str">
        <f>IF(ISBLANK('A4'!U171),"",'A4'!U171)</f>
        <v/>
      </c>
      <c r="D171" s="296"/>
      <c r="E171" s="297"/>
      <c r="F171" s="297"/>
      <c r="G171" s="297"/>
      <c r="H171" s="297"/>
      <c r="I171" s="297"/>
      <c r="J171" s="298"/>
      <c r="K171" s="504"/>
      <c r="L171" s="299"/>
      <c r="M171" s="300"/>
      <c r="N171" s="300"/>
      <c r="O171" s="300"/>
      <c r="P171" s="300"/>
      <c r="Q171" s="298"/>
      <c r="R171" s="297"/>
      <c r="S171" s="297"/>
      <c r="T171" s="297"/>
      <c r="U171" s="299"/>
      <c r="W171" s="167">
        <f t="shared" si="17"/>
        <v>0</v>
      </c>
      <c r="X171" s="163">
        <f t="shared" si="18"/>
        <v>0</v>
      </c>
      <c r="Y171" s="163">
        <f t="shared" si="19"/>
        <v>0</v>
      </c>
      <c r="Z171" s="168">
        <f t="shared" si="20"/>
        <v>0</v>
      </c>
      <c r="AB171" s="167">
        <f t="shared" si="21"/>
        <v>0</v>
      </c>
      <c r="AC171" s="163">
        <f t="shared" si="22"/>
        <v>0</v>
      </c>
      <c r="AD171" s="163">
        <f t="shared" si="23"/>
        <v>0</v>
      </c>
      <c r="AE171" s="168">
        <f t="shared" si="24"/>
        <v>0</v>
      </c>
    </row>
    <row r="172" spans="1:31" x14ac:dyDescent="0.25">
      <c r="A172" s="293" t="str">
        <f>IF(ISBLANK('A4'!A172),"",'A4'!A172)</f>
        <v/>
      </c>
      <c r="B172" s="294" t="str">
        <f>IF(ISBLANK('A4'!B172),"",'A4'!B172)</f>
        <v/>
      </c>
      <c r="C172" s="295" t="str">
        <f>IF(ISBLANK('A4'!U172),"",'A4'!U172)</f>
        <v/>
      </c>
      <c r="D172" s="296"/>
      <c r="E172" s="297"/>
      <c r="F172" s="297"/>
      <c r="G172" s="297"/>
      <c r="H172" s="297"/>
      <c r="I172" s="297"/>
      <c r="J172" s="298"/>
      <c r="K172" s="504"/>
      <c r="L172" s="299"/>
      <c r="M172" s="300"/>
      <c r="N172" s="300"/>
      <c r="O172" s="300"/>
      <c r="P172" s="300"/>
      <c r="Q172" s="298"/>
      <c r="R172" s="297"/>
      <c r="S172" s="297"/>
      <c r="T172" s="297"/>
      <c r="U172" s="299"/>
      <c r="W172" s="167">
        <f t="shared" si="17"/>
        <v>0</v>
      </c>
      <c r="X172" s="163">
        <f t="shared" si="18"/>
        <v>0</v>
      </c>
      <c r="Y172" s="163">
        <f t="shared" si="19"/>
        <v>0</v>
      </c>
      <c r="Z172" s="168">
        <f t="shared" si="20"/>
        <v>0</v>
      </c>
      <c r="AB172" s="167">
        <f t="shared" si="21"/>
        <v>0</v>
      </c>
      <c r="AC172" s="163">
        <f t="shared" si="22"/>
        <v>0</v>
      </c>
      <c r="AD172" s="163">
        <f t="shared" si="23"/>
        <v>0</v>
      </c>
      <c r="AE172" s="168">
        <f t="shared" si="24"/>
        <v>0</v>
      </c>
    </row>
    <row r="173" spans="1:31" x14ac:dyDescent="0.25">
      <c r="A173" s="293" t="str">
        <f>IF(ISBLANK('A4'!A173),"",'A4'!A173)</f>
        <v/>
      </c>
      <c r="B173" s="294" t="str">
        <f>IF(ISBLANK('A4'!B173),"",'A4'!B173)</f>
        <v/>
      </c>
      <c r="C173" s="295" t="str">
        <f>IF(ISBLANK('A4'!U173),"",'A4'!U173)</f>
        <v/>
      </c>
      <c r="D173" s="296"/>
      <c r="E173" s="297"/>
      <c r="F173" s="297"/>
      <c r="G173" s="297"/>
      <c r="H173" s="297"/>
      <c r="I173" s="297"/>
      <c r="J173" s="298"/>
      <c r="K173" s="504"/>
      <c r="L173" s="299"/>
      <c r="M173" s="300"/>
      <c r="N173" s="300"/>
      <c r="O173" s="300"/>
      <c r="P173" s="300"/>
      <c r="Q173" s="298"/>
      <c r="R173" s="297"/>
      <c r="S173" s="297"/>
      <c r="T173" s="297"/>
      <c r="U173" s="299"/>
      <c r="W173" s="167">
        <f t="shared" si="17"/>
        <v>0</v>
      </c>
      <c r="X173" s="163">
        <f t="shared" si="18"/>
        <v>0</v>
      </c>
      <c r="Y173" s="163">
        <f t="shared" si="19"/>
        <v>0</v>
      </c>
      <c r="Z173" s="168">
        <f t="shared" si="20"/>
        <v>0</v>
      </c>
      <c r="AB173" s="167">
        <f t="shared" si="21"/>
        <v>0</v>
      </c>
      <c r="AC173" s="163">
        <f t="shared" si="22"/>
        <v>0</v>
      </c>
      <c r="AD173" s="163">
        <f t="shared" si="23"/>
        <v>0</v>
      </c>
      <c r="AE173" s="168">
        <f t="shared" si="24"/>
        <v>0</v>
      </c>
    </row>
    <row r="174" spans="1:31" x14ac:dyDescent="0.25">
      <c r="A174" s="293" t="str">
        <f>IF(ISBLANK('A4'!A174),"",'A4'!A174)</f>
        <v/>
      </c>
      <c r="B174" s="294" t="str">
        <f>IF(ISBLANK('A4'!B174),"",'A4'!B174)</f>
        <v/>
      </c>
      <c r="C174" s="295" t="str">
        <f>IF(ISBLANK('A4'!U174),"",'A4'!U174)</f>
        <v/>
      </c>
      <c r="D174" s="296"/>
      <c r="E174" s="297"/>
      <c r="F174" s="297"/>
      <c r="G174" s="297"/>
      <c r="H174" s="297"/>
      <c r="I174" s="297"/>
      <c r="J174" s="298"/>
      <c r="K174" s="504"/>
      <c r="L174" s="299"/>
      <c r="M174" s="300"/>
      <c r="N174" s="300"/>
      <c r="O174" s="300"/>
      <c r="P174" s="300"/>
      <c r="Q174" s="298"/>
      <c r="R174" s="297"/>
      <c r="S174" s="297"/>
      <c r="T174" s="297"/>
      <c r="U174" s="299"/>
      <c r="W174" s="167">
        <f t="shared" si="17"/>
        <v>0</v>
      </c>
      <c r="X174" s="163">
        <f t="shared" si="18"/>
        <v>0</v>
      </c>
      <c r="Y174" s="163">
        <f t="shared" si="19"/>
        <v>0</v>
      </c>
      <c r="Z174" s="168">
        <f t="shared" si="20"/>
        <v>0</v>
      </c>
      <c r="AB174" s="167">
        <f t="shared" si="21"/>
        <v>0</v>
      </c>
      <c r="AC174" s="163">
        <f t="shared" si="22"/>
        <v>0</v>
      </c>
      <c r="AD174" s="163">
        <f t="shared" si="23"/>
        <v>0</v>
      </c>
      <c r="AE174" s="168">
        <f t="shared" si="24"/>
        <v>0</v>
      </c>
    </row>
    <row r="175" spans="1:31" x14ac:dyDescent="0.25">
      <c r="A175" s="293" t="str">
        <f>IF(ISBLANK('A4'!A175),"",'A4'!A175)</f>
        <v/>
      </c>
      <c r="B175" s="294" t="str">
        <f>IF(ISBLANK('A4'!B175),"",'A4'!B175)</f>
        <v/>
      </c>
      <c r="C175" s="295" t="str">
        <f>IF(ISBLANK('A4'!U175),"",'A4'!U175)</f>
        <v/>
      </c>
      <c r="D175" s="296"/>
      <c r="E175" s="297"/>
      <c r="F175" s="297"/>
      <c r="G175" s="297"/>
      <c r="H175" s="297"/>
      <c r="I175" s="297"/>
      <c r="J175" s="298"/>
      <c r="K175" s="504"/>
      <c r="L175" s="299"/>
      <c r="M175" s="300"/>
      <c r="N175" s="300"/>
      <c r="O175" s="300"/>
      <c r="P175" s="300"/>
      <c r="Q175" s="298"/>
      <c r="R175" s="297"/>
      <c r="S175" s="297"/>
      <c r="T175" s="297"/>
      <c r="U175" s="299"/>
      <c r="W175" s="167">
        <f t="shared" si="17"/>
        <v>0</v>
      </c>
      <c r="X175" s="163">
        <f t="shared" si="18"/>
        <v>0</v>
      </c>
      <c r="Y175" s="163">
        <f t="shared" si="19"/>
        <v>0</v>
      </c>
      <c r="Z175" s="168">
        <f t="shared" si="20"/>
        <v>0</v>
      </c>
      <c r="AB175" s="167">
        <f t="shared" si="21"/>
        <v>0</v>
      </c>
      <c r="AC175" s="163">
        <f t="shared" si="22"/>
        <v>0</v>
      </c>
      <c r="AD175" s="163">
        <f t="shared" si="23"/>
        <v>0</v>
      </c>
      <c r="AE175" s="168">
        <f t="shared" si="24"/>
        <v>0</v>
      </c>
    </row>
    <row r="176" spans="1:31" x14ac:dyDescent="0.25">
      <c r="A176" s="293" t="str">
        <f>IF(ISBLANK('A4'!A176),"",'A4'!A176)</f>
        <v/>
      </c>
      <c r="B176" s="294" t="str">
        <f>IF(ISBLANK('A4'!B176),"",'A4'!B176)</f>
        <v/>
      </c>
      <c r="C176" s="295" t="str">
        <f>IF(ISBLANK('A4'!U176),"",'A4'!U176)</f>
        <v/>
      </c>
      <c r="D176" s="296"/>
      <c r="E176" s="297"/>
      <c r="F176" s="297"/>
      <c r="G176" s="297"/>
      <c r="H176" s="297"/>
      <c r="I176" s="297"/>
      <c r="J176" s="298"/>
      <c r="K176" s="504"/>
      <c r="L176" s="299"/>
      <c r="M176" s="300"/>
      <c r="N176" s="300"/>
      <c r="O176" s="300"/>
      <c r="P176" s="300"/>
      <c r="Q176" s="298"/>
      <c r="R176" s="297"/>
      <c r="S176" s="297"/>
      <c r="T176" s="297"/>
      <c r="U176" s="299"/>
      <c r="W176" s="167">
        <f t="shared" si="17"/>
        <v>0</v>
      </c>
      <c r="X176" s="163">
        <f t="shared" si="18"/>
        <v>0</v>
      </c>
      <c r="Y176" s="163">
        <f t="shared" si="19"/>
        <v>0</v>
      </c>
      <c r="Z176" s="168">
        <f t="shared" si="20"/>
        <v>0</v>
      </c>
      <c r="AB176" s="167">
        <f t="shared" si="21"/>
        <v>0</v>
      </c>
      <c r="AC176" s="163">
        <f t="shared" si="22"/>
        <v>0</v>
      </c>
      <c r="AD176" s="163">
        <f t="shared" si="23"/>
        <v>0</v>
      </c>
      <c r="AE176" s="168">
        <f t="shared" si="24"/>
        <v>0</v>
      </c>
    </row>
    <row r="177" spans="1:31" x14ac:dyDescent="0.25">
      <c r="A177" s="293" t="str">
        <f>IF(ISBLANK('A4'!A177),"",'A4'!A177)</f>
        <v/>
      </c>
      <c r="B177" s="294" t="str">
        <f>IF(ISBLANK('A4'!B177),"",'A4'!B177)</f>
        <v/>
      </c>
      <c r="C177" s="295" t="str">
        <f>IF(ISBLANK('A4'!U177),"",'A4'!U177)</f>
        <v/>
      </c>
      <c r="D177" s="296"/>
      <c r="E177" s="297"/>
      <c r="F177" s="297"/>
      <c r="G177" s="297"/>
      <c r="H177" s="297"/>
      <c r="I177" s="297"/>
      <c r="J177" s="298"/>
      <c r="K177" s="504"/>
      <c r="L177" s="299"/>
      <c r="M177" s="300"/>
      <c r="N177" s="300"/>
      <c r="O177" s="300"/>
      <c r="P177" s="300"/>
      <c r="Q177" s="298"/>
      <c r="R177" s="297"/>
      <c r="S177" s="297"/>
      <c r="T177" s="297"/>
      <c r="U177" s="299"/>
      <c r="W177" s="167">
        <f t="shared" si="17"/>
        <v>0</v>
      </c>
      <c r="X177" s="163">
        <f t="shared" si="18"/>
        <v>0</v>
      </c>
      <c r="Y177" s="163">
        <f t="shared" si="19"/>
        <v>0</v>
      </c>
      <c r="Z177" s="168">
        <f t="shared" si="20"/>
        <v>0</v>
      </c>
      <c r="AB177" s="167">
        <f t="shared" si="21"/>
        <v>0</v>
      </c>
      <c r="AC177" s="163">
        <f t="shared" si="22"/>
        <v>0</v>
      </c>
      <c r="AD177" s="163">
        <f t="shared" si="23"/>
        <v>0</v>
      </c>
      <c r="AE177" s="168">
        <f t="shared" si="24"/>
        <v>0</v>
      </c>
    </row>
    <row r="178" spans="1:31" x14ac:dyDescent="0.25">
      <c r="A178" s="293" t="str">
        <f>IF(ISBLANK('A4'!A178),"",'A4'!A178)</f>
        <v/>
      </c>
      <c r="B178" s="294" t="str">
        <f>IF(ISBLANK('A4'!B178),"",'A4'!B178)</f>
        <v/>
      </c>
      <c r="C178" s="295" t="str">
        <f>IF(ISBLANK('A4'!U178),"",'A4'!U178)</f>
        <v/>
      </c>
      <c r="D178" s="296"/>
      <c r="E178" s="297"/>
      <c r="F178" s="297"/>
      <c r="G178" s="297"/>
      <c r="H178" s="297"/>
      <c r="I178" s="297"/>
      <c r="J178" s="298"/>
      <c r="K178" s="504"/>
      <c r="L178" s="299"/>
      <c r="M178" s="300"/>
      <c r="N178" s="300"/>
      <c r="O178" s="300"/>
      <c r="P178" s="300"/>
      <c r="Q178" s="298"/>
      <c r="R178" s="297"/>
      <c r="S178" s="297"/>
      <c r="T178" s="297"/>
      <c r="U178" s="299"/>
      <c r="W178" s="167">
        <f t="shared" si="17"/>
        <v>0</v>
      </c>
      <c r="X178" s="163">
        <f t="shared" si="18"/>
        <v>0</v>
      </c>
      <c r="Y178" s="163">
        <f t="shared" si="19"/>
        <v>0</v>
      </c>
      <c r="Z178" s="168">
        <f t="shared" si="20"/>
        <v>0</v>
      </c>
      <c r="AB178" s="167">
        <f t="shared" si="21"/>
        <v>0</v>
      </c>
      <c r="AC178" s="163">
        <f t="shared" si="22"/>
        <v>0</v>
      </c>
      <c r="AD178" s="163">
        <f t="shared" si="23"/>
        <v>0</v>
      </c>
      <c r="AE178" s="168">
        <f t="shared" si="24"/>
        <v>0</v>
      </c>
    </row>
    <row r="179" spans="1:31" x14ac:dyDescent="0.25">
      <c r="A179" s="293" t="str">
        <f>IF(ISBLANK('A4'!A179),"",'A4'!A179)</f>
        <v/>
      </c>
      <c r="B179" s="294" t="str">
        <f>IF(ISBLANK('A4'!B179),"",'A4'!B179)</f>
        <v/>
      </c>
      <c r="C179" s="295" t="str">
        <f>IF(ISBLANK('A4'!U179),"",'A4'!U179)</f>
        <v/>
      </c>
      <c r="D179" s="296"/>
      <c r="E179" s="297"/>
      <c r="F179" s="297"/>
      <c r="G179" s="297"/>
      <c r="H179" s="297"/>
      <c r="I179" s="297"/>
      <c r="J179" s="298"/>
      <c r="K179" s="504"/>
      <c r="L179" s="299"/>
      <c r="M179" s="300"/>
      <c r="N179" s="300"/>
      <c r="O179" s="300"/>
      <c r="P179" s="300"/>
      <c r="Q179" s="298"/>
      <c r="R179" s="297"/>
      <c r="S179" s="297"/>
      <c r="T179" s="297"/>
      <c r="U179" s="299"/>
      <c r="W179" s="167">
        <f t="shared" si="17"/>
        <v>0</v>
      </c>
      <c r="X179" s="163">
        <f t="shared" si="18"/>
        <v>0</v>
      </c>
      <c r="Y179" s="163">
        <f t="shared" si="19"/>
        <v>0</v>
      </c>
      <c r="Z179" s="168">
        <f t="shared" si="20"/>
        <v>0</v>
      </c>
      <c r="AB179" s="167">
        <f t="shared" si="21"/>
        <v>0</v>
      </c>
      <c r="AC179" s="163">
        <f t="shared" si="22"/>
        <v>0</v>
      </c>
      <c r="AD179" s="163">
        <f t="shared" si="23"/>
        <v>0</v>
      </c>
      <c r="AE179" s="168">
        <f t="shared" si="24"/>
        <v>0</v>
      </c>
    </row>
    <row r="180" spans="1:31" x14ac:dyDescent="0.25">
      <c r="A180" s="293" t="str">
        <f>IF(ISBLANK('A4'!A180),"",'A4'!A180)</f>
        <v/>
      </c>
      <c r="B180" s="294" t="str">
        <f>IF(ISBLANK('A4'!B180),"",'A4'!B180)</f>
        <v/>
      </c>
      <c r="C180" s="295" t="str">
        <f>IF(ISBLANK('A4'!U180),"",'A4'!U180)</f>
        <v/>
      </c>
      <c r="D180" s="296"/>
      <c r="E180" s="297"/>
      <c r="F180" s="297"/>
      <c r="G180" s="297"/>
      <c r="H180" s="297"/>
      <c r="I180" s="297"/>
      <c r="J180" s="298"/>
      <c r="K180" s="504"/>
      <c r="L180" s="299"/>
      <c r="M180" s="300"/>
      <c r="N180" s="300"/>
      <c r="O180" s="300"/>
      <c r="P180" s="300"/>
      <c r="Q180" s="298"/>
      <c r="R180" s="297"/>
      <c r="S180" s="297"/>
      <c r="T180" s="297"/>
      <c r="U180" s="299"/>
      <c r="W180" s="167">
        <f t="shared" si="17"/>
        <v>0</v>
      </c>
      <c r="X180" s="163">
        <f t="shared" si="18"/>
        <v>0</v>
      </c>
      <c r="Y180" s="163">
        <f t="shared" si="19"/>
        <v>0</v>
      </c>
      <c r="Z180" s="168">
        <f t="shared" si="20"/>
        <v>0</v>
      </c>
      <c r="AB180" s="167">
        <f t="shared" si="21"/>
        <v>0</v>
      </c>
      <c r="AC180" s="163">
        <f t="shared" si="22"/>
        <v>0</v>
      </c>
      <c r="AD180" s="163">
        <f t="shared" si="23"/>
        <v>0</v>
      </c>
      <c r="AE180" s="168">
        <f t="shared" si="24"/>
        <v>0</v>
      </c>
    </row>
    <row r="181" spans="1:31" x14ac:dyDescent="0.25">
      <c r="A181" s="293" t="str">
        <f>IF(ISBLANK('A4'!A181),"",'A4'!A181)</f>
        <v/>
      </c>
      <c r="B181" s="294" t="str">
        <f>IF(ISBLANK('A4'!B181),"",'A4'!B181)</f>
        <v/>
      </c>
      <c r="C181" s="295" t="str">
        <f>IF(ISBLANK('A4'!U181),"",'A4'!U181)</f>
        <v/>
      </c>
      <c r="D181" s="296"/>
      <c r="E181" s="297"/>
      <c r="F181" s="297"/>
      <c r="G181" s="297"/>
      <c r="H181" s="297"/>
      <c r="I181" s="297"/>
      <c r="J181" s="298"/>
      <c r="K181" s="504"/>
      <c r="L181" s="299"/>
      <c r="M181" s="300"/>
      <c r="N181" s="300"/>
      <c r="O181" s="300"/>
      <c r="P181" s="300"/>
      <c r="Q181" s="298"/>
      <c r="R181" s="297"/>
      <c r="S181" s="297"/>
      <c r="T181" s="297"/>
      <c r="U181" s="299"/>
      <c r="W181" s="167">
        <f t="shared" si="17"/>
        <v>0</v>
      </c>
      <c r="X181" s="163">
        <f t="shared" si="18"/>
        <v>0</v>
      </c>
      <c r="Y181" s="163">
        <f t="shared" si="19"/>
        <v>0</v>
      </c>
      <c r="Z181" s="168">
        <f t="shared" si="20"/>
        <v>0</v>
      </c>
      <c r="AB181" s="167">
        <f t="shared" si="21"/>
        <v>0</v>
      </c>
      <c r="AC181" s="163">
        <f t="shared" si="22"/>
        <v>0</v>
      </c>
      <c r="AD181" s="163">
        <f t="shared" si="23"/>
        <v>0</v>
      </c>
      <c r="AE181" s="168">
        <f t="shared" si="24"/>
        <v>0</v>
      </c>
    </row>
    <row r="182" spans="1:31" x14ac:dyDescent="0.25">
      <c r="A182" s="293" t="str">
        <f>IF(ISBLANK('A4'!A182),"",'A4'!A182)</f>
        <v/>
      </c>
      <c r="B182" s="294" t="str">
        <f>IF(ISBLANK('A4'!B182),"",'A4'!B182)</f>
        <v/>
      </c>
      <c r="C182" s="295" t="str">
        <f>IF(ISBLANK('A4'!U182),"",'A4'!U182)</f>
        <v/>
      </c>
      <c r="D182" s="296"/>
      <c r="E182" s="297"/>
      <c r="F182" s="297"/>
      <c r="G182" s="297"/>
      <c r="H182" s="297"/>
      <c r="I182" s="297"/>
      <c r="J182" s="298"/>
      <c r="K182" s="504"/>
      <c r="L182" s="299"/>
      <c r="M182" s="300"/>
      <c r="N182" s="300"/>
      <c r="O182" s="300"/>
      <c r="P182" s="300"/>
      <c r="Q182" s="298"/>
      <c r="R182" s="297"/>
      <c r="S182" s="297"/>
      <c r="T182" s="297"/>
      <c r="U182" s="299"/>
      <c r="W182" s="167">
        <f t="shared" si="17"/>
        <v>0</v>
      </c>
      <c r="X182" s="163">
        <f t="shared" si="18"/>
        <v>0</v>
      </c>
      <c r="Y182" s="163">
        <f t="shared" si="19"/>
        <v>0</v>
      </c>
      <c r="Z182" s="168">
        <f t="shared" si="20"/>
        <v>0</v>
      </c>
      <c r="AB182" s="167">
        <f t="shared" si="21"/>
        <v>0</v>
      </c>
      <c r="AC182" s="163">
        <f t="shared" si="22"/>
        <v>0</v>
      </c>
      <c r="AD182" s="163">
        <f t="shared" si="23"/>
        <v>0</v>
      </c>
      <c r="AE182" s="168">
        <f t="shared" si="24"/>
        <v>0</v>
      </c>
    </row>
    <row r="183" spans="1:31" x14ac:dyDescent="0.25">
      <c r="A183" s="293" t="str">
        <f>IF(ISBLANK('A4'!A183),"",'A4'!A183)</f>
        <v/>
      </c>
      <c r="B183" s="294" t="str">
        <f>IF(ISBLANK('A4'!B183),"",'A4'!B183)</f>
        <v/>
      </c>
      <c r="C183" s="295" t="str">
        <f>IF(ISBLANK('A4'!U183),"",'A4'!U183)</f>
        <v/>
      </c>
      <c r="D183" s="296"/>
      <c r="E183" s="297"/>
      <c r="F183" s="297"/>
      <c r="G183" s="297"/>
      <c r="H183" s="297"/>
      <c r="I183" s="297"/>
      <c r="J183" s="298"/>
      <c r="K183" s="504"/>
      <c r="L183" s="299"/>
      <c r="M183" s="300"/>
      <c r="N183" s="300"/>
      <c r="O183" s="300"/>
      <c r="P183" s="300"/>
      <c r="Q183" s="298"/>
      <c r="R183" s="297"/>
      <c r="S183" s="297"/>
      <c r="T183" s="297"/>
      <c r="U183" s="299"/>
      <c r="W183" s="167">
        <f t="shared" si="17"/>
        <v>0</v>
      </c>
      <c r="X183" s="163">
        <f t="shared" si="18"/>
        <v>0</v>
      </c>
      <c r="Y183" s="163">
        <f t="shared" si="19"/>
        <v>0</v>
      </c>
      <c r="Z183" s="168">
        <f t="shared" si="20"/>
        <v>0</v>
      </c>
      <c r="AB183" s="167">
        <f t="shared" si="21"/>
        <v>0</v>
      </c>
      <c r="AC183" s="163">
        <f t="shared" si="22"/>
        <v>0</v>
      </c>
      <c r="AD183" s="163">
        <f t="shared" si="23"/>
        <v>0</v>
      </c>
      <c r="AE183" s="168">
        <f t="shared" si="24"/>
        <v>0</v>
      </c>
    </row>
    <row r="184" spans="1:31" x14ac:dyDescent="0.25">
      <c r="A184" s="293" t="str">
        <f>IF(ISBLANK('A4'!A184),"",'A4'!A184)</f>
        <v/>
      </c>
      <c r="B184" s="294" t="str">
        <f>IF(ISBLANK('A4'!B184),"",'A4'!B184)</f>
        <v/>
      </c>
      <c r="C184" s="295" t="str">
        <f>IF(ISBLANK('A4'!U184),"",'A4'!U184)</f>
        <v/>
      </c>
      <c r="D184" s="296"/>
      <c r="E184" s="297"/>
      <c r="F184" s="297"/>
      <c r="G184" s="297"/>
      <c r="H184" s="297"/>
      <c r="I184" s="297"/>
      <c r="J184" s="298"/>
      <c r="K184" s="504"/>
      <c r="L184" s="299"/>
      <c r="M184" s="300"/>
      <c r="N184" s="300"/>
      <c r="O184" s="300"/>
      <c r="P184" s="300"/>
      <c r="Q184" s="298"/>
      <c r="R184" s="297"/>
      <c r="S184" s="297"/>
      <c r="T184" s="297"/>
      <c r="U184" s="299"/>
      <c r="W184" s="167">
        <f t="shared" si="17"/>
        <v>0</v>
      </c>
      <c r="X184" s="163">
        <f t="shared" si="18"/>
        <v>0</v>
      </c>
      <c r="Y184" s="163">
        <f t="shared" si="19"/>
        <v>0</v>
      </c>
      <c r="Z184" s="168">
        <f t="shared" si="20"/>
        <v>0</v>
      </c>
      <c r="AB184" s="167">
        <f t="shared" si="21"/>
        <v>0</v>
      </c>
      <c r="AC184" s="163">
        <f t="shared" si="22"/>
        <v>0</v>
      </c>
      <c r="AD184" s="163">
        <f t="shared" si="23"/>
        <v>0</v>
      </c>
      <c r="AE184" s="168">
        <f t="shared" si="24"/>
        <v>0</v>
      </c>
    </row>
    <row r="185" spans="1:31" x14ac:dyDescent="0.25">
      <c r="A185" s="293" t="str">
        <f>IF(ISBLANK('A4'!A185),"",'A4'!A185)</f>
        <v/>
      </c>
      <c r="B185" s="294" t="str">
        <f>IF(ISBLANK('A4'!B185),"",'A4'!B185)</f>
        <v/>
      </c>
      <c r="C185" s="295" t="str">
        <f>IF(ISBLANK('A4'!U185),"",'A4'!U185)</f>
        <v/>
      </c>
      <c r="D185" s="296"/>
      <c r="E185" s="297"/>
      <c r="F185" s="297"/>
      <c r="G185" s="297"/>
      <c r="H185" s="297"/>
      <c r="I185" s="297"/>
      <c r="J185" s="298"/>
      <c r="K185" s="504"/>
      <c r="L185" s="299"/>
      <c r="M185" s="300"/>
      <c r="N185" s="300"/>
      <c r="O185" s="300"/>
      <c r="P185" s="300"/>
      <c r="Q185" s="298"/>
      <c r="R185" s="297"/>
      <c r="S185" s="297"/>
      <c r="T185" s="297"/>
      <c r="U185" s="299"/>
      <c r="W185" s="167">
        <f t="shared" si="17"/>
        <v>0</v>
      </c>
      <c r="X185" s="163">
        <f t="shared" si="18"/>
        <v>0</v>
      </c>
      <c r="Y185" s="163">
        <f t="shared" si="19"/>
        <v>0</v>
      </c>
      <c r="Z185" s="168">
        <f t="shared" si="20"/>
        <v>0</v>
      </c>
      <c r="AB185" s="167">
        <f t="shared" si="21"/>
        <v>0</v>
      </c>
      <c r="AC185" s="163">
        <f t="shared" si="22"/>
        <v>0</v>
      </c>
      <c r="AD185" s="163">
        <f t="shared" si="23"/>
        <v>0</v>
      </c>
      <c r="AE185" s="168">
        <f t="shared" si="24"/>
        <v>0</v>
      </c>
    </row>
    <row r="186" spans="1:31" x14ac:dyDescent="0.25">
      <c r="A186" s="293" t="str">
        <f>IF(ISBLANK('A4'!A186),"",'A4'!A186)</f>
        <v/>
      </c>
      <c r="B186" s="294" t="str">
        <f>IF(ISBLANK('A4'!B186),"",'A4'!B186)</f>
        <v/>
      </c>
      <c r="C186" s="295" t="str">
        <f>IF(ISBLANK('A4'!U186),"",'A4'!U186)</f>
        <v/>
      </c>
      <c r="D186" s="296"/>
      <c r="E186" s="297"/>
      <c r="F186" s="297"/>
      <c r="G186" s="297"/>
      <c r="H186" s="297"/>
      <c r="I186" s="297"/>
      <c r="J186" s="298"/>
      <c r="K186" s="504"/>
      <c r="L186" s="299"/>
      <c r="M186" s="300"/>
      <c r="N186" s="300"/>
      <c r="O186" s="300"/>
      <c r="P186" s="300"/>
      <c r="Q186" s="298"/>
      <c r="R186" s="297"/>
      <c r="S186" s="297"/>
      <c r="T186" s="297"/>
      <c r="U186" s="299"/>
      <c r="W186" s="167">
        <f t="shared" si="17"/>
        <v>0</v>
      </c>
      <c r="X186" s="163">
        <f t="shared" si="18"/>
        <v>0</v>
      </c>
      <c r="Y186" s="163">
        <f t="shared" si="19"/>
        <v>0</v>
      </c>
      <c r="Z186" s="168">
        <f t="shared" si="20"/>
        <v>0</v>
      </c>
      <c r="AB186" s="167">
        <f t="shared" si="21"/>
        <v>0</v>
      </c>
      <c r="AC186" s="163">
        <f t="shared" si="22"/>
        <v>0</v>
      </c>
      <c r="AD186" s="163">
        <f t="shared" si="23"/>
        <v>0</v>
      </c>
      <c r="AE186" s="168">
        <f t="shared" si="24"/>
        <v>0</v>
      </c>
    </row>
    <row r="187" spans="1:31" x14ac:dyDescent="0.25">
      <c r="A187" s="293" t="str">
        <f>IF(ISBLANK('A4'!A187),"",'A4'!A187)</f>
        <v/>
      </c>
      <c r="B187" s="294" t="str">
        <f>IF(ISBLANK('A4'!B187),"",'A4'!B187)</f>
        <v/>
      </c>
      <c r="C187" s="295" t="str">
        <f>IF(ISBLANK('A4'!U187),"",'A4'!U187)</f>
        <v/>
      </c>
      <c r="D187" s="296"/>
      <c r="E187" s="297"/>
      <c r="F187" s="297"/>
      <c r="G187" s="297"/>
      <c r="H187" s="297"/>
      <c r="I187" s="297"/>
      <c r="J187" s="298"/>
      <c r="K187" s="504"/>
      <c r="L187" s="299"/>
      <c r="M187" s="300"/>
      <c r="N187" s="300"/>
      <c r="O187" s="300"/>
      <c r="P187" s="300"/>
      <c r="Q187" s="298"/>
      <c r="R187" s="297"/>
      <c r="S187" s="297"/>
      <c r="T187" s="297"/>
      <c r="U187" s="299"/>
      <c r="W187" s="167">
        <f t="shared" si="17"/>
        <v>0</v>
      </c>
      <c r="X187" s="163">
        <f t="shared" si="18"/>
        <v>0</v>
      </c>
      <c r="Y187" s="163">
        <f t="shared" si="19"/>
        <v>0</v>
      </c>
      <c r="Z187" s="168">
        <f t="shared" si="20"/>
        <v>0</v>
      </c>
      <c r="AB187" s="167">
        <f t="shared" si="21"/>
        <v>0</v>
      </c>
      <c r="AC187" s="163">
        <f t="shared" si="22"/>
        <v>0</v>
      </c>
      <c r="AD187" s="163">
        <f t="shared" si="23"/>
        <v>0</v>
      </c>
      <c r="AE187" s="168">
        <f t="shared" si="24"/>
        <v>0</v>
      </c>
    </row>
    <row r="188" spans="1:31" x14ac:dyDescent="0.25">
      <c r="A188" s="293" t="str">
        <f>IF(ISBLANK('A4'!A188),"",'A4'!A188)</f>
        <v/>
      </c>
      <c r="B188" s="294" t="str">
        <f>IF(ISBLANK('A4'!B188),"",'A4'!B188)</f>
        <v/>
      </c>
      <c r="C188" s="295" t="str">
        <f>IF(ISBLANK('A4'!U188),"",'A4'!U188)</f>
        <v/>
      </c>
      <c r="D188" s="296"/>
      <c r="E188" s="297"/>
      <c r="F188" s="297"/>
      <c r="G188" s="297"/>
      <c r="H188" s="297"/>
      <c r="I188" s="297"/>
      <c r="J188" s="298"/>
      <c r="K188" s="504"/>
      <c r="L188" s="299"/>
      <c r="M188" s="300"/>
      <c r="N188" s="300"/>
      <c r="O188" s="300"/>
      <c r="P188" s="300"/>
      <c r="Q188" s="298"/>
      <c r="R188" s="297"/>
      <c r="S188" s="297"/>
      <c r="T188" s="297"/>
      <c r="U188" s="299"/>
      <c r="W188" s="167">
        <f t="shared" si="17"/>
        <v>0</v>
      </c>
      <c r="X188" s="163">
        <f t="shared" si="18"/>
        <v>0</v>
      </c>
      <c r="Y188" s="163">
        <f t="shared" si="19"/>
        <v>0</v>
      </c>
      <c r="Z188" s="168">
        <f t="shared" si="20"/>
        <v>0</v>
      </c>
      <c r="AB188" s="167">
        <f t="shared" si="21"/>
        <v>0</v>
      </c>
      <c r="AC188" s="163">
        <f t="shared" si="22"/>
        <v>0</v>
      </c>
      <c r="AD188" s="163">
        <f t="shared" si="23"/>
        <v>0</v>
      </c>
      <c r="AE188" s="168">
        <f t="shared" si="24"/>
        <v>0</v>
      </c>
    </row>
    <row r="189" spans="1:31" x14ac:dyDescent="0.25">
      <c r="A189" s="293" t="str">
        <f>IF(ISBLANK('A4'!A189),"",'A4'!A189)</f>
        <v/>
      </c>
      <c r="B189" s="294" t="str">
        <f>IF(ISBLANK('A4'!B189),"",'A4'!B189)</f>
        <v/>
      </c>
      <c r="C189" s="295" t="str">
        <f>IF(ISBLANK('A4'!U189),"",'A4'!U189)</f>
        <v/>
      </c>
      <c r="D189" s="296"/>
      <c r="E189" s="297"/>
      <c r="F189" s="297"/>
      <c r="G189" s="297"/>
      <c r="H189" s="297"/>
      <c r="I189" s="297"/>
      <c r="J189" s="298"/>
      <c r="K189" s="504"/>
      <c r="L189" s="299"/>
      <c r="M189" s="300"/>
      <c r="N189" s="300"/>
      <c r="O189" s="300"/>
      <c r="P189" s="300"/>
      <c r="Q189" s="298"/>
      <c r="R189" s="297"/>
      <c r="S189" s="297"/>
      <c r="T189" s="297"/>
      <c r="U189" s="299"/>
      <c r="W189" s="167">
        <f t="shared" si="17"/>
        <v>0</v>
      </c>
      <c r="X189" s="163">
        <f t="shared" si="18"/>
        <v>0</v>
      </c>
      <c r="Y189" s="163">
        <f t="shared" si="19"/>
        <v>0</v>
      </c>
      <c r="Z189" s="168">
        <f t="shared" si="20"/>
        <v>0</v>
      </c>
      <c r="AB189" s="167">
        <f t="shared" si="21"/>
        <v>0</v>
      </c>
      <c r="AC189" s="163">
        <f t="shared" si="22"/>
        <v>0</v>
      </c>
      <c r="AD189" s="163">
        <f t="shared" si="23"/>
        <v>0</v>
      </c>
      <c r="AE189" s="168">
        <f t="shared" si="24"/>
        <v>0</v>
      </c>
    </row>
    <row r="190" spans="1:31" x14ac:dyDescent="0.25">
      <c r="A190" s="293" t="str">
        <f>IF(ISBLANK('A4'!A190),"",'A4'!A190)</f>
        <v/>
      </c>
      <c r="B190" s="294" t="str">
        <f>IF(ISBLANK('A4'!B190),"",'A4'!B190)</f>
        <v/>
      </c>
      <c r="C190" s="295" t="str">
        <f>IF(ISBLANK('A4'!U190),"",'A4'!U190)</f>
        <v/>
      </c>
      <c r="D190" s="296"/>
      <c r="E190" s="297"/>
      <c r="F190" s="297"/>
      <c r="G190" s="297"/>
      <c r="H190" s="297"/>
      <c r="I190" s="297"/>
      <c r="J190" s="298"/>
      <c r="K190" s="504"/>
      <c r="L190" s="299"/>
      <c r="M190" s="300"/>
      <c r="N190" s="300"/>
      <c r="O190" s="300"/>
      <c r="P190" s="300"/>
      <c r="Q190" s="298"/>
      <c r="R190" s="297"/>
      <c r="S190" s="297"/>
      <c r="T190" s="297"/>
      <c r="U190" s="299"/>
      <c r="W190" s="167">
        <f t="shared" si="17"/>
        <v>0</v>
      </c>
      <c r="X190" s="163">
        <f t="shared" si="18"/>
        <v>0</v>
      </c>
      <c r="Y190" s="163">
        <f t="shared" si="19"/>
        <v>0</v>
      </c>
      <c r="Z190" s="168">
        <f t="shared" si="20"/>
        <v>0</v>
      </c>
      <c r="AB190" s="167">
        <f t="shared" si="21"/>
        <v>0</v>
      </c>
      <c r="AC190" s="163">
        <f t="shared" si="22"/>
        <v>0</v>
      </c>
      <c r="AD190" s="163">
        <f t="shared" si="23"/>
        <v>0</v>
      </c>
      <c r="AE190" s="168">
        <f t="shared" si="24"/>
        <v>0</v>
      </c>
    </row>
    <row r="191" spans="1:31" x14ac:dyDescent="0.25">
      <c r="A191" s="293" t="str">
        <f>IF(ISBLANK('A4'!A191),"",'A4'!A191)</f>
        <v/>
      </c>
      <c r="B191" s="294" t="str">
        <f>IF(ISBLANK('A4'!B191),"",'A4'!B191)</f>
        <v/>
      </c>
      <c r="C191" s="295" t="str">
        <f>IF(ISBLANK('A4'!U191),"",'A4'!U191)</f>
        <v/>
      </c>
      <c r="D191" s="296"/>
      <c r="E191" s="297"/>
      <c r="F191" s="297"/>
      <c r="G191" s="297"/>
      <c r="H191" s="297"/>
      <c r="I191" s="297"/>
      <c r="J191" s="298"/>
      <c r="K191" s="504"/>
      <c r="L191" s="299"/>
      <c r="M191" s="300"/>
      <c r="N191" s="300"/>
      <c r="O191" s="300"/>
      <c r="P191" s="300"/>
      <c r="Q191" s="298"/>
      <c r="R191" s="297"/>
      <c r="S191" s="297"/>
      <c r="T191" s="297"/>
      <c r="U191" s="299"/>
      <c r="W191" s="167">
        <f t="shared" si="17"/>
        <v>0</v>
      </c>
      <c r="X191" s="163">
        <f t="shared" si="18"/>
        <v>0</v>
      </c>
      <c r="Y191" s="163">
        <f t="shared" si="19"/>
        <v>0</v>
      </c>
      <c r="Z191" s="168">
        <f t="shared" si="20"/>
        <v>0</v>
      </c>
      <c r="AB191" s="167">
        <f t="shared" si="21"/>
        <v>0</v>
      </c>
      <c r="AC191" s="163">
        <f t="shared" si="22"/>
        <v>0</v>
      </c>
      <c r="AD191" s="163">
        <f t="shared" si="23"/>
        <v>0</v>
      </c>
      <c r="AE191" s="168">
        <f t="shared" si="24"/>
        <v>0</v>
      </c>
    </row>
    <row r="192" spans="1:31" x14ac:dyDescent="0.25">
      <c r="A192" s="293" t="str">
        <f>IF(ISBLANK('A4'!A192),"",'A4'!A192)</f>
        <v/>
      </c>
      <c r="B192" s="294" t="str">
        <f>IF(ISBLANK('A4'!B192),"",'A4'!B192)</f>
        <v/>
      </c>
      <c r="C192" s="295" t="str">
        <f>IF(ISBLANK('A4'!U192),"",'A4'!U192)</f>
        <v/>
      </c>
      <c r="D192" s="296"/>
      <c r="E192" s="297"/>
      <c r="F192" s="297"/>
      <c r="G192" s="297"/>
      <c r="H192" s="297"/>
      <c r="I192" s="297"/>
      <c r="J192" s="298"/>
      <c r="K192" s="504"/>
      <c r="L192" s="299"/>
      <c r="M192" s="300"/>
      <c r="N192" s="300"/>
      <c r="O192" s="300"/>
      <c r="P192" s="300"/>
      <c r="Q192" s="298"/>
      <c r="R192" s="297"/>
      <c r="S192" s="297"/>
      <c r="T192" s="297"/>
      <c r="U192" s="299"/>
      <c r="W192" s="167">
        <f t="shared" si="17"/>
        <v>0</v>
      </c>
      <c r="X192" s="163">
        <f t="shared" si="18"/>
        <v>0</v>
      </c>
      <c r="Y192" s="163">
        <f t="shared" si="19"/>
        <v>0</v>
      </c>
      <c r="Z192" s="168">
        <f t="shared" si="20"/>
        <v>0</v>
      </c>
      <c r="AB192" s="167">
        <f t="shared" si="21"/>
        <v>0</v>
      </c>
      <c r="AC192" s="163">
        <f t="shared" si="22"/>
        <v>0</v>
      </c>
      <c r="AD192" s="163">
        <f t="shared" si="23"/>
        <v>0</v>
      </c>
      <c r="AE192" s="168">
        <f t="shared" si="24"/>
        <v>0</v>
      </c>
    </row>
    <row r="193" spans="1:31" x14ac:dyDescent="0.25">
      <c r="A193" s="293" t="str">
        <f>IF(ISBLANK('A4'!A193),"",'A4'!A193)</f>
        <v/>
      </c>
      <c r="B193" s="294" t="str">
        <f>IF(ISBLANK('A4'!B193),"",'A4'!B193)</f>
        <v/>
      </c>
      <c r="C193" s="295" t="str">
        <f>IF(ISBLANK('A4'!U193),"",'A4'!U193)</f>
        <v/>
      </c>
      <c r="D193" s="296"/>
      <c r="E193" s="297"/>
      <c r="F193" s="297"/>
      <c r="G193" s="297"/>
      <c r="H193" s="297"/>
      <c r="I193" s="297"/>
      <c r="J193" s="298"/>
      <c r="K193" s="504"/>
      <c r="L193" s="299"/>
      <c r="M193" s="300"/>
      <c r="N193" s="300"/>
      <c r="O193" s="300"/>
      <c r="P193" s="300"/>
      <c r="Q193" s="298"/>
      <c r="R193" s="297"/>
      <c r="S193" s="297"/>
      <c r="T193" s="297"/>
      <c r="U193" s="299"/>
      <c r="W193" s="167">
        <f t="shared" si="17"/>
        <v>0</v>
      </c>
      <c r="X193" s="163">
        <f t="shared" si="18"/>
        <v>0</v>
      </c>
      <c r="Y193" s="163">
        <f t="shared" si="19"/>
        <v>0</v>
      </c>
      <c r="Z193" s="168">
        <f t="shared" si="20"/>
        <v>0</v>
      </c>
      <c r="AB193" s="167">
        <f t="shared" si="21"/>
        <v>0</v>
      </c>
      <c r="AC193" s="163">
        <f t="shared" si="22"/>
        <v>0</v>
      </c>
      <c r="AD193" s="163">
        <f t="shared" si="23"/>
        <v>0</v>
      </c>
      <c r="AE193" s="168">
        <f t="shared" si="24"/>
        <v>0</v>
      </c>
    </row>
    <row r="194" spans="1:31" x14ac:dyDescent="0.25">
      <c r="A194" s="293" t="str">
        <f>IF(ISBLANK('A4'!A194),"",'A4'!A194)</f>
        <v/>
      </c>
      <c r="B194" s="294" t="str">
        <f>IF(ISBLANK('A4'!B194),"",'A4'!B194)</f>
        <v/>
      </c>
      <c r="C194" s="295" t="str">
        <f>IF(ISBLANK('A4'!U194),"",'A4'!U194)</f>
        <v/>
      </c>
      <c r="D194" s="296"/>
      <c r="E194" s="297"/>
      <c r="F194" s="297"/>
      <c r="G194" s="297"/>
      <c r="H194" s="297"/>
      <c r="I194" s="297"/>
      <c r="J194" s="298"/>
      <c r="K194" s="504"/>
      <c r="L194" s="299"/>
      <c r="M194" s="300"/>
      <c r="N194" s="300"/>
      <c r="O194" s="300"/>
      <c r="P194" s="300"/>
      <c r="Q194" s="298"/>
      <c r="R194" s="297"/>
      <c r="S194" s="297"/>
      <c r="T194" s="297"/>
      <c r="U194" s="299"/>
      <c r="W194" s="167">
        <f t="shared" si="17"/>
        <v>0</v>
      </c>
      <c r="X194" s="163">
        <f t="shared" si="18"/>
        <v>0</v>
      </c>
      <c r="Y194" s="163">
        <f t="shared" si="19"/>
        <v>0</v>
      </c>
      <c r="Z194" s="168">
        <f t="shared" si="20"/>
        <v>0</v>
      </c>
      <c r="AB194" s="167">
        <f t="shared" si="21"/>
        <v>0</v>
      </c>
      <c r="AC194" s="163">
        <f t="shared" si="22"/>
        <v>0</v>
      </c>
      <c r="AD194" s="163">
        <f t="shared" si="23"/>
        <v>0</v>
      </c>
      <c r="AE194" s="168">
        <f t="shared" si="24"/>
        <v>0</v>
      </c>
    </row>
    <row r="195" spans="1:31" x14ac:dyDescent="0.25">
      <c r="A195" s="293" t="str">
        <f>IF(ISBLANK('A4'!A195),"",'A4'!A195)</f>
        <v/>
      </c>
      <c r="B195" s="294" t="str">
        <f>IF(ISBLANK('A4'!B195),"",'A4'!B195)</f>
        <v/>
      </c>
      <c r="C195" s="295" t="str">
        <f>IF(ISBLANK('A4'!U195),"",'A4'!U195)</f>
        <v/>
      </c>
      <c r="D195" s="296"/>
      <c r="E195" s="297"/>
      <c r="F195" s="297"/>
      <c r="G195" s="297"/>
      <c r="H195" s="297"/>
      <c r="I195" s="297"/>
      <c r="J195" s="298"/>
      <c r="K195" s="504"/>
      <c r="L195" s="299"/>
      <c r="M195" s="300"/>
      <c r="N195" s="300"/>
      <c r="O195" s="300"/>
      <c r="P195" s="300"/>
      <c r="Q195" s="298"/>
      <c r="R195" s="297"/>
      <c r="S195" s="297"/>
      <c r="T195" s="297"/>
      <c r="U195" s="299"/>
      <c r="W195" s="167">
        <f t="shared" si="17"/>
        <v>0</v>
      </c>
      <c r="X195" s="163">
        <f t="shared" si="18"/>
        <v>0</v>
      </c>
      <c r="Y195" s="163">
        <f t="shared" si="19"/>
        <v>0</v>
      </c>
      <c r="Z195" s="168">
        <f t="shared" si="20"/>
        <v>0</v>
      </c>
      <c r="AB195" s="167">
        <f t="shared" si="21"/>
        <v>0</v>
      </c>
      <c r="AC195" s="163">
        <f t="shared" si="22"/>
        <v>0</v>
      </c>
      <c r="AD195" s="163">
        <f t="shared" si="23"/>
        <v>0</v>
      </c>
      <c r="AE195" s="168">
        <f t="shared" si="24"/>
        <v>0</v>
      </c>
    </row>
    <row r="196" spans="1:31" ht="15.75" thickBot="1" x14ac:dyDescent="0.3">
      <c r="A196" s="301" t="str">
        <f>IF(ISBLANK('A4'!A196),"",'A4'!A196)</f>
        <v/>
      </c>
      <c r="B196" s="302" t="str">
        <f>IF(ISBLANK('A4'!B196),"",'A4'!B196)</f>
        <v/>
      </c>
      <c r="C196" s="303" t="str">
        <f>IF(ISBLANK('A4'!U196),"",'A4'!U196)</f>
        <v/>
      </c>
      <c r="D196" s="304"/>
      <c r="E196" s="305"/>
      <c r="F196" s="305"/>
      <c r="G196" s="305"/>
      <c r="H196" s="305"/>
      <c r="I196" s="305"/>
      <c r="J196" s="306"/>
      <c r="K196" s="505"/>
      <c r="L196" s="307"/>
      <c r="M196" s="308"/>
      <c r="N196" s="308"/>
      <c r="O196" s="308"/>
      <c r="P196" s="308"/>
      <c r="Q196" s="306"/>
      <c r="R196" s="305"/>
      <c r="S196" s="305"/>
      <c r="T196" s="305"/>
      <c r="U196" s="307"/>
      <c r="W196" s="169">
        <f t="shared" si="17"/>
        <v>0</v>
      </c>
      <c r="X196" s="170">
        <f t="shared" si="18"/>
        <v>0</v>
      </c>
      <c r="Y196" s="170">
        <f t="shared" si="19"/>
        <v>0</v>
      </c>
      <c r="Z196" s="171">
        <f t="shared" si="20"/>
        <v>0</v>
      </c>
      <c r="AB196" s="169">
        <f t="shared" si="21"/>
        <v>0</v>
      </c>
      <c r="AC196" s="170">
        <f t="shared" si="22"/>
        <v>0</v>
      </c>
      <c r="AD196" s="170">
        <f t="shared" si="23"/>
        <v>0</v>
      </c>
      <c r="AE196" s="171">
        <f t="shared" si="24"/>
        <v>0</v>
      </c>
    </row>
  </sheetData>
  <mergeCells count="10">
    <mergeCell ref="D12:U12"/>
    <mergeCell ref="D13:I13"/>
    <mergeCell ref="J13:L13"/>
    <mergeCell ref="M13:P13"/>
    <mergeCell ref="Q13:U13"/>
    <mergeCell ref="A9:C9"/>
    <mergeCell ref="A10:C10"/>
    <mergeCell ref="A12:A15"/>
    <mergeCell ref="B12:B15"/>
    <mergeCell ref="C12:C15"/>
  </mergeCells>
  <conditionalFormatting sqref="D17:I196">
    <cfRule type="expression" dxfId="36" priority="4">
      <formula>IF($AB17=0,FALSE,TRUE)</formula>
    </cfRule>
  </conditionalFormatting>
  <conditionalFormatting sqref="J17:L196">
    <cfRule type="expression" dxfId="35" priority="3">
      <formula>IF($AC17=0,FALSE,TRUE)</formula>
    </cfRule>
  </conditionalFormatting>
  <conditionalFormatting sqref="M17:P196">
    <cfRule type="expression" dxfId="34" priority="2">
      <formula>IF($AD17=0,FALSE,TRUE)</formula>
    </cfRule>
  </conditionalFormatting>
  <conditionalFormatting sqref="Q17:U196">
    <cfRule type="expression" dxfId="33" priority="1">
      <formula>IF($AE17=0,FALSE,TRUE)</formula>
    </cfRule>
  </conditionalFormatting>
  <dataValidations count="1">
    <dataValidation type="whole" operator="greaterThanOrEqual" allowBlank="1" showInputMessage="1" showErrorMessage="1" error="Please enter a whole number greater than or equal to 0." sqref="D17:U196" xr:uid="{00000000-0002-0000-1800-000000000000}">
      <formula1>0</formula1>
    </dataValidation>
  </dataValidations>
  <pageMargins left="0.7" right="0.7" top="0.75" bottom="0.75" header="0.3" footer="0.3"/>
  <pageSetup paperSize="5" scale="48" fitToHeight="0" orientation="landscape" r:id="rId1"/>
  <drawing r:id="rId2"/>
  <legacy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tint="-0.499984740745262"/>
    <pageSetUpPr fitToPage="1"/>
  </sheetPr>
  <dimension ref="B1:J80"/>
  <sheetViews>
    <sheetView workbookViewId="0"/>
  </sheetViews>
  <sheetFormatPr defaultColWidth="9.140625" defaultRowHeight="15" x14ac:dyDescent="0.25"/>
  <cols>
    <col min="1" max="1" width="2.85546875" style="374" customWidth="1"/>
    <col min="2" max="2" width="57.7109375" style="374" bestFit="1" customWidth="1"/>
    <col min="3" max="4" width="12.7109375" style="374" customWidth="1"/>
    <col min="5" max="5" width="2.85546875" style="374" customWidth="1"/>
    <col min="6" max="10" width="12.7109375" style="374" customWidth="1"/>
    <col min="11" max="11" width="2.85546875" style="374" customWidth="1"/>
    <col min="12" max="16384" width="9.140625" style="374"/>
  </cols>
  <sheetData>
    <row r="1" spans="2:10" s="373" customFormat="1" x14ac:dyDescent="0.25"/>
    <row r="2" spans="2:10" s="373" customFormat="1" x14ac:dyDescent="0.25"/>
    <row r="3" spans="2:10" s="373" customFormat="1" x14ac:dyDescent="0.25"/>
    <row r="4" spans="2:10" s="373" customFormat="1" x14ac:dyDescent="0.25"/>
    <row r="5" spans="2:10" s="373" customFormat="1" x14ac:dyDescent="0.25"/>
    <row r="6" spans="2:10" s="373" customFormat="1" x14ac:dyDescent="0.25"/>
    <row r="7" spans="2:10" s="373" customFormat="1" hidden="1" x14ac:dyDescent="0.25"/>
    <row r="8" spans="2:10" s="373" customFormat="1" hidden="1" x14ac:dyDescent="0.25"/>
    <row r="10" spans="2:10" ht="16.5" thickBot="1" x14ac:dyDescent="0.3">
      <c r="B10" s="1293" t="s">
        <v>618</v>
      </c>
      <c r="C10" s="1293"/>
      <c r="D10" s="1293"/>
      <c r="F10" s="1293" t="s">
        <v>617</v>
      </c>
      <c r="G10" s="1293"/>
      <c r="H10" s="1293"/>
      <c r="I10" s="1293"/>
      <c r="J10" s="1293"/>
    </row>
    <row r="11" spans="2:10" ht="15.75" x14ac:dyDescent="0.25">
      <c r="B11" s="18"/>
      <c r="C11" s="15"/>
      <c r="D11" s="375"/>
      <c r="F11" s="8"/>
      <c r="G11" s="15"/>
      <c r="H11" s="15"/>
      <c r="I11" s="15"/>
      <c r="J11" s="9"/>
    </row>
    <row r="12" spans="2:10" ht="47.25" x14ac:dyDescent="0.25">
      <c r="B12" s="19" t="s">
        <v>39</v>
      </c>
      <c r="C12" s="21" t="s">
        <v>40</v>
      </c>
      <c r="D12" s="14" t="s">
        <v>104</v>
      </c>
      <c r="F12" s="10" t="s">
        <v>40</v>
      </c>
      <c r="G12" s="16" t="s">
        <v>105</v>
      </c>
      <c r="H12" s="16" t="s">
        <v>106</v>
      </c>
      <c r="I12" s="16" t="s">
        <v>107</v>
      </c>
      <c r="J12" s="14" t="s">
        <v>108</v>
      </c>
    </row>
    <row r="13" spans="2:10" ht="16.5" thickBot="1" x14ac:dyDescent="0.3">
      <c r="B13" s="20"/>
      <c r="C13" s="17"/>
      <c r="D13" s="376"/>
      <c r="F13" s="12"/>
      <c r="G13" s="17"/>
      <c r="H13" s="17"/>
      <c r="I13" s="17"/>
      <c r="J13" s="13"/>
    </row>
    <row r="14" spans="2:10" ht="15.75" thickBot="1" x14ac:dyDescent="0.3">
      <c r="B14" s="526" t="s">
        <v>41</v>
      </c>
      <c r="C14" s="527" t="s">
        <v>42</v>
      </c>
      <c r="D14" s="528" t="s">
        <v>43</v>
      </c>
      <c r="F14" s="532">
        <v>1</v>
      </c>
      <c r="G14" s="533">
        <v>19.89</v>
      </c>
      <c r="H14" s="533">
        <v>20.52</v>
      </c>
      <c r="I14" s="533">
        <v>21.65</v>
      </c>
      <c r="J14" s="534">
        <v>22.79</v>
      </c>
    </row>
    <row r="15" spans="2:10" ht="15.75" thickBot="1" x14ac:dyDescent="0.3">
      <c r="B15" s="529" t="s">
        <v>44</v>
      </c>
      <c r="C15" s="530">
        <v>7</v>
      </c>
      <c r="D15" s="531">
        <v>9</v>
      </c>
      <c r="F15" s="532">
        <v>2</v>
      </c>
      <c r="G15" s="533">
        <v>20.46</v>
      </c>
      <c r="H15" s="533">
        <v>21.14</v>
      </c>
      <c r="I15" s="533">
        <v>22.31</v>
      </c>
      <c r="J15" s="534">
        <v>23.47</v>
      </c>
    </row>
    <row r="16" spans="2:10" ht="15.75" thickBot="1" x14ac:dyDescent="0.3">
      <c r="B16" s="529" t="s">
        <v>45</v>
      </c>
      <c r="C16" s="530">
        <v>8</v>
      </c>
      <c r="D16" s="531">
        <v>10</v>
      </c>
      <c r="F16" s="532">
        <v>3</v>
      </c>
      <c r="G16" s="533">
        <v>20.84</v>
      </c>
      <c r="H16" s="533">
        <v>21.54</v>
      </c>
      <c r="I16" s="533">
        <v>22.76</v>
      </c>
      <c r="J16" s="534">
        <v>23.9</v>
      </c>
    </row>
    <row r="17" spans="2:10" ht="15.75" thickBot="1" x14ac:dyDescent="0.3">
      <c r="B17" s="526" t="s">
        <v>46</v>
      </c>
      <c r="C17" s="527" t="s">
        <v>42</v>
      </c>
      <c r="D17" s="528" t="s">
        <v>43</v>
      </c>
      <c r="F17" s="532">
        <v>4</v>
      </c>
      <c r="G17" s="533">
        <v>21.22</v>
      </c>
      <c r="H17" s="533">
        <v>21.97</v>
      </c>
      <c r="I17" s="533">
        <v>23.18</v>
      </c>
      <c r="J17" s="534">
        <v>24.39</v>
      </c>
    </row>
    <row r="18" spans="2:10" ht="15.75" thickBot="1" x14ac:dyDescent="0.3">
      <c r="B18" s="529" t="s">
        <v>455</v>
      </c>
      <c r="C18" s="530">
        <v>5</v>
      </c>
      <c r="D18" s="531">
        <v>7</v>
      </c>
      <c r="F18" s="532">
        <v>5</v>
      </c>
      <c r="G18" s="533">
        <v>22.02</v>
      </c>
      <c r="H18" s="533">
        <v>22.78</v>
      </c>
      <c r="I18" s="533">
        <v>24</v>
      </c>
      <c r="J18" s="534">
        <v>25.26</v>
      </c>
    </row>
    <row r="19" spans="2:10" ht="15.75" thickBot="1" x14ac:dyDescent="0.3">
      <c r="B19" s="529" t="s">
        <v>454</v>
      </c>
      <c r="C19" s="530">
        <v>7</v>
      </c>
      <c r="D19" s="531">
        <v>9</v>
      </c>
      <c r="F19" s="532">
        <v>6</v>
      </c>
      <c r="G19" s="533">
        <v>22.79</v>
      </c>
      <c r="H19" s="533">
        <v>23.58</v>
      </c>
      <c r="I19" s="533">
        <v>24.85</v>
      </c>
      <c r="J19" s="534">
        <v>26.15</v>
      </c>
    </row>
    <row r="20" spans="2:10" ht="15.75" thickBot="1" x14ac:dyDescent="0.3">
      <c r="B20" s="529" t="s">
        <v>452</v>
      </c>
      <c r="C20" s="530">
        <v>10</v>
      </c>
      <c r="D20" s="531">
        <v>12</v>
      </c>
      <c r="F20" s="532">
        <v>7</v>
      </c>
      <c r="G20" s="533">
        <v>23.47</v>
      </c>
      <c r="H20" s="533">
        <v>24.25</v>
      </c>
      <c r="I20" s="533">
        <v>25.61</v>
      </c>
      <c r="J20" s="534">
        <v>26.97</v>
      </c>
    </row>
    <row r="21" spans="2:10" ht="15.75" thickBot="1" x14ac:dyDescent="0.3">
      <c r="B21" s="529" t="s">
        <v>453</v>
      </c>
      <c r="C21" s="530">
        <v>12</v>
      </c>
      <c r="D21" s="531">
        <v>14</v>
      </c>
      <c r="F21" s="532">
        <v>8</v>
      </c>
      <c r="G21" s="533">
        <v>23.99</v>
      </c>
      <c r="H21" s="533">
        <v>24.84</v>
      </c>
      <c r="I21" s="533">
        <v>26.18</v>
      </c>
      <c r="J21" s="534">
        <v>27.54</v>
      </c>
    </row>
    <row r="22" spans="2:10" ht="15.75" thickBot="1" x14ac:dyDescent="0.3">
      <c r="B22" s="526" t="s">
        <v>48</v>
      </c>
      <c r="C22" s="527" t="s">
        <v>42</v>
      </c>
      <c r="D22" s="528" t="s">
        <v>43</v>
      </c>
      <c r="F22" s="532">
        <v>9</v>
      </c>
      <c r="G22" s="533">
        <v>24.56</v>
      </c>
      <c r="H22" s="533">
        <v>25.41</v>
      </c>
      <c r="I22" s="533">
        <v>26.77</v>
      </c>
      <c r="J22" s="534">
        <v>28.16</v>
      </c>
    </row>
    <row r="23" spans="2:10" ht="15.75" thickBot="1" x14ac:dyDescent="0.3">
      <c r="B23" s="529" t="s">
        <v>49</v>
      </c>
      <c r="C23" s="530">
        <v>11</v>
      </c>
      <c r="D23" s="531">
        <v>13</v>
      </c>
      <c r="F23" s="532">
        <v>10</v>
      </c>
      <c r="G23" s="533">
        <v>25.05</v>
      </c>
      <c r="H23" s="533">
        <v>25.91</v>
      </c>
      <c r="I23" s="533">
        <v>27.29</v>
      </c>
      <c r="J23" s="534">
        <v>28.75</v>
      </c>
    </row>
    <row r="24" spans="2:10" ht="15.75" thickBot="1" x14ac:dyDescent="0.3">
      <c r="B24" s="529" t="s">
        <v>50</v>
      </c>
      <c r="C24" s="530">
        <v>5</v>
      </c>
      <c r="D24" s="531">
        <v>7</v>
      </c>
      <c r="F24" s="532">
        <v>11</v>
      </c>
      <c r="G24" s="533">
        <v>26.74</v>
      </c>
      <c r="H24" s="533">
        <v>27.66</v>
      </c>
      <c r="I24" s="533">
        <v>29.16</v>
      </c>
      <c r="J24" s="534">
        <v>30.69</v>
      </c>
    </row>
    <row r="25" spans="2:10" ht="15.75" thickBot="1" x14ac:dyDescent="0.3">
      <c r="B25" s="529" t="s">
        <v>51</v>
      </c>
      <c r="C25" s="530">
        <v>6</v>
      </c>
      <c r="D25" s="531">
        <v>8</v>
      </c>
      <c r="F25" s="532">
        <v>12</v>
      </c>
      <c r="G25" s="533">
        <v>28.32</v>
      </c>
      <c r="H25" s="533">
        <v>29.3</v>
      </c>
      <c r="I25" s="533">
        <v>30.89</v>
      </c>
      <c r="J25" s="534">
        <v>32.51</v>
      </c>
    </row>
    <row r="26" spans="2:10" ht="15.75" thickBot="1" x14ac:dyDescent="0.3">
      <c r="B26" s="526" t="s">
        <v>447</v>
      </c>
      <c r="C26" s="527" t="s">
        <v>52</v>
      </c>
      <c r="D26" s="528" t="s">
        <v>53</v>
      </c>
      <c r="F26" s="532">
        <v>13</v>
      </c>
      <c r="G26" s="533">
        <v>29.85</v>
      </c>
      <c r="H26" s="533">
        <v>30.84</v>
      </c>
      <c r="I26" s="533">
        <v>32.56</v>
      </c>
      <c r="J26" s="534">
        <v>34.26</v>
      </c>
    </row>
    <row r="27" spans="2:10" ht="15.75" thickBot="1" x14ac:dyDescent="0.3">
      <c r="B27" s="529" t="s">
        <v>54</v>
      </c>
      <c r="C27" s="530">
        <v>10</v>
      </c>
      <c r="D27" s="531">
        <v>12</v>
      </c>
      <c r="F27" s="532">
        <v>14</v>
      </c>
      <c r="G27" s="533">
        <v>32.79</v>
      </c>
      <c r="H27" s="533">
        <v>33.880000000000003</v>
      </c>
      <c r="I27" s="533">
        <v>35.770000000000003</v>
      </c>
      <c r="J27" s="534">
        <v>37.64</v>
      </c>
    </row>
    <row r="28" spans="2:10" ht="15.75" thickBot="1" x14ac:dyDescent="0.3">
      <c r="B28" s="529" t="s">
        <v>55</v>
      </c>
      <c r="C28" s="530">
        <v>10</v>
      </c>
      <c r="D28" s="531">
        <v>12</v>
      </c>
      <c r="F28" s="532">
        <v>15</v>
      </c>
      <c r="G28" s="533">
        <v>35.92</v>
      </c>
      <c r="H28" s="533">
        <v>37.15</v>
      </c>
      <c r="I28" s="533">
        <v>39.22</v>
      </c>
      <c r="J28" s="534">
        <v>41.22</v>
      </c>
    </row>
    <row r="29" spans="2:10" ht="15.75" thickBot="1" x14ac:dyDescent="0.3">
      <c r="B29" s="529" t="s">
        <v>56</v>
      </c>
      <c r="C29" s="530">
        <v>8</v>
      </c>
      <c r="D29" s="531">
        <v>10</v>
      </c>
      <c r="F29" s="532">
        <v>16</v>
      </c>
      <c r="G29" s="533">
        <v>38.93</v>
      </c>
      <c r="H29" s="533">
        <v>40.270000000000003</v>
      </c>
      <c r="I29" s="533">
        <v>42.53</v>
      </c>
      <c r="J29" s="534">
        <v>44.69</v>
      </c>
    </row>
    <row r="30" spans="2:10" ht="15.75" thickBot="1" x14ac:dyDescent="0.3">
      <c r="B30" s="529" t="s">
        <v>57</v>
      </c>
      <c r="C30" s="530">
        <v>11</v>
      </c>
      <c r="D30" s="531">
        <v>13</v>
      </c>
      <c r="F30" s="532">
        <v>17</v>
      </c>
      <c r="G30" s="533">
        <v>42.75</v>
      </c>
      <c r="H30" s="533">
        <v>44.21</v>
      </c>
      <c r="I30" s="533">
        <v>46.64</v>
      </c>
      <c r="J30" s="534">
        <v>49.07</v>
      </c>
    </row>
    <row r="31" spans="2:10" ht="15.75" thickBot="1" x14ac:dyDescent="0.3">
      <c r="B31" s="526" t="s">
        <v>58</v>
      </c>
      <c r="C31" s="527" t="s">
        <v>59</v>
      </c>
      <c r="D31" s="528" t="s">
        <v>42</v>
      </c>
      <c r="F31" s="532">
        <v>18</v>
      </c>
      <c r="G31" s="533">
        <v>45.8</v>
      </c>
      <c r="H31" s="533">
        <v>47.32</v>
      </c>
      <c r="I31" s="533">
        <v>49.96</v>
      </c>
      <c r="J31" s="534">
        <v>52.59</v>
      </c>
    </row>
    <row r="32" spans="2:10" ht="15.75" thickBot="1" x14ac:dyDescent="0.3">
      <c r="B32" s="526" t="s">
        <v>60</v>
      </c>
      <c r="C32" s="527" t="s">
        <v>42</v>
      </c>
      <c r="D32" s="528" t="s">
        <v>43</v>
      </c>
      <c r="F32" s="532">
        <v>19</v>
      </c>
      <c r="G32" s="533">
        <v>48.78</v>
      </c>
      <c r="H32" s="533">
        <v>50.46</v>
      </c>
      <c r="I32" s="533">
        <v>53.26</v>
      </c>
      <c r="J32" s="534">
        <v>56.05</v>
      </c>
    </row>
    <row r="33" spans="2:10" ht="15.75" thickBot="1" x14ac:dyDescent="0.3">
      <c r="B33" s="526" t="s">
        <v>61</v>
      </c>
      <c r="C33" s="527" t="s">
        <v>52</v>
      </c>
      <c r="D33" s="528" t="s">
        <v>53</v>
      </c>
      <c r="F33" s="532">
        <v>20</v>
      </c>
      <c r="G33" s="533">
        <v>53.38</v>
      </c>
      <c r="H33" s="533">
        <v>55.2</v>
      </c>
      <c r="I33" s="533">
        <v>58.21</v>
      </c>
      <c r="J33" s="534">
        <v>61.27</v>
      </c>
    </row>
    <row r="34" spans="2:10" ht="15.75" thickBot="1" x14ac:dyDescent="0.3">
      <c r="B34" s="529" t="s">
        <v>448</v>
      </c>
      <c r="C34" s="530">
        <v>12</v>
      </c>
      <c r="D34" s="531">
        <v>14</v>
      </c>
      <c r="F34" s="535" t="s">
        <v>497</v>
      </c>
      <c r="G34" s="536">
        <v>31.91</v>
      </c>
      <c r="H34" s="536">
        <v>33.479999999999997</v>
      </c>
      <c r="I34" s="536">
        <v>35.07</v>
      </c>
      <c r="J34" s="537">
        <v>36.630000000000003</v>
      </c>
    </row>
    <row r="35" spans="2:10" ht="15.75" thickBot="1" x14ac:dyDescent="0.3">
      <c r="B35" s="529" t="s">
        <v>62</v>
      </c>
      <c r="C35" s="530">
        <v>10</v>
      </c>
      <c r="D35" s="531">
        <v>12</v>
      </c>
      <c r="F35" s="535" t="s">
        <v>513</v>
      </c>
      <c r="G35" s="536">
        <v>32.92</v>
      </c>
      <c r="H35" s="536">
        <v>34.659999999999997</v>
      </c>
      <c r="I35" s="536">
        <v>36.409999999999997</v>
      </c>
      <c r="J35" s="537">
        <v>38.15</v>
      </c>
    </row>
    <row r="36" spans="2:10" ht="15.75" thickBot="1" x14ac:dyDescent="0.3">
      <c r="B36" s="529" t="s">
        <v>63</v>
      </c>
      <c r="C36" s="530">
        <v>10</v>
      </c>
      <c r="D36" s="531">
        <v>12</v>
      </c>
      <c r="F36" s="535" t="s">
        <v>59</v>
      </c>
      <c r="G36" s="536">
        <v>36.1</v>
      </c>
      <c r="H36" s="536">
        <v>39.61</v>
      </c>
      <c r="I36" s="536">
        <v>43.13</v>
      </c>
      <c r="J36" s="537">
        <v>46.64</v>
      </c>
    </row>
    <row r="37" spans="2:10" ht="15.75" thickBot="1" x14ac:dyDescent="0.3">
      <c r="B37" s="529" t="s">
        <v>64</v>
      </c>
      <c r="C37" s="530">
        <v>9</v>
      </c>
      <c r="D37" s="531">
        <v>11</v>
      </c>
      <c r="F37" s="535" t="s">
        <v>700</v>
      </c>
      <c r="G37" s="536">
        <v>37.549999999999997</v>
      </c>
      <c r="H37" s="536">
        <v>40.32</v>
      </c>
      <c r="I37" s="536">
        <v>43.06</v>
      </c>
      <c r="J37" s="537">
        <v>45.82</v>
      </c>
    </row>
    <row r="38" spans="2:10" ht="15.75" thickBot="1" x14ac:dyDescent="0.3">
      <c r="B38" s="529" t="s">
        <v>65</v>
      </c>
      <c r="C38" s="530">
        <v>13</v>
      </c>
      <c r="D38" s="531">
        <v>14</v>
      </c>
      <c r="F38" s="535" t="s">
        <v>619</v>
      </c>
      <c r="G38" s="536">
        <v>37.549999999999997</v>
      </c>
      <c r="H38" s="536">
        <v>40.32</v>
      </c>
      <c r="I38" s="536">
        <v>43.06</v>
      </c>
      <c r="J38" s="537">
        <v>45.82</v>
      </c>
    </row>
    <row r="39" spans="2:10" ht="15.75" thickBot="1" x14ac:dyDescent="0.3">
      <c r="B39" s="529" t="s">
        <v>66</v>
      </c>
      <c r="C39" s="530">
        <v>9</v>
      </c>
      <c r="D39" s="531">
        <v>11</v>
      </c>
      <c r="F39" s="535" t="s">
        <v>42</v>
      </c>
      <c r="G39" s="536">
        <v>37.549999999999997</v>
      </c>
      <c r="H39" s="536">
        <v>40.85</v>
      </c>
      <c r="I39" s="536">
        <v>44.16</v>
      </c>
      <c r="J39" s="537">
        <v>47.46</v>
      </c>
    </row>
    <row r="40" spans="2:10" ht="15.75" thickBot="1" x14ac:dyDescent="0.3">
      <c r="B40" s="526" t="s">
        <v>496</v>
      </c>
      <c r="C40" s="527" t="s">
        <v>620</v>
      </c>
      <c r="D40" s="528" t="s">
        <v>53</v>
      </c>
      <c r="F40" s="535" t="s">
        <v>43</v>
      </c>
      <c r="G40" s="536">
        <v>40.32</v>
      </c>
      <c r="H40" s="536">
        <v>43.62</v>
      </c>
      <c r="I40" s="536">
        <v>46.91</v>
      </c>
      <c r="J40" s="537">
        <v>50.2</v>
      </c>
    </row>
    <row r="41" spans="2:10" ht="15.75" thickBot="1" x14ac:dyDescent="0.3">
      <c r="B41" s="529" t="s">
        <v>67</v>
      </c>
      <c r="C41" s="530">
        <v>10</v>
      </c>
      <c r="D41" s="531">
        <v>12</v>
      </c>
      <c r="F41" s="535" t="s">
        <v>620</v>
      </c>
      <c r="G41" s="536">
        <v>40.200000000000003</v>
      </c>
      <c r="H41" s="536">
        <v>43.22</v>
      </c>
      <c r="I41" s="536">
        <v>46.24</v>
      </c>
      <c r="J41" s="537">
        <v>49.27</v>
      </c>
    </row>
    <row r="42" spans="2:10" ht="15.75" thickBot="1" x14ac:dyDescent="0.3">
      <c r="B42" s="529" t="s">
        <v>68</v>
      </c>
      <c r="C42" s="530">
        <v>6</v>
      </c>
      <c r="D42" s="531">
        <v>8</v>
      </c>
      <c r="F42" s="535" t="s">
        <v>52</v>
      </c>
      <c r="G42" s="536">
        <v>41.78</v>
      </c>
      <c r="H42" s="536">
        <v>44.9</v>
      </c>
      <c r="I42" s="536">
        <v>48.02</v>
      </c>
      <c r="J42" s="537">
        <v>51.14</v>
      </c>
    </row>
    <row r="43" spans="2:10" ht="15.75" thickBot="1" x14ac:dyDescent="0.3">
      <c r="B43" s="529" t="s">
        <v>69</v>
      </c>
      <c r="C43" s="530">
        <v>13</v>
      </c>
      <c r="D43" s="531">
        <v>14</v>
      </c>
      <c r="F43" s="535" t="s">
        <v>499</v>
      </c>
      <c r="G43" s="536">
        <v>42.77</v>
      </c>
      <c r="H43" s="536">
        <v>45.6</v>
      </c>
      <c r="I43" s="536">
        <v>48.44</v>
      </c>
      <c r="J43" s="537">
        <v>51.28</v>
      </c>
    </row>
    <row r="44" spans="2:10" ht="15.75" thickBot="1" x14ac:dyDescent="0.3">
      <c r="B44" s="529" t="s">
        <v>449</v>
      </c>
      <c r="C44" s="530">
        <v>6</v>
      </c>
      <c r="D44" s="531">
        <v>8</v>
      </c>
      <c r="F44" s="535" t="s">
        <v>500</v>
      </c>
      <c r="G44" s="536">
        <v>42.77</v>
      </c>
      <c r="H44" s="536">
        <v>45.6</v>
      </c>
      <c r="I44" s="536">
        <v>48.44</v>
      </c>
      <c r="J44" s="537">
        <v>51.28</v>
      </c>
    </row>
    <row r="45" spans="2:10" ht="15.75" thickBot="1" x14ac:dyDescent="0.3">
      <c r="B45" s="529" t="s">
        <v>70</v>
      </c>
      <c r="C45" s="530">
        <v>10</v>
      </c>
      <c r="D45" s="531">
        <v>12</v>
      </c>
      <c r="F45" s="535" t="s">
        <v>498</v>
      </c>
      <c r="G45" s="536">
        <v>44.75</v>
      </c>
      <c r="H45" s="536">
        <v>47.4</v>
      </c>
      <c r="I45" s="536">
        <v>50.06</v>
      </c>
      <c r="J45" s="537">
        <v>52.71</v>
      </c>
    </row>
    <row r="46" spans="2:10" ht="15.75" thickBot="1" x14ac:dyDescent="0.3">
      <c r="B46" s="526" t="s">
        <v>71</v>
      </c>
      <c r="C46" s="527" t="s">
        <v>42</v>
      </c>
      <c r="D46" s="528" t="s">
        <v>43</v>
      </c>
      <c r="F46" s="535" t="s">
        <v>517</v>
      </c>
      <c r="G46" s="536">
        <v>44.4</v>
      </c>
      <c r="H46" s="536">
        <v>47.28</v>
      </c>
      <c r="I46" s="536">
        <v>50.16</v>
      </c>
      <c r="J46" s="537">
        <v>53.04</v>
      </c>
    </row>
    <row r="47" spans="2:10" ht="15.75" thickBot="1" x14ac:dyDescent="0.3">
      <c r="B47" s="526" t="s">
        <v>72</v>
      </c>
      <c r="C47" s="527" t="s">
        <v>42</v>
      </c>
      <c r="D47" s="528" t="s">
        <v>43</v>
      </c>
      <c r="F47" s="535" t="s">
        <v>518</v>
      </c>
      <c r="G47" s="536">
        <v>44.4</v>
      </c>
      <c r="H47" s="536">
        <v>47.28</v>
      </c>
      <c r="I47" s="536">
        <v>50.16</v>
      </c>
      <c r="J47" s="537">
        <v>53.04</v>
      </c>
    </row>
    <row r="48" spans="2:10" ht="15.75" thickBot="1" x14ac:dyDescent="0.3">
      <c r="B48" s="529" t="s">
        <v>73</v>
      </c>
      <c r="C48" s="530">
        <v>12</v>
      </c>
      <c r="D48" s="531">
        <v>14</v>
      </c>
      <c r="F48" s="535" t="s">
        <v>514</v>
      </c>
      <c r="G48" s="536">
        <v>47.76</v>
      </c>
      <c r="H48" s="536">
        <v>51.34</v>
      </c>
      <c r="I48" s="536">
        <v>54.91</v>
      </c>
      <c r="J48" s="537">
        <v>58.49</v>
      </c>
    </row>
    <row r="49" spans="2:10" ht="15.75" thickBot="1" x14ac:dyDescent="0.3">
      <c r="B49" s="529" t="s">
        <v>74</v>
      </c>
      <c r="C49" s="530">
        <v>9</v>
      </c>
      <c r="D49" s="531">
        <v>11</v>
      </c>
      <c r="F49" s="535" t="s">
        <v>515</v>
      </c>
      <c r="G49" s="536">
        <v>44.19</v>
      </c>
      <c r="H49" s="536">
        <v>46.52</v>
      </c>
      <c r="I49" s="536">
        <v>48.84</v>
      </c>
      <c r="J49" s="537">
        <v>51.15</v>
      </c>
    </row>
    <row r="50" spans="2:10" ht="15.75" thickBot="1" x14ac:dyDescent="0.3">
      <c r="B50" s="529" t="s">
        <v>75</v>
      </c>
      <c r="C50" s="530">
        <v>3</v>
      </c>
      <c r="D50" s="531">
        <v>5</v>
      </c>
      <c r="F50" s="535" t="s">
        <v>516</v>
      </c>
      <c r="G50" s="536">
        <v>45.86</v>
      </c>
      <c r="H50" s="536">
        <v>48.26</v>
      </c>
      <c r="I50" s="536">
        <v>50.65</v>
      </c>
      <c r="J50" s="537">
        <v>53.05</v>
      </c>
    </row>
    <row r="51" spans="2:10" ht="15.75" thickBot="1" x14ac:dyDescent="0.3">
      <c r="B51" s="526" t="s">
        <v>76</v>
      </c>
      <c r="C51" s="527" t="s">
        <v>700</v>
      </c>
      <c r="D51" s="528" t="s">
        <v>43</v>
      </c>
      <c r="F51" s="535" t="s">
        <v>53</v>
      </c>
      <c r="G51" s="536">
        <v>44.19</v>
      </c>
      <c r="H51" s="536">
        <v>48.21</v>
      </c>
      <c r="I51" s="536">
        <v>52.2</v>
      </c>
      <c r="J51" s="537">
        <v>56.21</v>
      </c>
    </row>
    <row r="52" spans="2:10" ht="15.75" thickBot="1" x14ac:dyDescent="0.3">
      <c r="B52" s="529" t="s">
        <v>77</v>
      </c>
      <c r="C52" s="530">
        <v>3</v>
      </c>
      <c r="D52" s="531">
        <v>5</v>
      </c>
      <c r="F52" s="535" t="s">
        <v>95</v>
      </c>
      <c r="G52" s="536">
        <v>46.72</v>
      </c>
      <c r="H52" s="536">
        <v>51.13</v>
      </c>
      <c r="I52" s="536">
        <v>55.54</v>
      </c>
      <c r="J52" s="537">
        <v>59.95</v>
      </c>
    </row>
    <row r="53" spans="2:10" ht="15.75" thickBot="1" x14ac:dyDescent="0.3">
      <c r="B53" s="526" t="s">
        <v>123</v>
      </c>
      <c r="C53" s="527" t="s">
        <v>497</v>
      </c>
      <c r="D53" s="528" t="s">
        <v>513</v>
      </c>
      <c r="F53" s="535" t="s">
        <v>109</v>
      </c>
      <c r="G53" s="536">
        <v>49.62</v>
      </c>
      <c r="H53" s="536">
        <v>54.3</v>
      </c>
      <c r="I53" s="536">
        <v>58.98</v>
      </c>
      <c r="J53" s="537">
        <v>63.67</v>
      </c>
    </row>
    <row r="54" spans="2:10" ht="15.75" thickBot="1" x14ac:dyDescent="0.3">
      <c r="B54" s="526" t="s">
        <v>450</v>
      </c>
      <c r="C54" s="527" t="s">
        <v>498</v>
      </c>
      <c r="D54" s="528" t="s">
        <v>514</v>
      </c>
      <c r="F54" s="535" t="s">
        <v>110</v>
      </c>
      <c r="G54" s="536">
        <v>54</v>
      </c>
      <c r="H54" s="536">
        <v>59.1</v>
      </c>
      <c r="I54" s="536">
        <v>64.19</v>
      </c>
      <c r="J54" s="537">
        <v>69.28</v>
      </c>
    </row>
    <row r="55" spans="2:10" ht="15.75" thickBot="1" x14ac:dyDescent="0.3">
      <c r="B55" s="526" t="s">
        <v>78</v>
      </c>
      <c r="C55" s="527" t="s">
        <v>499</v>
      </c>
      <c r="D55" s="528" t="s">
        <v>53</v>
      </c>
    </row>
    <row r="56" spans="2:10" ht="15.75" thickBot="1" x14ac:dyDescent="0.3">
      <c r="B56" s="529" t="s">
        <v>79</v>
      </c>
      <c r="C56" s="530">
        <v>7</v>
      </c>
      <c r="D56" s="531">
        <v>9</v>
      </c>
    </row>
    <row r="57" spans="2:10" ht="15.75" thickBot="1" x14ac:dyDescent="0.3">
      <c r="B57" s="526" t="s">
        <v>80</v>
      </c>
      <c r="C57" s="527" t="s">
        <v>500</v>
      </c>
      <c r="D57" s="528" t="s">
        <v>53</v>
      </c>
    </row>
    <row r="58" spans="2:10" ht="15.75" thickBot="1" x14ac:dyDescent="0.3">
      <c r="B58" s="529" t="s">
        <v>81</v>
      </c>
      <c r="C58" s="530">
        <v>12</v>
      </c>
      <c r="D58" s="531">
        <v>14</v>
      </c>
    </row>
    <row r="59" spans="2:10" ht="15.75" thickBot="1" x14ac:dyDescent="0.3">
      <c r="B59" s="529" t="s">
        <v>82</v>
      </c>
      <c r="C59" s="530">
        <v>14</v>
      </c>
      <c r="D59" s="531">
        <v>15</v>
      </c>
    </row>
    <row r="60" spans="2:10" ht="15.75" thickBot="1" x14ac:dyDescent="0.3">
      <c r="B60" s="529" t="s">
        <v>83</v>
      </c>
      <c r="C60" s="530">
        <v>10</v>
      </c>
      <c r="D60" s="531">
        <v>12</v>
      </c>
    </row>
    <row r="61" spans="2:10" ht="15.75" thickBot="1" x14ac:dyDescent="0.3">
      <c r="B61" s="529" t="s">
        <v>84</v>
      </c>
      <c r="C61" s="530">
        <v>14</v>
      </c>
      <c r="D61" s="531">
        <v>15</v>
      </c>
    </row>
    <row r="62" spans="2:10" ht="15.75" thickBot="1" x14ac:dyDescent="0.3">
      <c r="B62" s="529" t="s">
        <v>85</v>
      </c>
      <c r="C62" s="530">
        <v>10</v>
      </c>
      <c r="D62" s="531">
        <v>12</v>
      </c>
    </row>
    <row r="63" spans="2:10" ht="15.75" thickBot="1" x14ac:dyDescent="0.3">
      <c r="B63" s="529" t="s">
        <v>86</v>
      </c>
      <c r="C63" s="530">
        <v>12</v>
      </c>
      <c r="D63" s="531">
        <v>14</v>
      </c>
    </row>
    <row r="64" spans="2:10" ht="15.75" thickBot="1" x14ac:dyDescent="0.3">
      <c r="B64" s="529" t="s">
        <v>87</v>
      </c>
      <c r="C64" s="530">
        <v>11</v>
      </c>
      <c r="D64" s="531">
        <v>13</v>
      </c>
    </row>
    <row r="65" spans="2:4" ht="15.75" thickBot="1" x14ac:dyDescent="0.3">
      <c r="B65" s="529" t="s">
        <v>88</v>
      </c>
      <c r="C65" s="530">
        <v>10</v>
      </c>
      <c r="D65" s="531">
        <v>12</v>
      </c>
    </row>
    <row r="66" spans="2:4" ht="15.75" thickBot="1" x14ac:dyDescent="0.3">
      <c r="B66" s="529" t="s">
        <v>89</v>
      </c>
      <c r="C66" s="530">
        <v>5</v>
      </c>
      <c r="D66" s="531">
        <v>7</v>
      </c>
    </row>
    <row r="67" spans="2:4" ht="15.75" thickBot="1" x14ac:dyDescent="0.3">
      <c r="B67" s="529" t="s">
        <v>90</v>
      </c>
      <c r="C67" s="530">
        <v>9</v>
      </c>
      <c r="D67" s="531">
        <v>11</v>
      </c>
    </row>
    <row r="68" spans="2:4" ht="15.75" thickBot="1" x14ac:dyDescent="0.3">
      <c r="B68" s="529" t="s">
        <v>91</v>
      </c>
      <c r="C68" s="530">
        <v>11</v>
      </c>
      <c r="D68" s="531">
        <v>13</v>
      </c>
    </row>
    <row r="69" spans="2:4" ht="15.75" thickBot="1" x14ac:dyDescent="0.3">
      <c r="B69" s="529" t="s">
        <v>92</v>
      </c>
      <c r="C69" s="530">
        <v>10</v>
      </c>
      <c r="D69" s="531">
        <v>12</v>
      </c>
    </row>
    <row r="70" spans="2:4" ht="15.75" thickBot="1" x14ac:dyDescent="0.3">
      <c r="B70" s="529" t="s">
        <v>93</v>
      </c>
      <c r="C70" s="530">
        <v>11</v>
      </c>
      <c r="D70" s="531">
        <v>13</v>
      </c>
    </row>
    <row r="71" spans="2:4" ht="15.75" thickBot="1" x14ac:dyDescent="0.3">
      <c r="B71" s="526" t="s">
        <v>94</v>
      </c>
      <c r="C71" s="527" t="s">
        <v>515</v>
      </c>
      <c r="D71" s="528" t="s">
        <v>516</v>
      </c>
    </row>
    <row r="72" spans="2:4" ht="15.75" thickBot="1" x14ac:dyDescent="0.3">
      <c r="B72" s="526" t="s">
        <v>96</v>
      </c>
      <c r="C72" s="527" t="s">
        <v>42</v>
      </c>
      <c r="D72" s="528" t="s">
        <v>43</v>
      </c>
    </row>
    <row r="73" spans="2:4" ht="15.75" thickBot="1" x14ac:dyDescent="0.3">
      <c r="B73" s="529" t="s">
        <v>451</v>
      </c>
      <c r="C73" s="530">
        <v>10</v>
      </c>
      <c r="D73" s="531">
        <v>12</v>
      </c>
    </row>
    <row r="74" spans="2:4" ht="15.75" thickBot="1" x14ac:dyDescent="0.3">
      <c r="B74" s="526" t="s">
        <v>97</v>
      </c>
      <c r="C74" s="527" t="s">
        <v>619</v>
      </c>
      <c r="D74" s="528" t="s">
        <v>43</v>
      </c>
    </row>
    <row r="75" spans="2:4" ht="15.75" thickBot="1" x14ac:dyDescent="0.3">
      <c r="B75" s="529" t="s">
        <v>98</v>
      </c>
      <c r="C75" s="530">
        <v>10</v>
      </c>
      <c r="D75" s="531">
        <v>12</v>
      </c>
    </row>
    <row r="76" spans="2:4" ht="15.75" thickBot="1" x14ac:dyDescent="0.3">
      <c r="B76" s="529" t="s">
        <v>99</v>
      </c>
      <c r="C76" s="530">
        <v>6</v>
      </c>
      <c r="D76" s="531">
        <v>8</v>
      </c>
    </row>
    <row r="77" spans="2:4" ht="15.75" thickBot="1" x14ac:dyDescent="0.3">
      <c r="B77" s="529" t="s">
        <v>100</v>
      </c>
      <c r="C77" s="530">
        <v>11</v>
      </c>
      <c r="D77" s="531">
        <v>13</v>
      </c>
    </row>
    <row r="78" spans="2:4" ht="15.75" thickBot="1" x14ac:dyDescent="0.3">
      <c r="B78" s="529" t="s">
        <v>101</v>
      </c>
      <c r="C78" s="530">
        <v>11</v>
      </c>
      <c r="D78" s="531">
        <v>13</v>
      </c>
    </row>
    <row r="79" spans="2:4" ht="15.75" thickBot="1" x14ac:dyDescent="0.3">
      <c r="B79" s="529" t="s">
        <v>102</v>
      </c>
      <c r="C79" s="530">
        <v>10</v>
      </c>
      <c r="D79" s="531">
        <v>12</v>
      </c>
    </row>
    <row r="80" spans="2:4" ht="15.75" thickBot="1" x14ac:dyDescent="0.3">
      <c r="B80" s="529" t="s">
        <v>103</v>
      </c>
      <c r="C80" s="530">
        <v>12</v>
      </c>
      <c r="D80" s="531">
        <v>14</v>
      </c>
    </row>
  </sheetData>
  <sortState ref="B15:D80">
    <sortCondition ref="B14"/>
  </sortState>
  <mergeCells count="2">
    <mergeCell ref="B10:D10"/>
    <mergeCell ref="F10:J10"/>
  </mergeCells>
  <pageMargins left="0.7" right="0.7" top="0.75" bottom="0.75" header="0.3" footer="0.3"/>
  <pageSetup paperSize="5" scale="43" fitToHeight="0" orientation="portrait" r:id="rId1"/>
  <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sheetPr>
  <dimension ref="A1:C72"/>
  <sheetViews>
    <sheetView workbookViewId="0"/>
  </sheetViews>
  <sheetFormatPr defaultColWidth="9.140625" defaultRowHeight="15" x14ac:dyDescent="0.25"/>
  <cols>
    <col min="1" max="2" width="5.7109375" style="860" customWidth="1"/>
    <col min="3" max="16384" width="9.140625" style="860"/>
  </cols>
  <sheetData>
    <row r="1" spans="1:3" s="864" customFormat="1" ht="20.100000000000001" customHeight="1" x14ac:dyDescent="0.3">
      <c r="A1" s="864" t="s">
        <v>731</v>
      </c>
    </row>
    <row r="2" spans="1:3" s="863" customFormat="1" ht="20.100000000000001" customHeight="1" x14ac:dyDescent="0.25">
      <c r="B2" s="863" t="s">
        <v>732</v>
      </c>
    </row>
    <row r="3" spans="1:3" ht="20.100000000000001" customHeight="1" x14ac:dyDescent="0.25">
      <c r="C3" s="860" t="s">
        <v>0</v>
      </c>
    </row>
    <row r="4" spans="1:3" ht="20.100000000000001" customHeight="1" x14ac:dyDescent="0.25">
      <c r="C4" s="860" t="s">
        <v>733</v>
      </c>
    </row>
    <row r="5" spans="1:3" ht="20.100000000000001" customHeight="1" x14ac:dyDescent="0.25">
      <c r="C5" s="860" t="s">
        <v>735</v>
      </c>
    </row>
    <row r="6" spans="1:3" ht="20.100000000000001" customHeight="1" x14ac:dyDescent="0.25">
      <c r="C6" s="860" t="s">
        <v>734</v>
      </c>
    </row>
    <row r="7" spans="1:3" ht="20.100000000000001" customHeight="1" x14ac:dyDescent="0.25"/>
    <row r="8" spans="1:3" s="863" customFormat="1" ht="20.100000000000001" customHeight="1" x14ac:dyDescent="0.25">
      <c r="B8" s="863" t="s">
        <v>772</v>
      </c>
    </row>
    <row r="9" spans="1:3" ht="20.100000000000001" customHeight="1" x14ac:dyDescent="0.25">
      <c r="C9" s="860" t="s">
        <v>771</v>
      </c>
    </row>
    <row r="10" spans="1:3" ht="20.100000000000001" customHeight="1" x14ac:dyDescent="0.25">
      <c r="C10" s="860" t="s">
        <v>773</v>
      </c>
    </row>
    <row r="11" spans="1:3" ht="20.100000000000001" customHeight="1" x14ac:dyDescent="0.25">
      <c r="C11" s="860" t="s">
        <v>774</v>
      </c>
    </row>
    <row r="12" spans="1:3" ht="20.100000000000001" customHeight="1" x14ac:dyDescent="0.25"/>
    <row r="13" spans="1:3" s="863" customFormat="1" ht="20.100000000000001" customHeight="1" x14ac:dyDescent="0.25">
      <c r="B13" s="863" t="s">
        <v>426</v>
      </c>
    </row>
    <row r="14" spans="1:3" ht="20.100000000000001" customHeight="1" x14ac:dyDescent="0.25">
      <c r="C14" s="860" t="s">
        <v>776</v>
      </c>
    </row>
    <row r="15" spans="1:3" ht="20.100000000000001" customHeight="1" x14ac:dyDescent="0.25">
      <c r="C15" s="860" t="s">
        <v>775</v>
      </c>
    </row>
    <row r="16" spans="1:3" ht="20.100000000000001" customHeight="1" x14ac:dyDescent="0.25">
      <c r="C16" s="860" t="s">
        <v>777</v>
      </c>
    </row>
    <row r="17" spans="2:3" ht="20.100000000000001" customHeight="1" x14ac:dyDescent="0.25">
      <c r="C17" s="860" t="s">
        <v>778</v>
      </c>
    </row>
    <row r="18" spans="2:3" ht="20.100000000000001" customHeight="1" x14ac:dyDescent="0.25"/>
    <row r="19" spans="2:3" s="863" customFormat="1" ht="20.100000000000001" customHeight="1" x14ac:dyDescent="0.25">
      <c r="B19" s="863" t="s">
        <v>740</v>
      </c>
    </row>
    <row r="20" spans="2:3" ht="20.100000000000001" customHeight="1" x14ac:dyDescent="0.25"/>
    <row r="21" spans="2:3" s="863" customFormat="1" ht="20.100000000000001" customHeight="1" x14ac:dyDescent="0.25">
      <c r="B21" s="863" t="s">
        <v>715</v>
      </c>
    </row>
    <row r="22" spans="2:3" ht="20.100000000000001" customHeight="1" x14ac:dyDescent="0.25">
      <c r="C22" s="860" t="s">
        <v>741</v>
      </c>
    </row>
    <row r="23" spans="2:3" ht="20.100000000000001" customHeight="1" x14ac:dyDescent="0.25">
      <c r="C23" s="860" t="s">
        <v>742</v>
      </c>
    </row>
    <row r="24" spans="2:3" ht="20.100000000000001" customHeight="1" x14ac:dyDescent="0.25">
      <c r="C24" s="860" t="s">
        <v>743</v>
      </c>
    </row>
    <row r="25" spans="2:3" ht="20.100000000000001" customHeight="1" x14ac:dyDescent="0.25"/>
    <row r="26" spans="2:3" s="863" customFormat="1" ht="20.100000000000001" customHeight="1" x14ac:dyDescent="0.25">
      <c r="B26" s="863" t="s">
        <v>736</v>
      </c>
    </row>
    <row r="27" spans="2:3" ht="20.100000000000001" customHeight="1" x14ac:dyDescent="0.25">
      <c r="C27" s="860" t="s">
        <v>745</v>
      </c>
    </row>
    <row r="28" spans="2:3" ht="20.100000000000001" customHeight="1" x14ac:dyDescent="0.25">
      <c r="C28" s="860" t="s">
        <v>746</v>
      </c>
    </row>
    <row r="29" spans="2:3" ht="20.100000000000001" customHeight="1" x14ac:dyDescent="0.25">
      <c r="C29" s="860" t="s">
        <v>747</v>
      </c>
    </row>
    <row r="30" spans="2:3" ht="20.100000000000001" customHeight="1" x14ac:dyDescent="0.25">
      <c r="C30" s="860" t="s">
        <v>770</v>
      </c>
    </row>
    <row r="31" spans="2:3" ht="20.100000000000001" customHeight="1" x14ac:dyDescent="0.25"/>
    <row r="32" spans="2:3" s="863" customFormat="1" ht="20.100000000000001" customHeight="1" x14ac:dyDescent="0.25">
      <c r="B32" s="863" t="s">
        <v>717</v>
      </c>
    </row>
    <row r="33" spans="2:3" ht="20.100000000000001" customHeight="1" x14ac:dyDescent="0.25">
      <c r="C33" s="860" t="s">
        <v>741</v>
      </c>
    </row>
    <row r="34" spans="2:3" ht="20.100000000000001" customHeight="1" x14ac:dyDescent="0.25">
      <c r="C34" s="860" t="s">
        <v>744</v>
      </c>
    </row>
    <row r="35" spans="2:3" ht="20.100000000000001" customHeight="1" x14ac:dyDescent="0.25">
      <c r="C35" s="860" t="s">
        <v>743</v>
      </c>
    </row>
    <row r="36" spans="2:3" ht="20.100000000000001" customHeight="1" x14ac:dyDescent="0.25"/>
    <row r="37" spans="2:3" s="863" customFormat="1" ht="20.100000000000001" customHeight="1" x14ac:dyDescent="0.25">
      <c r="B37" s="863" t="s">
        <v>737</v>
      </c>
    </row>
    <row r="38" spans="2:3" ht="20.100000000000001" customHeight="1" x14ac:dyDescent="0.25">
      <c r="C38" s="860" t="s">
        <v>745</v>
      </c>
    </row>
    <row r="39" spans="2:3" ht="20.100000000000001" customHeight="1" x14ac:dyDescent="0.25">
      <c r="C39" s="860" t="s">
        <v>746</v>
      </c>
    </row>
    <row r="40" spans="2:3" ht="20.100000000000001" customHeight="1" x14ac:dyDescent="0.25">
      <c r="C40" s="860" t="s">
        <v>747</v>
      </c>
    </row>
    <row r="41" spans="2:3" ht="20.100000000000001" customHeight="1" x14ac:dyDescent="0.25"/>
    <row r="42" spans="2:3" s="863" customFormat="1" ht="20.100000000000001" customHeight="1" x14ac:dyDescent="0.25">
      <c r="B42" s="863" t="s">
        <v>739</v>
      </c>
    </row>
    <row r="43" spans="2:3" ht="20.100000000000001" customHeight="1" x14ac:dyDescent="0.25">
      <c r="C43" s="860" t="s">
        <v>738</v>
      </c>
    </row>
    <row r="44" spans="2:3" ht="20.100000000000001" customHeight="1" x14ac:dyDescent="0.25"/>
    <row r="45" spans="2:3" s="863" customFormat="1" ht="20.100000000000001" customHeight="1" x14ac:dyDescent="0.25">
      <c r="B45" s="863" t="s">
        <v>748</v>
      </c>
    </row>
    <row r="46" spans="2:3" ht="20.100000000000001" customHeight="1" x14ac:dyDescent="0.25">
      <c r="C46" s="860" t="s">
        <v>750</v>
      </c>
    </row>
    <row r="47" spans="2:3" ht="20.100000000000001" customHeight="1" x14ac:dyDescent="0.25">
      <c r="C47" s="860" t="s">
        <v>749</v>
      </c>
    </row>
    <row r="48" spans="2:3" ht="20.100000000000001" customHeight="1" x14ac:dyDescent="0.25">
      <c r="C48" s="860" t="s">
        <v>751</v>
      </c>
    </row>
    <row r="49" spans="2:3" ht="20.100000000000001" customHeight="1" x14ac:dyDescent="0.25">
      <c r="C49" s="860" t="s">
        <v>756</v>
      </c>
    </row>
    <row r="50" spans="2:3" ht="20.100000000000001" customHeight="1" x14ac:dyDescent="0.25">
      <c r="C50" s="860" t="s">
        <v>752</v>
      </c>
    </row>
    <row r="51" spans="2:3" ht="20.100000000000001" customHeight="1" x14ac:dyDescent="0.25">
      <c r="C51" s="860" t="s">
        <v>753</v>
      </c>
    </row>
    <row r="52" spans="2:3" ht="20.100000000000001" customHeight="1" x14ac:dyDescent="0.25">
      <c r="C52" s="860" t="s">
        <v>754</v>
      </c>
    </row>
    <row r="53" spans="2:3" ht="20.100000000000001" customHeight="1" x14ac:dyDescent="0.25">
      <c r="C53" s="860" t="s">
        <v>770</v>
      </c>
    </row>
    <row r="54" spans="2:3" ht="20.100000000000001" customHeight="1" x14ac:dyDescent="0.25"/>
    <row r="55" spans="2:3" s="863" customFormat="1" ht="20.100000000000001" customHeight="1" x14ac:dyDescent="0.25">
      <c r="B55" s="863" t="s">
        <v>755</v>
      </c>
    </row>
    <row r="56" spans="2:3" ht="20.100000000000001" customHeight="1" x14ac:dyDescent="0.25">
      <c r="C56" s="860" t="s">
        <v>758</v>
      </c>
    </row>
    <row r="57" spans="2:3" ht="20.100000000000001" customHeight="1" x14ac:dyDescent="0.25">
      <c r="C57" s="860" t="s">
        <v>757</v>
      </c>
    </row>
    <row r="58" spans="2:3" ht="20.100000000000001" customHeight="1" x14ac:dyDescent="0.25">
      <c r="C58" s="860" t="s">
        <v>759</v>
      </c>
    </row>
    <row r="59" spans="2:3" ht="20.100000000000001" customHeight="1" x14ac:dyDescent="0.25">
      <c r="C59" s="860" t="s">
        <v>760</v>
      </c>
    </row>
    <row r="60" spans="2:3" ht="20.100000000000001" customHeight="1" x14ac:dyDescent="0.25">
      <c r="C60" s="860" t="s">
        <v>761</v>
      </c>
    </row>
    <row r="61" spans="2:3" ht="20.100000000000001" customHeight="1" x14ac:dyDescent="0.25">
      <c r="C61" s="860" t="s">
        <v>762</v>
      </c>
    </row>
    <row r="62" spans="2:3" ht="20.100000000000001" customHeight="1" x14ac:dyDescent="0.25">
      <c r="C62" s="860" t="s">
        <v>763</v>
      </c>
    </row>
    <row r="63" spans="2:3" ht="20.100000000000001" customHeight="1" x14ac:dyDescent="0.25">
      <c r="C63" s="860" t="s">
        <v>770</v>
      </c>
    </row>
    <row r="64" spans="2:3" ht="20.100000000000001" customHeight="1" x14ac:dyDescent="0.25"/>
    <row r="65" spans="2:3" s="863" customFormat="1" ht="20.100000000000001" customHeight="1" x14ac:dyDescent="0.25">
      <c r="B65" s="863" t="s">
        <v>764</v>
      </c>
    </row>
    <row r="66" spans="2:3" ht="20.100000000000001" customHeight="1" x14ac:dyDescent="0.25">
      <c r="C66" s="860" t="s">
        <v>765</v>
      </c>
    </row>
    <row r="67" spans="2:3" ht="20.100000000000001" customHeight="1" x14ac:dyDescent="0.25">
      <c r="C67" s="860" t="s">
        <v>767</v>
      </c>
    </row>
    <row r="68" spans="2:3" ht="20.100000000000001" customHeight="1" x14ac:dyDescent="0.25">
      <c r="C68" s="860" t="s">
        <v>766</v>
      </c>
    </row>
    <row r="69" spans="2:3" ht="20.100000000000001" customHeight="1" x14ac:dyDescent="0.25"/>
    <row r="70" spans="2:3" s="863" customFormat="1" ht="20.100000000000001" customHeight="1" x14ac:dyDescent="0.25">
      <c r="B70" s="863" t="s">
        <v>768</v>
      </c>
    </row>
    <row r="71" spans="2:3" ht="20.100000000000001" customHeight="1" x14ac:dyDescent="0.25">
      <c r="C71" s="860" t="s">
        <v>769</v>
      </c>
    </row>
    <row r="72" spans="2:3" ht="20.100000000000001" customHeight="1" x14ac:dyDescent="0.25">
      <c r="C72" s="860" t="s">
        <v>770</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8629" r:id="rId4" name="Check Box 21">
              <controlPr locked="0" defaultSize="0" autoFill="0" autoLine="0" autoPict="0">
                <anchor moveWithCells="1">
                  <from>
                    <xdr:col>0</xdr:col>
                    <xdr:colOff>19050</xdr:colOff>
                    <xdr:row>0</xdr:row>
                    <xdr:rowOff>238125</xdr:rowOff>
                  </from>
                  <to>
                    <xdr:col>1</xdr:col>
                    <xdr:colOff>0</xdr:colOff>
                    <xdr:row>2</xdr:row>
                    <xdr:rowOff>104775</xdr:rowOff>
                  </to>
                </anchor>
              </controlPr>
            </control>
          </mc:Choice>
        </mc:AlternateContent>
        <mc:AlternateContent xmlns:mc="http://schemas.openxmlformats.org/markup-compatibility/2006">
          <mc:Choice Requires="x14">
            <control shapeId="68630" r:id="rId5" name="Check Box 22">
              <controlPr locked="0" defaultSize="0" autoFill="0" autoLine="0" autoPict="0">
                <anchor moveWithCells="1">
                  <from>
                    <xdr:col>0</xdr:col>
                    <xdr:colOff>19050</xdr:colOff>
                    <xdr:row>6</xdr:row>
                    <xdr:rowOff>238125</xdr:rowOff>
                  </from>
                  <to>
                    <xdr:col>1</xdr:col>
                    <xdr:colOff>0</xdr:colOff>
                    <xdr:row>8</xdr:row>
                    <xdr:rowOff>104775</xdr:rowOff>
                  </to>
                </anchor>
              </controlPr>
            </control>
          </mc:Choice>
        </mc:AlternateContent>
        <mc:AlternateContent xmlns:mc="http://schemas.openxmlformats.org/markup-compatibility/2006">
          <mc:Choice Requires="x14">
            <control shapeId="68631" r:id="rId6" name="Check Box 23">
              <controlPr locked="0" defaultSize="0" autoFill="0" autoLine="0" autoPict="0">
                <anchor moveWithCells="1">
                  <from>
                    <xdr:col>0</xdr:col>
                    <xdr:colOff>19050</xdr:colOff>
                    <xdr:row>11</xdr:row>
                    <xdr:rowOff>238125</xdr:rowOff>
                  </from>
                  <to>
                    <xdr:col>1</xdr:col>
                    <xdr:colOff>0</xdr:colOff>
                    <xdr:row>13</xdr:row>
                    <xdr:rowOff>104775</xdr:rowOff>
                  </to>
                </anchor>
              </controlPr>
            </control>
          </mc:Choice>
        </mc:AlternateContent>
        <mc:AlternateContent xmlns:mc="http://schemas.openxmlformats.org/markup-compatibility/2006">
          <mc:Choice Requires="x14">
            <control shapeId="68632" r:id="rId7" name="Check Box 24">
              <controlPr locked="0" defaultSize="0" autoFill="0" autoLine="0" autoPict="0">
                <anchor moveWithCells="1">
                  <from>
                    <xdr:col>0</xdr:col>
                    <xdr:colOff>19050</xdr:colOff>
                    <xdr:row>17</xdr:row>
                    <xdr:rowOff>238125</xdr:rowOff>
                  </from>
                  <to>
                    <xdr:col>1</xdr:col>
                    <xdr:colOff>0</xdr:colOff>
                    <xdr:row>19</xdr:row>
                    <xdr:rowOff>104775</xdr:rowOff>
                  </to>
                </anchor>
              </controlPr>
            </control>
          </mc:Choice>
        </mc:AlternateContent>
        <mc:AlternateContent xmlns:mc="http://schemas.openxmlformats.org/markup-compatibility/2006">
          <mc:Choice Requires="x14">
            <control shapeId="68634" r:id="rId8" name="Check Box 26">
              <controlPr locked="0" defaultSize="0" autoFill="0" autoLine="0" autoPict="0">
                <anchor moveWithCells="1">
                  <from>
                    <xdr:col>0</xdr:col>
                    <xdr:colOff>19050</xdr:colOff>
                    <xdr:row>19</xdr:row>
                    <xdr:rowOff>238125</xdr:rowOff>
                  </from>
                  <to>
                    <xdr:col>1</xdr:col>
                    <xdr:colOff>0</xdr:colOff>
                    <xdr:row>21</xdr:row>
                    <xdr:rowOff>104775</xdr:rowOff>
                  </to>
                </anchor>
              </controlPr>
            </control>
          </mc:Choice>
        </mc:AlternateContent>
        <mc:AlternateContent xmlns:mc="http://schemas.openxmlformats.org/markup-compatibility/2006">
          <mc:Choice Requires="x14">
            <control shapeId="68635" r:id="rId9" name="Check Box 27">
              <controlPr locked="0" defaultSize="0" autoFill="0" autoLine="0" autoPict="0">
                <anchor moveWithCells="1">
                  <from>
                    <xdr:col>0</xdr:col>
                    <xdr:colOff>19050</xdr:colOff>
                    <xdr:row>24</xdr:row>
                    <xdr:rowOff>238125</xdr:rowOff>
                  </from>
                  <to>
                    <xdr:col>1</xdr:col>
                    <xdr:colOff>0</xdr:colOff>
                    <xdr:row>26</xdr:row>
                    <xdr:rowOff>104775</xdr:rowOff>
                  </to>
                </anchor>
              </controlPr>
            </control>
          </mc:Choice>
        </mc:AlternateContent>
        <mc:AlternateContent xmlns:mc="http://schemas.openxmlformats.org/markup-compatibility/2006">
          <mc:Choice Requires="x14">
            <control shapeId="68636" r:id="rId10" name="Check Box 28">
              <controlPr locked="0" defaultSize="0" autoFill="0" autoLine="0" autoPict="0">
                <anchor moveWithCells="1">
                  <from>
                    <xdr:col>0</xdr:col>
                    <xdr:colOff>19050</xdr:colOff>
                    <xdr:row>30</xdr:row>
                    <xdr:rowOff>238125</xdr:rowOff>
                  </from>
                  <to>
                    <xdr:col>1</xdr:col>
                    <xdr:colOff>0</xdr:colOff>
                    <xdr:row>32</xdr:row>
                    <xdr:rowOff>104775</xdr:rowOff>
                  </to>
                </anchor>
              </controlPr>
            </control>
          </mc:Choice>
        </mc:AlternateContent>
        <mc:AlternateContent xmlns:mc="http://schemas.openxmlformats.org/markup-compatibility/2006">
          <mc:Choice Requires="x14">
            <control shapeId="68637" r:id="rId11" name="Check Box 29">
              <controlPr locked="0" defaultSize="0" autoFill="0" autoLine="0" autoPict="0">
                <anchor moveWithCells="1">
                  <from>
                    <xdr:col>0</xdr:col>
                    <xdr:colOff>19050</xdr:colOff>
                    <xdr:row>35</xdr:row>
                    <xdr:rowOff>238125</xdr:rowOff>
                  </from>
                  <to>
                    <xdr:col>1</xdr:col>
                    <xdr:colOff>0</xdr:colOff>
                    <xdr:row>37</xdr:row>
                    <xdr:rowOff>104775</xdr:rowOff>
                  </to>
                </anchor>
              </controlPr>
            </control>
          </mc:Choice>
        </mc:AlternateContent>
        <mc:AlternateContent xmlns:mc="http://schemas.openxmlformats.org/markup-compatibility/2006">
          <mc:Choice Requires="x14">
            <control shapeId="68638" r:id="rId12" name="Check Box 30">
              <controlPr locked="0" defaultSize="0" autoFill="0" autoLine="0" autoPict="0">
                <anchor moveWithCells="1">
                  <from>
                    <xdr:col>0</xdr:col>
                    <xdr:colOff>19050</xdr:colOff>
                    <xdr:row>40</xdr:row>
                    <xdr:rowOff>238125</xdr:rowOff>
                  </from>
                  <to>
                    <xdr:col>1</xdr:col>
                    <xdr:colOff>0</xdr:colOff>
                    <xdr:row>42</xdr:row>
                    <xdr:rowOff>104775</xdr:rowOff>
                  </to>
                </anchor>
              </controlPr>
            </control>
          </mc:Choice>
        </mc:AlternateContent>
        <mc:AlternateContent xmlns:mc="http://schemas.openxmlformats.org/markup-compatibility/2006">
          <mc:Choice Requires="x14">
            <control shapeId="68639" r:id="rId13" name="Check Box 31">
              <controlPr locked="0" defaultSize="0" autoFill="0" autoLine="0" autoPict="0">
                <anchor moveWithCells="1">
                  <from>
                    <xdr:col>0</xdr:col>
                    <xdr:colOff>19050</xdr:colOff>
                    <xdr:row>43</xdr:row>
                    <xdr:rowOff>238125</xdr:rowOff>
                  </from>
                  <to>
                    <xdr:col>1</xdr:col>
                    <xdr:colOff>0</xdr:colOff>
                    <xdr:row>45</xdr:row>
                    <xdr:rowOff>104775</xdr:rowOff>
                  </to>
                </anchor>
              </controlPr>
            </control>
          </mc:Choice>
        </mc:AlternateContent>
        <mc:AlternateContent xmlns:mc="http://schemas.openxmlformats.org/markup-compatibility/2006">
          <mc:Choice Requires="x14">
            <control shapeId="68640" r:id="rId14" name="Check Box 32">
              <controlPr locked="0" defaultSize="0" autoFill="0" autoLine="0" autoPict="0">
                <anchor moveWithCells="1">
                  <from>
                    <xdr:col>0</xdr:col>
                    <xdr:colOff>19050</xdr:colOff>
                    <xdr:row>53</xdr:row>
                    <xdr:rowOff>238125</xdr:rowOff>
                  </from>
                  <to>
                    <xdr:col>1</xdr:col>
                    <xdr:colOff>0</xdr:colOff>
                    <xdr:row>55</xdr:row>
                    <xdr:rowOff>104775</xdr:rowOff>
                  </to>
                </anchor>
              </controlPr>
            </control>
          </mc:Choice>
        </mc:AlternateContent>
        <mc:AlternateContent xmlns:mc="http://schemas.openxmlformats.org/markup-compatibility/2006">
          <mc:Choice Requires="x14">
            <control shapeId="68641" r:id="rId15" name="Check Box 33">
              <controlPr locked="0" defaultSize="0" autoFill="0" autoLine="0" autoPict="0">
                <anchor moveWithCells="1">
                  <from>
                    <xdr:col>0</xdr:col>
                    <xdr:colOff>19050</xdr:colOff>
                    <xdr:row>63</xdr:row>
                    <xdr:rowOff>238125</xdr:rowOff>
                  </from>
                  <to>
                    <xdr:col>1</xdr:col>
                    <xdr:colOff>0</xdr:colOff>
                    <xdr:row>65</xdr:row>
                    <xdr:rowOff>104775</xdr:rowOff>
                  </to>
                </anchor>
              </controlPr>
            </control>
          </mc:Choice>
        </mc:AlternateContent>
        <mc:AlternateContent xmlns:mc="http://schemas.openxmlformats.org/markup-compatibility/2006">
          <mc:Choice Requires="x14">
            <control shapeId="68642" r:id="rId16" name="Check Box 34">
              <controlPr locked="0" defaultSize="0" autoFill="0" autoLine="0" autoPict="0">
                <anchor moveWithCells="1">
                  <from>
                    <xdr:col>0</xdr:col>
                    <xdr:colOff>19050</xdr:colOff>
                    <xdr:row>68</xdr:row>
                    <xdr:rowOff>238125</xdr:rowOff>
                  </from>
                  <to>
                    <xdr:col>1</xdr:col>
                    <xdr:colOff>0</xdr:colOff>
                    <xdr:row>70</xdr:row>
                    <xdr:rowOff>104775</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tint="-0.34998626667073579"/>
    <pageSetUpPr fitToPage="1"/>
  </sheetPr>
  <dimension ref="B1:J57"/>
  <sheetViews>
    <sheetView workbookViewId="0">
      <selection activeCell="J23" sqref="J23"/>
    </sheetView>
  </sheetViews>
  <sheetFormatPr defaultColWidth="9.140625" defaultRowHeight="15" customHeight="1" x14ac:dyDescent="0.25"/>
  <cols>
    <col min="1" max="1" width="2.85546875" style="365" customWidth="1"/>
    <col min="2" max="2" width="40.42578125" style="365" bestFit="1" customWidth="1"/>
    <col min="3" max="3" width="2.85546875" style="365" customWidth="1"/>
    <col min="4" max="4" width="35.7109375" style="365" bestFit="1" customWidth="1"/>
    <col min="5" max="5" width="2.85546875" style="365" customWidth="1"/>
    <col min="6" max="6" width="40.140625" style="365" bestFit="1" customWidth="1"/>
    <col min="7" max="7" width="2.85546875" style="365" customWidth="1"/>
    <col min="8" max="8" width="56.42578125" style="365" bestFit="1" customWidth="1"/>
    <col min="9" max="9" width="2.5703125" style="365" customWidth="1"/>
    <col min="10" max="10" width="27.5703125" style="365" bestFit="1" customWidth="1"/>
    <col min="11" max="16384" width="9.140625" style="365"/>
  </cols>
  <sheetData>
    <row r="1" spans="2:10" s="371" customFormat="1" ht="15" customHeight="1" x14ac:dyDescent="0.25"/>
    <row r="2" spans="2:10" s="371" customFormat="1" ht="15" customHeight="1" x14ac:dyDescent="0.25"/>
    <row r="3" spans="2:10" s="371" customFormat="1" ht="15" customHeight="1" x14ac:dyDescent="0.25"/>
    <row r="4" spans="2:10" s="371" customFormat="1" ht="15" customHeight="1" x14ac:dyDescent="0.25"/>
    <row r="5" spans="2:10" s="371" customFormat="1" ht="15" customHeight="1" x14ac:dyDescent="0.25"/>
    <row r="6" spans="2:10" s="371" customFormat="1" ht="15" customHeight="1" x14ac:dyDescent="0.25"/>
    <row r="7" spans="2:10" s="371" customFormat="1" ht="15" hidden="1" customHeight="1" x14ac:dyDescent="0.25"/>
    <row r="8" spans="2:10" s="371" customFormat="1" ht="15" hidden="1" customHeight="1" x14ac:dyDescent="0.25"/>
    <row r="9" spans="2:10" ht="15" customHeight="1" x14ac:dyDescent="0.25">
      <c r="J9" s="860"/>
    </row>
    <row r="10" spans="2:10" ht="15" customHeight="1" x14ac:dyDescent="0.25">
      <c r="B10" s="1294" t="s">
        <v>111</v>
      </c>
      <c r="C10" s="1294"/>
      <c r="D10" s="1294"/>
      <c r="F10" s="25" t="s">
        <v>912</v>
      </c>
      <c r="H10" s="25" t="s">
        <v>913</v>
      </c>
      <c r="J10" s="860"/>
    </row>
    <row r="11" spans="2:10" ht="15" customHeight="1" thickBot="1" x14ac:dyDescent="0.3">
      <c r="J11" s="860"/>
    </row>
    <row r="12" spans="2:10" ht="15" customHeight="1" thickBot="1" x14ac:dyDescent="0.3">
      <c r="B12" s="370" t="s">
        <v>112</v>
      </c>
      <c r="D12" s="370" t="s">
        <v>331</v>
      </c>
      <c r="F12" s="366" t="s">
        <v>331</v>
      </c>
      <c r="H12" s="366" t="s">
        <v>701</v>
      </c>
      <c r="J12" s="860"/>
    </row>
    <row r="13" spans="2:10" ht="15" customHeight="1" thickBot="1" x14ac:dyDescent="0.3">
      <c r="B13" s="369" t="s">
        <v>45</v>
      </c>
      <c r="D13" s="369" t="s">
        <v>44</v>
      </c>
      <c r="F13" s="372" t="s">
        <v>41</v>
      </c>
      <c r="H13" s="369" t="s">
        <v>705</v>
      </c>
      <c r="J13" s="860"/>
    </row>
    <row r="14" spans="2:10" ht="15" customHeight="1" thickBot="1" x14ac:dyDescent="0.3">
      <c r="B14" s="367" t="s">
        <v>49</v>
      </c>
      <c r="D14" s="367" t="s">
        <v>455</v>
      </c>
      <c r="H14" s="367" t="s">
        <v>706</v>
      </c>
      <c r="J14" s="860"/>
    </row>
    <row r="15" spans="2:10" ht="15" customHeight="1" thickBot="1" x14ac:dyDescent="0.3">
      <c r="B15" s="367" t="s">
        <v>50</v>
      </c>
      <c r="D15" s="367" t="s">
        <v>454</v>
      </c>
      <c r="F15" s="366" t="s">
        <v>121</v>
      </c>
      <c r="H15" s="367" t="s">
        <v>704</v>
      </c>
      <c r="J15" s="860"/>
    </row>
    <row r="16" spans="2:10" ht="15" customHeight="1" x14ac:dyDescent="0.25">
      <c r="B16" s="367" t="s">
        <v>51</v>
      </c>
      <c r="D16" s="367" t="s">
        <v>452</v>
      </c>
      <c r="F16" s="369" t="s">
        <v>46</v>
      </c>
      <c r="H16" s="367" t="s">
        <v>709</v>
      </c>
      <c r="J16" s="860"/>
    </row>
    <row r="17" spans="2:10" ht="15" customHeight="1" x14ac:dyDescent="0.25">
      <c r="B17" s="367" t="s">
        <v>113</v>
      </c>
      <c r="D17" s="367" t="s">
        <v>453</v>
      </c>
      <c r="F17" s="367" t="s">
        <v>48</v>
      </c>
      <c r="H17" s="367" t="s">
        <v>708</v>
      </c>
      <c r="J17" s="860"/>
    </row>
    <row r="18" spans="2:10" ht="15" customHeight="1" x14ac:dyDescent="0.25">
      <c r="B18" s="367" t="s">
        <v>114</v>
      </c>
      <c r="D18" s="367" t="s">
        <v>54</v>
      </c>
      <c r="F18" s="367" t="s">
        <v>58</v>
      </c>
      <c r="H18" s="367" t="s">
        <v>630</v>
      </c>
      <c r="J18" s="860"/>
    </row>
    <row r="19" spans="2:10" ht="15" customHeight="1" thickBot="1" x14ac:dyDescent="0.3">
      <c r="B19" s="367" t="s">
        <v>448</v>
      </c>
      <c r="D19" s="367" t="s">
        <v>63</v>
      </c>
      <c r="F19" s="367" t="s">
        <v>71</v>
      </c>
      <c r="H19" s="368" t="s">
        <v>707</v>
      </c>
      <c r="J19" s="860"/>
    </row>
    <row r="20" spans="2:10" ht="15" customHeight="1" thickBot="1" x14ac:dyDescent="0.3">
      <c r="B20" s="367" t="s">
        <v>62</v>
      </c>
      <c r="D20" s="368" t="s">
        <v>66</v>
      </c>
      <c r="F20" s="367" t="s">
        <v>72</v>
      </c>
      <c r="J20" s="860"/>
    </row>
    <row r="21" spans="2:10" ht="15" customHeight="1" thickBot="1" x14ac:dyDescent="0.3">
      <c r="B21" s="367" t="s">
        <v>67</v>
      </c>
      <c r="F21" s="367" t="s">
        <v>76</v>
      </c>
      <c r="H21" s="366" t="s">
        <v>419</v>
      </c>
      <c r="J21" s="860"/>
    </row>
    <row r="22" spans="2:10" ht="15" customHeight="1" thickBot="1" x14ac:dyDescent="0.3">
      <c r="B22" s="367" t="s">
        <v>68</v>
      </c>
      <c r="D22" s="370" t="s">
        <v>119</v>
      </c>
      <c r="F22" s="367" t="s">
        <v>96</v>
      </c>
      <c r="H22" s="367" t="s">
        <v>124</v>
      </c>
      <c r="J22" s="860"/>
    </row>
    <row r="23" spans="2:10" ht="15" customHeight="1" thickBot="1" x14ac:dyDescent="0.3">
      <c r="B23" s="367" t="s">
        <v>115</v>
      </c>
      <c r="D23" s="369" t="s">
        <v>65</v>
      </c>
      <c r="F23" s="368" t="s">
        <v>97</v>
      </c>
      <c r="H23" s="367" t="s">
        <v>574</v>
      </c>
    </row>
    <row r="24" spans="2:10" ht="15" customHeight="1" thickBot="1" x14ac:dyDescent="0.3">
      <c r="B24" s="367" t="s">
        <v>449</v>
      </c>
      <c r="D24" s="367" t="s">
        <v>81</v>
      </c>
      <c r="H24" s="367" t="s">
        <v>398</v>
      </c>
    </row>
    <row r="25" spans="2:10" ht="15" customHeight="1" thickBot="1" x14ac:dyDescent="0.3">
      <c r="B25" s="367" t="s">
        <v>73</v>
      </c>
      <c r="D25" s="367" t="s">
        <v>82</v>
      </c>
      <c r="F25" s="366" t="s">
        <v>122</v>
      </c>
      <c r="H25" s="367" t="s">
        <v>627</v>
      </c>
    </row>
    <row r="26" spans="2:10" ht="15" customHeight="1" x14ac:dyDescent="0.25">
      <c r="B26" s="367" t="s">
        <v>74</v>
      </c>
      <c r="D26" s="367" t="s">
        <v>84</v>
      </c>
      <c r="F26" s="369" t="s">
        <v>447</v>
      </c>
      <c r="H26" s="367" t="s">
        <v>125</v>
      </c>
    </row>
    <row r="27" spans="2:10" ht="15" customHeight="1" thickBot="1" x14ac:dyDescent="0.3">
      <c r="B27" s="367" t="s">
        <v>83</v>
      </c>
      <c r="D27" s="368" t="s">
        <v>103</v>
      </c>
      <c r="F27" s="367" t="s">
        <v>61</v>
      </c>
      <c r="H27" s="367" t="s">
        <v>570</v>
      </c>
    </row>
    <row r="28" spans="2:10" ht="15" customHeight="1" thickBot="1" x14ac:dyDescent="0.3">
      <c r="B28" s="367" t="s">
        <v>85</v>
      </c>
      <c r="F28" s="367" t="s">
        <v>496</v>
      </c>
      <c r="H28" s="367" t="s">
        <v>634</v>
      </c>
    </row>
    <row r="29" spans="2:10" ht="15" customHeight="1" thickBot="1" x14ac:dyDescent="0.3">
      <c r="B29" s="367" t="s">
        <v>116</v>
      </c>
      <c r="D29" s="370" t="s">
        <v>120</v>
      </c>
      <c r="F29" s="367" t="s">
        <v>123</v>
      </c>
      <c r="H29" s="367" t="s">
        <v>713</v>
      </c>
    </row>
    <row r="30" spans="2:10" ht="15" customHeight="1" x14ac:dyDescent="0.25">
      <c r="B30" s="367" t="s">
        <v>117</v>
      </c>
      <c r="D30" s="369" t="s">
        <v>55</v>
      </c>
      <c r="F30" s="367" t="s">
        <v>450</v>
      </c>
      <c r="H30" s="367" t="s">
        <v>629</v>
      </c>
    </row>
    <row r="31" spans="2:10" ht="15" customHeight="1" x14ac:dyDescent="0.25">
      <c r="B31" s="367" t="s">
        <v>90</v>
      </c>
      <c r="D31" s="367" t="s">
        <v>64</v>
      </c>
      <c r="F31" s="367" t="s">
        <v>78</v>
      </c>
      <c r="H31" s="367" t="s">
        <v>639</v>
      </c>
    </row>
    <row r="32" spans="2:10" ht="15" customHeight="1" x14ac:dyDescent="0.25">
      <c r="B32" s="367" t="s">
        <v>91</v>
      </c>
      <c r="D32" s="367" t="s">
        <v>75</v>
      </c>
      <c r="F32" s="367" t="s">
        <v>80</v>
      </c>
      <c r="H32" s="367" t="s">
        <v>576</v>
      </c>
    </row>
    <row r="33" spans="2:8" ht="15" customHeight="1" thickBot="1" x14ac:dyDescent="0.3">
      <c r="B33" s="367" t="s">
        <v>118</v>
      </c>
      <c r="D33" s="367" t="s">
        <v>77</v>
      </c>
      <c r="F33" s="368" t="s">
        <v>94</v>
      </c>
      <c r="H33" s="367" t="s">
        <v>711</v>
      </c>
    </row>
    <row r="34" spans="2:8" ht="15" customHeight="1" x14ac:dyDescent="0.25">
      <c r="B34" s="367" t="s">
        <v>93</v>
      </c>
      <c r="D34" s="367" t="s">
        <v>79</v>
      </c>
      <c r="H34" s="367" t="s">
        <v>710</v>
      </c>
    </row>
    <row r="35" spans="2:8" ht="15" customHeight="1" x14ac:dyDescent="0.25">
      <c r="B35" s="367" t="s">
        <v>451</v>
      </c>
      <c r="D35" s="367" t="s">
        <v>88</v>
      </c>
      <c r="H35" s="367" t="s">
        <v>712</v>
      </c>
    </row>
    <row r="36" spans="2:8" ht="15" customHeight="1" x14ac:dyDescent="0.25">
      <c r="B36" s="367" t="s">
        <v>98</v>
      </c>
      <c r="D36" s="367" t="s">
        <v>89</v>
      </c>
      <c r="H36" s="367" t="s">
        <v>573</v>
      </c>
    </row>
    <row r="37" spans="2:8" ht="15" customHeight="1" thickBot="1" x14ac:dyDescent="0.3">
      <c r="B37" s="367" t="s">
        <v>100</v>
      </c>
      <c r="D37" s="368" t="s">
        <v>99</v>
      </c>
      <c r="H37" s="367" t="s">
        <v>571</v>
      </c>
    </row>
    <row r="38" spans="2:8" ht="15" customHeight="1" thickBot="1" x14ac:dyDescent="0.3">
      <c r="B38" s="368" t="s">
        <v>102</v>
      </c>
      <c r="H38" s="368" t="s">
        <v>569</v>
      </c>
    </row>
    <row r="39" spans="2:8" ht="15" customHeight="1" thickBot="1" x14ac:dyDescent="0.3"/>
    <row r="40" spans="2:8" ht="15" customHeight="1" thickBot="1" x14ac:dyDescent="0.3">
      <c r="B40" s="370" t="s">
        <v>121</v>
      </c>
      <c r="H40" s="366" t="s">
        <v>702</v>
      </c>
    </row>
    <row r="41" spans="2:8" ht="15" customHeight="1" x14ac:dyDescent="0.25">
      <c r="B41" s="369" t="s">
        <v>70</v>
      </c>
      <c r="H41" s="367" t="s">
        <v>41</v>
      </c>
    </row>
    <row r="42" spans="2:8" ht="15" customHeight="1" thickBot="1" x14ac:dyDescent="0.3">
      <c r="B42" s="368" t="s">
        <v>101</v>
      </c>
      <c r="H42" s="367" t="s">
        <v>572</v>
      </c>
    </row>
    <row r="43" spans="2:8" ht="15" customHeight="1" x14ac:dyDescent="0.25">
      <c r="H43" s="367" t="s">
        <v>632</v>
      </c>
    </row>
    <row r="44" spans="2:8" ht="15" customHeight="1" x14ac:dyDescent="0.25">
      <c r="H44" s="367" t="s">
        <v>633</v>
      </c>
    </row>
    <row r="45" spans="2:8" ht="15" customHeight="1" x14ac:dyDescent="0.25">
      <c r="H45" s="367" t="s">
        <v>628</v>
      </c>
    </row>
    <row r="46" spans="2:8" ht="15" customHeight="1" x14ac:dyDescent="0.25">
      <c r="H46" s="367" t="s">
        <v>635</v>
      </c>
    </row>
    <row r="47" spans="2:8" ht="15" customHeight="1" x14ac:dyDescent="0.25">
      <c r="H47" s="367" t="s">
        <v>636</v>
      </c>
    </row>
    <row r="48" spans="2:8" ht="15" customHeight="1" x14ac:dyDescent="0.25">
      <c r="H48" s="367" t="s">
        <v>714</v>
      </c>
    </row>
    <row r="49" spans="8:8" ht="15" customHeight="1" x14ac:dyDescent="0.25">
      <c r="H49" s="367" t="s">
        <v>638</v>
      </c>
    </row>
    <row r="50" spans="8:8" ht="15" customHeight="1" thickBot="1" x14ac:dyDescent="0.3">
      <c r="H50" s="368" t="s">
        <v>631</v>
      </c>
    </row>
    <row r="51" spans="8:8" ht="15" customHeight="1" thickBot="1" x14ac:dyDescent="0.3"/>
    <row r="52" spans="8:8" ht="15" customHeight="1" thickBot="1" x14ac:dyDescent="0.3">
      <c r="H52" s="366" t="s">
        <v>703</v>
      </c>
    </row>
    <row r="53" spans="8:8" ht="15" customHeight="1" x14ac:dyDescent="0.25">
      <c r="H53" s="367" t="s">
        <v>47</v>
      </c>
    </row>
    <row r="54" spans="8:8" ht="15" customHeight="1" x14ac:dyDescent="0.25">
      <c r="H54" s="367" t="s">
        <v>578</v>
      </c>
    </row>
    <row r="55" spans="8:8" ht="15" customHeight="1" x14ac:dyDescent="0.25">
      <c r="H55" s="367" t="s">
        <v>575</v>
      </c>
    </row>
    <row r="56" spans="8:8" ht="15" customHeight="1" x14ac:dyDescent="0.25">
      <c r="H56" s="367" t="s">
        <v>637</v>
      </c>
    </row>
    <row r="57" spans="8:8" ht="15" customHeight="1" thickBot="1" x14ac:dyDescent="0.3">
      <c r="H57" s="368" t="s">
        <v>577</v>
      </c>
    </row>
  </sheetData>
  <sheetProtection algorithmName="SHA-512" hashValue="2pUPGqCgyuXpJQOmZWSn/0DcwM2SMdqEJtXq8dtx/iGZZ1tDFlYs3Xde2d/uDS4K96k5/4TxY8XhYP7H3pt6hQ==" saltValue="h01/3o/OxTc5pVL8fTvr0w==" spinCount="100000" sheet="1" objects="1" scenarios="1"/>
  <sortState ref="D13:D20">
    <sortCondition ref="D13"/>
  </sortState>
  <mergeCells count="1">
    <mergeCell ref="B10:D10"/>
  </mergeCells>
  <pageMargins left="0.7" right="0.7" top="0.75" bottom="0.75" header="0.3" footer="0.3"/>
  <pageSetup paperSize="5" scale="66" fitToHeight="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tint="-0.249977111117893"/>
  </sheetPr>
  <dimension ref="B1:D69"/>
  <sheetViews>
    <sheetView workbookViewId="0">
      <selection activeCell="D16" sqref="D16"/>
    </sheetView>
  </sheetViews>
  <sheetFormatPr defaultColWidth="9.140625" defaultRowHeight="15" customHeight="1" x14ac:dyDescent="0.25"/>
  <cols>
    <col min="1" max="1" width="3" style="397" customWidth="1"/>
    <col min="2" max="4" width="20.7109375" style="397" customWidth="1"/>
    <col min="5" max="5" width="2.85546875" style="397" customWidth="1"/>
    <col min="6" max="16384" width="9.140625" style="397"/>
  </cols>
  <sheetData>
    <row r="1" spans="2:4" s="396" customFormat="1" ht="15" customHeight="1" x14ac:dyDescent="0.25"/>
    <row r="2" spans="2:4" s="396" customFormat="1" ht="15" customHeight="1" x14ac:dyDescent="0.25"/>
    <row r="3" spans="2:4" s="396" customFormat="1" ht="15" customHeight="1" x14ac:dyDescent="0.25"/>
    <row r="4" spans="2:4" s="396" customFormat="1" ht="15" customHeight="1" x14ac:dyDescent="0.25"/>
    <row r="5" spans="2:4" s="396" customFormat="1" ht="15" customHeight="1" x14ac:dyDescent="0.25"/>
    <row r="6" spans="2:4" s="396" customFormat="1" ht="15" customHeight="1" x14ac:dyDescent="0.25"/>
    <row r="7" spans="2:4" s="396" customFormat="1" ht="15" hidden="1" customHeight="1" x14ac:dyDescent="0.25"/>
    <row r="8" spans="2:4" s="396" customFormat="1" ht="15" hidden="1" customHeight="1" x14ac:dyDescent="0.25"/>
    <row r="10" spans="2:4" ht="18.75" x14ac:dyDescent="0.25">
      <c r="B10" s="1299" t="s">
        <v>404</v>
      </c>
      <c r="C10" s="1299"/>
      <c r="D10" s="1299"/>
    </row>
    <row r="11" spans="2:4" ht="15" customHeight="1" thickBot="1" x14ac:dyDescent="0.3"/>
    <row r="12" spans="2:4" ht="15" customHeight="1" x14ac:dyDescent="0.25">
      <c r="B12" s="1295" t="s">
        <v>405</v>
      </c>
      <c r="C12" s="1296"/>
      <c r="D12" s="406">
        <f>B67</f>
        <v>4368</v>
      </c>
    </row>
    <row r="13" spans="2:4" ht="15" customHeight="1" thickBot="1" x14ac:dyDescent="0.3">
      <c r="B13" s="1297" t="s">
        <v>406</v>
      </c>
      <c r="C13" s="1298"/>
      <c r="D13" s="407">
        <f>IF(B67=0,"",D67/B67)</f>
        <v>26.166666666666668</v>
      </c>
    </row>
    <row r="15" spans="2:4" ht="15" customHeight="1" thickBot="1" x14ac:dyDescent="0.3">
      <c r="B15" s="398" t="s">
        <v>407</v>
      </c>
      <c r="C15" s="398" t="s">
        <v>178</v>
      </c>
      <c r="D15" s="398" t="s">
        <v>411</v>
      </c>
    </row>
    <row r="16" spans="2:4" ht="15" customHeight="1" x14ac:dyDescent="0.25">
      <c r="B16" s="383">
        <v>1092</v>
      </c>
      <c r="C16" s="384">
        <v>25</v>
      </c>
      <c r="D16" s="399">
        <f>B16*C16</f>
        <v>27300</v>
      </c>
    </row>
    <row r="17" spans="2:4" ht="15" customHeight="1" x14ac:dyDescent="0.25">
      <c r="B17" s="385">
        <v>1456</v>
      </c>
      <c r="C17" s="386">
        <v>26</v>
      </c>
      <c r="D17" s="400">
        <f t="shared" ref="D17:D65" si="0">B17*C17</f>
        <v>37856</v>
      </c>
    </row>
    <row r="18" spans="2:4" ht="15" customHeight="1" x14ac:dyDescent="0.25">
      <c r="B18" s="385">
        <v>1820</v>
      </c>
      <c r="C18" s="386">
        <v>27</v>
      </c>
      <c r="D18" s="400">
        <f t="shared" si="0"/>
        <v>49140</v>
      </c>
    </row>
    <row r="19" spans="2:4" ht="15" customHeight="1" x14ac:dyDescent="0.25">
      <c r="B19" s="385"/>
      <c r="C19" s="386"/>
      <c r="D19" s="400">
        <f t="shared" si="0"/>
        <v>0</v>
      </c>
    </row>
    <row r="20" spans="2:4" ht="15" customHeight="1" thickBot="1" x14ac:dyDescent="0.3">
      <c r="B20" s="387"/>
      <c r="C20" s="388"/>
      <c r="D20" s="401">
        <f t="shared" si="0"/>
        <v>0</v>
      </c>
    </row>
    <row r="21" spans="2:4" ht="15" customHeight="1" x14ac:dyDescent="0.25">
      <c r="B21" s="389"/>
      <c r="C21" s="390"/>
      <c r="D21" s="399">
        <f t="shared" si="0"/>
        <v>0</v>
      </c>
    </row>
    <row r="22" spans="2:4" ht="15" customHeight="1" x14ac:dyDescent="0.25">
      <c r="B22" s="385"/>
      <c r="C22" s="386"/>
      <c r="D22" s="400">
        <f t="shared" si="0"/>
        <v>0</v>
      </c>
    </row>
    <row r="23" spans="2:4" ht="15" customHeight="1" x14ac:dyDescent="0.25">
      <c r="B23" s="385"/>
      <c r="C23" s="386"/>
      <c r="D23" s="400">
        <f t="shared" si="0"/>
        <v>0</v>
      </c>
    </row>
    <row r="24" spans="2:4" ht="15" customHeight="1" x14ac:dyDescent="0.25">
      <c r="B24" s="385"/>
      <c r="C24" s="386"/>
      <c r="D24" s="400">
        <f t="shared" si="0"/>
        <v>0</v>
      </c>
    </row>
    <row r="25" spans="2:4" ht="15" customHeight="1" thickBot="1" x14ac:dyDescent="0.3">
      <c r="B25" s="391"/>
      <c r="C25" s="392"/>
      <c r="D25" s="402">
        <f t="shared" si="0"/>
        <v>0</v>
      </c>
    </row>
    <row r="26" spans="2:4" ht="15" customHeight="1" x14ac:dyDescent="0.25">
      <c r="B26" s="383"/>
      <c r="C26" s="384"/>
      <c r="D26" s="403">
        <f t="shared" ref="D26:D30" si="1">B26*C26</f>
        <v>0</v>
      </c>
    </row>
    <row r="27" spans="2:4" ht="15" customHeight="1" x14ac:dyDescent="0.25">
      <c r="B27" s="385"/>
      <c r="C27" s="386"/>
      <c r="D27" s="400">
        <f t="shared" si="1"/>
        <v>0</v>
      </c>
    </row>
    <row r="28" spans="2:4" ht="15" customHeight="1" x14ac:dyDescent="0.25">
      <c r="B28" s="385"/>
      <c r="C28" s="386"/>
      <c r="D28" s="400">
        <f t="shared" si="1"/>
        <v>0</v>
      </c>
    </row>
    <row r="29" spans="2:4" ht="15" customHeight="1" x14ac:dyDescent="0.25">
      <c r="B29" s="385"/>
      <c r="C29" s="386"/>
      <c r="D29" s="400">
        <f t="shared" si="1"/>
        <v>0</v>
      </c>
    </row>
    <row r="30" spans="2:4" ht="15" customHeight="1" thickBot="1" x14ac:dyDescent="0.3">
      <c r="B30" s="387"/>
      <c r="C30" s="388"/>
      <c r="D30" s="401">
        <f t="shared" si="1"/>
        <v>0</v>
      </c>
    </row>
    <row r="31" spans="2:4" ht="15" customHeight="1" x14ac:dyDescent="0.25">
      <c r="B31" s="383"/>
      <c r="C31" s="384"/>
      <c r="D31" s="399">
        <f t="shared" si="0"/>
        <v>0</v>
      </c>
    </row>
    <row r="32" spans="2:4" ht="15" customHeight="1" x14ac:dyDescent="0.25">
      <c r="B32" s="385"/>
      <c r="C32" s="386"/>
      <c r="D32" s="400">
        <f t="shared" si="0"/>
        <v>0</v>
      </c>
    </row>
    <row r="33" spans="2:4" ht="15" customHeight="1" x14ac:dyDescent="0.25">
      <c r="B33" s="385"/>
      <c r="C33" s="386"/>
      <c r="D33" s="400">
        <f t="shared" si="0"/>
        <v>0</v>
      </c>
    </row>
    <row r="34" spans="2:4" ht="15" customHeight="1" x14ac:dyDescent="0.25">
      <c r="B34" s="385"/>
      <c r="C34" s="386"/>
      <c r="D34" s="400">
        <f t="shared" si="0"/>
        <v>0</v>
      </c>
    </row>
    <row r="35" spans="2:4" ht="15" customHeight="1" thickBot="1" x14ac:dyDescent="0.3">
      <c r="B35" s="387"/>
      <c r="C35" s="388"/>
      <c r="D35" s="402">
        <f t="shared" si="0"/>
        <v>0</v>
      </c>
    </row>
    <row r="36" spans="2:4" ht="15" customHeight="1" x14ac:dyDescent="0.25">
      <c r="B36" s="383"/>
      <c r="C36" s="384"/>
      <c r="D36" s="403">
        <f t="shared" si="0"/>
        <v>0</v>
      </c>
    </row>
    <row r="37" spans="2:4" ht="15" customHeight="1" x14ac:dyDescent="0.25">
      <c r="B37" s="385"/>
      <c r="C37" s="386"/>
      <c r="D37" s="400">
        <f t="shared" si="0"/>
        <v>0</v>
      </c>
    </row>
    <row r="38" spans="2:4" ht="15" customHeight="1" x14ac:dyDescent="0.25">
      <c r="B38" s="385"/>
      <c r="C38" s="386"/>
      <c r="D38" s="400">
        <f t="shared" si="0"/>
        <v>0</v>
      </c>
    </row>
    <row r="39" spans="2:4" ht="15" customHeight="1" x14ac:dyDescent="0.25">
      <c r="B39" s="385"/>
      <c r="C39" s="386"/>
      <c r="D39" s="400">
        <f t="shared" si="0"/>
        <v>0</v>
      </c>
    </row>
    <row r="40" spans="2:4" ht="15" customHeight="1" thickBot="1" x14ac:dyDescent="0.3">
      <c r="B40" s="387"/>
      <c r="C40" s="388"/>
      <c r="D40" s="401">
        <f t="shared" si="0"/>
        <v>0</v>
      </c>
    </row>
    <row r="41" spans="2:4" ht="15" customHeight="1" x14ac:dyDescent="0.25">
      <c r="B41" s="383"/>
      <c r="C41" s="384"/>
      <c r="D41" s="399">
        <f t="shared" ref="D41:D45" si="2">B41*C41</f>
        <v>0</v>
      </c>
    </row>
    <row r="42" spans="2:4" ht="15" customHeight="1" x14ac:dyDescent="0.25">
      <c r="B42" s="385"/>
      <c r="C42" s="386"/>
      <c r="D42" s="400">
        <f t="shared" si="2"/>
        <v>0</v>
      </c>
    </row>
    <row r="43" spans="2:4" ht="15" customHeight="1" x14ac:dyDescent="0.25">
      <c r="B43" s="385"/>
      <c r="C43" s="386"/>
      <c r="D43" s="400">
        <f t="shared" si="2"/>
        <v>0</v>
      </c>
    </row>
    <row r="44" spans="2:4" ht="15" customHeight="1" x14ac:dyDescent="0.25">
      <c r="B44" s="385"/>
      <c r="C44" s="386"/>
      <c r="D44" s="400">
        <f t="shared" si="2"/>
        <v>0</v>
      </c>
    </row>
    <row r="45" spans="2:4" ht="15" customHeight="1" thickBot="1" x14ac:dyDescent="0.3">
      <c r="B45" s="387"/>
      <c r="C45" s="388"/>
      <c r="D45" s="402">
        <f t="shared" si="2"/>
        <v>0</v>
      </c>
    </row>
    <row r="46" spans="2:4" ht="15" customHeight="1" x14ac:dyDescent="0.25">
      <c r="B46" s="383"/>
      <c r="C46" s="384"/>
      <c r="D46" s="399">
        <f t="shared" ref="D46:D50" si="3">B46*C46</f>
        <v>0</v>
      </c>
    </row>
    <row r="47" spans="2:4" ht="15" customHeight="1" x14ac:dyDescent="0.25">
      <c r="B47" s="385"/>
      <c r="C47" s="386"/>
      <c r="D47" s="400">
        <f t="shared" si="3"/>
        <v>0</v>
      </c>
    </row>
    <row r="48" spans="2:4" ht="15" customHeight="1" x14ac:dyDescent="0.25">
      <c r="B48" s="385"/>
      <c r="C48" s="386"/>
      <c r="D48" s="400">
        <f t="shared" si="3"/>
        <v>0</v>
      </c>
    </row>
    <row r="49" spans="2:4" ht="15" customHeight="1" x14ac:dyDescent="0.25">
      <c r="B49" s="385"/>
      <c r="C49" s="386"/>
      <c r="D49" s="400">
        <f t="shared" si="3"/>
        <v>0</v>
      </c>
    </row>
    <row r="50" spans="2:4" ht="15" customHeight="1" thickBot="1" x14ac:dyDescent="0.3">
      <c r="B50" s="387"/>
      <c r="C50" s="388"/>
      <c r="D50" s="402">
        <f t="shared" si="3"/>
        <v>0</v>
      </c>
    </row>
    <row r="51" spans="2:4" ht="15" customHeight="1" x14ac:dyDescent="0.25">
      <c r="B51" s="383"/>
      <c r="C51" s="384"/>
      <c r="D51" s="399">
        <f t="shared" ref="D51:D55" si="4">B51*C51</f>
        <v>0</v>
      </c>
    </row>
    <row r="52" spans="2:4" ht="15" customHeight="1" x14ac:dyDescent="0.25">
      <c r="B52" s="385"/>
      <c r="C52" s="386"/>
      <c r="D52" s="400">
        <f t="shared" si="4"/>
        <v>0</v>
      </c>
    </row>
    <row r="53" spans="2:4" ht="15" customHeight="1" x14ac:dyDescent="0.25">
      <c r="B53" s="385"/>
      <c r="C53" s="386"/>
      <c r="D53" s="400">
        <f t="shared" si="4"/>
        <v>0</v>
      </c>
    </row>
    <row r="54" spans="2:4" ht="15" customHeight="1" x14ac:dyDescent="0.25">
      <c r="B54" s="385"/>
      <c r="C54" s="386"/>
      <c r="D54" s="400">
        <f t="shared" si="4"/>
        <v>0</v>
      </c>
    </row>
    <row r="55" spans="2:4" ht="15" customHeight="1" thickBot="1" x14ac:dyDescent="0.3">
      <c r="B55" s="387"/>
      <c r="C55" s="388"/>
      <c r="D55" s="402">
        <f t="shared" si="4"/>
        <v>0</v>
      </c>
    </row>
    <row r="56" spans="2:4" ht="15" customHeight="1" x14ac:dyDescent="0.25">
      <c r="B56" s="383"/>
      <c r="C56" s="384"/>
      <c r="D56" s="399">
        <f t="shared" si="0"/>
        <v>0</v>
      </c>
    </row>
    <row r="57" spans="2:4" ht="15" customHeight="1" x14ac:dyDescent="0.25">
      <c r="B57" s="385"/>
      <c r="C57" s="386"/>
      <c r="D57" s="400">
        <f t="shared" si="0"/>
        <v>0</v>
      </c>
    </row>
    <row r="58" spans="2:4" ht="15" customHeight="1" x14ac:dyDescent="0.25">
      <c r="B58" s="385"/>
      <c r="C58" s="386"/>
      <c r="D58" s="400">
        <f t="shared" si="0"/>
        <v>0</v>
      </c>
    </row>
    <row r="59" spans="2:4" ht="15" customHeight="1" x14ac:dyDescent="0.25">
      <c r="B59" s="385"/>
      <c r="C59" s="386"/>
      <c r="D59" s="400">
        <f t="shared" si="0"/>
        <v>0</v>
      </c>
    </row>
    <row r="60" spans="2:4" ht="15" customHeight="1" thickBot="1" x14ac:dyDescent="0.3">
      <c r="B60" s="387"/>
      <c r="C60" s="388"/>
      <c r="D60" s="402">
        <f t="shared" si="0"/>
        <v>0</v>
      </c>
    </row>
    <row r="61" spans="2:4" ht="15" customHeight="1" x14ac:dyDescent="0.25">
      <c r="B61" s="383"/>
      <c r="C61" s="393"/>
      <c r="D61" s="403">
        <f t="shared" si="0"/>
        <v>0</v>
      </c>
    </row>
    <row r="62" spans="2:4" ht="15" customHeight="1" x14ac:dyDescent="0.25">
      <c r="B62" s="385"/>
      <c r="C62" s="394"/>
      <c r="D62" s="400">
        <f t="shared" si="0"/>
        <v>0</v>
      </c>
    </row>
    <row r="63" spans="2:4" ht="15" customHeight="1" x14ac:dyDescent="0.25">
      <c r="B63" s="385"/>
      <c r="C63" s="394"/>
      <c r="D63" s="400">
        <f t="shared" si="0"/>
        <v>0</v>
      </c>
    </row>
    <row r="64" spans="2:4" ht="15" customHeight="1" x14ac:dyDescent="0.25">
      <c r="B64" s="385"/>
      <c r="C64" s="394"/>
      <c r="D64" s="400">
        <f t="shared" si="0"/>
        <v>0</v>
      </c>
    </row>
    <row r="65" spans="2:4" ht="15" customHeight="1" thickBot="1" x14ac:dyDescent="0.3">
      <c r="B65" s="387"/>
      <c r="C65" s="395"/>
      <c r="D65" s="402">
        <f t="shared" si="0"/>
        <v>0</v>
      </c>
    </row>
    <row r="66" spans="2:4" ht="15" customHeight="1" thickBot="1" x14ac:dyDescent="0.3">
      <c r="B66" s="398" t="s">
        <v>409</v>
      </c>
      <c r="C66" s="398" t="s">
        <v>410</v>
      </c>
      <c r="D66" s="398" t="s">
        <v>408</v>
      </c>
    </row>
    <row r="67" spans="2:4" ht="15" customHeight="1" thickBot="1" x14ac:dyDescent="0.3">
      <c r="B67" s="404">
        <f>SUM(B16:B65)</f>
        <v>4368</v>
      </c>
      <c r="C67" s="405">
        <f>D67/B67</f>
        <v>26.166666666666668</v>
      </c>
      <c r="D67" s="405">
        <f>SUM(D16:D65)</f>
        <v>114296</v>
      </c>
    </row>
    <row r="69" spans="2:4" ht="15" customHeight="1" x14ac:dyDescent="0.25">
      <c r="C69" s="408"/>
    </row>
  </sheetData>
  <sheetProtection algorithmName="SHA-512" hashValue="sQqgWlKFKNs+PmRpSEi/des1SsNnfLnvWwpVvtFX3K/k5gKY99hpiMqagWzSDDXlCgETujZViME9g5yIUAAsgg==" saltValue="ls9qLuABBb1HAQEZCH1X1w==" spinCount="100000" sheet="1" objects="1" scenarios="1"/>
  <mergeCells count="3">
    <mergeCell ref="B12:C12"/>
    <mergeCell ref="B13:C13"/>
    <mergeCell ref="B10:D10"/>
  </mergeCells>
  <conditionalFormatting sqref="C16:C25 C56:C65 C36:C40">
    <cfRule type="expression" dxfId="32" priority="7">
      <formula>IF(ISBLANK(B16),FALSE,ISBLANK(C16))</formula>
    </cfRule>
  </conditionalFormatting>
  <conditionalFormatting sqref="C41:C45">
    <cfRule type="expression" dxfId="31" priority="5">
      <formula>IF(ISBLANK(B41),FALSE,ISBLANK(C41))</formula>
    </cfRule>
  </conditionalFormatting>
  <conditionalFormatting sqref="C31:C35">
    <cfRule type="expression" dxfId="30" priority="4">
      <formula>IF(ISBLANK(B31),FALSE,ISBLANK(C31))</formula>
    </cfRule>
  </conditionalFormatting>
  <conditionalFormatting sqref="C26:C30">
    <cfRule type="expression" dxfId="29" priority="3">
      <formula>IF(ISBLANK(B26),FALSE,ISBLANK(C26))</formula>
    </cfRule>
  </conditionalFormatting>
  <conditionalFormatting sqref="C46:C50">
    <cfRule type="expression" dxfId="28" priority="2">
      <formula>IF(ISBLANK(B46),FALSE,ISBLANK(C46))</formula>
    </cfRule>
  </conditionalFormatting>
  <conditionalFormatting sqref="C51:C55">
    <cfRule type="expression" dxfId="27" priority="1">
      <formula>IF(ISBLANK(B51),FALSE,ISBLANK(C51))</formula>
    </cfRule>
  </conditionalFormatting>
  <dataValidations count="2">
    <dataValidation type="decimal" operator="greaterThanOrEqual" allowBlank="1" showInputMessage="1" showErrorMessage="1" error="Please enter a number greater than or equal to 0.0." sqref="B16:B65" xr:uid="{00000000-0002-0000-1B00-000000000000}">
      <formula1>0</formula1>
    </dataValidation>
    <dataValidation type="decimal" operator="greaterThanOrEqual" allowBlank="1" showInputMessage="1" showErrorMessage="1" error="Please enter a dollar amount greater than or equal to $0." sqref="C16:C65" xr:uid="{00000000-0002-0000-1B00-000001000000}">
      <formula1>0</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
  <sheetViews>
    <sheetView workbookViewId="0">
      <selection activeCell="L21" sqref="L21"/>
    </sheetView>
  </sheetViews>
  <sheetFormatPr defaultColWidth="9.140625" defaultRowHeight="15" x14ac:dyDescent="0.25"/>
  <cols>
    <col min="1" max="16384" width="9.140625" style="860"/>
  </cols>
  <sheetData/>
  <sheetProtection algorithmName="SHA-512" hashValue="rcHZANDWdNx8J6QkNt4tNBQK0xZZ1kylz9amfQtIHd/LkbVtehlCiX0D7gv771+zUnceovUet2s3JLNMtbrU3A==" saltValue="rh4wV/NR6QHGx11aN2XerA==" spinCount="100000" sheet="1" objects="1" scenarios="1"/>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0.14999847407452621"/>
    <pageSetUpPr fitToPage="1"/>
  </sheetPr>
  <dimension ref="B1:O50"/>
  <sheetViews>
    <sheetView workbookViewId="0"/>
  </sheetViews>
  <sheetFormatPr defaultColWidth="9.140625" defaultRowHeight="15" customHeight="1" x14ac:dyDescent="0.25"/>
  <cols>
    <col min="1" max="1" width="2.85546875" style="374" customWidth="1"/>
    <col min="2" max="2" width="51.28515625" style="374" bestFit="1" customWidth="1"/>
    <col min="3" max="3" width="12.7109375" style="374" customWidth="1"/>
    <col min="4" max="8" width="10.7109375" style="374" customWidth="1"/>
    <col min="9" max="9" width="2.85546875" style="374" customWidth="1"/>
    <col min="10" max="10" width="12.7109375" style="374" customWidth="1"/>
    <col min="11" max="15" width="10.7109375" style="374" customWidth="1"/>
    <col min="16" max="16384" width="9.140625" style="374"/>
  </cols>
  <sheetData>
    <row r="1" spans="2:15" s="373" customFormat="1" ht="15" customHeight="1" x14ac:dyDescent="0.25"/>
    <row r="2" spans="2:15" s="373" customFormat="1" ht="15" customHeight="1" x14ac:dyDescent="0.25"/>
    <row r="3" spans="2:15" s="373" customFormat="1" ht="15" customHeight="1" x14ac:dyDescent="0.25"/>
    <row r="4" spans="2:15" s="373" customFormat="1" ht="15" customHeight="1" x14ac:dyDescent="0.25"/>
    <row r="5" spans="2:15" s="373" customFormat="1" ht="15" customHeight="1" x14ac:dyDescent="0.25"/>
    <row r="6" spans="2:15" s="373" customFormat="1" ht="15" customHeight="1" x14ac:dyDescent="0.25"/>
    <row r="7" spans="2:15" s="373" customFormat="1" ht="15" customHeight="1" x14ac:dyDescent="0.25"/>
    <row r="8" spans="2:15" s="373" customFormat="1" ht="15" customHeight="1" x14ac:dyDescent="0.25"/>
    <row r="10" spans="2:15" ht="15" customHeight="1" thickBot="1" x14ac:dyDescent="0.3">
      <c r="B10" s="1293" t="s">
        <v>621</v>
      </c>
      <c r="C10" s="1293"/>
      <c r="D10" s="1293"/>
      <c r="E10" s="1293"/>
      <c r="F10" s="1293"/>
      <c r="G10" s="1293"/>
      <c r="H10" s="1293"/>
      <c r="J10" s="1293" t="s">
        <v>622</v>
      </c>
      <c r="K10" s="1293"/>
      <c r="L10" s="1293"/>
      <c r="M10" s="1293"/>
      <c r="N10" s="1293"/>
      <c r="O10" s="1293"/>
    </row>
    <row r="11" spans="2:15" ht="15" customHeight="1" x14ac:dyDescent="0.25">
      <c r="B11" s="18"/>
      <c r="C11" s="15"/>
      <c r="D11" s="9"/>
      <c r="E11" s="9"/>
      <c r="F11" s="9"/>
      <c r="G11" s="9"/>
      <c r="H11" s="375"/>
      <c r="J11" s="8"/>
      <c r="K11" s="15"/>
      <c r="L11" s="15"/>
      <c r="M11" s="15"/>
      <c r="N11" s="9"/>
      <c r="O11" s="9"/>
    </row>
    <row r="12" spans="2:15" ht="15" customHeight="1" x14ac:dyDescent="0.25">
      <c r="B12" s="19" t="s">
        <v>39</v>
      </c>
      <c r="C12" s="21" t="s">
        <v>40</v>
      </c>
      <c r="D12" s="11" t="s">
        <v>31</v>
      </c>
      <c r="E12" s="11" t="s">
        <v>34</v>
      </c>
      <c r="F12" s="11" t="s">
        <v>35</v>
      </c>
      <c r="G12" s="11" t="s">
        <v>36</v>
      </c>
      <c r="H12" s="14" t="s">
        <v>126</v>
      </c>
      <c r="J12" s="10" t="s">
        <v>40</v>
      </c>
      <c r="K12" s="16" t="s">
        <v>31</v>
      </c>
      <c r="L12" s="16" t="s">
        <v>34</v>
      </c>
      <c r="M12" s="16" t="s">
        <v>35</v>
      </c>
      <c r="N12" s="14" t="s">
        <v>36</v>
      </c>
      <c r="O12" s="14" t="s">
        <v>126</v>
      </c>
    </row>
    <row r="13" spans="2:15" ht="15" customHeight="1" thickBot="1" x14ac:dyDescent="0.3">
      <c r="B13" s="20"/>
      <c r="C13" s="17"/>
      <c r="D13" s="13"/>
      <c r="E13" s="13"/>
      <c r="F13" s="13"/>
      <c r="G13" s="13"/>
      <c r="H13" s="376"/>
      <c r="J13" s="12"/>
      <c r="K13" s="17"/>
      <c r="L13" s="17"/>
      <c r="M13" s="17"/>
      <c r="N13" s="13"/>
      <c r="O13" s="13"/>
    </row>
    <row r="14" spans="2:15" ht="15" customHeight="1" thickBot="1" x14ac:dyDescent="0.3">
      <c r="B14" s="24" t="s">
        <v>127</v>
      </c>
      <c r="C14" s="23">
        <v>14</v>
      </c>
      <c r="D14" s="507">
        <f>VLOOKUP(C14,$J$14:$O$24,2,FALSE)</f>
        <v>30.526900000000001</v>
      </c>
      <c r="E14" s="507">
        <f>VLOOKUP(C14,$J$14:$O$24,3,FALSE)</f>
        <v>31.373899999999999</v>
      </c>
      <c r="F14" s="507">
        <f>VLOOKUP(C14,$J$14:$O$24,4,FALSE)</f>
        <v>32.249400000000001</v>
      </c>
      <c r="G14" s="507">
        <f>VLOOKUP(C14,$J$14:$O$24,5,FALSE)</f>
        <v>33.154899999999998</v>
      </c>
      <c r="H14" s="507">
        <f>VLOOKUP(C14,$J$14:$O$24,6,FALSE)</f>
        <v>34.505099999999999</v>
      </c>
      <c r="J14" s="22">
        <v>9</v>
      </c>
      <c r="K14" s="506">
        <v>26.682600000000001</v>
      </c>
      <c r="L14" s="506">
        <v>27.4024</v>
      </c>
      <c r="M14" s="506">
        <v>28.145299999999999</v>
      </c>
      <c r="N14" s="507">
        <v>28.913399999999999</v>
      </c>
      <c r="O14" s="507">
        <v>30.0611</v>
      </c>
    </row>
    <row r="15" spans="2:15" ht="15" customHeight="1" thickBot="1" x14ac:dyDescent="0.3">
      <c r="B15" s="24" t="s">
        <v>128</v>
      </c>
      <c r="C15" s="23">
        <v>9</v>
      </c>
      <c r="D15" s="507">
        <f t="shared" ref="D15:D50" si="0">VLOOKUP(C15,$J$14:$O$24,2,FALSE)</f>
        <v>26.682600000000001</v>
      </c>
      <c r="E15" s="507">
        <f t="shared" ref="E15:E50" si="1">VLOOKUP(C15,$J$14:$O$24,3,FALSE)</f>
        <v>27.4024</v>
      </c>
      <c r="F15" s="507">
        <f t="shared" ref="F15:F50" si="2">VLOOKUP(C15,$J$14:$O$24,4,FALSE)</f>
        <v>28.145299999999999</v>
      </c>
      <c r="G15" s="507">
        <f t="shared" ref="G15:G50" si="3">VLOOKUP(C15,$J$14:$O$24,5,FALSE)</f>
        <v>28.913399999999999</v>
      </c>
      <c r="H15" s="507">
        <f t="shared" ref="H15:H50" si="4">VLOOKUP(C15,$J$14:$O$24,6,FALSE)</f>
        <v>30.0611</v>
      </c>
      <c r="J15" s="22">
        <v>13</v>
      </c>
      <c r="K15" s="506">
        <v>29.706900000000001</v>
      </c>
      <c r="L15" s="506">
        <v>30.526900000000001</v>
      </c>
      <c r="M15" s="506">
        <v>31.373899999999999</v>
      </c>
      <c r="N15" s="507">
        <v>32.249400000000001</v>
      </c>
      <c r="O15" s="507">
        <v>33.557099999999998</v>
      </c>
    </row>
    <row r="16" spans="2:15" ht="15" customHeight="1" thickBot="1" x14ac:dyDescent="0.3">
      <c r="B16" s="24" t="s">
        <v>129</v>
      </c>
      <c r="C16" s="23">
        <v>15</v>
      </c>
      <c r="D16" s="507">
        <f t="shared" si="0"/>
        <v>31.373899999999999</v>
      </c>
      <c r="E16" s="507">
        <f t="shared" si="1"/>
        <v>32.249400000000001</v>
      </c>
      <c r="F16" s="507">
        <f t="shared" si="2"/>
        <v>33.154899999999998</v>
      </c>
      <c r="G16" s="507">
        <f t="shared" si="3"/>
        <v>34.089399999999998</v>
      </c>
      <c r="H16" s="507">
        <f t="shared" si="4"/>
        <v>35.485399999999998</v>
      </c>
      <c r="J16" s="22">
        <v>14</v>
      </c>
      <c r="K16" s="506">
        <v>30.526900000000001</v>
      </c>
      <c r="L16" s="506">
        <v>31.373899999999999</v>
      </c>
      <c r="M16" s="506">
        <v>32.249400000000001</v>
      </c>
      <c r="N16" s="507">
        <v>33.154899999999998</v>
      </c>
      <c r="O16" s="507">
        <v>34.505099999999999</v>
      </c>
    </row>
    <row r="17" spans="2:15" ht="15" customHeight="1" thickBot="1" x14ac:dyDescent="0.3">
      <c r="B17" s="24" t="s">
        <v>130</v>
      </c>
      <c r="C17" s="23">
        <v>26</v>
      </c>
      <c r="D17" s="507">
        <f t="shared" si="0"/>
        <v>42.881399999999999</v>
      </c>
      <c r="E17" s="507">
        <f t="shared" si="1"/>
        <v>44.162700000000001</v>
      </c>
      <c r="F17" s="507">
        <f t="shared" si="2"/>
        <v>45.487299999999998</v>
      </c>
      <c r="G17" s="507">
        <f t="shared" si="3"/>
        <v>46.856000000000002</v>
      </c>
      <c r="H17" s="507">
        <f t="shared" si="4"/>
        <v>48.891100000000002</v>
      </c>
      <c r="J17" s="22">
        <v>15</v>
      </c>
      <c r="K17" s="506">
        <v>31.373899999999999</v>
      </c>
      <c r="L17" s="506">
        <v>32.249400000000001</v>
      </c>
      <c r="M17" s="506">
        <v>33.154899999999998</v>
      </c>
      <c r="N17" s="507">
        <v>34.089399999999998</v>
      </c>
      <c r="O17" s="507">
        <v>35.485399999999998</v>
      </c>
    </row>
    <row r="18" spans="2:15" ht="15" customHeight="1" thickBot="1" x14ac:dyDescent="0.3">
      <c r="B18" s="24" t="s">
        <v>131</v>
      </c>
      <c r="C18" s="23">
        <v>27</v>
      </c>
      <c r="D18" s="507">
        <f t="shared" si="0"/>
        <v>44.162700000000001</v>
      </c>
      <c r="E18" s="507">
        <f t="shared" si="1"/>
        <v>45.487299999999998</v>
      </c>
      <c r="F18" s="507">
        <f t="shared" si="2"/>
        <v>46.856000000000002</v>
      </c>
      <c r="G18" s="507">
        <f t="shared" si="3"/>
        <v>48.269599999999997</v>
      </c>
      <c r="H18" s="507">
        <f t="shared" si="4"/>
        <v>50.372399999999999</v>
      </c>
      <c r="J18" s="22">
        <v>18</v>
      </c>
      <c r="K18" s="506">
        <v>34.089399999999998</v>
      </c>
      <c r="L18" s="506">
        <v>35.056100000000001</v>
      </c>
      <c r="M18" s="506">
        <v>36.054600000000001</v>
      </c>
      <c r="N18" s="507">
        <v>37.086300000000001</v>
      </c>
      <c r="O18" s="507">
        <v>38.635300000000001</v>
      </c>
    </row>
    <row r="19" spans="2:15" ht="15" customHeight="1" thickBot="1" x14ac:dyDescent="0.3">
      <c r="B19" s="24" t="s">
        <v>132</v>
      </c>
      <c r="C19" s="23">
        <v>14</v>
      </c>
      <c r="D19" s="507">
        <f t="shared" si="0"/>
        <v>30.526900000000001</v>
      </c>
      <c r="E19" s="507">
        <f t="shared" si="1"/>
        <v>31.373899999999999</v>
      </c>
      <c r="F19" s="507">
        <f t="shared" si="2"/>
        <v>32.249400000000001</v>
      </c>
      <c r="G19" s="507">
        <f t="shared" si="3"/>
        <v>33.154899999999998</v>
      </c>
      <c r="H19" s="507">
        <f t="shared" si="4"/>
        <v>34.505099999999999</v>
      </c>
      <c r="J19" s="22">
        <v>24</v>
      </c>
      <c r="K19" s="506">
        <v>40.441000000000003</v>
      </c>
      <c r="L19" s="506">
        <v>41.641100000000002</v>
      </c>
      <c r="M19" s="506">
        <v>42.881399999999999</v>
      </c>
      <c r="N19" s="507">
        <v>44.162700000000001</v>
      </c>
      <c r="O19" s="507">
        <v>46.069400000000002</v>
      </c>
    </row>
    <row r="20" spans="2:15" ht="15" customHeight="1" thickBot="1" x14ac:dyDescent="0.3">
      <c r="B20" s="24" t="s">
        <v>133</v>
      </c>
      <c r="C20" s="23">
        <v>27</v>
      </c>
      <c r="D20" s="507">
        <f t="shared" si="0"/>
        <v>44.162700000000001</v>
      </c>
      <c r="E20" s="507">
        <f t="shared" si="1"/>
        <v>45.487299999999998</v>
      </c>
      <c r="F20" s="507">
        <f t="shared" si="2"/>
        <v>46.856000000000002</v>
      </c>
      <c r="G20" s="507">
        <f t="shared" si="3"/>
        <v>48.269599999999997</v>
      </c>
      <c r="H20" s="507">
        <f t="shared" si="4"/>
        <v>50.372399999999999</v>
      </c>
      <c r="J20" s="22">
        <v>25</v>
      </c>
      <c r="K20" s="506">
        <v>41.641100000000002</v>
      </c>
      <c r="L20" s="506">
        <v>42.881399999999999</v>
      </c>
      <c r="M20" s="506">
        <v>44.162700000000001</v>
      </c>
      <c r="N20" s="507">
        <v>45.487299999999998</v>
      </c>
      <c r="O20" s="507">
        <v>47.457000000000001</v>
      </c>
    </row>
    <row r="21" spans="2:15" ht="15" customHeight="1" thickBot="1" x14ac:dyDescent="0.3">
      <c r="B21" s="24" t="s">
        <v>134</v>
      </c>
      <c r="C21" s="23" t="s">
        <v>135</v>
      </c>
      <c r="D21" s="507">
        <f t="shared" si="0"/>
        <v>36.054600000000001</v>
      </c>
      <c r="E21" s="507">
        <f t="shared" si="1"/>
        <v>37.086300000000001</v>
      </c>
      <c r="F21" s="507">
        <f t="shared" si="2"/>
        <v>38.155299999999997</v>
      </c>
      <c r="G21" s="507">
        <f t="shared" si="3"/>
        <v>39.279699999999998</v>
      </c>
      <c r="H21" s="507">
        <f t="shared" si="4"/>
        <v>0</v>
      </c>
      <c r="J21" s="22">
        <v>26</v>
      </c>
      <c r="K21" s="506">
        <v>42.881399999999999</v>
      </c>
      <c r="L21" s="506">
        <v>44.162700000000001</v>
      </c>
      <c r="M21" s="506">
        <v>45.487299999999998</v>
      </c>
      <c r="N21" s="507">
        <v>46.856000000000002</v>
      </c>
      <c r="O21" s="507">
        <v>48.891100000000002</v>
      </c>
    </row>
    <row r="22" spans="2:15" ht="15" customHeight="1" thickBot="1" x14ac:dyDescent="0.3">
      <c r="B22" s="24" t="s">
        <v>136</v>
      </c>
      <c r="C22" s="23">
        <v>13</v>
      </c>
      <c r="D22" s="507">
        <f t="shared" si="0"/>
        <v>29.706900000000001</v>
      </c>
      <c r="E22" s="507">
        <f t="shared" si="1"/>
        <v>30.526900000000001</v>
      </c>
      <c r="F22" s="507">
        <f t="shared" si="2"/>
        <v>31.373899999999999</v>
      </c>
      <c r="G22" s="507">
        <f t="shared" si="3"/>
        <v>32.249400000000001</v>
      </c>
      <c r="H22" s="507">
        <f t="shared" si="4"/>
        <v>33.557099999999998</v>
      </c>
      <c r="J22" s="22">
        <v>27</v>
      </c>
      <c r="K22" s="506">
        <v>44.162700000000001</v>
      </c>
      <c r="L22" s="506">
        <v>45.487299999999998</v>
      </c>
      <c r="M22" s="506">
        <v>46.856000000000002</v>
      </c>
      <c r="N22" s="507">
        <v>48.269599999999997</v>
      </c>
      <c r="O22" s="507">
        <v>50.372399999999999</v>
      </c>
    </row>
    <row r="23" spans="2:15" ht="15" customHeight="1" thickBot="1" x14ac:dyDescent="0.3">
      <c r="B23" s="24" t="s">
        <v>137</v>
      </c>
      <c r="C23" s="23">
        <v>30</v>
      </c>
      <c r="D23" s="507">
        <f t="shared" si="0"/>
        <v>48.269599999999997</v>
      </c>
      <c r="E23" s="507">
        <f t="shared" si="1"/>
        <v>49.730600000000003</v>
      </c>
      <c r="F23" s="507">
        <f t="shared" si="2"/>
        <v>51.240900000000003</v>
      </c>
      <c r="G23" s="507">
        <f t="shared" si="3"/>
        <v>52.837000000000003</v>
      </c>
      <c r="H23" s="507">
        <f t="shared" si="4"/>
        <v>55.121299999999998</v>
      </c>
      <c r="J23" s="22">
        <v>30</v>
      </c>
      <c r="K23" s="506">
        <v>48.269599999999997</v>
      </c>
      <c r="L23" s="506">
        <v>49.730600000000003</v>
      </c>
      <c r="M23" s="506">
        <v>51.240900000000003</v>
      </c>
      <c r="N23" s="507">
        <v>52.837000000000003</v>
      </c>
      <c r="O23" s="507">
        <v>55.121299999999998</v>
      </c>
    </row>
    <row r="24" spans="2:15" ht="15" customHeight="1" thickBot="1" x14ac:dyDescent="0.3">
      <c r="B24" s="24" t="s">
        <v>138</v>
      </c>
      <c r="C24" s="23">
        <v>9</v>
      </c>
      <c r="D24" s="507">
        <f t="shared" si="0"/>
        <v>26.682600000000001</v>
      </c>
      <c r="E24" s="507">
        <f t="shared" si="1"/>
        <v>27.4024</v>
      </c>
      <c r="F24" s="507">
        <f t="shared" si="2"/>
        <v>28.145299999999999</v>
      </c>
      <c r="G24" s="507">
        <f t="shared" si="3"/>
        <v>28.913399999999999</v>
      </c>
      <c r="H24" s="507">
        <f t="shared" si="4"/>
        <v>30.0611</v>
      </c>
      <c r="J24" s="22" t="s">
        <v>135</v>
      </c>
      <c r="K24" s="506">
        <v>36.054600000000001</v>
      </c>
      <c r="L24" s="506">
        <v>37.086300000000001</v>
      </c>
      <c r="M24" s="506">
        <v>38.155299999999997</v>
      </c>
      <c r="N24" s="507">
        <v>39.279699999999998</v>
      </c>
      <c r="O24" s="507">
        <v>0</v>
      </c>
    </row>
    <row r="25" spans="2:15" ht="15" customHeight="1" thickBot="1" x14ac:dyDescent="0.3">
      <c r="B25" s="24" t="s">
        <v>139</v>
      </c>
      <c r="C25" s="23">
        <v>30</v>
      </c>
      <c r="D25" s="507">
        <f t="shared" si="0"/>
        <v>48.269599999999997</v>
      </c>
      <c r="E25" s="507">
        <f t="shared" si="1"/>
        <v>49.730600000000003</v>
      </c>
      <c r="F25" s="507">
        <f t="shared" si="2"/>
        <v>51.240900000000003</v>
      </c>
      <c r="G25" s="507">
        <f t="shared" si="3"/>
        <v>52.837000000000003</v>
      </c>
      <c r="H25" s="507">
        <f t="shared" si="4"/>
        <v>55.121299999999998</v>
      </c>
    </row>
    <row r="26" spans="2:15" ht="15" customHeight="1" thickBot="1" x14ac:dyDescent="0.3">
      <c r="B26" s="24" t="s">
        <v>140</v>
      </c>
      <c r="C26" s="23">
        <v>26</v>
      </c>
      <c r="D26" s="507">
        <f t="shared" si="0"/>
        <v>42.881399999999999</v>
      </c>
      <c r="E26" s="507">
        <f t="shared" si="1"/>
        <v>44.162700000000001</v>
      </c>
      <c r="F26" s="507">
        <f t="shared" si="2"/>
        <v>45.487299999999998</v>
      </c>
      <c r="G26" s="507">
        <f t="shared" si="3"/>
        <v>46.856000000000002</v>
      </c>
      <c r="H26" s="507">
        <f t="shared" si="4"/>
        <v>48.891100000000002</v>
      </c>
    </row>
    <row r="27" spans="2:15" ht="15" customHeight="1" thickBot="1" x14ac:dyDescent="0.3">
      <c r="B27" s="24" t="s">
        <v>361</v>
      </c>
      <c r="C27" s="23">
        <v>27</v>
      </c>
      <c r="D27" s="507">
        <f t="shared" si="0"/>
        <v>44.162700000000001</v>
      </c>
      <c r="E27" s="507">
        <f t="shared" si="1"/>
        <v>45.487299999999998</v>
      </c>
      <c r="F27" s="507">
        <f t="shared" si="2"/>
        <v>46.856000000000002</v>
      </c>
      <c r="G27" s="507">
        <f t="shared" si="3"/>
        <v>48.269599999999997</v>
      </c>
      <c r="H27" s="507">
        <f t="shared" si="4"/>
        <v>50.372399999999999</v>
      </c>
    </row>
    <row r="28" spans="2:15" ht="15" customHeight="1" thickBot="1" x14ac:dyDescent="0.3">
      <c r="B28" s="24" t="s">
        <v>141</v>
      </c>
      <c r="C28" s="23">
        <v>30</v>
      </c>
      <c r="D28" s="507">
        <f t="shared" si="0"/>
        <v>48.269599999999997</v>
      </c>
      <c r="E28" s="507">
        <f t="shared" si="1"/>
        <v>49.730600000000003</v>
      </c>
      <c r="F28" s="507">
        <f t="shared" si="2"/>
        <v>51.240900000000003</v>
      </c>
      <c r="G28" s="507">
        <f t="shared" si="3"/>
        <v>52.837000000000003</v>
      </c>
      <c r="H28" s="507">
        <f t="shared" si="4"/>
        <v>55.121299999999998</v>
      </c>
    </row>
    <row r="29" spans="2:15" ht="15" customHeight="1" thickBot="1" x14ac:dyDescent="0.3">
      <c r="B29" s="24" t="s">
        <v>142</v>
      </c>
      <c r="C29" s="23">
        <v>24</v>
      </c>
      <c r="D29" s="507">
        <f t="shared" si="0"/>
        <v>40.441000000000003</v>
      </c>
      <c r="E29" s="507">
        <f t="shared" si="1"/>
        <v>41.641100000000002</v>
      </c>
      <c r="F29" s="507">
        <f t="shared" si="2"/>
        <v>42.881399999999999</v>
      </c>
      <c r="G29" s="507">
        <f t="shared" si="3"/>
        <v>44.162700000000001</v>
      </c>
      <c r="H29" s="507">
        <f t="shared" si="4"/>
        <v>46.069400000000002</v>
      </c>
    </row>
    <row r="30" spans="2:15" ht="15" customHeight="1" thickBot="1" x14ac:dyDescent="0.3">
      <c r="B30" s="24" t="s">
        <v>143</v>
      </c>
      <c r="C30" s="23">
        <v>24</v>
      </c>
      <c r="D30" s="507">
        <f t="shared" si="0"/>
        <v>40.441000000000003</v>
      </c>
      <c r="E30" s="507">
        <f t="shared" si="1"/>
        <v>41.641100000000002</v>
      </c>
      <c r="F30" s="507">
        <f t="shared" si="2"/>
        <v>42.881399999999999</v>
      </c>
      <c r="G30" s="507">
        <f t="shared" si="3"/>
        <v>44.162700000000001</v>
      </c>
      <c r="H30" s="507">
        <f t="shared" si="4"/>
        <v>46.069400000000002</v>
      </c>
    </row>
    <row r="31" spans="2:15" ht="15" customHeight="1" thickBot="1" x14ac:dyDescent="0.3">
      <c r="B31" s="24" t="s">
        <v>495</v>
      </c>
      <c r="C31" s="23">
        <v>27</v>
      </c>
      <c r="D31" s="507">
        <f t="shared" si="0"/>
        <v>44.162700000000001</v>
      </c>
      <c r="E31" s="507">
        <f t="shared" si="1"/>
        <v>45.487299999999998</v>
      </c>
      <c r="F31" s="507">
        <f t="shared" si="2"/>
        <v>46.856000000000002</v>
      </c>
      <c r="G31" s="507">
        <f t="shared" si="3"/>
        <v>48.269599999999997</v>
      </c>
      <c r="H31" s="507">
        <f t="shared" si="4"/>
        <v>50.372399999999999</v>
      </c>
    </row>
    <row r="32" spans="2:15" ht="15" customHeight="1" thickBot="1" x14ac:dyDescent="0.3">
      <c r="B32" s="24" t="s">
        <v>144</v>
      </c>
      <c r="C32" s="23">
        <v>25</v>
      </c>
      <c r="D32" s="507">
        <f t="shared" si="0"/>
        <v>41.641100000000002</v>
      </c>
      <c r="E32" s="507">
        <f t="shared" si="1"/>
        <v>42.881399999999999</v>
      </c>
      <c r="F32" s="507">
        <f t="shared" si="2"/>
        <v>44.162700000000001</v>
      </c>
      <c r="G32" s="507">
        <f t="shared" si="3"/>
        <v>45.487299999999998</v>
      </c>
      <c r="H32" s="507">
        <f t="shared" si="4"/>
        <v>47.457000000000001</v>
      </c>
    </row>
    <row r="33" spans="2:8" ht="15" customHeight="1" thickBot="1" x14ac:dyDescent="0.3">
      <c r="B33" s="24" t="s">
        <v>145</v>
      </c>
      <c r="C33" s="23" t="s">
        <v>135</v>
      </c>
      <c r="D33" s="507">
        <f t="shared" si="0"/>
        <v>36.054600000000001</v>
      </c>
      <c r="E33" s="507">
        <f t="shared" si="1"/>
        <v>37.086300000000001</v>
      </c>
      <c r="F33" s="507">
        <f t="shared" si="2"/>
        <v>38.155299999999997</v>
      </c>
      <c r="G33" s="507">
        <f t="shared" si="3"/>
        <v>39.279699999999998</v>
      </c>
      <c r="H33" s="507">
        <f t="shared" si="4"/>
        <v>0</v>
      </c>
    </row>
    <row r="34" spans="2:8" ht="15" customHeight="1" thickBot="1" x14ac:dyDescent="0.3">
      <c r="B34" s="24" t="s">
        <v>146</v>
      </c>
      <c r="C34" s="23">
        <v>9</v>
      </c>
      <c r="D34" s="507">
        <f t="shared" si="0"/>
        <v>26.682600000000001</v>
      </c>
      <c r="E34" s="507">
        <f t="shared" si="1"/>
        <v>27.4024</v>
      </c>
      <c r="F34" s="507">
        <f t="shared" si="2"/>
        <v>28.145299999999999</v>
      </c>
      <c r="G34" s="507">
        <f t="shared" si="3"/>
        <v>28.913399999999999</v>
      </c>
      <c r="H34" s="507">
        <f t="shared" si="4"/>
        <v>30.0611</v>
      </c>
    </row>
    <row r="35" spans="2:8" ht="15" customHeight="1" thickBot="1" x14ac:dyDescent="0.3">
      <c r="B35" s="24" t="s">
        <v>147</v>
      </c>
      <c r="C35" s="23">
        <v>27</v>
      </c>
      <c r="D35" s="507">
        <f t="shared" si="0"/>
        <v>44.162700000000001</v>
      </c>
      <c r="E35" s="507">
        <f t="shared" si="1"/>
        <v>45.487299999999998</v>
      </c>
      <c r="F35" s="507">
        <f t="shared" si="2"/>
        <v>46.856000000000002</v>
      </c>
      <c r="G35" s="507">
        <f t="shared" si="3"/>
        <v>48.269599999999997</v>
      </c>
      <c r="H35" s="507">
        <f t="shared" si="4"/>
        <v>50.372399999999999</v>
      </c>
    </row>
    <row r="36" spans="2:8" ht="15" customHeight="1" thickBot="1" x14ac:dyDescent="0.3">
      <c r="B36" s="24" t="s">
        <v>148</v>
      </c>
      <c r="C36" s="23">
        <v>25</v>
      </c>
      <c r="D36" s="507">
        <f t="shared" si="0"/>
        <v>41.641100000000002</v>
      </c>
      <c r="E36" s="507">
        <f t="shared" si="1"/>
        <v>42.881399999999999</v>
      </c>
      <c r="F36" s="507">
        <f t="shared" si="2"/>
        <v>44.162700000000001</v>
      </c>
      <c r="G36" s="507">
        <f t="shared" si="3"/>
        <v>45.487299999999998</v>
      </c>
      <c r="H36" s="507">
        <f t="shared" si="4"/>
        <v>47.457000000000001</v>
      </c>
    </row>
    <row r="37" spans="2:8" ht="15" customHeight="1" thickBot="1" x14ac:dyDescent="0.3">
      <c r="B37" s="24" t="s">
        <v>149</v>
      </c>
      <c r="C37" s="23" t="s">
        <v>135</v>
      </c>
      <c r="D37" s="507">
        <f t="shared" si="0"/>
        <v>36.054600000000001</v>
      </c>
      <c r="E37" s="507">
        <f t="shared" si="1"/>
        <v>37.086300000000001</v>
      </c>
      <c r="F37" s="507">
        <f t="shared" si="2"/>
        <v>38.155299999999997</v>
      </c>
      <c r="G37" s="507">
        <f t="shared" si="3"/>
        <v>39.279699999999998</v>
      </c>
      <c r="H37" s="507">
        <f t="shared" si="4"/>
        <v>0</v>
      </c>
    </row>
    <row r="38" spans="2:8" ht="15" customHeight="1" thickBot="1" x14ac:dyDescent="0.3">
      <c r="B38" s="24" t="s">
        <v>150</v>
      </c>
      <c r="C38" s="23">
        <v>30</v>
      </c>
      <c r="D38" s="507">
        <f t="shared" si="0"/>
        <v>48.269599999999997</v>
      </c>
      <c r="E38" s="507">
        <f t="shared" si="1"/>
        <v>49.730600000000003</v>
      </c>
      <c r="F38" s="507">
        <f t="shared" si="2"/>
        <v>51.240900000000003</v>
      </c>
      <c r="G38" s="507">
        <f t="shared" si="3"/>
        <v>52.837000000000003</v>
      </c>
      <c r="H38" s="507">
        <f t="shared" si="4"/>
        <v>55.121299999999998</v>
      </c>
    </row>
    <row r="39" spans="2:8" ht="15" customHeight="1" thickBot="1" x14ac:dyDescent="0.3">
      <c r="B39" s="24" t="s">
        <v>151</v>
      </c>
      <c r="C39" s="23">
        <v>18</v>
      </c>
      <c r="D39" s="507">
        <f t="shared" si="0"/>
        <v>34.089399999999998</v>
      </c>
      <c r="E39" s="507">
        <f t="shared" si="1"/>
        <v>35.056100000000001</v>
      </c>
      <c r="F39" s="507">
        <f t="shared" si="2"/>
        <v>36.054600000000001</v>
      </c>
      <c r="G39" s="507">
        <f t="shared" si="3"/>
        <v>37.086300000000001</v>
      </c>
      <c r="H39" s="507">
        <f t="shared" si="4"/>
        <v>38.635300000000001</v>
      </c>
    </row>
    <row r="40" spans="2:8" ht="15" customHeight="1" thickBot="1" x14ac:dyDescent="0.3">
      <c r="B40" s="24" t="s">
        <v>152</v>
      </c>
      <c r="C40" s="23">
        <v>24</v>
      </c>
      <c r="D40" s="507">
        <f t="shared" si="0"/>
        <v>40.441000000000003</v>
      </c>
      <c r="E40" s="507">
        <f t="shared" si="1"/>
        <v>41.641100000000002</v>
      </c>
      <c r="F40" s="507">
        <f t="shared" si="2"/>
        <v>42.881399999999999</v>
      </c>
      <c r="G40" s="507">
        <f t="shared" si="3"/>
        <v>44.162700000000001</v>
      </c>
      <c r="H40" s="507">
        <f t="shared" si="4"/>
        <v>46.069400000000002</v>
      </c>
    </row>
    <row r="41" spans="2:8" ht="15" customHeight="1" thickBot="1" x14ac:dyDescent="0.3">
      <c r="B41" s="24" t="s">
        <v>153</v>
      </c>
      <c r="C41" s="23">
        <v>24</v>
      </c>
      <c r="D41" s="507">
        <f t="shared" si="0"/>
        <v>40.441000000000003</v>
      </c>
      <c r="E41" s="507">
        <f t="shared" si="1"/>
        <v>41.641100000000002</v>
      </c>
      <c r="F41" s="507">
        <f t="shared" si="2"/>
        <v>42.881399999999999</v>
      </c>
      <c r="G41" s="507">
        <f t="shared" si="3"/>
        <v>44.162700000000001</v>
      </c>
      <c r="H41" s="507">
        <f t="shared" si="4"/>
        <v>46.069400000000002</v>
      </c>
    </row>
    <row r="42" spans="2:8" ht="15" customHeight="1" thickBot="1" x14ac:dyDescent="0.3">
      <c r="B42" s="24" t="s">
        <v>154</v>
      </c>
      <c r="C42" s="23">
        <v>9</v>
      </c>
      <c r="D42" s="507">
        <f t="shared" si="0"/>
        <v>26.682600000000001</v>
      </c>
      <c r="E42" s="507">
        <f t="shared" si="1"/>
        <v>27.4024</v>
      </c>
      <c r="F42" s="507">
        <f t="shared" si="2"/>
        <v>28.145299999999999</v>
      </c>
      <c r="G42" s="507">
        <f t="shared" si="3"/>
        <v>28.913399999999999</v>
      </c>
      <c r="H42" s="507">
        <f t="shared" si="4"/>
        <v>30.0611</v>
      </c>
    </row>
    <row r="43" spans="2:8" ht="15" customHeight="1" thickBot="1" x14ac:dyDescent="0.3">
      <c r="B43" s="24" t="s">
        <v>155</v>
      </c>
      <c r="C43" s="23">
        <v>9</v>
      </c>
      <c r="D43" s="507">
        <f t="shared" si="0"/>
        <v>26.682600000000001</v>
      </c>
      <c r="E43" s="507">
        <f t="shared" si="1"/>
        <v>27.4024</v>
      </c>
      <c r="F43" s="507">
        <f t="shared" si="2"/>
        <v>28.145299999999999</v>
      </c>
      <c r="G43" s="507">
        <f t="shared" si="3"/>
        <v>28.913399999999999</v>
      </c>
      <c r="H43" s="507">
        <f t="shared" si="4"/>
        <v>30.0611</v>
      </c>
    </row>
    <row r="44" spans="2:8" ht="15" customHeight="1" thickBot="1" x14ac:dyDescent="0.3">
      <c r="B44" s="24" t="s">
        <v>156</v>
      </c>
      <c r="C44" s="23">
        <v>9</v>
      </c>
      <c r="D44" s="507">
        <f t="shared" si="0"/>
        <v>26.682600000000001</v>
      </c>
      <c r="E44" s="507">
        <f t="shared" si="1"/>
        <v>27.4024</v>
      </c>
      <c r="F44" s="507">
        <f t="shared" si="2"/>
        <v>28.145299999999999</v>
      </c>
      <c r="G44" s="507">
        <f t="shared" si="3"/>
        <v>28.913399999999999</v>
      </c>
      <c r="H44" s="507">
        <f t="shared" si="4"/>
        <v>30.0611</v>
      </c>
    </row>
    <row r="45" spans="2:8" ht="15" customHeight="1" thickBot="1" x14ac:dyDescent="0.3">
      <c r="B45" s="24" t="s">
        <v>157</v>
      </c>
      <c r="C45" s="23">
        <v>14</v>
      </c>
      <c r="D45" s="507">
        <f t="shared" si="0"/>
        <v>30.526900000000001</v>
      </c>
      <c r="E45" s="507">
        <f t="shared" si="1"/>
        <v>31.373899999999999</v>
      </c>
      <c r="F45" s="507">
        <f t="shared" si="2"/>
        <v>32.249400000000001</v>
      </c>
      <c r="G45" s="507">
        <f t="shared" si="3"/>
        <v>33.154899999999998</v>
      </c>
      <c r="H45" s="507">
        <f t="shared" si="4"/>
        <v>34.505099999999999</v>
      </c>
    </row>
    <row r="46" spans="2:8" ht="15" customHeight="1" thickBot="1" x14ac:dyDescent="0.3">
      <c r="B46" s="24" t="s">
        <v>158</v>
      </c>
      <c r="C46" s="23">
        <v>9</v>
      </c>
      <c r="D46" s="507">
        <f t="shared" si="0"/>
        <v>26.682600000000001</v>
      </c>
      <c r="E46" s="507">
        <f t="shared" si="1"/>
        <v>27.4024</v>
      </c>
      <c r="F46" s="507">
        <f t="shared" si="2"/>
        <v>28.145299999999999</v>
      </c>
      <c r="G46" s="507">
        <f t="shared" si="3"/>
        <v>28.913399999999999</v>
      </c>
      <c r="H46" s="507">
        <f t="shared" si="4"/>
        <v>30.0611</v>
      </c>
    </row>
    <row r="47" spans="2:8" ht="15" customHeight="1" thickBot="1" x14ac:dyDescent="0.3">
      <c r="B47" s="24" t="s">
        <v>159</v>
      </c>
      <c r="C47" s="23">
        <v>25</v>
      </c>
      <c r="D47" s="507">
        <f t="shared" si="0"/>
        <v>41.641100000000002</v>
      </c>
      <c r="E47" s="507">
        <f t="shared" si="1"/>
        <v>42.881399999999999</v>
      </c>
      <c r="F47" s="507">
        <f t="shared" si="2"/>
        <v>44.162700000000001</v>
      </c>
      <c r="G47" s="507">
        <f t="shared" si="3"/>
        <v>45.487299999999998</v>
      </c>
      <c r="H47" s="507">
        <f t="shared" si="4"/>
        <v>47.457000000000001</v>
      </c>
    </row>
    <row r="48" spans="2:8" ht="15" customHeight="1" thickBot="1" x14ac:dyDescent="0.3">
      <c r="B48" s="24" t="s">
        <v>160</v>
      </c>
      <c r="C48" s="23" t="s">
        <v>135</v>
      </c>
      <c r="D48" s="507">
        <f t="shared" si="0"/>
        <v>36.054600000000001</v>
      </c>
      <c r="E48" s="507">
        <f t="shared" si="1"/>
        <v>37.086300000000001</v>
      </c>
      <c r="F48" s="507">
        <f t="shared" si="2"/>
        <v>38.155299999999997</v>
      </c>
      <c r="G48" s="507">
        <f t="shared" si="3"/>
        <v>39.279699999999998</v>
      </c>
      <c r="H48" s="507">
        <f t="shared" si="4"/>
        <v>0</v>
      </c>
    </row>
    <row r="49" spans="2:8" ht="15" customHeight="1" thickBot="1" x14ac:dyDescent="0.3">
      <c r="B49" s="24" t="s">
        <v>362</v>
      </c>
      <c r="C49" s="23">
        <v>26</v>
      </c>
      <c r="D49" s="507">
        <f t="shared" si="0"/>
        <v>42.881399999999999</v>
      </c>
      <c r="E49" s="507">
        <f t="shared" si="1"/>
        <v>44.162700000000001</v>
      </c>
      <c r="F49" s="507">
        <f t="shared" si="2"/>
        <v>45.487299999999998</v>
      </c>
      <c r="G49" s="507">
        <f t="shared" si="3"/>
        <v>46.856000000000002</v>
      </c>
      <c r="H49" s="507">
        <f t="shared" si="4"/>
        <v>48.891100000000002</v>
      </c>
    </row>
    <row r="50" spans="2:8" ht="15" customHeight="1" thickBot="1" x14ac:dyDescent="0.3">
      <c r="B50" s="24" t="s">
        <v>161</v>
      </c>
      <c r="C50" s="23">
        <v>25</v>
      </c>
      <c r="D50" s="507">
        <f t="shared" si="0"/>
        <v>41.641100000000002</v>
      </c>
      <c r="E50" s="507">
        <f t="shared" si="1"/>
        <v>42.881399999999999</v>
      </c>
      <c r="F50" s="507">
        <f t="shared" si="2"/>
        <v>44.162700000000001</v>
      </c>
      <c r="G50" s="507">
        <f t="shared" si="3"/>
        <v>45.487299999999998</v>
      </c>
      <c r="H50" s="507">
        <f t="shared" si="4"/>
        <v>47.457000000000001</v>
      </c>
    </row>
  </sheetData>
  <mergeCells count="2">
    <mergeCell ref="J10:O10"/>
    <mergeCell ref="B10:H10"/>
  </mergeCells>
  <pageMargins left="0.7" right="0.7" top="0.75" bottom="0.75" header="0.3" footer="0.3"/>
  <pageSetup paperSize="5" scale="43" fitToHeight="0"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Q99"/>
  <sheetViews>
    <sheetView topLeftCell="L1" workbookViewId="0">
      <selection activeCell="V77" sqref="V77"/>
    </sheetView>
  </sheetViews>
  <sheetFormatPr defaultRowHeight="15" x14ac:dyDescent="0.25"/>
  <cols>
    <col min="1" max="1" width="15.42578125" bestFit="1" customWidth="1"/>
    <col min="2" max="2" width="19.5703125" bestFit="1" customWidth="1"/>
    <col min="3" max="3" width="24.140625" bestFit="1" customWidth="1"/>
    <col min="4" max="4" width="14.85546875" bestFit="1" customWidth="1"/>
    <col min="5" max="5" width="51.7109375" bestFit="1" customWidth="1"/>
    <col min="6" max="6" width="26.140625" bestFit="1" customWidth="1"/>
    <col min="7" max="7" width="51.28515625" bestFit="1" customWidth="1"/>
    <col min="8" max="8" width="63.5703125" bestFit="1" customWidth="1"/>
    <col min="9" max="9" width="40" bestFit="1" customWidth="1"/>
    <col min="10" max="10" width="18.42578125" bestFit="1" customWidth="1"/>
    <col min="11" max="11" width="39.42578125" bestFit="1" customWidth="1"/>
    <col min="12" max="12" width="28.140625" bestFit="1" customWidth="1"/>
    <col min="13" max="13" width="25" bestFit="1" customWidth="1"/>
    <col min="14" max="14" width="9.42578125" bestFit="1" customWidth="1"/>
    <col min="15" max="15" width="9.42578125" customWidth="1"/>
    <col min="16" max="16" width="25.7109375" bestFit="1" customWidth="1"/>
    <col min="17" max="17" width="54.85546875" bestFit="1" customWidth="1"/>
  </cols>
  <sheetData>
    <row r="1" spans="1:17" s="737" customFormat="1" x14ac:dyDescent="0.25">
      <c r="A1" s="737" t="s">
        <v>603</v>
      </c>
      <c r="B1" s="737" t="s">
        <v>604</v>
      </c>
      <c r="C1" s="737" t="s">
        <v>602</v>
      </c>
      <c r="D1" s="737" t="s">
        <v>601</v>
      </c>
      <c r="E1" s="737" t="s">
        <v>600</v>
      </c>
      <c r="F1" s="737" t="s">
        <v>599</v>
      </c>
      <c r="G1" s="737" t="s">
        <v>598</v>
      </c>
      <c r="H1" s="737" t="s">
        <v>597</v>
      </c>
      <c r="I1" s="737" t="s">
        <v>596</v>
      </c>
      <c r="J1" s="737" t="s">
        <v>595</v>
      </c>
      <c r="K1" s="737" t="s">
        <v>594</v>
      </c>
      <c r="L1" s="737" t="s">
        <v>593</v>
      </c>
      <c r="M1" s="737" t="s">
        <v>592</v>
      </c>
      <c r="N1" s="737" t="s">
        <v>591</v>
      </c>
      <c r="O1" s="737" t="s">
        <v>606</v>
      </c>
      <c r="P1" s="737" t="s">
        <v>563</v>
      </c>
      <c r="Q1" s="737" t="s">
        <v>937</v>
      </c>
    </row>
    <row r="2" spans="1:17" x14ac:dyDescent="0.25">
      <c r="A2" t="s">
        <v>163</v>
      </c>
      <c r="B2" t="s">
        <v>167</v>
      </c>
      <c r="C2">
        <v>1820</v>
      </c>
      <c r="D2" t="s">
        <v>170</v>
      </c>
      <c r="E2" t="s">
        <v>347</v>
      </c>
      <c r="F2" t="s">
        <v>197</v>
      </c>
      <c r="G2" t="s">
        <v>41</v>
      </c>
      <c r="H2" t="s">
        <v>704</v>
      </c>
      <c r="I2" t="s">
        <v>421</v>
      </c>
      <c r="J2" t="s">
        <v>419</v>
      </c>
      <c r="K2" t="s">
        <v>243</v>
      </c>
      <c r="L2" t="s">
        <v>477</v>
      </c>
      <c r="M2" t="s">
        <v>528</v>
      </c>
      <c r="N2" t="s">
        <v>585</v>
      </c>
      <c r="O2" t="s">
        <v>605</v>
      </c>
      <c r="P2" t="s">
        <v>564</v>
      </c>
      <c r="Q2" t="s">
        <v>9</v>
      </c>
    </row>
    <row r="3" spans="1:17" x14ac:dyDescent="0.25">
      <c r="A3" t="s">
        <v>164</v>
      </c>
      <c r="B3" t="s">
        <v>168</v>
      </c>
      <c r="C3">
        <v>1827</v>
      </c>
      <c r="D3" t="s">
        <v>171</v>
      </c>
      <c r="E3" t="s">
        <v>355</v>
      </c>
      <c r="F3" t="s">
        <v>414</v>
      </c>
      <c r="G3" t="s">
        <v>44</v>
      </c>
      <c r="H3" t="s">
        <v>705</v>
      </c>
      <c r="I3" t="s">
        <v>422</v>
      </c>
      <c r="J3" t="s">
        <v>420</v>
      </c>
      <c r="K3" t="s">
        <v>435</v>
      </c>
      <c r="L3" t="s">
        <v>478</v>
      </c>
      <c r="M3" t="s">
        <v>523</v>
      </c>
      <c r="N3" t="s">
        <v>586</v>
      </c>
      <c r="O3" t="s">
        <v>607</v>
      </c>
      <c r="P3" t="s">
        <v>565</v>
      </c>
      <c r="Q3" t="s">
        <v>10</v>
      </c>
    </row>
    <row r="4" spans="1:17" x14ac:dyDescent="0.25">
      <c r="A4" t="s">
        <v>165</v>
      </c>
      <c r="B4" t="s">
        <v>471</v>
      </c>
      <c r="C4">
        <v>1950</v>
      </c>
      <c r="D4" t="s">
        <v>472</v>
      </c>
      <c r="E4" t="s">
        <v>349</v>
      </c>
      <c r="F4" t="s">
        <v>204</v>
      </c>
      <c r="G4" t="s">
        <v>45</v>
      </c>
      <c r="H4" t="s">
        <v>706</v>
      </c>
      <c r="I4" t="s">
        <v>423</v>
      </c>
      <c r="K4" t="s">
        <v>441</v>
      </c>
      <c r="L4" t="s">
        <v>480</v>
      </c>
      <c r="M4" t="s">
        <v>524</v>
      </c>
      <c r="P4" t="s">
        <v>566</v>
      </c>
      <c r="Q4" t="s">
        <v>469</v>
      </c>
    </row>
    <row r="5" spans="1:17" x14ac:dyDescent="0.25">
      <c r="A5" t="s">
        <v>166</v>
      </c>
      <c r="B5" t="s">
        <v>328</v>
      </c>
      <c r="C5">
        <v>1957.5</v>
      </c>
      <c r="E5" t="s">
        <v>350</v>
      </c>
      <c r="F5" t="s">
        <v>208</v>
      </c>
      <c r="G5" t="s">
        <v>46</v>
      </c>
      <c r="H5" t="s">
        <v>707</v>
      </c>
      <c r="I5" t="s">
        <v>916</v>
      </c>
      <c r="K5" t="s">
        <v>442</v>
      </c>
      <c r="L5" t="s">
        <v>479</v>
      </c>
      <c r="M5" t="s">
        <v>525</v>
      </c>
      <c r="P5" t="s">
        <v>567</v>
      </c>
      <c r="Q5" t="s">
        <v>470</v>
      </c>
    </row>
    <row r="6" spans="1:17" x14ac:dyDescent="0.25">
      <c r="A6" t="s">
        <v>440</v>
      </c>
      <c r="C6">
        <v>2080</v>
      </c>
      <c r="E6" t="s">
        <v>348</v>
      </c>
      <c r="F6" t="s">
        <v>200</v>
      </c>
      <c r="G6" t="s">
        <v>455</v>
      </c>
      <c r="H6" t="s">
        <v>630</v>
      </c>
      <c r="L6" t="s">
        <v>343</v>
      </c>
      <c r="M6" t="s">
        <v>526</v>
      </c>
      <c r="P6" t="s">
        <v>568</v>
      </c>
      <c r="Q6" t="s">
        <v>579</v>
      </c>
    </row>
    <row r="7" spans="1:17" x14ac:dyDescent="0.25">
      <c r="C7">
        <v>2088</v>
      </c>
      <c r="E7" t="s">
        <v>354</v>
      </c>
      <c r="F7" t="s">
        <v>205</v>
      </c>
      <c r="G7" t="s">
        <v>454</v>
      </c>
      <c r="H7" t="s">
        <v>708</v>
      </c>
      <c r="M7" t="s">
        <v>491</v>
      </c>
      <c r="Q7" t="s">
        <v>580</v>
      </c>
    </row>
    <row r="8" spans="1:17" x14ac:dyDescent="0.25">
      <c r="C8">
        <v>2184</v>
      </c>
      <c r="E8" t="s">
        <v>353</v>
      </c>
      <c r="F8" t="s">
        <v>917</v>
      </c>
      <c r="G8" t="s">
        <v>452</v>
      </c>
      <c r="H8" t="s">
        <v>709</v>
      </c>
      <c r="M8" t="s">
        <v>527</v>
      </c>
      <c r="Q8" t="s">
        <v>581</v>
      </c>
    </row>
    <row r="9" spans="1:17" x14ac:dyDescent="0.25">
      <c r="C9">
        <v>2190</v>
      </c>
      <c r="E9" t="s">
        <v>352</v>
      </c>
      <c r="F9" t="s">
        <v>329</v>
      </c>
      <c r="G9" t="s">
        <v>453</v>
      </c>
      <c r="H9" t="s">
        <v>710</v>
      </c>
      <c r="Q9" t="s">
        <v>582</v>
      </c>
    </row>
    <row r="10" spans="1:17" x14ac:dyDescent="0.25">
      <c r="C10">
        <v>2496</v>
      </c>
      <c r="E10" t="s">
        <v>351</v>
      </c>
      <c r="F10" t="s">
        <v>207</v>
      </c>
      <c r="G10" t="s">
        <v>48</v>
      </c>
      <c r="H10" t="s">
        <v>711</v>
      </c>
      <c r="Q10" t="s">
        <v>583</v>
      </c>
    </row>
    <row r="11" spans="1:17" x14ac:dyDescent="0.25">
      <c r="C11">
        <v>3744</v>
      </c>
      <c r="E11" t="s">
        <v>356</v>
      </c>
      <c r="F11" t="s">
        <v>878</v>
      </c>
      <c r="G11" t="s">
        <v>49</v>
      </c>
      <c r="H11" t="s">
        <v>712</v>
      </c>
      <c r="Q11" t="s">
        <v>12</v>
      </c>
    </row>
    <row r="12" spans="1:17" x14ac:dyDescent="0.25">
      <c r="C12">
        <v>4368</v>
      </c>
      <c r="F12" t="s">
        <v>209</v>
      </c>
      <c r="G12" t="s">
        <v>50</v>
      </c>
      <c r="H12" t="s">
        <v>569</v>
      </c>
      <c r="Q12" t="s">
        <v>938</v>
      </c>
    </row>
    <row r="13" spans="1:17" x14ac:dyDescent="0.25">
      <c r="C13">
        <v>4380</v>
      </c>
      <c r="F13" t="s">
        <v>201</v>
      </c>
      <c r="G13" t="s">
        <v>51</v>
      </c>
      <c r="H13" t="s">
        <v>570</v>
      </c>
      <c r="Q13" t="s">
        <v>939</v>
      </c>
    </row>
    <row r="14" spans="1:17" x14ac:dyDescent="0.25">
      <c r="C14">
        <v>4992</v>
      </c>
      <c r="F14" t="s">
        <v>202</v>
      </c>
      <c r="G14" t="s">
        <v>447</v>
      </c>
      <c r="H14" t="s">
        <v>125</v>
      </c>
      <c r="Q14" t="s">
        <v>940</v>
      </c>
    </row>
    <row r="15" spans="1:17" x14ac:dyDescent="0.25">
      <c r="F15" t="s">
        <v>413</v>
      </c>
      <c r="G15" t="s">
        <v>54</v>
      </c>
      <c r="H15" t="s">
        <v>571</v>
      </c>
      <c r="Q15" t="s">
        <v>941</v>
      </c>
    </row>
    <row r="16" spans="1:17" x14ac:dyDescent="0.25">
      <c r="F16" t="s">
        <v>198</v>
      </c>
      <c r="G16" t="s">
        <v>55</v>
      </c>
      <c r="H16" t="s">
        <v>631</v>
      </c>
      <c r="Q16" t="s">
        <v>942</v>
      </c>
    </row>
    <row r="17" spans="6:17" x14ac:dyDescent="0.25">
      <c r="F17" t="s">
        <v>203</v>
      </c>
      <c r="G17" t="s">
        <v>56</v>
      </c>
      <c r="H17" t="s">
        <v>713</v>
      </c>
      <c r="Q17" t="s">
        <v>943</v>
      </c>
    </row>
    <row r="18" spans="6:17" x14ac:dyDescent="0.25">
      <c r="F18" t="s">
        <v>199</v>
      </c>
      <c r="G18" t="s">
        <v>57</v>
      </c>
      <c r="H18" t="s">
        <v>714</v>
      </c>
      <c r="Q18" t="s">
        <v>944</v>
      </c>
    </row>
    <row r="19" spans="6:17" x14ac:dyDescent="0.25">
      <c r="F19" t="s">
        <v>415</v>
      </c>
      <c r="G19" t="s">
        <v>58</v>
      </c>
      <c r="H19" t="s">
        <v>124</v>
      </c>
      <c r="Q19" t="s">
        <v>945</v>
      </c>
    </row>
    <row r="20" spans="6:17" x14ac:dyDescent="0.25">
      <c r="F20" t="s">
        <v>412</v>
      </c>
      <c r="G20" t="s">
        <v>60</v>
      </c>
      <c r="H20" t="s">
        <v>572</v>
      </c>
      <c r="Q20" t="s">
        <v>946</v>
      </c>
    </row>
    <row r="21" spans="6:17" x14ac:dyDescent="0.25">
      <c r="F21" t="s">
        <v>206</v>
      </c>
      <c r="G21" t="s">
        <v>61</v>
      </c>
      <c r="H21" t="s">
        <v>627</v>
      </c>
      <c r="Q21" t="s">
        <v>947</v>
      </c>
    </row>
    <row r="22" spans="6:17" x14ac:dyDescent="0.25">
      <c r="G22" t="s">
        <v>448</v>
      </c>
      <c r="H22" t="s">
        <v>628</v>
      </c>
      <c r="Q22" t="s">
        <v>948</v>
      </c>
    </row>
    <row r="23" spans="6:17" x14ac:dyDescent="0.25">
      <c r="G23" t="s">
        <v>62</v>
      </c>
      <c r="H23" t="s">
        <v>632</v>
      </c>
      <c r="Q23" t="s">
        <v>949</v>
      </c>
    </row>
    <row r="24" spans="6:17" x14ac:dyDescent="0.25">
      <c r="G24" t="s">
        <v>63</v>
      </c>
      <c r="H24" t="s">
        <v>573</v>
      </c>
      <c r="Q24" t="s">
        <v>950</v>
      </c>
    </row>
    <row r="25" spans="6:17" x14ac:dyDescent="0.25">
      <c r="G25" t="s">
        <v>64</v>
      </c>
      <c r="H25" t="s">
        <v>629</v>
      </c>
      <c r="Q25" t="s">
        <v>951</v>
      </c>
    </row>
    <row r="26" spans="6:17" x14ac:dyDescent="0.25">
      <c r="G26" t="s">
        <v>65</v>
      </c>
      <c r="H26" t="s">
        <v>398</v>
      </c>
      <c r="Q26" t="s">
        <v>952</v>
      </c>
    </row>
    <row r="27" spans="6:17" x14ac:dyDescent="0.25">
      <c r="G27" t="s">
        <v>66</v>
      </c>
      <c r="H27" t="s">
        <v>574</v>
      </c>
      <c r="Q27" t="s">
        <v>953</v>
      </c>
    </row>
    <row r="28" spans="6:17" x14ac:dyDescent="0.25">
      <c r="G28" t="s">
        <v>496</v>
      </c>
      <c r="H28" t="s">
        <v>41</v>
      </c>
      <c r="Q28" t="s">
        <v>954</v>
      </c>
    </row>
    <row r="29" spans="6:17" x14ac:dyDescent="0.25">
      <c r="G29" t="s">
        <v>67</v>
      </c>
      <c r="H29" t="s">
        <v>633</v>
      </c>
      <c r="Q29" t="s">
        <v>955</v>
      </c>
    </row>
    <row r="30" spans="6:17" x14ac:dyDescent="0.25">
      <c r="G30" t="s">
        <v>68</v>
      </c>
      <c r="H30" t="s">
        <v>575</v>
      </c>
      <c r="Q30" t="s">
        <v>956</v>
      </c>
    </row>
    <row r="31" spans="6:17" x14ac:dyDescent="0.25">
      <c r="G31" t="s">
        <v>69</v>
      </c>
      <c r="H31" t="s">
        <v>634</v>
      </c>
      <c r="Q31" t="s">
        <v>957</v>
      </c>
    </row>
    <row r="32" spans="6:17" x14ac:dyDescent="0.25">
      <c r="G32" t="s">
        <v>449</v>
      </c>
      <c r="H32" t="s">
        <v>635</v>
      </c>
      <c r="Q32" t="s">
        <v>958</v>
      </c>
    </row>
    <row r="33" spans="7:17" x14ac:dyDescent="0.25">
      <c r="G33" t="s">
        <v>70</v>
      </c>
      <c r="H33" t="s">
        <v>636</v>
      </c>
      <c r="Q33" t="s">
        <v>959</v>
      </c>
    </row>
    <row r="34" spans="7:17" x14ac:dyDescent="0.25">
      <c r="G34" t="s">
        <v>71</v>
      </c>
      <c r="H34" t="s">
        <v>637</v>
      </c>
      <c r="Q34" t="s">
        <v>960</v>
      </c>
    </row>
    <row r="35" spans="7:17" x14ac:dyDescent="0.25">
      <c r="G35" t="s">
        <v>72</v>
      </c>
      <c r="H35" t="s">
        <v>576</v>
      </c>
      <c r="Q35" t="s">
        <v>425</v>
      </c>
    </row>
    <row r="36" spans="7:17" x14ac:dyDescent="0.25">
      <c r="G36" t="s">
        <v>73</v>
      </c>
      <c r="H36" t="s">
        <v>638</v>
      </c>
      <c r="Q36" t="s">
        <v>18</v>
      </c>
    </row>
    <row r="37" spans="7:17" x14ac:dyDescent="0.25">
      <c r="G37" t="s">
        <v>74</v>
      </c>
      <c r="H37" t="s">
        <v>577</v>
      </c>
      <c r="Q37" t="s">
        <v>364</v>
      </c>
    </row>
    <row r="38" spans="7:17" x14ac:dyDescent="0.25">
      <c r="G38" t="s">
        <v>75</v>
      </c>
      <c r="H38" t="s">
        <v>578</v>
      </c>
      <c r="Q38" t="s">
        <v>19</v>
      </c>
    </row>
    <row r="39" spans="7:17" x14ac:dyDescent="0.25">
      <c r="G39" t="s">
        <v>76</v>
      </c>
      <c r="H39" t="s">
        <v>639</v>
      </c>
      <c r="Q39" t="s">
        <v>365</v>
      </c>
    </row>
    <row r="40" spans="7:17" x14ac:dyDescent="0.25">
      <c r="G40" t="s">
        <v>77</v>
      </c>
      <c r="H40" t="s">
        <v>47</v>
      </c>
      <c r="Q40" t="s">
        <v>961</v>
      </c>
    </row>
    <row r="41" spans="7:17" x14ac:dyDescent="0.25">
      <c r="G41" t="s">
        <v>123</v>
      </c>
      <c r="Q41" t="s">
        <v>962</v>
      </c>
    </row>
    <row r="42" spans="7:17" x14ac:dyDescent="0.25">
      <c r="G42" t="s">
        <v>450</v>
      </c>
      <c r="Q42" t="s">
        <v>963</v>
      </c>
    </row>
    <row r="43" spans="7:17" x14ac:dyDescent="0.25">
      <c r="G43" t="s">
        <v>78</v>
      </c>
      <c r="Q43" t="s">
        <v>964</v>
      </c>
    </row>
    <row r="44" spans="7:17" x14ac:dyDescent="0.25">
      <c r="G44" t="s">
        <v>79</v>
      </c>
      <c r="Q44" t="s">
        <v>965</v>
      </c>
    </row>
    <row r="45" spans="7:17" x14ac:dyDescent="0.25">
      <c r="G45" t="s">
        <v>80</v>
      </c>
      <c r="Q45" t="s">
        <v>966</v>
      </c>
    </row>
    <row r="46" spans="7:17" x14ac:dyDescent="0.25">
      <c r="G46" t="s">
        <v>81</v>
      </c>
      <c r="Q46" t="s">
        <v>967</v>
      </c>
    </row>
    <row r="47" spans="7:17" x14ac:dyDescent="0.25">
      <c r="G47" t="s">
        <v>82</v>
      </c>
      <c r="Q47" t="s">
        <v>968</v>
      </c>
    </row>
    <row r="48" spans="7:17" x14ac:dyDescent="0.25">
      <c r="G48" t="s">
        <v>83</v>
      </c>
      <c r="Q48" t="s">
        <v>969</v>
      </c>
    </row>
    <row r="49" spans="7:17" x14ac:dyDescent="0.25">
      <c r="G49" t="s">
        <v>84</v>
      </c>
      <c r="Q49" t="s">
        <v>970</v>
      </c>
    </row>
    <row r="50" spans="7:17" x14ac:dyDescent="0.25">
      <c r="G50" t="s">
        <v>85</v>
      </c>
      <c r="Q50" t="s">
        <v>971</v>
      </c>
    </row>
    <row r="51" spans="7:17" x14ac:dyDescent="0.25">
      <c r="G51" t="s">
        <v>86</v>
      </c>
      <c r="Q51" t="s">
        <v>972</v>
      </c>
    </row>
    <row r="52" spans="7:17" x14ac:dyDescent="0.25">
      <c r="G52" t="s">
        <v>87</v>
      </c>
      <c r="Q52" t="s">
        <v>973</v>
      </c>
    </row>
    <row r="53" spans="7:17" x14ac:dyDescent="0.25">
      <c r="G53" t="s">
        <v>88</v>
      </c>
      <c r="Q53" t="s">
        <v>974</v>
      </c>
    </row>
    <row r="54" spans="7:17" x14ac:dyDescent="0.25">
      <c r="G54" t="s">
        <v>89</v>
      </c>
      <c r="Q54" t="s">
        <v>975</v>
      </c>
    </row>
    <row r="55" spans="7:17" x14ac:dyDescent="0.25">
      <c r="G55" t="s">
        <v>90</v>
      </c>
      <c r="Q55" t="s">
        <v>976</v>
      </c>
    </row>
    <row r="56" spans="7:17" x14ac:dyDescent="0.25">
      <c r="G56" t="s">
        <v>91</v>
      </c>
      <c r="Q56" t="s">
        <v>977</v>
      </c>
    </row>
    <row r="57" spans="7:17" x14ac:dyDescent="0.25">
      <c r="G57" t="s">
        <v>92</v>
      </c>
      <c r="Q57" t="s">
        <v>978</v>
      </c>
    </row>
    <row r="58" spans="7:17" x14ac:dyDescent="0.25">
      <c r="G58" t="s">
        <v>93</v>
      </c>
      <c r="Q58" t="s">
        <v>979</v>
      </c>
    </row>
    <row r="59" spans="7:17" x14ac:dyDescent="0.25">
      <c r="G59" t="s">
        <v>94</v>
      </c>
      <c r="Q59" t="s">
        <v>980</v>
      </c>
    </row>
    <row r="60" spans="7:17" x14ac:dyDescent="0.25">
      <c r="G60" t="s">
        <v>96</v>
      </c>
      <c r="Q60" t="s">
        <v>981</v>
      </c>
    </row>
    <row r="61" spans="7:17" x14ac:dyDescent="0.25">
      <c r="G61" t="s">
        <v>451</v>
      </c>
      <c r="Q61" t="s">
        <v>982</v>
      </c>
    </row>
    <row r="62" spans="7:17" x14ac:dyDescent="0.25">
      <c r="G62" t="s">
        <v>97</v>
      </c>
      <c r="Q62" t="s">
        <v>983</v>
      </c>
    </row>
    <row r="63" spans="7:17" x14ac:dyDescent="0.25">
      <c r="G63" t="s">
        <v>98</v>
      </c>
      <c r="Q63" t="s">
        <v>984</v>
      </c>
    </row>
    <row r="64" spans="7:17" x14ac:dyDescent="0.25">
      <c r="G64" t="s">
        <v>99</v>
      </c>
      <c r="Q64" t="s">
        <v>985</v>
      </c>
    </row>
    <row r="65" spans="7:17" x14ac:dyDescent="0.25">
      <c r="G65" t="s">
        <v>100</v>
      </c>
      <c r="Q65" t="s">
        <v>986</v>
      </c>
    </row>
    <row r="66" spans="7:17" x14ac:dyDescent="0.25">
      <c r="G66" t="s">
        <v>101</v>
      </c>
      <c r="Q66" t="s">
        <v>987</v>
      </c>
    </row>
    <row r="67" spans="7:17" x14ac:dyDescent="0.25">
      <c r="G67" t="s">
        <v>102</v>
      </c>
      <c r="Q67" t="s">
        <v>988</v>
      </c>
    </row>
    <row r="68" spans="7:17" x14ac:dyDescent="0.25">
      <c r="G68" t="s">
        <v>103</v>
      </c>
      <c r="Q68" t="s">
        <v>989</v>
      </c>
    </row>
    <row r="69" spans="7:17" x14ac:dyDescent="0.25">
      <c r="Q69" t="s">
        <v>990</v>
      </c>
    </row>
    <row r="70" spans="7:17" x14ac:dyDescent="0.25">
      <c r="Q70" t="s">
        <v>991</v>
      </c>
    </row>
    <row r="71" spans="7:17" x14ac:dyDescent="0.25">
      <c r="Q71" t="s">
        <v>992</v>
      </c>
    </row>
    <row r="72" spans="7:17" x14ac:dyDescent="0.25">
      <c r="Q72" t="s">
        <v>993</v>
      </c>
    </row>
    <row r="73" spans="7:17" x14ac:dyDescent="0.25">
      <c r="Q73" t="s">
        <v>994</v>
      </c>
    </row>
    <row r="74" spans="7:17" x14ac:dyDescent="0.25">
      <c r="Q74" t="s">
        <v>995</v>
      </c>
    </row>
    <row r="75" spans="7:17" x14ac:dyDescent="0.25">
      <c r="Q75" t="s">
        <v>996</v>
      </c>
    </row>
    <row r="76" spans="7:17" x14ac:dyDescent="0.25">
      <c r="Q76" t="s">
        <v>997</v>
      </c>
    </row>
    <row r="77" spans="7:17" x14ac:dyDescent="0.25">
      <c r="Q77" t="s">
        <v>998</v>
      </c>
    </row>
    <row r="78" spans="7:17" x14ac:dyDescent="0.25">
      <c r="Q78" t="s">
        <v>999</v>
      </c>
    </row>
    <row r="79" spans="7:17" x14ac:dyDescent="0.25">
      <c r="Q79" t="s">
        <v>1000</v>
      </c>
    </row>
    <row r="80" spans="7:17" x14ac:dyDescent="0.25">
      <c r="Q80" t="s">
        <v>1001</v>
      </c>
    </row>
    <row r="81" spans="17:17" x14ac:dyDescent="0.25">
      <c r="Q81" t="s">
        <v>1002</v>
      </c>
    </row>
    <row r="82" spans="17:17" x14ac:dyDescent="0.25">
      <c r="Q82" t="s">
        <v>1003</v>
      </c>
    </row>
    <row r="83" spans="17:17" x14ac:dyDescent="0.25">
      <c r="Q83" t="s">
        <v>1004</v>
      </c>
    </row>
    <row r="84" spans="17:17" x14ac:dyDescent="0.25">
      <c r="Q84" t="s">
        <v>1005</v>
      </c>
    </row>
    <row r="85" spans="17:17" x14ac:dyDescent="0.25">
      <c r="Q85" t="s">
        <v>1006</v>
      </c>
    </row>
    <row r="86" spans="17:17" x14ac:dyDescent="0.25">
      <c r="Q86" t="s">
        <v>1007</v>
      </c>
    </row>
    <row r="87" spans="17:17" x14ac:dyDescent="0.25">
      <c r="Q87" t="s">
        <v>1008</v>
      </c>
    </row>
    <row r="88" spans="17:17" x14ac:dyDescent="0.25">
      <c r="Q88" t="s">
        <v>1009</v>
      </c>
    </row>
    <row r="89" spans="17:17" x14ac:dyDescent="0.25">
      <c r="Q89" t="s">
        <v>1010</v>
      </c>
    </row>
    <row r="90" spans="17:17" x14ac:dyDescent="0.25">
      <c r="Q90" t="s">
        <v>1011</v>
      </c>
    </row>
    <row r="91" spans="17:17" x14ac:dyDescent="0.25">
      <c r="Q91" t="s">
        <v>1012</v>
      </c>
    </row>
    <row r="92" spans="17:17" x14ac:dyDescent="0.25">
      <c r="Q92" t="s">
        <v>1013</v>
      </c>
    </row>
    <row r="93" spans="17:17" x14ac:dyDescent="0.25">
      <c r="Q93" t="s">
        <v>1014</v>
      </c>
    </row>
    <row r="94" spans="17:17" x14ac:dyDescent="0.25">
      <c r="Q94" t="s">
        <v>1015</v>
      </c>
    </row>
    <row r="95" spans="17:17" x14ac:dyDescent="0.25">
      <c r="Q95" t="s">
        <v>1016</v>
      </c>
    </row>
    <row r="96" spans="17:17" x14ac:dyDescent="0.25">
      <c r="Q96" t="s">
        <v>1017</v>
      </c>
    </row>
    <row r="97" spans="17:17" x14ac:dyDescent="0.25">
      <c r="Q97" t="s">
        <v>1018</v>
      </c>
    </row>
    <row r="98" spans="17:17" x14ac:dyDescent="0.25">
      <c r="Q98" t="s">
        <v>1019</v>
      </c>
    </row>
    <row r="99" spans="17:17" x14ac:dyDescent="0.25">
      <c r="Q99" t="s">
        <v>1020</v>
      </c>
    </row>
  </sheetData>
  <sortState ref="G3:G71">
    <sortCondition ref="G3"/>
  </sortState>
  <dataConsolidate>
    <dataRefs count="2">
      <dataRef ref="N1:N3" sheet="Lists"/>
      <dataRef ref="O1:O3" sheet="Lists"/>
    </dataRefs>
  </dataConsolidate>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2"/>
  <sheetViews>
    <sheetView workbookViewId="0">
      <selection activeCell="G11" sqref="G11"/>
    </sheetView>
  </sheetViews>
  <sheetFormatPr defaultRowHeight="15" x14ac:dyDescent="0.25"/>
  <sheetData>
    <row r="1" spans="1:2" x14ac:dyDescent="0.25">
      <c r="A1" t="s">
        <v>290</v>
      </c>
      <c r="B1">
        <v>46</v>
      </c>
    </row>
    <row r="2" spans="1:2" x14ac:dyDescent="0.25">
      <c r="A2" t="s">
        <v>291</v>
      </c>
      <c r="B2">
        <v>2025.3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pageSetUpPr fitToPage="1"/>
  </sheetPr>
  <dimension ref="A1:J75"/>
  <sheetViews>
    <sheetView zoomScaleNormal="100" workbookViewId="0">
      <selection activeCell="A16" sqref="A16"/>
    </sheetView>
  </sheetViews>
  <sheetFormatPr defaultColWidth="9.140625" defaultRowHeight="15" x14ac:dyDescent="0.25"/>
  <cols>
    <col min="1" max="1" width="62" style="7" customWidth="1"/>
    <col min="2" max="10" width="15.7109375" style="7" customWidth="1"/>
    <col min="11" max="16384" width="9.140625" style="7"/>
  </cols>
  <sheetData>
    <row r="1" spans="1:10" s="1" customFormat="1" x14ac:dyDescent="0.25"/>
    <row r="2" spans="1:10" s="1" customFormat="1" x14ac:dyDescent="0.25"/>
    <row r="3" spans="1:10" s="1" customFormat="1" x14ac:dyDescent="0.25"/>
    <row r="4" spans="1:10" s="1" customFormat="1" x14ac:dyDescent="0.25"/>
    <row r="5" spans="1:10" s="1" customFormat="1" x14ac:dyDescent="0.25"/>
    <row r="6" spans="1:10" s="1" customFormat="1" x14ac:dyDescent="0.25"/>
    <row r="7" spans="1:10" s="1" customFormat="1" hidden="1" x14ac:dyDescent="0.25"/>
    <row r="8" spans="1:10" s="1" customFormat="1" hidden="1" x14ac:dyDescent="0.25"/>
    <row r="9" spans="1:10" ht="21" x14ac:dyDescent="0.35">
      <c r="A9" s="997" t="s">
        <v>816</v>
      </c>
      <c r="B9" s="997"/>
      <c r="C9" s="997"/>
      <c r="D9" s="997"/>
      <c r="E9" s="589"/>
      <c r="F9" s="2"/>
      <c r="G9" s="2"/>
      <c r="H9" s="2"/>
      <c r="I9" s="2"/>
      <c r="J9" s="2"/>
    </row>
    <row r="10" spans="1:10" ht="18.75" x14ac:dyDescent="0.3">
      <c r="A10" s="901" t="s">
        <v>842</v>
      </c>
      <c r="B10" s="899"/>
      <c r="C10" s="899"/>
      <c r="D10" s="899"/>
      <c r="E10" s="589"/>
      <c r="F10" s="2"/>
      <c r="G10" s="2"/>
      <c r="H10" s="2"/>
      <c r="I10" s="2"/>
      <c r="J10" s="2"/>
    </row>
    <row r="11" spans="1:10" x14ac:dyDescent="0.25">
      <c r="A11" s="2"/>
      <c r="B11" s="2"/>
      <c r="C11" s="2"/>
      <c r="D11" s="2"/>
      <c r="E11" s="589"/>
      <c r="F11" s="2"/>
      <c r="G11" s="2"/>
      <c r="H11" s="2"/>
      <c r="I11" s="2"/>
      <c r="J11" s="2"/>
    </row>
    <row r="12" spans="1:10" s="754" customFormat="1" ht="19.5" thickBot="1" x14ac:dyDescent="0.3">
      <c r="A12" s="999" t="s">
        <v>0</v>
      </c>
      <c r="B12" s="999"/>
      <c r="C12" s="999"/>
      <c r="D12" s="999"/>
      <c r="E12" s="924"/>
      <c r="F12" s="397"/>
      <c r="G12" s="397"/>
      <c r="H12" s="397"/>
      <c r="I12" s="397"/>
      <c r="J12" s="397"/>
    </row>
    <row r="13" spans="1:10" ht="15.75" hidden="1" thickBot="1" x14ac:dyDescent="0.3">
      <c r="A13" s="2"/>
      <c r="B13" s="2"/>
      <c r="C13" s="2"/>
      <c r="D13" s="2"/>
      <c r="E13" s="589"/>
      <c r="F13" s="2"/>
      <c r="G13" s="2"/>
      <c r="H13" s="2"/>
      <c r="I13" s="2"/>
      <c r="J13" s="2"/>
    </row>
    <row r="14" spans="1:10" x14ac:dyDescent="0.25">
      <c r="A14" s="3" t="s">
        <v>2</v>
      </c>
      <c r="B14" s="1000"/>
      <c r="C14" s="1001"/>
      <c r="D14" s="1002"/>
      <c r="E14" s="589"/>
      <c r="F14" s="925" t="s">
        <v>589</v>
      </c>
      <c r="G14" s="705" t="s">
        <v>623</v>
      </c>
      <c r="H14" s="2"/>
      <c r="I14" s="733"/>
      <c r="J14" s="2"/>
    </row>
    <row r="15" spans="1:10" x14ac:dyDescent="0.25">
      <c r="A15" s="4" t="s">
        <v>1</v>
      </c>
      <c r="B15" s="1003"/>
      <c r="C15" s="1004"/>
      <c r="D15" s="1005"/>
      <c r="E15" s="589"/>
      <c r="F15" s="2"/>
      <c r="G15" s="2"/>
      <c r="H15" s="2"/>
      <c r="I15" s="2"/>
      <c r="J15" s="2"/>
    </row>
    <row r="16" spans="1:10" x14ac:dyDescent="0.25">
      <c r="A16" s="4" t="s">
        <v>794</v>
      </c>
      <c r="B16" s="1003"/>
      <c r="C16" s="1004"/>
      <c r="D16" s="1005"/>
      <c r="E16" s="589"/>
      <c r="F16" s="2"/>
      <c r="G16" s="705" t="s">
        <v>819</v>
      </c>
      <c r="H16" s="2"/>
      <c r="I16" s="2"/>
      <c r="J16" s="2"/>
    </row>
    <row r="17" spans="1:10" x14ac:dyDescent="0.25">
      <c r="A17" s="4" t="s">
        <v>3</v>
      </c>
      <c r="B17" s="1003"/>
      <c r="C17" s="1004"/>
      <c r="D17" s="1005"/>
      <c r="E17" s="589"/>
      <c r="F17" s="2"/>
      <c r="G17" s="705" t="s">
        <v>588</v>
      </c>
      <c r="H17" s="2"/>
      <c r="I17" s="2"/>
      <c r="J17" s="2"/>
    </row>
    <row r="18" spans="1:10" ht="15.75" thickBot="1" x14ac:dyDescent="0.3">
      <c r="A18" s="5" t="s">
        <v>4</v>
      </c>
      <c r="B18" s="1006"/>
      <c r="C18" s="1007"/>
      <c r="D18" s="1008"/>
      <c r="E18" s="589"/>
      <c r="F18" s="2"/>
      <c r="G18" s="2"/>
      <c r="H18" s="2"/>
      <c r="I18" s="2"/>
      <c r="J18" s="733"/>
    </row>
    <row r="19" spans="1:10" x14ac:dyDescent="0.25">
      <c r="A19" s="2"/>
      <c r="B19" s="2"/>
      <c r="C19" s="2"/>
      <c r="D19" s="2"/>
      <c r="E19" s="589"/>
      <c r="F19" s="2"/>
      <c r="G19" s="2"/>
      <c r="H19" s="2"/>
      <c r="I19" s="2"/>
      <c r="J19" s="2"/>
    </row>
    <row r="20" spans="1:10" ht="18.75" x14ac:dyDescent="0.3">
      <c r="A20" s="998" t="s">
        <v>817</v>
      </c>
      <c r="B20" s="998"/>
      <c r="C20" s="998"/>
      <c r="D20" s="998"/>
      <c r="E20" s="589"/>
      <c r="F20" s="2"/>
      <c r="G20" s="2"/>
      <c r="H20" s="2"/>
      <c r="I20" s="2"/>
      <c r="J20" s="2"/>
    </row>
    <row r="21" spans="1:10" ht="18.75" x14ac:dyDescent="0.3">
      <c r="A21" s="998" t="s">
        <v>841</v>
      </c>
      <c r="B21" s="998"/>
      <c r="C21" s="998"/>
      <c r="D21" s="998"/>
      <c r="E21" s="589"/>
      <c r="F21" s="2"/>
      <c r="G21" s="2"/>
      <c r="H21" s="2"/>
      <c r="I21" s="2"/>
      <c r="J21" s="2"/>
    </row>
    <row r="22" spans="1:10" ht="15" customHeight="1" thickBot="1" x14ac:dyDescent="0.3">
      <c r="A22" s="938" t="s">
        <v>818</v>
      </c>
      <c r="B22" s="2"/>
      <c r="C22" s="2"/>
      <c r="D22" s="2"/>
      <c r="E22" s="589"/>
      <c r="F22" s="2"/>
      <c r="G22" s="2"/>
      <c r="H22" s="2"/>
      <c r="I22" s="2"/>
      <c r="J22" s="2"/>
    </row>
    <row r="23" spans="1:10" ht="17.25" customHeight="1" x14ac:dyDescent="0.25">
      <c r="A23" s="3" t="s">
        <v>7</v>
      </c>
      <c r="B23" s="538">
        <f>SUM(B29:B32,B34:B39,B41:B64,B66:B68,B70:B74)</f>
        <v>0</v>
      </c>
      <c r="C23" s="539">
        <f>SUM(C29:C32,C34:C39,C41:C64,C66:C68,C70:C74)</f>
        <v>0</v>
      </c>
      <c r="D23" s="540">
        <f>SUM(D29:D32,D34:D39,D41:D64,D66:D68,D70:D74)</f>
        <v>0</v>
      </c>
      <c r="E23" s="995" t="s">
        <v>590</v>
      </c>
      <c r="F23" s="996"/>
      <c r="G23" s="989" t="s">
        <v>519</v>
      </c>
      <c r="H23" s="990"/>
      <c r="I23" s="991"/>
      <c r="J23" s="594" t="str">
        <f>IFERROR(SUM(B29:C32,B34:C39,B41:C64,B66:C68)/SUM(B29:C32,B34:C39,B41:C64,B66:C68,B70:C74),"")</f>
        <v/>
      </c>
    </row>
    <row r="24" spans="1:10" ht="15.75" thickBot="1" x14ac:dyDescent="0.3">
      <c r="A24" s="5" t="s">
        <v>424</v>
      </c>
      <c r="B24" s="541">
        <f>SUM(H29:H32,H34:H39,H41:H64,H66:H68,H70:H74)</f>
        <v>0</v>
      </c>
      <c r="C24" s="542">
        <f>SUM(I29:I32,I34:I39,I41:I64,I66:I68,I70:I74)</f>
        <v>0</v>
      </c>
      <c r="D24" s="543">
        <f>SUM(J29:J32,J34:J39,J41:J64,J66:J68,J70:J74)</f>
        <v>0</v>
      </c>
      <c r="E24" s="995" t="s">
        <v>590</v>
      </c>
      <c r="F24" s="996"/>
      <c r="G24" s="992" t="s">
        <v>520</v>
      </c>
      <c r="H24" s="993"/>
      <c r="I24" s="994"/>
      <c r="J24" s="595" t="str">
        <f>IFERROR(SUM(B70:C74)/SUM(B29:C32,B34:C39,B41:C64,B66:C68,B70:C74),"")</f>
        <v/>
      </c>
    </row>
    <row r="25" spans="1:10" ht="15.75" thickBot="1" x14ac:dyDescent="0.3">
      <c r="A25" s="2"/>
      <c r="B25" s="544"/>
      <c r="C25" s="544"/>
      <c r="D25" s="2"/>
      <c r="E25" s="2"/>
      <c r="F25" s="2"/>
      <c r="G25" s="2"/>
      <c r="H25" s="2"/>
      <c r="I25" s="2"/>
      <c r="J25" s="2"/>
    </row>
    <row r="26" spans="1:10" ht="45.75" thickBot="1" x14ac:dyDescent="0.3">
      <c r="A26" s="6"/>
      <c r="B26" s="545" t="s">
        <v>503</v>
      </c>
      <c r="C26" s="546" t="s">
        <v>504</v>
      </c>
      <c r="D26" s="547" t="s">
        <v>505</v>
      </c>
      <c r="E26" s="548" t="s">
        <v>506</v>
      </c>
      <c r="F26" s="548" t="s">
        <v>507</v>
      </c>
      <c r="G26" s="549" t="s">
        <v>508</v>
      </c>
      <c r="H26" s="550" t="s">
        <v>509</v>
      </c>
      <c r="I26" s="550" t="s">
        <v>510</v>
      </c>
      <c r="J26" s="551" t="s">
        <v>511</v>
      </c>
    </row>
    <row r="27" spans="1:10" s="672" customFormat="1" ht="19.5" thickBot="1" x14ac:dyDescent="0.35">
      <c r="A27" s="666" t="s">
        <v>521</v>
      </c>
      <c r="B27" s="667"/>
      <c r="C27" s="667"/>
      <c r="D27" s="668"/>
      <c r="E27" s="669"/>
      <c r="F27" s="669"/>
      <c r="G27" s="669"/>
      <c r="H27" s="670"/>
      <c r="I27" s="670"/>
      <c r="J27" s="671"/>
    </row>
    <row r="28" spans="1:10" ht="15.75" thickBot="1" x14ac:dyDescent="0.3">
      <c r="A28" s="720" t="s">
        <v>8</v>
      </c>
      <c r="B28" s="721"/>
      <c r="C28" s="721"/>
      <c r="D28" s="722"/>
      <c r="E28" s="723"/>
      <c r="F28" s="723"/>
      <c r="G28" s="723"/>
      <c r="H28" s="724"/>
      <c r="I28" s="724"/>
      <c r="J28" s="725"/>
    </row>
    <row r="29" spans="1:10" x14ac:dyDescent="0.25">
      <c r="A29" s="600" t="s">
        <v>9</v>
      </c>
      <c r="B29" s="581"/>
      <c r="C29" s="582"/>
      <c r="D29" s="583">
        <f>SUM(B29:C29)</f>
        <v>0</v>
      </c>
      <c r="E29" s="555" t="str">
        <f>IFERROR(IF(ISBLANK(B29),"",B29/$B$23),"")</f>
        <v/>
      </c>
      <c r="F29" s="556" t="str">
        <f>IFERROR(IF(ISBLANK(C29),"",C29/$C$23),"")</f>
        <v/>
      </c>
      <c r="G29" s="458" t="str">
        <f>IFERROR(IF(ISBLANK(D29),"",D29/$D$23),"")</f>
        <v/>
      </c>
      <c r="H29" s="557"/>
      <c r="I29" s="584"/>
      <c r="J29" s="585">
        <f>SUM(H29:I29)</f>
        <v>0</v>
      </c>
    </row>
    <row r="30" spans="1:10" x14ac:dyDescent="0.25">
      <c r="A30" s="601" t="s">
        <v>10</v>
      </c>
      <c r="B30" s="560"/>
      <c r="C30" s="561"/>
      <c r="D30" s="562">
        <f t="shared" ref="D30:D74" si="0">SUM(B30:C30)</f>
        <v>0</v>
      </c>
      <c r="E30" s="563" t="str">
        <f t="shared" ref="E30:E74" si="1">IFERROR(IF(ISBLANK(B30),"",B30/$B$23),"")</f>
        <v/>
      </c>
      <c r="F30" s="564" t="str">
        <f t="shared" ref="F30:F74" si="2">IFERROR(IF(ISBLANK(C30),"",C30/$C$23),"")</f>
        <v/>
      </c>
      <c r="G30" s="459" t="str">
        <f t="shared" ref="G30:G74" si="3">IFERROR(IF(ISBLANK(D30),"",D30/$D$23),"")</f>
        <v/>
      </c>
      <c r="H30" s="565"/>
      <c r="I30" s="566"/>
      <c r="J30" s="567">
        <f t="shared" ref="J30:J74" si="4">SUM(H30:I30)</f>
        <v>0</v>
      </c>
    </row>
    <row r="31" spans="1:10" x14ac:dyDescent="0.25">
      <c r="A31" s="602" t="s">
        <v>469</v>
      </c>
      <c r="B31" s="568"/>
      <c r="C31" s="569"/>
      <c r="D31" s="570">
        <f t="shared" si="0"/>
        <v>0</v>
      </c>
      <c r="E31" s="571" t="str">
        <f t="shared" si="1"/>
        <v/>
      </c>
      <c r="F31" s="572" t="str">
        <f t="shared" si="2"/>
        <v/>
      </c>
      <c r="G31" s="460" t="str">
        <f t="shared" si="3"/>
        <v/>
      </c>
      <c r="H31" s="573"/>
      <c r="I31" s="574"/>
      <c r="J31" s="575">
        <f t="shared" si="4"/>
        <v>0</v>
      </c>
    </row>
    <row r="32" spans="1:10" ht="15.75" thickBot="1" x14ac:dyDescent="0.3">
      <c r="A32" s="601" t="s">
        <v>470</v>
      </c>
      <c r="B32" s="560"/>
      <c r="C32" s="561"/>
      <c r="D32" s="562">
        <f t="shared" si="0"/>
        <v>0</v>
      </c>
      <c r="E32" s="563" t="str">
        <f t="shared" si="1"/>
        <v/>
      </c>
      <c r="F32" s="564" t="str">
        <f t="shared" si="2"/>
        <v/>
      </c>
      <c r="G32" s="459" t="str">
        <f t="shared" si="3"/>
        <v/>
      </c>
      <c r="H32" s="565"/>
      <c r="I32" s="566"/>
      <c r="J32" s="567">
        <f t="shared" si="4"/>
        <v>0</v>
      </c>
    </row>
    <row r="33" spans="1:10" ht="15.75" thickBot="1" x14ac:dyDescent="0.3">
      <c r="A33" s="720" t="s">
        <v>11</v>
      </c>
      <c r="B33" s="721"/>
      <c r="C33" s="721"/>
      <c r="D33" s="726"/>
      <c r="E33" s="727"/>
      <c r="F33" s="727"/>
      <c r="G33" s="727"/>
      <c r="H33" s="728"/>
      <c r="I33" s="728"/>
      <c r="J33" s="729"/>
    </row>
    <row r="34" spans="1:10" x14ac:dyDescent="0.25">
      <c r="A34" s="600" t="s">
        <v>579</v>
      </c>
      <c r="B34" s="581"/>
      <c r="C34" s="582"/>
      <c r="D34" s="583">
        <f t="shared" si="0"/>
        <v>0</v>
      </c>
      <c r="E34" s="555" t="str">
        <f t="shared" si="1"/>
        <v/>
      </c>
      <c r="F34" s="556" t="str">
        <f t="shared" si="2"/>
        <v/>
      </c>
      <c r="G34" s="458" t="str">
        <f t="shared" si="3"/>
        <v/>
      </c>
      <c r="H34" s="557"/>
      <c r="I34" s="584"/>
      <c r="J34" s="585">
        <f t="shared" si="4"/>
        <v>0</v>
      </c>
    </row>
    <row r="35" spans="1:10" x14ac:dyDescent="0.25">
      <c r="A35" s="602" t="s">
        <v>580</v>
      </c>
      <c r="B35" s="568"/>
      <c r="C35" s="569"/>
      <c r="D35" s="570">
        <f t="shared" si="0"/>
        <v>0</v>
      </c>
      <c r="E35" s="571" t="str">
        <f t="shared" si="1"/>
        <v/>
      </c>
      <c r="F35" s="572" t="str">
        <f t="shared" si="2"/>
        <v/>
      </c>
      <c r="G35" s="460" t="str">
        <f t="shared" si="3"/>
        <v/>
      </c>
      <c r="H35" s="573"/>
      <c r="I35" s="574"/>
      <c r="J35" s="575">
        <f t="shared" si="4"/>
        <v>0</v>
      </c>
    </row>
    <row r="36" spans="1:10" x14ac:dyDescent="0.25">
      <c r="A36" s="602" t="s">
        <v>581</v>
      </c>
      <c r="B36" s="568"/>
      <c r="C36" s="569"/>
      <c r="D36" s="570">
        <f t="shared" si="0"/>
        <v>0</v>
      </c>
      <c r="E36" s="571" t="str">
        <f t="shared" si="1"/>
        <v/>
      </c>
      <c r="F36" s="572" t="str">
        <f t="shared" si="2"/>
        <v/>
      </c>
      <c r="G36" s="460" t="str">
        <f t="shared" si="3"/>
        <v/>
      </c>
      <c r="H36" s="573"/>
      <c r="I36" s="574"/>
      <c r="J36" s="575">
        <f t="shared" si="4"/>
        <v>0</v>
      </c>
    </row>
    <row r="37" spans="1:10" x14ac:dyDescent="0.25">
      <c r="A37" s="602" t="s">
        <v>582</v>
      </c>
      <c r="B37" s="568"/>
      <c r="C37" s="569"/>
      <c r="D37" s="570">
        <f t="shared" si="0"/>
        <v>0</v>
      </c>
      <c r="E37" s="571" t="str">
        <f t="shared" si="1"/>
        <v/>
      </c>
      <c r="F37" s="572" t="str">
        <f t="shared" si="2"/>
        <v/>
      </c>
      <c r="G37" s="460" t="str">
        <f t="shared" si="3"/>
        <v/>
      </c>
      <c r="H37" s="573"/>
      <c r="I37" s="574"/>
      <c r="J37" s="575">
        <f t="shared" si="4"/>
        <v>0</v>
      </c>
    </row>
    <row r="38" spans="1:10" x14ac:dyDescent="0.25">
      <c r="A38" s="602" t="s">
        <v>583</v>
      </c>
      <c r="B38" s="568"/>
      <c r="C38" s="569"/>
      <c r="D38" s="570">
        <f t="shared" si="0"/>
        <v>0</v>
      </c>
      <c r="E38" s="571" t="str">
        <f t="shared" si="1"/>
        <v/>
      </c>
      <c r="F38" s="572" t="str">
        <f t="shared" si="2"/>
        <v/>
      </c>
      <c r="G38" s="460" t="str">
        <f t="shared" si="3"/>
        <v/>
      </c>
      <c r="H38" s="573"/>
      <c r="I38" s="574"/>
      <c r="J38" s="575">
        <f t="shared" si="4"/>
        <v>0</v>
      </c>
    </row>
    <row r="39" spans="1:10" ht="15.75" thickBot="1" x14ac:dyDescent="0.3">
      <c r="A39" s="791" t="s">
        <v>12</v>
      </c>
      <c r="B39" s="576"/>
      <c r="C39" s="577"/>
      <c r="D39" s="578">
        <f t="shared" si="0"/>
        <v>0</v>
      </c>
      <c r="E39" s="586" t="str">
        <f t="shared" si="1"/>
        <v/>
      </c>
      <c r="F39" s="587" t="str">
        <f t="shared" si="2"/>
        <v/>
      </c>
      <c r="G39" s="461" t="str">
        <f t="shared" si="3"/>
        <v/>
      </c>
      <c r="H39" s="588"/>
      <c r="I39" s="579"/>
      <c r="J39" s="580">
        <f t="shared" si="4"/>
        <v>0</v>
      </c>
    </row>
    <row r="40" spans="1:10" ht="15.75" thickBot="1" x14ac:dyDescent="0.3">
      <c r="A40" s="720" t="s">
        <v>13</v>
      </c>
      <c r="B40" s="721"/>
      <c r="C40" s="721"/>
      <c r="D40" s="726"/>
      <c r="E40" s="727"/>
      <c r="F40" s="727"/>
      <c r="G40" s="727"/>
      <c r="H40" s="728"/>
      <c r="I40" s="728"/>
      <c r="J40" s="729"/>
    </row>
    <row r="41" spans="1:10" x14ac:dyDescent="0.25">
      <c r="A41" s="801" t="s">
        <v>549</v>
      </c>
      <c r="B41" s="796"/>
      <c r="C41" s="783"/>
      <c r="D41" s="784">
        <f t="shared" si="0"/>
        <v>0</v>
      </c>
      <c r="E41" s="785" t="str">
        <f t="shared" si="1"/>
        <v/>
      </c>
      <c r="F41" s="556" t="str">
        <f t="shared" si="2"/>
        <v/>
      </c>
      <c r="G41" s="556" t="str">
        <f t="shared" si="3"/>
        <v/>
      </c>
      <c r="H41" s="786"/>
      <c r="I41" s="584"/>
      <c r="J41" s="585">
        <f t="shared" si="4"/>
        <v>0</v>
      </c>
    </row>
    <row r="42" spans="1:10" x14ac:dyDescent="0.25">
      <c r="A42" s="802" t="s">
        <v>502</v>
      </c>
      <c r="B42" s="797"/>
      <c r="C42" s="677"/>
      <c r="D42" s="691">
        <f t="shared" si="0"/>
        <v>0</v>
      </c>
      <c r="E42" s="702" t="str">
        <f t="shared" si="1"/>
        <v/>
      </c>
      <c r="F42" s="572" t="str">
        <f t="shared" si="2"/>
        <v/>
      </c>
      <c r="G42" s="572" t="str">
        <f t="shared" si="3"/>
        <v/>
      </c>
      <c r="H42" s="685"/>
      <c r="I42" s="574"/>
      <c r="J42" s="575">
        <f t="shared" si="4"/>
        <v>0</v>
      </c>
    </row>
    <row r="43" spans="1:10" x14ac:dyDescent="0.25">
      <c r="A43" s="802" t="s">
        <v>14</v>
      </c>
      <c r="B43" s="797"/>
      <c r="C43" s="677"/>
      <c r="D43" s="691">
        <f t="shared" si="0"/>
        <v>0</v>
      </c>
      <c r="E43" s="702" t="str">
        <f t="shared" si="1"/>
        <v/>
      </c>
      <c r="F43" s="572" t="str">
        <f t="shared" si="2"/>
        <v/>
      </c>
      <c r="G43" s="572" t="str">
        <f t="shared" si="3"/>
        <v/>
      </c>
      <c r="H43" s="685"/>
      <c r="I43" s="574"/>
      <c r="J43" s="575">
        <f t="shared" si="4"/>
        <v>0</v>
      </c>
    </row>
    <row r="44" spans="1:10" x14ac:dyDescent="0.25">
      <c r="A44" s="802" t="s">
        <v>457</v>
      </c>
      <c r="B44" s="797"/>
      <c r="C44" s="677"/>
      <c r="D44" s="691">
        <f t="shared" si="0"/>
        <v>0</v>
      </c>
      <c r="E44" s="702" t="str">
        <f t="shared" si="1"/>
        <v/>
      </c>
      <c r="F44" s="572" t="str">
        <f t="shared" si="2"/>
        <v/>
      </c>
      <c r="G44" s="572" t="str">
        <f t="shared" si="3"/>
        <v/>
      </c>
      <c r="H44" s="685"/>
      <c r="I44" s="574"/>
      <c r="J44" s="575">
        <f t="shared" si="4"/>
        <v>0</v>
      </c>
    </row>
    <row r="45" spans="1:10" x14ac:dyDescent="0.25">
      <c r="A45" s="802" t="s">
        <v>550</v>
      </c>
      <c r="B45" s="797"/>
      <c r="C45" s="677"/>
      <c r="D45" s="691">
        <f t="shared" si="0"/>
        <v>0</v>
      </c>
      <c r="E45" s="702" t="str">
        <f t="shared" si="1"/>
        <v/>
      </c>
      <c r="F45" s="572" t="str">
        <f t="shared" si="2"/>
        <v/>
      </c>
      <c r="G45" s="572" t="str">
        <f t="shared" si="3"/>
        <v/>
      </c>
      <c r="H45" s="685"/>
      <c r="I45" s="574"/>
      <c r="J45" s="575">
        <f t="shared" si="4"/>
        <v>0</v>
      </c>
    </row>
    <row r="46" spans="1:10" x14ac:dyDescent="0.25">
      <c r="A46" s="803" t="s">
        <v>624</v>
      </c>
      <c r="B46" s="798">
        <f>SUM('H2'!B18:B77)</f>
        <v>0</v>
      </c>
      <c r="C46" s="734">
        <f>SUM('H2'!C18:C77)</f>
        <v>0</v>
      </c>
      <c r="D46" s="691">
        <f t="shared" si="0"/>
        <v>0</v>
      </c>
      <c r="E46" s="702" t="str">
        <f t="shared" si="1"/>
        <v/>
      </c>
      <c r="F46" s="572" t="str">
        <f t="shared" si="2"/>
        <v/>
      </c>
      <c r="G46" s="572" t="str">
        <f t="shared" si="3"/>
        <v/>
      </c>
      <c r="H46" s="735">
        <f>SUM('H2'!H18:H77)</f>
        <v>0</v>
      </c>
      <c r="I46" s="736">
        <f>SUM('H2'!I18:I77)</f>
        <v>0</v>
      </c>
      <c r="J46" s="575">
        <f t="shared" si="4"/>
        <v>0</v>
      </c>
    </row>
    <row r="47" spans="1:10" x14ac:dyDescent="0.25">
      <c r="A47" s="802" t="s">
        <v>551</v>
      </c>
      <c r="B47" s="797"/>
      <c r="C47" s="677"/>
      <c r="D47" s="691">
        <f t="shared" si="0"/>
        <v>0</v>
      </c>
      <c r="E47" s="702" t="str">
        <f t="shared" si="1"/>
        <v/>
      </c>
      <c r="F47" s="572" t="str">
        <f t="shared" si="2"/>
        <v/>
      </c>
      <c r="G47" s="572" t="str">
        <f t="shared" si="3"/>
        <v/>
      </c>
      <c r="H47" s="685"/>
      <c r="I47" s="574"/>
      <c r="J47" s="575">
        <f t="shared" si="4"/>
        <v>0</v>
      </c>
    </row>
    <row r="48" spans="1:10" x14ac:dyDescent="0.25">
      <c r="A48" s="802" t="s">
        <v>865</v>
      </c>
      <c r="B48" s="797"/>
      <c r="C48" s="677"/>
      <c r="D48" s="691">
        <f t="shared" si="0"/>
        <v>0</v>
      </c>
      <c r="E48" s="702" t="str">
        <f t="shared" si="1"/>
        <v/>
      </c>
      <c r="F48" s="572" t="str">
        <f t="shared" si="2"/>
        <v/>
      </c>
      <c r="G48" s="572" t="str">
        <f t="shared" si="3"/>
        <v/>
      </c>
      <c r="H48" s="685"/>
      <c r="I48" s="574"/>
      <c r="J48" s="575">
        <f t="shared" si="4"/>
        <v>0</v>
      </c>
    </row>
    <row r="49" spans="1:10" x14ac:dyDescent="0.25">
      <c r="A49" s="802" t="s">
        <v>866</v>
      </c>
      <c r="B49" s="797"/>
      <c r="C49" s="677"/>
      <c r="D49" s="691">
        <f t="shared" si="0"/>
        <v>0</v>
      </c>
      <c r="E49" s="702" t="str">
        <f t="shared" si="1"/>
        <v/>
      </c>
      <c r="F49" s="572" t="str">
        <f t="shared" si="2"/>
        <v/>
      </c>
      <c r="G49" s="572" t="str">
        <f t="shared" si="3"/>
        <v/>
      </c>
      <c r="H49" s="685"/>
      <c r="I49" s="574"/>
      <c r="J49" s="575">
        <f t="shared" si="4"/>
        <v>0</v>
      </c>
    </row>
    <row r="50" spans="1:10" x14ac:dyDescent="0.25">
      <c r="A50" s="802" t="s">
        <v>16</v>
      </c>
      <c r="B50" s="797"/>
      <c r="C50" s="677"/>
      <c r="D50" s="691">
        <f t="shared" si="0"/>
        <v>0</v>
      </c>
      <c r="E50" s="702" t="str">
        <f t="shared" si="1"/>
        <v/>
      </c>
      <c r="F50" s="572" t="str">
        <f t="shared" si="2"/>
        <v/>
      </c>
      <c r="G50" s="572" t="str">
        <f t="shared" si="3"/>
        <v/>
      </c>
      <c r="H50" s="685"/>
      <c r="I50" s="574"/>
      <c r="J50" s="575">
        <f t="shared" si="4"/>
        <v>0</v>
      </c>
    </row>
    <row r="51" spans="1:10" x14ac:dyDescent="0.25">
      <c r="A51" s="804" t="s">
        <v>552</v>
      </c>
      <c r="B51" s="799"/>
      <c r="C51" s="678"/>
      <c r="D51" s="691">
        <f t="shared" si="0"/>
        <v>0</v>
      </c>
      <c r="E51" s="702" t="str">
        <f t="shared" si="1"/>
        <v/>
      </c>
      <c r="F51" s="572" t="str">
        <f t="shared" si="2"/>
        <v/>
      </c>
      <c r="G51" s="572" t="str">
        <f t="shared" si="3"/>
        <v/>
      </c>
      <c r="H51" s="685"/>
      <c r="I51" s="574"/>
      <c r="J51" s="575">
        <f t="shared" si="4"/>
        <v>0</v>
      </c>
    </row>
    <row r="52" spans="1:10" x14ac:dyDescent="0.25">
      <c r="A52" s="802" t="s">
        <v>17</v>
      </c>
      <c r="B52" s="797"/>
      <c r="C52" s="677"/>
      <c r="D52" s="691">
        <f t="shared" si="0"/>
        <v>0</v>
      </c>
      <c r="E52" s="702" t="str">
        <f t="shared" si="1"/>
        <v/>
      </c>
      <c r="F52" s="572" t="str">
        <f t="shared" si="2"/>
        <v/>
      </c>
      <c r="G52" s="572" t="str">
        <f t="shared" si="3"/>
        <v/>
      </c>
      <c r="H52" s="685"/>
      <c r="I52" s="574"/>
      <c r="J52" s="575">
        <f t="shared" si="4"/>
        <v>0</v>
      </c>
    </row>
    <row r="53" spans="1:10" x14ac:dyDescent="0.25">
      <c r="A53" s="802" t="s">
        <v>867</v>
      </c>
      <c r="B53" s="797"/>
      <c r="C53" s="677"/>
      <c r="D53" s="691">
        <f t="shared" si="0"/>
        <v>0</v>
      </c>
      <c r="E53" s="702" t="str">
        <f t="shared" si="1"/>
        <v/>
      </c>
      <c r="F53" s="572" t="str">
        <f t="shared" si="2"/>
        <v/>
      </c>
      <c r="G53" s="572" t="str">
        <f t="shared" si="3"/>
        <v/>
      </c>
      <c r="H53" s="685"/>
      <c r="I53" s="574"/>
      <c r="J53" s="575">
        <f t="shared" si="4"/>
        <v>0</v>
      </c>
    </row>
    <row r="54" spans="1:10" x14ac:dyDescent="0.25">
      <c r="A54" s="802" t="s">
        <v>456</v>
      </c>
      <c r="B54" s="797"/>
      <c r="C54" s="677"/>
      <c r="D54" s="691">
        <f t="shared" si="0"/>
        <v>0</v>
      </c>
      <c r="E54" s="702" t="str">
        <f t="shared" si="1"/>
        <v/>
      </c>
      <c r="F54" s="572" t="str">
        <f t="shared" si="2"/>
        <v/>
      </c>
      <c r="G54" s="572" t="str">
        <f t="shared" si="3"/>
        <v/>
      </c>
      <c r="H54" s="685"/>
      <c r="I54" s="574"/>
      <c r="J54" s="575">
        <f t="shared" si="4"/>
        <v>0</v>
      </c>
    </row>
    <row r="55" spans="1:10" x14ac:dyDescent="0.25">
      <c r="A55" s="802" t="s">
        <v>868</v>
      </c>
      <c r="B55" s="797"/>
      <c r="C55" s="677"/>
      <c r="D55" s="691">
        <f t="shared" si="0"/>
        <v>0</v>
      </c>
      <c r="E55" s="702" t="str">
        <f t="shared" si="1"/>
        <v/>
      </c>
      <c r="F55" s="572" t="str">
        <f t="shared" si="2"/>
        <v/>
      </c>
      <c r="G55" s="572" t="str">
        <f t="shared" si="3"/>
        <v/>
      </c>
      <c r="H55" s="685"/>
      <c r="I55" s="574"/>
      <c r="J55" s="575">
        <f t="shared" si="4"/>
        <v>0</v>
      </c>
    </row>
    <row r="56" spans="1:10" x14ac:dyDescent="0.25">
      <c r="A56" s="802" t="s">
        <v>553</v>
      </c>
      <c r="B56" s="797"/>
      <c r="C56" s="677"/>
      <c r="D56" s="691">
        <f t="shared" si="0"/>
        <v>0</v>
      </c>
      <c r="E56" s="702" t="str">
        <f t="shared" si="1"/>
        <v/>
      </c>
      <c r="F56" s="572" t="str">
        <f t="shared" si="2"/>
        <v/>
      </c>
      <c r="G56" s="572" t="str">
        <f t="shared" si="3"/>
        <v/>
      </c>
      <c r="H56" s="685"/>
      <c r="I56" s="574"/>
      <c r="J56" s="575">
        <f t="shared" si="4"/>
        <v>0</v>
      </c>
    </row>
    <row r="57" spans="1:10" x14ac:dyDescent="0.25">
      <c r="A57" s="802" t="s">
        <v>459</v>
      </c>
      <c r="B57" s="797"/>
      <c r="C57" s="677"/>
      <c r="D57" s="691">
        <f t="shared" si="0"/>
        <v>0</v>
      </c>
      <c r="E57" s="702" t="str">
        <f t="shared" si="1"/>
        <v/>
      </c>
      <c r="F57" s="572" t="str">
        <f t="shared" si="2"/>
        <v/>
      </c>
      <c r="G57" s="572" t="str">
        <f t="shared" si="3"/>
        <v/>
      </c>
      <c r="H57" s="685"/>
      <c r="I57" s="574"/>
      <c r="J57" s="575">
        <f t="shared" si="4"/>
        <v>0</v>
      </c>
    </row>
    <row r="58" spans="1:10" x14ac:dyDescent="0.25">
      <c r="A58" s="802" t="s">
        <v>926</v>
      </c>
      <c r="B58" s="797"/>
      <c r="C58" s="677"/>
      <c r="D58" s="691">
        <f t="shared" si="0"/>
        <v>0</v>
      </c>
      <c r="E58" s="702" t="str">
        <f t="shared" si="1"/>
        <v/>
      </c>
      <c r="F58" s="572" t="str">
        <f t="shared" si="2"/>
        <v/>
      </c>
      <c r="G58" s="572" t="str">
        <f t="shared" si="3"/>
        <v/>
      </c>
      <c r="H58" s="685"/>
      <c r="I58" s="574"/>
      <c r="J58" s="575">
        <f t="shared" si="4"/>
        <v>0</v>
      </c>
    </row>
    <row r="59" spans="1:10" x14ac:dyDescent="0.25">
      <c r="A59" s="802" t="s">
        <v>554</v>
      </c>
      <c r="B59" s="797"/>
      <c r="C59" s="677"/>
      <c r="D59" s="691">
        <f t="shared" si="0"/>
        <v>0</v>
      </c>
      <c r="E59" s="702" t="str">
        <f t="shared" si="1"/>
        <v/>
      </c>
      <c r="F59" s="572" t="str">
        <f t="shared" si="2"/>
        <v/>
      </c>
      <c r="G59" s="572" t="str">
        <f t="shared" si="3"/>
        <v/>
      </c>
      <c r="H59" s="685"/>
      <c r="I59" s="574"/>
      <c r="J59" s="575">
        <f t="shared" si="4"/>
        <v>0</v>
      </c>
    </row>
    <row r="60" spans="1:10" x14ac:dyDescent="0.25">
      <c r="A60" s="802" t="s">
        <v>460</v>
      </c>
      <c r="B60" s="797"/>
      <c r="C60" s="677"/>
      <c r="D60" s="691">
        <f t="shared" si="0"/>
        <v>0</v>
      </c>
      <c r="E60" s="702" t="str">
        <f t="shared" si="1"/>
        <v/>
      </c>
      <c r="F60" s="572" t="str">
        <f t="shared" si="2"/>
        <v/>
      </c>
      <c r="G60" s="572" t="str">
        <f t="shared" si="3"/>
        <v/>
      </c>
      <c r="H60" s="685"/>
      <c r="I60" s="574"/>
      <c r="J60" s="575">
        <f t="shared" si="4"/>
        <v>0</v>
      </c>
    </row>
    <row r="61" spans="1:10" x14ac:dyDescent="0.25">
      <c r="A61" s="802" t="s">
        <v>458</v>
      </c>
      <c r="B61" s="797"/>
      <c r="C61" s="677"/>
      <c r="D61" s="700">
        <f t="shared" si="0"/>
        <v>0</v>
      </c>
      <c r="E61" s="703" t="str">
        <f t="shared" si="1"/>
        <v/>
      </c>
      <c r="F61" s="683" t="str">
        <f t="shared" si="2"/>
        <v/>
      </c>
      <c r="G61" s="572" t="str">
        <f t="shared" si="3"/>
        <v/>
      </c>
      <c r="H61" s="686"/>
      <c r="I61" s="684"/>
      <c r="J61" s="575">
        <f t="shared" si="4"/>
        <v>0</v>
      </c>
    </row>
    <row r="62" spans="1:10" x14ac:dyDescent="0.25">
      <c r="A62" s="802" t="s">
        <v>512</v>
      </c>
      <c r="B62" s="797"/>
      <c r="C62" s="677"/>
      <c r="D62" s="700">
        <f t="shared" si="0"/>
        <v>0</v>
      </c>
      <c r="E62" s="703" t="str">
        <f t="shared" ref="E62:E66" si="5">IFERROR(IF(ISBLANK(B62),"",B62/$B$23),"")</f>
        <v/>
      </c>
      <c r="F62" s="683" t="str">
        <f t="shared" ref="F62:F66" si="6">IFERROR(IF(ISBLANK(C62),"",C62/$C$23),"")</f>
        <v/>
      </c>
      <c r="G62" s="572" t="str">
        <f t="shared" ref="G62:G66" si="7">IFERROR(IF(ISBLANK(D62),"",D62/$D$23),"")</f>
        <v/>
      </c>
      <c r="H62" s="686"/>
      <c r="I62" s="684"/>
      <c r="J62" s="575">
        <f t="shared" si="4"/>
        <v>0</v>
      </c>
    </row>
    <row r="63" spans="1:10" x14ac:dyDescent="0.25">
      <c r="A63" s="802" t="s">
        <v>869</v>
      </c>
      <c r="B63" s="797"/>
      <c r="C63" s="677"/>
      <c r="D63" s="700">
        <f t="shared" si="0"/>
        <v>0</v>
      </c>
      <c r="E63" s="703" t="str">
        <f t="shared" si="5"/>
        <v/>
      </c>
      <c r="F63" s="683" t="str">
        <f t="shared" si="6"/>
        <v/>
      </c>
      <c r="G63" s="572" t="str">
        <f t="shared" si="7"/>
        <v/>
      </c>
      <c r="H63" s="686"/>
      <c r="I63" s="684"/>
      <c r="J63" s="575">
        <f t="shared" si="4"/>
        <v>0</v>
      </c>
    </row>
    <row r="64" spans="1:10" ht="15.75" thickBot="1" x14ac:dyDescent="0.3">
      <c r="A64" s="805" t="s">
        <v>555</v>
      </c>
      <c r="B64" s="800"/>
      <c r="C64" s="689"/>
      <c r="D64" s="701">
        <f t="shared" si="0"/>
        <v>0</v>
      </c>
      <c r="E64" s="704" t="str">
        <f t="shared" si="5"/>
        <v/>
      </c>
      <c r="F64" s="690" t="str">
        <f t="shared" si="6"/>
        <v/>
      </c>
      <c r="G64" s="587" t="str">
        <f t="shared" si="7"/>
        <v/>
      </c>
      <c r="H64" s="687"/>
      <c r="I64" s="688"/>
      <c r="J64" s="580">
        <f t="shared" si="4"/>
        <v>0</v>
      </c>
    </row>
    <row r="65" spans="1:10" ht="15.75" thickBot="1" x14ac:dyDescent="0.3">
      <c r="A65" s="839" t="s">
        <v>584</v>
      </c>
      <c r="B65" s="721"/>
      <c r="C65" s="721"/>
      <c r="D65" s="792"/>
      <c r="E65" s="793"/>
      <c r="F65" s="793"/>
      <c r="G65" s="793"/>
      <c r="H65" s="794"/>
      <c r="I65" s="794"/>
      <c r="J65" s="795"/>
    </row>
    <row r="66" spans="1:10" x14ac:dyDescent="0.25">
      <c r="A66" s="801" t="s">
        <v>425</v>
      </c>
      <c r="B66" s="796"/>
      <c r="C66" s="783"/>
      <c r="D66" s="583">
        <f t="shared" si="0"/>
        <v>0</v>
      </c>
      <c r="E66" s="787" t="str">
        <f t="shared" si="5"/>
        <v/>
      </c>
      <c r="F66" s="788" t="str">
        <f t="shared" si="6"/>
        <v/>
      </c>
      <c r="G66" s="556" t="str">
        <f t="shared" si="7"/>
        <v/>
      </c>
      <c r="H66" s="789"/>
      <c r="I66" s="790"/>
      <c r="J66" s="585">
        <f t="shared" si="4"/>
        <v>0</v>
      </c>
    </row>
    <row r="67" spans="1:10" x14ac:dyDescent="0.25">
      <c r="A67" s="872" t="s">
        <v>893</v>
      </c>
      <c r="B67" s="798">
        <f>SUM('H2'!B80:B89)</f>
        <v>0</v>
      </c>
      <c r="C67" s="734">
        <f>SUM('H2'!C80:C89)</f>
        <v>0</v>
      </c>
      <c r="D67" s="570">
        <f t="shared" ref="D67" si="8">SUM(B67:C67)</f>
        <v>0</v>
      </c>
      <c r="E67" s="703" t="str">
        <f t="shared" ref="E67:E68" si="9">IFERROR(IF(ISBLANK(B67),"",B67/$B$23),"")</f>
        <v/>
      </c>
      <c r="F67" s="683" t="str">
        <f t="shared" ref="F67:F68" si="10">IFERROR(IF(ISBLANK(C67),"",C67/$C$23),"")</f>
        <v/>
      </c>
      <c r="G67" s="572" t="str">
        <f t="shared" ref="G67:G68" si="11">IFERROR(IF(ISBLANK(D67),"",D67/$D$23),"")</f>
        <v/>
      </c>
      <c r="H67" s="873">
        <f>SUM('H2'!H80:H89)</f>
        <v>0</v>
      </c>
      <c r="I67" s="740">
        <f>SUM('H2'!I80:I89)</f>
        <v>0</v>
      </c>
      <c r="J67" s="585">
        <f t="shared" si="4"/>
        <v>0</v>
      </c>
    </row>
    <row r="68" spans="1:10" ht="15.75" thickBot="1" x14ac:dyDescent="0.3">
      <c r="A68" s="807" t="s">
        <v>584</v>
      </c>
      <c r="B68" s="806"/>
      <c r="C68" s="730"/>
      <c r="D68" s="870">
        <f t="shared" si="0"/>
        <v>0</v>
      </c>
      <c r="E68" s="704" t="str">
        <f t="shared" si="9"/>
        <v/>
      </c>
      <c r="F68" s="690" t="str">
        <f t="shared" si="10"/>
        <v/>
      </c>
      <c r="G68" s="461" t="str">
        <f t="shared" si="11"/>
        <v/>
      </c>
      <c r="H68" s="731"/>
      <c r="I68" s="732"/>
      <c r="J68" s="871">
        <f t="shared" si="4"/>
        <v>0</v>
      </c>
    </row>
    <row r="69" spans="1:10" s="672" customFormat="1" ht="19.5" thickBot="1" x14ac:dyDescent="0.35">
      <c r="A69" s="675" t="s">
        <v>522</v>
      </c>
      <c r="B69" s="676"/>
      <c r="C69" s="676"/>
      <c r="D69" s="679"/>
      <c r="E69" s="680"/>
      <c r="F69" s="680"/>
      <c r="G69" s="680"/>
      <c r="H69" s="681"/>
      <c r="I69" s="681"/>
      <c r="J69" s="682"/>
    </row>
    <row r="70" spans="1:10" x14ac:dyDescent="0.25">
      <c r="A70" s="596" t="s">
        <v>18</v>
      </c>
      <c r="B70" s="552"/>
      <c r="C70" s="553"/>
      <c r="D70" s="554">
        <f t="shared" si="0"/>
        <v>0</v>
      </c>
      <c r="E70" s="555" t="str">
        <f t="shared" si="1"/>
        <v/>
      </c>
      <c r="F70" s="556" t="str">
        <f t="shared" si="2"/>
        <v/>
      </c>
      <c r="G70" s="458" t="str">
        <f t="shared" si="3"/>
        <v/>
      </c>
      <c r="H70" s="557"/>
      <c r="I70" s="558"/>
      <c r="J70" s="559">
        <f t="shared" si="4"/>
        <v>0</v>
      </c>
    </row>
    <row r="71" spans="1:10" x14ac:dyDescent="0.25">
      <c r="A71" s="596" t="s">
        <v>364</v>
      </c>
      <c r="B71" s="581"/>
      <c r="C71" s="582"/>
      <c r="D71" s="583">
        <f t="shared" si="0"/>
        <v>0</v>
      </c>
      <c r="E71" s="555" t="str">
        <f t="shared" si="1"/>
        <v/>
      </c>
      <c r="F71" s="556" t="str">
        <f t="shared" si="2"/>
        <v/>
      </c>
      <c r="G71" s="458" t="str">
        <f t="shared" si="3"/>
        <v/>
      </c>
      <c r="H71" s="557"/>
      <c r="I71" s="584"/>
      <c r="J71" s="585">
        <f t="shared" si="4"/>
        <v>0</v>
      </c>
    </row>
    <row r="72" spans="1:10" x14ac:dyDescent="0.25">
      <c r="A72" s="597" t="s">
        <v>19</v>
      </c>
      <c r="B72" s="568"/>
      <c r="C72" s="569"/>
      <c r="D72" s="570">
        <f t="shared" si="0"/>
        <v>0</v>
      </c>
      <c r="E72" s="571" t="str">
        <f t="shared" si="1"/>
        <v/>
      </c>
      <c r="F72" s="572" t="str">
        <f t="shared" si="2"/>
        <v/>
      </c>
      <c r="G72" s="460" t="str">
        <f t="shared" si="3"/>
        <v/>
      </c>
      <c r="H72" s="573"/>
      <c r="I72" s="574"/>
      <c r="J72" s="575">
        <f t="shared" si="4"/>
        <v>0</v>
      </c>
    </row>
    <row r="73" spans="1:10" x14ac:dyDescent="0.25">
      <c r="A73" s="598" t="s">
        <v>365</v>
      </c>
      <c r="B73" s="560"/>
      <c r="C73" s="561"/>
      <c r="D73" s="562">
        <f t="shared" si="0"/>
        <v>0</v>
      </c>
      <c r="E73" s="563" t="str">
        <f t="shared" si="1"/>
        <v/>
      </c>
      <c r="F73" s="564" t="str">
        <f t="shared" si="2"/>
        <v/>
      </c>
      <c r="G73" s="459" t="str">
        <f t="shared" si="3"/>
        <v/>
      </c>
      <c r="H73" s="565"/>
      <c r="I73" s="566"/>
      <c r="J73" s="567">
        <f t="shared" si="4"/>
        <v>0</v>
      </c>
    </row>
    <row r="74" spans="1:10" ht="15.75" thickBot="1" x14ac:dyDescent="0.3">
      <c r="A74" s="599" t="s">
        <v>793</v>
      </c>
      <c r="B74" s="576"/>
      <c r="C74" s="577"/>
      <c r="D74" s="578">
        <f t="shared" si="0"/>
        <v>0</v>
      </c>
      <c r="E74" s="586" t="str">
        <f t="shared" si="1"/>
        <v/>
      </c>
      <c r="F74" s="587" t="str">
        <f t="shared" si="2"/>
        <v/>
      </c>
      <c r="G74" s="461" t="str">
        <f t="shared" si="3"/>
        <v/>
      </c>
      <c r="H74" s="588"/>
      <c r="I74" s="579"/>
      <c r="J74" s="580">
        <f t="shared" si="4"/>
        <v>0</v>
      </c>
    </row>
    <row r="75" spans="1:10" x14ac:dyDescent="0.25">
      <c r="E75" s="27"/>
    </row>
  </sheetData>
  <sheetProtection algorithmName="SHA-512" hashValue="sh31zLfz4Vxf9ykvb7hXNcfdJKpYHAtC/pi/s76qROM68Kx/sVYzVw0gk+9Sz+mCQwnQ2qC1Dk4t7XXJ/aRxuQ==" saltValue="RoofjI+svPMBzNgSnU0agg==" spinCount="100000" sheet="1" objects="1" scenarios="1"/>
  <mergeCells count="13">
    <mergeCell ref="G23:I23"/>
    <mergeCell ref="G24:I24"/>
    <mergeCell ref="E23:F23"/>
    <mergeCell ref="E24:F24"/>
    <mergeCell ref="A9:D9"/>
    <mergeCell ref="A20:D20"/>
    <mergeCell ref="A21:D21"/>
    <mergeCell ref="A12:D12"/>
    <mergeCell ref="B14:D14"/>
    <mergeCell ref="B15:D15"/>
    <mergeCell ref="B16:D16"/>
    <mergeCell ref="B17:D17"/>
    <mergeCell ref="B18:D18"/>
  </mergeCells>
  <conditionalFormatting sqref="H29:I54 H70:I74 H56:I67">
    <cfRule type="expression" dxfId="151" priority="10">
      <formula>IF(AND(B29&gt;0,ISBLANK(H29)),TRUE,FALSE)</formula>
    </cfRule>
  </conditionalFormatting>
  <conditionalFormatting sqref="B29:C54 B70:C74 B56:C67">
    <cfRule type="expression" dxfId="150" priority="9">
      <formula>IF(AND(H29&gt;0,ISBLANK(B29)),TRUE,FALSE)</formula>
    </cfRule>
  </conditionalFormatting>
  <conditionalFormatting sqref="H69:I69">
    <cfRule type="expression" dxfId="149" priority="6">
      <formula>IF(AND(B69&gt;0,ISBLANK(H69)),TRUE,FALSE)</formula>
    </cfRule>
  </conditionalFormatting>
  <conditionalFormatting sqref="B69:C69">
    <cfRule type="expression" dxfId="148" priority="5">
      <formula>IF(AND(H69&gt;0,ISBLANK(B69)),TRUE,FALSE)</formula>
    </cfRule>
  </conditionalFormatting>
  <conditionalFormatting sqref="H68:I68">
    <cfRule type="expression" dxfId="147" priority="4">
      <formula>IF(AND(B68&gt;0,ISBLANK(H68)),TRUE,FALSE)</formula>
    </cfRule>
  </conditionalFormatting>
  <conditionalFormatting sqref="B68:C68">
    <cfRule type="expression" dxfId="146" priority="3">
      <formula>IF(AND(H68&gt;0,ISBLANK(B68)),TRUE,FALSE)</formula>
    </cfRule>
  </conditionalFormatting>
  <conditionalFormatting sqref="H55:I55">
    <cfRule type="expression" dxfId="145" priority="2">
      <formula>IF(AND(B55&gt;0,ISBLANK(H55)),TRUE,FALSE)</formula>
    </cfRule>
  </conditionalFormatting>
  <conditionalFormatting sqref="B55:C55">
    <cfRule type="expression" dxfId="144" priority="1">
      <formula>IF(AND(H55&gt;0,ISBLANK(B55)),TRUE,FALSE)</formula>
    </cfRule>
  </conditionalFormatting>
  <dataValidations count="2">
    <dataValidation type="decimal" operator="greaterThanOrEqual" allowBlank="1" showInputMessage="1" showErrorMessage="1" error="Please enter a dollar amount greater than or equal to $0.00." sqref="D27:F28 B29:C74" xr:uid="{00000000-0002-0000-0300-000000000000}">
      <formula1>0</formula1>
    </dataValidation>
    <dataValidation type="whole" operator="greaterThanOrEqual" allowBlank="1" showInputMessage="1" showErrorMessage="1" error="Please enter a whole number greater than or equal to 0." sqref="H74:J74 H29:I73 J27:J73" xr:uid="{00000000-0002-0000-0300-000001000000}">
      <formula1>0</formula1>
    </dataValidation>
  </dataValidations>
  <pageMargins left="0.7" right="0.7" top="0.75" bottom="0.75" header="0.3" footer="0.3"/>
  <pageSetup paperSize="5" scale="44" orientation="portrait" r:id="rId1"/>
  <ignoredErrors>
    <ignoredError sqref="D67" 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8" id="{81B94F07-F27E-441B-B61D-DC8C124606C1}">
            <xm:f>IF(AND($D29=0,NOT(ISBLANK('Q1'!$B$59))),TRUE,FALSE)</xm:f>
            <x14:dxf>
              <fill>
                <patternFill>
                  <bgColor rgb="FFFF0000"/>
                </patternFill>
              </fill>
            </x14:dxf>
          </x14:cfRule>
          <xm:sqref>B29:C29</xm:sqref>
        </x14:conditionalFormatting>
        <x14:conditionalFormatting xmlns:xm="http://schemas.microsoft.com/office/excel/2006/main">
          <x14:cfRule type="expression" priority="7" id="{17A6A8C8-63D3-49B9-8620-A47CD4B9BF11}">
            <xm:f>IF(AND($D30=0,NOT(ISBLANK('Q1'!$B$55))),TRUE,FALSE)</xm:f>
            <x14:dxf>
              <fill>
                <patternFill>
                  <bgColor rgb="FFFF0000"/>
                </patternFill>
              </fill>
            </x14:dxf>
          </x14:cfRule>
          <xm:sqref>B30:C30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499984740745262"/>
    <pageSetUpPr fitToPage="1"/>
  </sheetPr>
  <dimension ref="A1:AB196"/>
  <sheetViews>
    <sheetView workbookViewId="0"/>
  </sheetViews>
  <sheetFormatPr defaultColWidth="9.140625" defaultRowHeight="15" x14ac:dyDescent="0.25"/>
  <cols>
    <col min="1" max="1" width="13.7109375" style="43" customWidth="1"/>
    <col min="2" max="2" width="30.7109375" style="43" customWidth="1"/>
    <col min="3" max="3" width="10.7109375" style="43" customWidth="1"/>
    <col min="4" max="4" width="30.7109375" style="43" customWidth="1"/>
    <col min="5" max="6" width="10.7109375" style="43" customWidth="1"/>
    <col min="7" max="7" width="13.7109375" style="43" customWidth="1"/>
    <col min="8" max="17" width="10.7109375" style="43" customWidth="1"/>
    <col min="18" max="18" width="9.140625" style="43"/>
    <col min="19" max="21" width="9.140625" style="810" hidden="1" customWidth="1"/>
    <col min="22" max="25" width="9.140625" style="813" hidden="1" customWidth="1"/>
    <col min="26" max="26" width="9.140625" style="45" hidden="1" customWidth="1"/>
    <col min="27" max="27" width="9.140625" style="813" hidden="1" customWidth="1"/>
    <col min="28" max="28" width="9.140625" style="45"/>
    <col min="29" max="16384" width="9.140625" style="43"/>
  </cols>
  <sheetData>
    <row r="1" spans="1:28" s="41" customFormat="1" ht="15" customHeight="1" x14ac:dyDescent="0.25">
      <c r="S1" s="809"/>
      <c r="T1" s="809"/>
      <c r="U1" s="809"/>
      <c r="V1" s="812"/>
      <c r="W1" s="812"/>
      <c r="X1" s="812"/>
      <c r="Y1" s="812"/>
      <c r="Z1" s="378"/>
      <c r="AA1" s="812"/>
      <c r="AB1" s="378"/>
    </row>
    <row r="2" spans="1:28" s="41" customFormat="1" ht="15" customHeight="1" x14ac:dyDescent="0.25">
      <c r="S2" s="809"/>
      <c r="T2" s="809"/>
      <c r="U2" s="809"/>
      <c r="V2" s="812"/>
      <c r="W2" s="812"/>
      <c r="X2" s="812"/>
      <c r="Y2" s="812"/>
      <c r="Z2" s="378"/>
      <c r="AA2" s="812"/>
      <c r="AB2" s="378"/>
    </row>
    <row r="3" spans="1:28" s="41" customFormat="1" ht="15" customHeight="1" x14ac:dyDescent="0.25">
      <c r="S3" s="809"/>
      <c r="T3" s="809"/>
      <c r="U3" s="809"/>
      <c r="V3" s="812"/>
      <c r="W3" s="812"/>
      <c r="X3" s="812"/>
      <c r="Y3" s="812"/>
      <c r="Z3" s="378"/>
      <c r="AA3" s="812"/>
      <c r="AB3" s="378"/>
    </row>
    <row r="4" spans="1:28" s="41" customFormat="1" ht="15" customHeight="1" x14ac:dyDescent="0.25">
      <c r="S4" s="809"/>
      <c r="T4" s="809"/>
      <c r="U4" s="809"/>
      <c r="V4" s="812"/>
      <c r="W4" s="812"/>
      <c r="X4" s="812"/>
      <c r="Y4" s="812"/>
      <c r="Z4" s="378"/>
      <c r="AA4" s="812"/>
      <c r="AB4" s="378"/>
    </row>
    <row r="5" spans="1:28" s="41" customFormat="1" ht="15" customHeight="1" x14ac:dyDescent="0.25">
      <c r="S5" s="809"/>
      <c r="T5" s="809"/>
      <c r="U5" s="809"/>
      <c r="V5" s="812"/>
      <c r="W5" s="812"/>
      <c r="X5" s="812"/>
      <c r="Y5" s="812"/>
      <c r="Z5" s="378"/>
      <c r="AA5" s="812"/>
      <c r="AB5" s="378"/>
    </row>
    <row r="6" spans="1:28" s="41" customFormat="1" ht="15" customHeight="1" thickBot="1" x14ac:dyDescent="0.3">
      <c r="S6" s="809"/>
      <c r="T6" s="809"/>
      <c r="U6" s="809"/>
      <c r="V6" s="812"/>
      <c r="W6" s="812"/>
      <c r="X6" s="812"/>
      <c r="Y6" s="812"/>
      <c r="Z6" s="378"/>
      <c r="AA6" s="812"/>
      <c r="AB6" s="378"/>
    </row>
    <row r="7" spans="1:28" s="41" customFormat="1" ht="15" hidden="1" customHeight="1" x14ac:dyDescent="0.25">
      <c r="S7" s="809"/>
      <c r="T7" s="809"/>
      <c r="U7" s="809"/>
      <c r="V7" s="812"/>
      <c r="W7" s="812"/>
      <c r="X7" s="812"/>
      <c r="Y7" s="812"/>
      <c r="Z7" s="378"/>
      <c r="AA7" s="812"/>
      <c r="AB7" s="378"/>
    </row>
    <row r="8" spans="1:28" s="41" customFormat="1" ht="15" hidden="1" customHeight="1" thickBot="1" x14ac:dyDescent="0.3">
      <c r="S8" s="809"/>
      <c r="T8" s="809"/>
      <c r="U8" s="809"/>
      <c r="V8" s="812"/>
      <c r="W8" s="812"/>
      <c r="X8" s="812"/>
      <c r="Y8" s="812"/>
      <c r="Z8" s="378"/>
      <c r="AA8" s="812"/>
      <c r="AB8" s="378"/>
    </row>
    <row r="9" spans="1:28" ht="18.75" x14ac:dyDescent="0.25">
      <c r="A9" s="1034" t="s">
        <v>20</v>
      </c>
      <c r="B9" s="1034"/>
      <c r="C9" s="1034"/>
      <c r="D9" s="1034"/>
      <c r="E9" s="1034"/>
      <c r="F9" s="1034"/>
      <c r="G9" s="1034"/>
      <c r="H9" s="1034"/>
      <c r="I9" s="1026" t="s">
        <v>519</v>
      </c>
      <c r="J9" s="1027"/>
      <c r="K9" s="1027"/>
      <c r="L9" s="1028"/>
      <c r="M9" s="660" t="str">
        <f>Home!J23</f>
        <v/>
      </c>
      <c r="N9" s="1032" t="s">
        <v>531</v>
      </c>
      <c r="O9" s="1033"/>
      <c r="P9" s="1033"/>
      <c r="Q9" s="1033"/>
    </row>
    <row r="10" spans="1:28" ht="19.5" thickBot="1" x14ac:dyDescent="0.3">
      <c r="A10" s="1034" t="s">
        <v>21</v>
      </c>
      <c r="B10" s="1034"/>
      <c r="C10" s="1034"/>
      <c r="D10" s="1034"/>
      <c r="E10" s="1034"/>
      <c r="F10" s="1034"/>
      <c r="G10" s="1034"/>
      <c r="H10" s="1034"/>
      <c r="I10" s="1029" t="s">
        <v>520</v>
      </c>
      <c r="J10" s="1030"/>
      <c r="K10" s="1030"/>
      <c r="L10" s="1031"/>
      <c r="M10" s="661" t="str">
        <f>Home!J24</f>
        <v/>
      </c>
      <c r="N10" s="1032" t="s">
        <v>531</v>
      </c>
      <c r="O10" s="1033"/>
      <c r="P10" s="1033"/>
      <c r="Q10" s="1033"/>
    </row>
    <row r="11" spans="1:28" ht="15.75" customHeight="1" thickBot="1" x14ac:dyDescent="0.3">
      <c r="A11" s="42"/>
      <c r="B11" s="42"/>
      <c r="C11" s="42"/>
      <c r="D11" s="42"/>
      <c r="E11" s="42"/>
      <c r="F11" s="42"/>
      <c r="G11" s="42"/>
      <c r="H11" s="42"/>
      <c r="I11" s="42"/>
      <c r="J11" s="42"/>
      <c r="K11" s="42"/>
      <c r="L11" s="42"/>
      <c r="M11" s="42"/>
      <c r="N11" s="42"/>
      <c r="O11" s="42"/>
      <c r="P11" s="42"/>
      <c r="Q11" s="42"/>
    </row>
    <row r="12" spans="1:28" ht="45.75" customHeight="1" thickBot="1" x14ac:dyDescent="0.3">
      <c r="A12" s="713" t="s">
        <v>162</v>
      </c>
      <c r="B12" s="1012" t="s">
        <v>359</v>
      </c>
      <c r="C12" s="1013"/>
      <c r="D12" s="1013"/>
      <c r="E12" s="1013"/>
      <c r="F12" s="1014"/>
      <c r="G12" s="1020" t="s">
        <v>392</v>
      </c>
      <c r="H12" s="1023" t="s">
        <v>393</v>
      </c>
      <c r="I12" s="1012" t="s">
        <v>610</v>
      </c>
      <c r="J12" s="1013"/>
      <c r="K12" s="1013"/>
      <c r="L12" s="1013"/>
      <c r="M12" s="1013"/>
      <c r="N12" s="1013"/>
      <c r="O12" s="1013"/>
      <c r="P12" s="1013"/>
      <c r="Q12" s="1014"/>
    </row>
    <row r="13" spans="1:28" ht="15.75" customHeight="1" x14ac:dyDescent="0.25">
      <c r="A13" s="1009" t="s">
        <v>443</v>
      </c>
      <c r="B13" s="28"/>
      <c r="C13" s="29"/>
      <c r="D13" s="29"/>
      <c r="E13" s="47"/>
      <c r="F13" s="48"/>
      <c r="G13" s="1021"/>
      <c r="H13" s="1024"/>
      <c r="I13" s="1015" t="s">
        <v>27</v>
      </c>
      <c r="J13" s="1016"/>
      <c r="K13" s="1017" t="s">
        <v>28</v>
      </c>
      <c r="L13" s="1018"/>
      <c r="M13" s="1018"/>
      <c r="N13" s="1018"/>
      <c r="O13" s="1018"/>
      <c r="P13" s="1018"/>
      <c r="Q13" s="1019"/>
    </row>
    <row r="14" spans="1:28" ht="51.75" customHeight="1" x14ac:dyDescent="0.25">
      <c r="A14" s="1010"/>
      <c r="B14" s="28" t="s">
        <v>23</v>
      </c>
      <c r="C14" s="716" t="s">
        <v>177</v>
      </c>
      <c r="D14" s="29" t="s">
        <v>24</v>
      </c>
      <c r="E14" s="717" t="s">
        <v>360</v>
      </c>
      <c r="F14" s="714" t="s">
        <v>25</v>
      </c>
      <c r="G14" s="1021"/>
      <c r="H14" s="1024"/>
      <c r="I14" s="718" t="s">
        <v>33</v>
      </c>
      <c r="J14" s="651" t="s">
        <v>32</v>
      </c>
      <c r="K14" s="606" t="s">
        <v>38</v>
      </c>
      <c r="L14" s="607" t="s">
        <v>31</v>
      </c>
      <c r="M14" s="608" t="s">
        <v>34</v>
      </c>
      <c r="N14" s="608" t="s">
        <v>35</v>
      </c>
      <c r="O14" s="664" t="s">
        <v>36</v>
      </c>
      <c r="P14" s="634" t="s">
        <v>37</v>
      </c>
      <c r="Q14" s="633" t="s">
        <v>32</v>
      </c>
    </row>
    <row r="15" spans="1:28" s="68" customFormat="1" ht="15.75" customHeight="1" thickBot="1" x14ac:dyDescent="0.3">
      <c r="A15" s="1011"/>
      <c r="B15" s="31"/>
      <c r="C15" s="49"/>
      <c r="D15" s="32"/>
      <c r="E15" s="50"/>
      <c r="F15" s="715"/>
      <c r="G15" s="1022"/>
      <c r="H15" s="1025"/>
      <c r="I15" s="645" t="s">
        <v>29</v>
      </c>
      <c r="J15" s="652" t="s">
        <v>30</v>
      </c>
      <c r="K15" s="609" t="s">
        <v>29</v>
      </c>
      <c r="L15" s="610" t="s">
        <v>29</v>
      </c>
      <c r="M15" s="611" t="s">
        <v>29</v>
      </c>
      <c r="N15" s="611" t="s">
        <v>29</v>
      </c>
      <c r="O15" s="617" t="s">
        <v>29</v>
      </c>
      <c r="P15" s="610" t="s">
        <v>29</v>
      </c>
      <c r="Q15" s="665" t="s">
        <v>30</v>
      </c>
      <c r="S15" s="811"/>
      <c r="T15" s="811"/>
      <c r="U15" s="811"/>
      <c r="V15" s="814"/>
      <c r="W15" s="814"/>
      <c r="X15" s="814"/>
      <c r="Y15" s="814"/>
      <c r="Z15" s="44"/>
      <c r="AA15" s="814"/>
      <c r="AB15" s="44"/>
    </row>
    <row r="16" spans="1:28" s="817" customFormat="1" ht="15.75" customHeight="1" thickBot="1" x14ac:dyDescent="0.3">
      <c r="A16" s="828"/>
      <c r="B16" s="828"/>
      <c r="C16" s="816"/>
      <c r="D16" s="828"/>
      <c r="E16" s="816"/>
      <c r="F16" s="816"/>
      <c r="G16" s="816"/>
      <c r="H16" s="364" t="s">
        <v>394</v>
      </c>
      <c r="I16" s="822">
        <f>SUM(I17:I196)</f>
        <v>0</v>
      </c>
      <c r="J16" s="829"/>
      <c r="K16" s="822">
        <f>SUM(K17:K196)</f>
        <v>0</v>
      </c>
      <c r="L16" s="822">
        <f t="shared" ref="L16:P16" si="0">SUM(L17:L196)</f>
        <v>0</v>
      </c>
      <c r="M16" s="822">
        <f t="shared" si="0"/>
        <v>0</v>
      </c>
      <c r="N16" s="822">
        <f t="shared" si="0"/>
        <v>0</v>
      </c>
      <c r="O16" s="822">
        <f t="shared" si="0"/>
        <v>0</v>
      </c>
      <c r="P16" s="822">
        <f t="shared" si="0"/>
        <v>0</v>
      </c>
      <c r="Q16" s="829"/>
      <c r="S16" s="819" t="s">
        <v>175</v>
      </c>
      <c r="T16" s="819" t="s">
        <v>176</v>
      </c>
      <c r="U16" s="819" t="s">
        <v>640</v>
      </c>
      <c r="V16" s="820" t="s">
        <v>31</v>
      </c>
      <c r="W16" s="820" t="s">
        <v>34</v>
      </c>
      <c r="X16" s="820" t="s">
        <v>35</v>
      </c>
      <c r="Y16" s="820" t="s">
        <v>36</v>
      </c>
      <c r="Z16" s="821" t="s">
        <v>641</v>
      </c>
      <c r="AA16" s="820" t="s">
        <v>642</v>
      </c>
      <c r="AB16" s="818"/>
    </row>
    <row r="17" spans="1:27" ht="15" customHeight="1" x14ac:dyDescent="0.25">
      <c r="A17" s="252"/>
      <c r="B17" s="62"/>
      <c r="C17" s="253"/>
      <c r="D17" s="69"/>
      <c r="E17" s="254"/>
      <c r="F17" s="255" t="str">
        <f>IF(U17=0,"",U17)</f>
        <v/>
      </c>
      <c r="G17" s="63"/>
      <c r="H17" s="254"/>
      <c r="I17" s="199"/>
      <c r="J17" s="243"/>
      <c r="K17" s="264" t="str">
        <f>IF(SUM(L17:P17)=0,"",SUM(L17:P17))</f>
        <v/>
      </c>
      <c r="L17" s="223"/>
      <c r="M17" s="224"/>
      <c r="N17" s="224"/>
      <c r="O17" s="225"/>
      <c r="P17" s="199"/>
      <c r="Q17" s="186"/>
      <c r="S17" s="815">
        <f>_xlfn.IFNA(IF($A17="Layered-Over",INDEX('Wage Grid'!$D$14:$D$80,MATCH($B17,ListBargainingUnit,0)),IF($C17=0,INDEX('Wage Grid'!$C$14:$C$80,MATCH($B17,ListBargainingUnit,0)),$C17)),0)</f>
        <v>0</v>
      </c>
      <c r="T17" s="815">
        <f>_xlfn.IFNA(IF($A17="Layered-Over",INDEX('Wage Grid'!$D$14:$D$80,MATCH($D17,ListBargainingUnit,0)),IF($E17=0,INDEX('Wage Grid'!$C$14:$C$80,MATCH($D17,ListBargainingUnit,0)),$E17)),0)</f>
        <v>0</v>
      </c>
      <c r="U17" s="815">
        <f>MAX(S17,T17)</f>
        <v>0</v>
      </c>
      <c r="V17" s="363">
        <f>_xlfn.IFNA(INDEX('Wage Grid'!G$14:G$54,MATCH($U17,ListGridLevel,0)),0)</f>
        <v>0</v>
      </c>
      <c r="W17" s="363">
        <f>_xlfn.IFNA(INDEX('Wage Grid'!H$14:H$54,MATCH($U17,ListGridLevel,0)),0)</f>
        <v>0</v>
      </c>
      <c r="X17" s="363">
        <f>_xlfn.IFNA(INDEX('Wage Grid'!I$14:I$54,MATCH($U17,ListGridLevel,0)),0)</f>
        <v>0</v>
      </c>
      <c r="Y17" s="363">
        <f>_xlfn.IFNA(INDEX('Wage Grid'!J$14:J$54,MATCH($U17,ListGridLevel,0)),0)</f>
        <v>0</v>
      </c>
      <c r="Z17" s="363">
        <f>I17*J17</f>
        <v>0</v>
      </c>
      <c r="AA17" s="363">
        <f t="shared" ref="AA17:AA48" si="1">SUM(L17*V17,M17*W17,N17*X17,O17*Y17+P17*Q17)</f>
        <v>0</v>
      </c>
    </row>
    <row r="18" spans="1:27" ht="15" customHeight="1" x14ac:dyDescent="0.25">
      <c r="A18" s="256"/>
      <c r="B18" s="64"/>
      <c r="C18" s="257"/>
      <c r="D18" s="70"/>
      <c r="E18" s="258"/>
      <c r="F18" s="259" t="str">
        <f t="shared" ref="F18:F81" si="2">IF(U18=0,"",U18)</f>
        <v/>
      </c>
      <c r="G18" s="65"/>
      <c r="H18" s="258"/>
      <c r="I18" s="201"/>
      <c r="J18" s="245"/>
      <c r="K18" s="265" t="str">
        <f t="shared" ref="K18:K22" si="3">IF(SUM(L18:P18)=0,"",SUM(L18:P18))</f>
        <v/>
      </c>
      <c r="L18" s="226"/>
      <c r="M18" s="227"/>
      <c r="N18" s="227"/>
      <c r="O18" s="228"/>
      <c r="P18" s="201"/>
      <c r="Q18" s="188"/>
      <c r="S18" s="815">
        <f>_xlfn.IFNA(IF($A18="Layered-Over",INDEX('Wage Grid'!$D$14:$D$80,MATCH($B18,ListBargainingUnit,0)),IF($C18=0,INDEX('Wage Grid'!$C$14:$C$80,MATCH($B18,ListBargainingUnit,0)),$C18)),0)</f>
        <v>0</v>
      </c>
      <c r="T18" s="815">
        <f>_xlfn.IFNA(IF($A18="Layered-Over",INDEX('Wage Grid'!$D$14:$D$80,MATCH($D18,ListBargainingUnit,0)),IF($E18=0,INDEX('Wage Grid'!$C$14:$C$80,MATCH($D18,ListBargainingUnit,0)),$E18)),0)</f>
        <v>0</v>
      </c>
      <c r="U18" s="815">
        <f t="shared" ref="U18:U81" si="4">MAX(S18,T18)</f>
        <v>0</v>
      </c>
      <c r="V18" s="363">
        <f>_xlfn.IFNA(INDEX('Wage Grid'!G$14:G$54,MATCH($U18,ListGridLevel,0)),0)</f>
        <v>0</v>
      </c>
      <c r="W18" s="363">
        <f>_xlfn.IFNA(INDEX('Wage Grid'!H$14:H$54,MATCH($U18,ListGridLevel,0)),0)</f>
        <v>0</v>
      </c>
      <c r="X18" s="363">
        <f>_xlfn.IFNA(INDEX('Wage Grid'!I$14:I$54,MATCH($U18,ListGridLevel,0)),0)</f>
        <v>0</v>
      </c>
      <c r="Y18" s="363">
        <f>_xlfn.IFNA(INDEX('Wage Grid'!J$14:J$54,MATCH($U18,ListGridLevel,0)),0)</f>
        <v>0</v>
      </c>
      <c r="Z18" s="363">
        <f t="shared" ref="Z18:Z81" si="5">I18*J18</f>
        <v>0</v>
      </c>
      <c r="AA18" s="363">
        <f t="shared" si="1"/>
        <v>0</v>
      </c>
    </row>
    <row r="19" spans="1:27" ht="15" customHeight="1" x14ac:dyDescent="0.25">
      <c r="A19" s="256"/>
      <c r="B19" s="64"/>
      <c r="C19" s="257"/>
      <c r="D19" s="70"/>
      <c r="E19" s="258"/>
      <c r="F19" s="259" t="str">
        <f t="shared" si="2"/>
        <v/>
      </c>
      <c r="G19" s="65"/>
      <c r="H19" s="258"/>
      <c r="I19" s="201"/>
      <c r="J19" s="245"/>
      <c r="K19" s="265" t="str">
        <f t="shared" si="3"/>
        <v/>
      </c>
      <c r="L19" s="226"/>
      <c r="M19" s="227"/>
      <c r="N19" s="227"/>
      <c r="O19" s="228"/>
      <c r="P19" s="201"/>
      <c r="Q19" s="188"/>
      <c r="S19" s="815">
        <f>_xlfn.IFNA(IF($A19="Layered-Over",INDEX('Wage Grid'!$D$14:$D$80,MATCH($B19,ListBargainingUnit,0)),IF($C19=0,INDEX('Wage Grid'!$C$14:$C$80,MATCH($B19,ListBargainingUnit,0)),$C19)),0)</f>
        <v>0</v>
      </c>
      <c r="T19" s="815">
        <f>_xlfn.IFNA(IF($A19="Layered-Over",INDEX('Wage Grid'!$D$14:$D$80,MATCH($D19,ListBargainingUnit,0)),IF($E19=0,INDEX('Wage Grid'!$C$14:$C$80,MATCH($D19,ListBargainingUnit,0)),$E19)),0)</f>
        <v>0</v>
      </c>
      <c r="U19" s="815">
        <f t="shared" si="4"/>
        <v>0</v>
      </c>
      <c r="V19" s="363">
        <f>_xlfn.IFNA(INDEX('Wage Grid'!G$14:G$54,MATCH($U19,ListGridLevel,0)),0)</f>
        <v>0</v>
      </c>
      <c r="W19" s="363">
        <f>_xlfn.IFNA(INDEX('Wage Grid'!H$14:H$54,MATCH($U19,ListGridLevel,0)),0)</f>
        <v>0</v>
      </c>
      <c r="X19" s="363">
        <f>_xlfn.IFNA(INDEX('Wage Grid'!I$14:I$54,MATCH($U19,ListGridLevel,0)),0)</f>
        <v>0</v>
      </c>
      <c r="Y19" s="363">
        <f>_xlfn.IFNA(INDEX('Wage Grid'!J$14:J$54,MATCH($U19,ListGridLevel,0)),0)</f>
        <v>0</v>
      </c>
      <c r="Z19" s="363">
        <f t="shared" si="5"/>
        <v>0</v>
      </c>
      <c r="AA19" s="363">
        <f t="shared" si="1"/>
        <v>0</v>
      </c>
    </row>
    <row r="20" spans="1:27" ht="15" customHeight="1" x14ac:dyDescent="0.25">
      <c r="A20" s="256"/>
      <c r="B20" s="64"/>
      <c r="C20" s="257"/>
      <c r="D20" s="70"/>
      <c r="E20" s="258"/>
      <c r="F20" s="259" t="str">
        <f t="shared" si="2"/>
        <v/>
      </c>
      <c r="G20" s="65"/>
      <c r="H20" s="258"/>
      <c r="I20" s="201"/>
      <c r="J20" s="245"/>
      <c r="K20" s="265" t="str">
        <f t="shared" si="3"/>
        <v/>
      </c>
      <c r="L20" s="226"/>
      <c r="M20" s="227"/>
      <c r="N20" s="227"/>
      <c r="O20" s="228"/>
      <c r="P20" s="201"/>
      <c r="Q20" s="188"/>
      <c r="S20" s="815">
        <f>_xlfn.IFNA(IF($A20="Layered-Over",INDEX('Wage Grid'!$D$14:$D$80,MATCH($B20,ListBargainingUnit,0)),IF($C20=0,INDEX('Wage Grid'!$C$14:$C$80,MATCH($B20,ListBargainingUnit,0)),$C20)),0)</f>
        <v>0</v>
      </c>
      <c r="T20" s="815">
        <f>_xlfn.IFNA(IF($A20="Layered-Over",INDEX('Wage Grid'!$D$14:$D$80,MATCH($D20,ListBargainingUnit,0)),IF($E20=0,INDEX('Wage Grid'!$C$14:$C$80,MATCH($D20,ListBargainingUnit,0)),$E20)),0)</f>
        <v>0</v>
      </c>
      <c r="U20" s="815">
        <f t="shared" si="4"/>
        <v>0</v>
      </c>
      <c r="V20" s="363">
        <f>_xlfn.IFNA(INDEX('Wage Grid'!G$14:G$54,MATCH($U20,ListGridLevel,0)),0)</f>
        <v>0</v>
      </c>
      <c r="W20" s="363">
        <f>_xlfn.IFNA(INDEX('Wage Grid'!H$14:H$54,MATCH($U20,ListGridLevel,0)),0)</f>
        <v>0</v>
      </c>
      <c r="X20" s="363">
        <f>_xlfn.IFNA(INDEX('Wage Grid'!I$14:I$54,MATCH($U20,ListGridLevel,0)),0)</f>
        <v>0</v>
      </c>
      <c r="Y20" s="363">
        <f>_xlfn.IFNA(INDEX('Wage Grid'!J$14:J$54,MATCH($U20,ListGridLevel,0)),0)</f>
        <v>0</v>
      </c>
      <c r="Z20" s="363">
        <f t="shared" si="5"/>
        <v>0</v>
      </c>
      <c r="AA20" s="363">
        <f t="shared" si="1"/>
        <v>0</v>
      </c>
    </row>
    <row r="21" spans="1:27" ht="15" customHeight="1" x14ac:dyDescent="0.25">
      <c r="A21" s="256"/>
      <c r="B21" s="64"/>
      <c r="C21" s="257"/>
      <c r="D21" s="70"/>
      <c r="E21" s="258"/>
      <c r="F21" s="259" t="str">
        <f t="shared" si="2"/>
        <v/>
      </c>
      <c r="G21" s="65"/>
      <c r="H21" s="258"/>
      <c r="I21" s="201"/>
      <c r="J21" s="245"/>
      <c r="K21" s="265" t="str">
        <f t="shared" si="3"/>
        <v/>
      </c>
      <c r="L21" s="226"/>
      <c r="M21" s="227"/>
      <c r="N21" s="227"/>
      <c r="O21" s="228"/>
      <c r="P21" s="201"/>
      <c r="Q21" s="188"/>
      <c r="S21" s="815">
        <f>_xlfn.IFNA(IF($A21="Layered-Over",INDEX('Wage Grid'!$D$14:$D$80,MATCH($B21,ListBargainingUnit,0)),IF($C21=0,INDEX('Wage Grid'!$C$14:$C$80,MATCH($B21,ListBargainingUnit,0)),$C21)),0)</f>
        <v>0</v>
      </c>
      <c r="T21" s="815">
        <f>_xlfn.IFNA(IF($A21="Layered-Over",INDEX('Wage Grid'!$D$14:$D$80,MATCH($D21,ListBargainingUnit,0)),IF($E21=0,INDEX('Wage Grid'!$C$14:$C$80,MATCH($D21,ListBargainingUnit,0)),$E21)),0)</f>
        <v>0</v>
      </c>
      <c r="U21" s="815">
        <f t="shared" si="4"/>
        <v>0</v>
      </c>
      <c r="V21" s="363">
        <f>_xlfn.IFNA(INDEX('Wage Grid'!G$14:G$54,MATCH($U21,ListGridLevel,0)),0)</f>
        <v>0</v>
      </c>
      <c r="W21" s="363">
        <f>_xlfn.IFNA(INDEX('Wage Grid'!H$14:H$54,MATCH($U21,ListGridLevel,0)),0)</f>
        <v>0</v>
      </c>
      <c r="X21" s="363">
        <f>_xlfn.IFNA(INDEX('Wage Grid'!I$14:I$54,MATCH($U21,ListGridLevel,0)),0)</f>
        <v>0</v>
      </c>
      <c r="Y21" s="363">
        <f>_xlfn.IFNA(INDEX('Wage Grid'!J$14:J$54,MATCH($U21,ListGridLevel,0)),0)</f>
        <v>0</v>
      </c>
      <c r="Z21" s="363">
        <f t="shared" si="5"/>
        <v>0</v>
      </c>
      <c r="AA21" s="363">
        <f t="shared" si="1"/>
        <v>0</v>
      </c>
    </row>
    <row r="22" spans="1:27" ht="15" customHeight="1" x14ac:dyDescent="0.25">
      <c r="A22" s="256"/>
      <c r="B22" s="64"/>
      <c r="C22" s="257"/>
      <c r="D22" s="70"/>
      <c r="E22" s="258"/>
      <c r="F22" s="259" t="str">
        <f t="shared" si="2"/>
        <v/>
      </c>
      <c r="G22" s="65"/>
      <c r="H22" s="258"/>
      <c r="I22" s="201"/>
      <c r="J22" s="245"/>
      <c r="K22" s="265" t="str">
        <f t="shared" si="3"/>
        <v/>
      </c>
      <c r="L22" s="226"/>
      <c r="M22" s="227"/>
      <c r="N22" s="227"/>
      <c r="O22" s="228"/>
      <c r="P22" s="201"/>
      <c r="Q22" s="188"/>
      <c r="S22" s="815">
        <f>_xlfn.IFNA(IF($A22="Layered-Over",INDEX('Wage Grid'!$D$14:$D$80,MATCH($B22,ListBargainingUnit,0)),IF($C22=0,INDEX('Wage Grid'!$C$14:$C$80,MATCH($B22,ListBargainingUnit,0)),$C22)),0)</f>
        <v>0</v>
      </c>
      <c r="T22" s="815">
        <f>_xlfn.IFNA(IF($A22="Layered-Over",INDEX('Wage Grid'!$D$14:$D$80,MATCH($D22,ListBargainingUnit,0)),IF($E22=0,INDEX('Wage Grid'!$C$14:$C$80,MATCH($D22,ListBargainingUnit,0)),$E22)),0)</f>
        <v>0</v>
      </c>
      <c r="U22" s="815">
        <f t="shared" si="4"/>
        <v>0</v>
      </c>
      <c r="V22" s="363">
        <f>_xlfn.IFNA(INDEX('Wage Grid'!G$14:G$54,MATCH($U22,ListGridLevel,0)),0)</f>
        <v>0</v>
      </c>
      <c r="W22" s="363">
        <f>_xlfn.IFNA(INDEX('Wage Grid'!H$14:H$54,MATCH($U22,ListGridLevel,0)),0)</f>
        <v>0</v>
      </c>
      <c r="X22" s="363">
        <f>_xlfn.IFNA(INDEX('Wage Grid'!I$14:I$54,MATCH($U22,ListGridLevel,0)),0)</f>
        <v>0</v>
      </c>
      <c r="Y22" s="363">
        <f>_xlfn.IFNA(INDEX('Wage Grid'!J$14:J$54,MATCH($U22,ListGridLevel,0)),0)</f>
        <v>0</v>
      </c>
      <c r="Z22" s="363">
        <f t="shared" si="5"/>
        <v>0</v>
      </c>
      <c r="AA22" s="363">
        <f t="shared" si="1"/>
        <v>0</v>
      </c>
    </row>
    <row r="23" spans="1:27" ht="15" customHeight="1" x14ac:dyDescent="0.25">
      <c r="A23" s="256"/>
      <c r="B23" s="64"/>
      <c r="C23" s="257"/>
      <c r="D23" s="70"/>
      <c r="E23" s="258"/>
      <c r="F23" s="259" t="str">
        <f t="shared" si="2"/>
        <v/>
      </c>
      <c r="G23" s="65"/>
      <c r="H23" s="258"/>
      <c r="I23" s="201"/>
      <c r="J23" s="245"/>
      <c r="K23" s="265" t="str">
        <f t="shared" ref="K23:K86" si="6">IF(SUM(L23:P23)=0,"",SUM(L23:P23))</f>
        <v/>
      </c>
      <c r="L23" s="226"/>
      <c r="M23" s="227"/>
      <c r="N23" s="227"/>
      <c r="O23" s="228"/>
      <c r="P23" s="201"/>
      <c r="Q23" s="188"/>
      <c r="S23" s="815">
        <f>_xlfn.IFNA(IF($A23="Layered-Over",INDEX('Wage Grid'!$D$14:$D$80,MATCH($B23,ListBargainingUnit,0)),IF($C23=0,INDEX('Wage Grid'!$C$14:$C$80,MATCH($B23,ListBargainingUnit,0)),$C23)),0)</f>
        <v>0</v>
      </c>
      <c r="T23" s="815">
        <f>_xlfn.IFNA(IF($A23="Layered-Over",INDEX('Wage Grid'!$D$14:$D$80,MATCH($D23,ListBargainingUnit,0)),IF($E23=0,INDEX('Wage Grid'!$C$14:$C$80,MATCH($D23,ListBargainingUnit,0)),$E23)),0)</f>
        <v>0</v>
      </c>
      <c r="U23" s="815">
        <f t="shared" si="4"/>
        <v>0</v>
      </c>
      <c r="V23" s="363">
        <f>_xlfn.IFNA(INDEX('Wage Grid'!G$14:G$54,MATCH($U23,ListGridLevel,0)),0)</f>
        <v>0</v>
      </c>
      <c r="W23" s="363">
        <f>_xlfn.IFNA(INDEX('Wage Grid'!H$14:H$54,MATCH($U23,ListGridLevel,0)),0)</f>
        <v>0</v>
      </c>
      <c r="X23" s="363">
        <f>_xlfn.IFNA(INDEX('Wage Grid'!I$14:I$54,MATCH($U23,ListGridLevel,0)),0)</f>
        <v>0</v>
      </c>
      <c r="Y23" s="363">
        <f>_xlfn.IFNA(INDEX('Wage Grid'!J$14:J$54,MATCH($U23,ListGridLevel,0)),0)</f>
        <v>0</v>
      </c>
      <c r="Z23" s="363">
        <f t="shared" si="5"/>
        <v>0</v>
      </c>
      <c r="AA23" s="363">
        <f t="shared" si="1"/>
        <v>0</v>
      </c>
    </row>
    <row r="24" spans="1:27" ht="15" customHeight="1" x14ac:dyDescent="0.25">
      <c r="A24" s="256"/>
      <c r="B24" s="64"/>
      <c r="C24" s="257"/>
      <c r="D24" s="70"/>
      <c r="E24" s="258"/>
      <c r="F24" s="259" t="str">
        <f t="shared" si="2"/>
        <v/>
      </c>
      <c r="G24" s="65"/>
      <c r="H24" s="258"/>
      <c r="I24" s="201"/>
      <c r="J24" s="245"/>
      <c r="K24" s="265" t="str">
        <f t="shared" si="6"/>
        <v/>
      </c>
      <c r="L24" s="226"/>
      <c r="M24" s="227"/>
      <c r="N24" s="227"/>
      <c r="O24" s="228"/>
      <c r="P24" s="201"/>
      <c r="Q24" s="188"/>
      <c r="S24" s="815">
        <f>_xlfn.IFNA(IF($A24="Layered-Over",INDEX('Wage Grid'!$D$14:$D$80,MATCH($B24,ListBargainingUnit,0)),IF($C24=0,INDEX('Wage Grid'!$C$14:$C$80,MATCH($B24,ListBargainingUnit,0)),$C24)),0)</f>
        <v>0</v>
      </c>
      <c r="T24" s="815">
        <f>_xlfn.IFNA(IF($A24="Layered-Over",INDEX('Wage Grid'!$D$14:$D$80,MATCH($D24,ListBargainingUnit,0)),IF($E24=0,INDEX('Wage Grid'!$C$14:$C$80,MATCH($D24,ListBargainingUnit,0)),$E24)),0)</f>
        <v>0</v>
      </c>
      <c r="U24" s="815">
        <f t="shared" si="4"/>
        <v>0</v>
      </c>
      <c r="V24" s="363">
        <f>_xlfn.IFNA(INDEX('Wage Grid'!G$14:G$54,MATCH($U24,ListGridLevel,0)),0)</f>
        <v>0</v>
      </c>
      <c r="W24" s="363">
        <f>_xlfn.IFNA(INDEX('Wage Grid'!H$14:H$54,MATCH($U24,ListGridLevel,0)),0)</f>
        <v>0</v>
      </c>
      <c r="X24" s="363">
        <f>_xlfn.IFNA(INDEX('Wage Grid'!I$14:I$54,MATCH($U24,ListGridLevel,0)),0)</f>
        <v>0</v>
      </c>
      <c r="Y24" s="363">
        <f>_xlfn.IFNA(INDEX('Wage Grid'!J$14:J$54,MATCH($U24,ListGridLevel,0)),0)</f>
        <v>0</v>
      </c>
      <c r="Z24" s="363">
        <f t="shared" si="5"/>
        <v>0</v>
      </c>
      <c r="AA24" s="363">
        <f t="shared" si="1"/>
        <v>0</v>
      </c>
    </row>
    <row r="25" spans="1:27" ht="15" customHeight="1" x14ac:dyDescent="0.25">
      <c r="A25" s="256"/>
      <c r="B25" s="64"/>
      <c r="C25" s="257"/>
      <c r="D25" s="70"/>
      <c r="E25" s="258"/>
      <c r="F25" s="259" t="str">
        <f t="shared" si="2"/>
        <v/>
      </c>
      <c r="G25" s="65"/>
      <c r="H25" s="258"/>
      <c r="I25" s="201"/>
      <c r="J25" s="245"/>
      <c r="K25" s="265" t="str">
        <f t="shared" si="6"/>
        <v/>
      </c>
      <c r="L25" s="226"/>
      <c r="M25" s="227"/>
      <c r="N25" s="227"/>
      <c r="O25" s="228"/>
      <c r="P25" s="201"/>
      <c r="Q25" s="188"/>
      <c r="S25" s="815">
        <f>_xlfn.IFNA(IF($A25="Layered-Over",INDEX('Wage Grid'!$D$14:$D$80,MATCH($B25,ListBargainingUnit,0)),IF($C25=0,INDEX('Wage Grid'!$C$14:$C$80,MATCH($B25,ListBargainingUnit,0)),$C25)),0)</f>
        <v>0</v>
      </c>
      <c r="T25" s="815">
        <f>_xlfn.IFNA(IF($A25="Layered-Over",INDEX('Wage Grid'!$D$14:$D$80,MATCH($D25,ListBargainingUnit,0)),IF($E25=0,INDEX('Wage Grid'!$C$14:$C$80,MATCH($D25,ListBargainingUnit,0)),$E25)),0)</f>
        <v>0</v>
      </c>
      <c r="U25" s="815">
        <f t="shared" si="4"/>
        <v>0</v>
      </c>
      <c r="V25" s="363">
        <f>_xlfn.IFNA(INDEX('Wage Grid'!G$14:G$54,MATCH($U25,ListGridLevel,0)),0)</f>
        <v>0</v>
      </c>
      <c r="W25" s="363">
        <f>_xlfn.IFNA(INDEX('Wage Grid'!H$14:H$54,MATCH($U25,ListGridLevel,0)),0)</f>
        <v>0</v>
      </c>
      <c r="X25" s="363">
        <f>_xlfn.IFNA(INDEX('Wage Grid'!I$14:I$54,MATCH($U25,ListGridLevel,0)),0)</f>
        <v>0</v>
      </c>
      <c r="Y25" s="363">
        <f>_xlfn.IFNA(INDEX('Wage Grid'!J$14:J$54,MATCH($U25,ListGridLevel,0)),0)</f>
        <v>0</v>
      </c>
      <c r="Z25" s="363">
        <f t="shared" si="5"/>
        <v>0</v>
      </c>
      <c r="AA25" s="363">
        <f t="shared" si="1"/>
        <v>0</v>
      </c>
    </row>
    <row r="26" spans="1:27" ht="15" customHeight="1" x14ac:dyDescent="0.25">
      <c r="A26" s="256"/>
      <c r="B26" s="64"/>
      <c r="C26" s="257"/>
      <c r="D26" s="70"/>
      <c r="E26" s="258"/>
      <c r="F26" s="259" t="str">
        <f t="shared" si="2"/>
        <v/>
      </c>
      <c r="G26" s="65"/>
      <c r="H26" s="258"/>
      <c r="I26" s="201"/>
      <c r="J26" s="245"/>
      <c r="K26" s="265" t="str">
        <f t="shared" si="6"/>
        <v/>
      </c>
      <c r="L26" s="226"/>
      <c r="M26" s="227"/>
      <c r="N26" s="227"/>
      <c r="O26" s="228"/>
      <c r="P26" s="201"/>
      <c r="Q26" s="188"/>
      <c r="S26" s="815">
        <f>_xlfn.IFNA(IF($A26="Layered-Over",INDEX('Wage Grid'!$D$14:$D$80,MATCH($B26,ListBargainingUnit,0)),IF($C26=0,INDEX('Wage Grid'!$C$14:$C$80,MATCH($B26,ListBargainingUnit,0)),$C26)),0)</f>
        <v>0</v>
      </c>
      <c r="T26" s="815">
        <f>_xlfn.IFNA(IF($A26="Layered-Over",INDEX('Wage Grid'!$D$14:$D$80,MATCH($D26,ListBargainingUnit,0)),IF($E26=0,INDEX('Wage Grid'!$C$14:$C$80,MATCH($D26,ListBargainingUnit,0)),$E26)),0)</f>
        <v>0</v>
      </c>
      <c r="U26" s="815">
        <f t="shared" si="4"/>
        <v>0</v>
      </c>
      <c r="V26" s="363">
        <f>_xlfn.IFNA(INDEX('Wage Grid'!G$14:G$54,MATCH($U26,ListGridLevel,0)),0)</f>
        <v>0</v>
      </c>
      <c r="W26" s="363">
        <f>_xlfn.IFNA(INDEX('Wage Grid'!H$14:H$54,MATCH($U26,ListGridLevel,0)),0)</f>
        <v>0</v>
      </c>
      <c r="X26" s="363">
        <f>_xlfn.IFNA(INDEX('Wage Grid'!I$14:I$54,MATCH($U26,ListGridLevel,0)),0)</f>
        <v>0</v>
      </c>
      <c r="Y26" s="363">
        <f>_xlfn.IFNA(INDEX('Wage Grid'!J$14:J$54,MATCH($U26,ListGridLevel,0)),0)</f>
        <v>0</v>
      </c>
      <c r="Z26" s="363">
        <f t="shared" si="5"/>
        <v>0</v>
      </c>
      <c r="AA26" s="363">
        <f t="shared" si="1"/>
        <v>0</v>
      </c>
    </row>
    <row r="27" spans="1:27" ht="15" customHeight="1" x14ac:dyDescent="0.25">
      <c r="A27" s="256"/>
      <c r="B27" s="64"/>
      <c r="C27" s="257"/>
      <c r="D27" s="70"/>
      <c r="E27" s="258"/>
      <c r="F27" s="259" t="str">
        <f t="shared" si="2"/>
        <v/>
      </c>
      <c r="G27" s="65"/>
      <c r="H27" s="258"/>
      <c r="I27" s="201"/>
      <c r="J27" s="245"/>
      <c r="K27" s="265" t="str">
        <f t="shared" si="6"/>
        <v/>
      </c>
      <c r="L27" s="226"/>
      <c r="M27" s="227"/>
      <c r="N27" s="227"/>
      <c r="O27" s="228"/>
      <c r="P27" s="201"/>
      <c r="Q27" s="188"/>
      <c r="S27" s="815">
        <f>_xlfn.IFNA(IF($A27="Layered-Over",INDEX('Wage Grid'!$D$14:$D$80,MATCH($B27,ListBargainingUnit,0)),IF($C27=0,INDEX('Wage Grid'!$C$14:$C$80,MATCH($B27,ListBargainingUnit,0)),$C27)),0)</f>
        <v>0</v>
      </c>
      <c r="T27" s="815">
        <f>_xlfn.IFNA(IF($A27="Layered-Over",INDEX('Wage Grid'!$D$14:$D$80,MATCH($D27,ListBargainingUnit,0)),IF($E27=0,INDEX('Wage Grid'!$C$14:$C$80,MATCH($D27,ListBargainingUnit,0)),$E27)),0)</f>
        <v>0</v>
      </c>
      <c r="U27" s="815">
        <f t="shared" si="4"/>
        <v>0</v>
      </c>
      <c r="V27" s="363">
        <f>_xlfn.IFNA(INDEX('Wage Grid'!G$14:G$54,MATCH($U27,ListGridLevel,0)),0)</f>
        <v>0</v>
      </c>
      <c r="W27" s="363">
        <f>_xlfn.IFNA(INDEX('Wage Grid'!H$14:H$54,MATCH($U27,ListGridLevel,0)),0)</f>
        <v>0</v>
      </c>
      <c r="X27" s="363">
        <f>_xlfn.IFNA(INDEX('Wage Grid'!I$14:I$54,MATCH($U27,ListGridLevel,0)),0)</f>
        <v>0</v>
      </c>
      <c r="Y27" s="363">
        <f>_xlfn.IFNA(INDEX('Wage Grid'!J$14:J$54,MATCH($U27,ListGridLevel,0)),0)</f>
        <v>0</v>
      </c>
      <c r="Z27" s="363">
        <f t="shared" si="5"/>
        <v>0</v>
      </c>
      <c r="AA27" s="363">
        <f t="shared" si="1"/>
        <v>0</v>
      </c>
    </row>
    <row r="28" spans="1:27" ht="15" customHeight="1" x14ac:dyDescent="0.25">
      <c r="A28" s="256"/>
      <c r="B28" s="64"/>
      <c r="C28" s="257"/>
      <c r="D28" s="70"/>
      <c r="E28" s="258"/>
      <c r="F28" s="259" t="str">
        <f t="shared" si="2"/>
        <v/>
      </c>
      <c r="G28" s="65"/>
      <c r="H28" s="258"/>
      <c r="I28" s="201"/>
      <c r="J28" s="245"/>
      <c r="K28" s="265" t="str">
        <f t="shared" si="6"/>
        <v/>
      </c>
      <c r="L28" s="226"/>
      <c r="M28" s="227"/>
      <c r="N28" s="227"/>
      <c r="O28" s="228"/>
      <c r="P28" s="201"/>
      <c r="Q28" s="188"/>
      <c r="S28" s="815">
        <f>_xlfn.IFNA(IF($A28="Layered-Over",INDEX('Wage Grid'!$D$14:$D$80,MATCH($B28,ListBargainingUnit,0)),IF($C28=0,INDEX('Wage Grid'!$C$14:$C$80,MATCH($B28,ListBargainingUnit,0)),$C28)),0)</f>
        <v>0</v>
      </c>
      <c r="T28" s="815">
        <f>_xlfn.IFNA(IF($A28="Layered-Over",INDEX('Wage Grid'!$D$14:$D$80,MATCH($D28,ListBargainingUnit,0)),IF($E28=0,INDEX('Wage Grid'!$C$14:$C$80,MATCH($D28,ListBargainingUnit,0)),$E28)),0)</f>
        <v>0</v>
      </c>
      <c r="U28" s="815">
        <f t="shared" si="4"/>
        <v>0</v>
      </c>
      <c r="V28" s="363">
        <f>_xlfn.IFNA(INDEX('Wage Grid'!G$14:G$54,MATCH($U28,ListGridLevel,0)),0)</f>
        <v>0</v>
      </c>
      <c r="W28" s="363">
        <f>_xlfn.IFNA(INDEX('Wage Grid'!H$14:H$54,MATCH($U28,ListGridLevel,0)),0)</f>
        <v>0</v>
      </c>
      <c r="X28" s="363">
        <f>_xlfn.IFNA(INDEX('Wage Grid'!I$14:I$54,MATCH($U28,ListGridLevel,0)),0)</f>
        <v>0</v>
      </c>
      <c r="Y28" s="363">
        <f>_xlfn.IFNA(INDEX('Wage Grid'!J$14:J$54,MATCH($U28,ListGridLevel,0)),0)</f>
        <v>0</v>
      </c>
      <c r="Z28" s="363">
        <f t="shared" si="5"/>
        <v>0</v>
      </c>
      <c r="AA28" s="363">
        <f t="shared" si="1"/>
        <v>0</v>
      </c>
    </row>
    <row r="29" spans="1:27" ht="15" customHeight="1" x14ac:dyDescent="0.25">
      <c r="A29" s="256"/>
      <c r="B29" s="64"/>
      <c r="C29" s="257"/>
      <c r="D29" s="70"/>
      <c r="E29" s="258"/>
      <c r="F29" s="259" t="str">
        <f t="shared" si="2"/>
        <v/>
      </c>
      <c r="G29" s="65"/>
      <c r="H29" s="258"/>
      <c r="I29" s="201"/>
      <c r="J29" s="245"/>
      <c r="K29" s="265" t="str">
        <f t="shared" si="6"/>
        <v/>
      </c>
      <c r="L29" s="226"/>
      <c r="M29" s="227"/>
      <c r="N29" s="227"/>
      <c r="O29" s="228"/>
      <c r="P29" s="201"/>
      <c r="Q29" s="188"/>
      <c r="S29" s="815">
        <f>_xlfn.IFNA(IF($A29="Layered-Over",INDEX('Wage Grid'!$D$14:$D$80,MATCH($B29,ListBargainingUnit,0)),IF($C29=0,INDEX('Wage Grid'!$C$14:$C$80,MATCH($B29,ListBargainingUnit,0)),$C29)),0)</f>
        <v>0</v>
      </c>
      <c r="T29" s="815">
        <f>_xlfn.IFNA(IF($A29="Layered-Over",INDEX('Wage Grid'!$D$14:$D$80,MATCH($D29,ListBargainingUnit,0)),IF($E29=0,INDEX('Wage Grid'!$C$14:$C$80,MATCH($D29,ListBargainingUnit,0)),$E29)),0)</f>
        <v>0</v>
      </c>
      <c r="U29" s="815">
        <f t="shared" si="4"/>
        <v>0</v>
      </c>
      <c r="V29" s="363">
        <f>_xlfn.IFNA(INDEX('Wage Grid'!G$14:G$54,MATCH($U29,ListGridLevel,0)),0)</f>
        <v>0</v>
      </c>
      <c r="W29" s="363">
        <f>_xlfn.IFNA(INDEX('Wage Grid'!H$14:H$54,MATCH($U29,ListGridLevel,0)),0)</f>
        <v>0</v>
      </c>
      <c r="X29" s="363">
        <f>_xlfn.IFNA(INDEX('Wage Grid'!I$14:I$54,MATCH($U29,ListGridLevel,0)),0)</f>
        <v>0</v>
      </c>
      <c r="Y29" s="363">
        <f>_xlfn.IFNA(INDEX('Wage Grid'!J$14:J$54,MATCH($U29,ListGridLevel,0)),0)</f>
        <v>0</v>
      </c>
      <c r="Z29" s="363">
        <f t="shared" si="5"/>
        <v>0</v>
      </c>
      <c r="AA29" s="363">
        <f t="shared" si="1"/>
        <v>0</v>
      </c>
    </row>
    <row r="30" spans="1:27" ht="15" customHeight="1" x14ac:dyDescent="0.25">
      <c r="A30" s="256"/>
      <c r="B30" s="64"/>
      <c r="C30" s="257"/>
      <c r="D30" s="70"/>
      <c r="E30" s="258"/>
      <c r="F30" s="259" t="str">
        <f t="shared" si="2"/>
        <v/>
      </c>
      <c r="G30" s="65"/>
      <c r="H30" s="258"/>
      <c r="I30" s="201"/>
      <c r="J30" s="245"/>
      <c r="K30" s="265" t="str">
        <f t="shared" si="6"/>
        <v/>
      </c>
      <c r="L30" s="226"/>
      <c r="M30" s="227"/>
      <c r="N30" s="227"/>
      <c r="O30" s="228"/>
      <c r="P30" s="201"/>
      <c r="Q30" s="188"/>
      <c r="S30" s="815">
        <f>_xlfn.IFNA(IF($A30="Layered-Over",INDEX('Wage Grid'!$D$14:$D$80,MATCH($B30,ListBargainingUnit,0)),IF($C30=0,INDEX('Wage Grid'!$C$14:$C$80,MATCH($B30,ListBargainingUnit,0)),$C30)),0)</f>
        <v>0</v>
      </c>
      <c r="T30" s="815">
        <f>_xlfn.IFNA(IF($A30="Layered-Over",INDEX('Wage Grid'!$D$14:$D$80,MATCH($D30,ListBargainingUnit,0)),IF($E30=0,INDEX('Wage Grid'!$C$14:$C$80,MATCH($D30,ListBargainingUnit,0)),$E30)),0)</f>
        <v>0</v>
      </c>
      <c r="U30" s="815">
        <f t="shared" si="4"/>
        <v>0</v>
      </c>
      <c r="V30" s="363">
        <f>_xlfn.IFNA(INDEX('Wage Grid'!G$14:G$54,MATCH($U30,ListGridLevel,0)),0)</f>
        <v>0</v>
      </c>
      <c r="W30" s="363">
        <f>_xlfn.IFNA(INDEX('Wage Grid'!H$14:H$54,MATCH($U30,ListGridLevel,0)),0)</f>
        <v>0</v>
      </c>
      <c r="X30" s="363">
        <f>_xlfn.IFNA(INDEX('Wage Grid'!I$14:I$54,MATCH($U30,ListGridLevel,0)),0)</f>
        <v>0</v>
      </c>
      <c r="Y30" s="363">
        <f>_xlfn.IFNA(INDEX('Wage Grid'!J$14:J$54,MATCH($U30,ListGridLevel,0)),0)</f>
        <v>0</v>
      </c>
      <c r="Z30" s="363">
        <f t="shared" si="5"/>
        <v>0</v>
      </c>
      <c r="AA30" s="363">
        <f t="shared" si="1"/>
        <v>0</v>
      </c>
    </row>
    <row r="31" spans="1:27" ht="15" customHeight="1" x14ac:dyDescent="0.25">
      <c r="A31" s="256"/>
      <c r="B31" s="64"/>
      <c r="C31" s="257"/>
      <c r="D31" s="70"/>
      <c r="E31" s="258"/>
      <c r="F31" s="259" t="str">
        <f t="shared" si="2"/>
        <v/>
      </c>
      <c r="G31" s="65"/>
      <c r="H31" s="258"/>
      <c r="I31" s="201"/>
      <c r="J31" s="245"/>
      <c r="K31" s="265" t="str">
        <f t="shared" si="6"/>
        <v/>
      </c>
      <c r="L31" s="226"/>
      <c r="M31" s="227"/>
      <c r="N31" s="227"/>
      <c r="O31" s="228"/>
      <c r="P31" s="201"/>
      <c r="Q31" s="188"/>
      <c r="S31" s="815">
        <f>_xlfn.IFNA(IF($A31="Layered-Over",INDEX('Wage Grid'!$D$14:$D$80,MATCH($B31,ListBargainingUnit,0)),IF($C31=0,INDEX('Wage Grid'!$C$14:$C$80,MATCH($B31,ListBargainingUnit,0)),$C31)),0)</f>
        <v>0</v>
      </c>
      <c r="T31" s="815">
        <f>_xlfn.IFNA(IF($A31="Layered-Over",INDEX('Wage Grid'!$D$14:$D$80,MATCH($D31,ListBargainingUnit,0)),IF($E31=0,INDEX('Wage Grid'!$C$14:$C$80,MATCH($D31,ListBargainingUnit,0)),$E31)),0)</f>
        <v>0</v>
      </c>
      <c r="U31" s="815">
        <f t="shared" si="4"/>
        <v>0</v>
      </c>
      <c r="V31" s="363">
        <f>_xlfn.IFNA(INDEX('Wage Grid'!G$14:G$54,MATCH($U31,ListGridLevel,0)),0)</f>
        <v>0</v>
      </c>
      <c r="W31" s="363">
        <f>_xlfn.IFNA(INDEX('Wage Grid'!H$14:H$54,MATCH($U31,ListGridLevel,0)),0)</f>
        <v>0</v>
      </c>
      <c r="X31" s="363">
        <f>_xlfn.IFNA(INDEX('Wage Grid'!I$14:I$54,MATCH($U31,ListGridLevel,0)),0)</f>
        <v>0</v>
      </c>
      <c r="Y31" s="363">
        <f>_xlfn.IFNA(INDEX('Wage Grid'!J$14:J$54,MATCH($U31,ListGridLevel,0)),0)</f>
        <v>0</v>
      </c>
      <c r="Z31" s="363">
        <f t="shared" si="5"/>
        <v>0</v>
      </c>
      <c r="AA31" s="363">
        <f t="shared" si="1"/>
        <v>0</v>
      </c>
    </row>
    <row r="32" spans="1:27" ht="15" customHeight="1" x14ac:dyDescent="0.25">
      <c r="A32" s="256"/>
      <c r="B32" s="64"/>
      <c r="C32" s="257"/>
      <c r="D32" s="70"/>
      <c r="E32" s="258"/>
      <c r="F32" s="259" t="str">
        <f t="shared" si="2"/>
        <v/>
      </c>
      <c r="G32" s="65"/>
      <c r="H32" s="258"/>
      <c r="I32" s="201"/>
      <c r="J32" s="245"/>
      <c r="K32" s="265" t="str">
        <f t="shared" si="6"/>
        <v/>
      </c>
      <c r="L32" s="226"/>
      <c r="M32" s="227"/>
      <c r="N32" s="227"/>
      <c r="O32" s="228"/>
      <c r="P32" s="201"/>
      <c r="Q32" s="188"/>
      <c r="S32" s="815">
        <f>_xlfn.IFNA(IF($A32="Layered-Over",INDEX('Wage Grid'!$D$14:$D$80,MATCH($B32,ListBargainingUnit,0)),IF($C32=0,INDEX('Wage Grid'!$C$14:$C$80,MATCH($B32,ListBargainingUnit,0)),$C32)),0)</f>
        <v>0</v>
      </c>
      <c r="T32" s="815">
        <f>_xlfn.IFNA(IF($A32="Layered-Over",INDEX('Wage Grid'!$D$14:$D$80,MATCH($D32,ListBargainingUnit,0)),IF($E32=0,INDEX('Wage Grid'!$C$14:$C$80,MATCH($D32,ListBargainingUnit,0)),$E32)),0)</f>
        <v>0</v>
      </c>
      <c r="U32" s="815">
        <f t="shared" si="4"/>
        <v>0</v>
      </c>
      <c r="V32" s="363">
        <f>_xlfn.IFNA(INDEX('Wage Grid'!G$14:G$54,MATCH($U32,ListGridLevel,0)),0)</f>
        <v>0</v>
      </c>
      <c r="W32" s="363">
        <f>_xlfn.IFNA(INDEX('Wage Grid'!H$14:H$54,MATCH($U32,ListGridLevel,0)),0)</f>
        <v>0</v>
      </c>
      <c r="X32" s="363">
        <f>_xlfn.IFNA(INDEX('Wage Grid'!I$14:I$54,MATCH($U32,ListGridLevel,0)),0)</f>
        <v>0</v>
      </c>
      <c r="Y32" s="363">
        <f>_xlfn.IFNA(INDEX('Wage Grid'!J$14:J$54,MATCH($U32,ListGridLevel,0)),0)</f>
        <v>0</v>
      </c>
      <c r="Z32" s="363">
        <f t="shared" si="5"/>
        <v>0</v>
      </c>
      <c r="AA32" s="363">
        <f t="shared" si="1"/>
        <v>0</v>
      </c>
    </row>
    <row r="33" spans="1:27" ht="15" customHeight="1" x14ac:dyDescent="0.25">
      <c r="A33" s="256"/>
      <c r="B33" s="64"/>
      <c r="C33" s="257"/>
      <c r="D33" s="70"/>
      <c r="E33" s="258"/>
      <c r="F33" s="259" t="str">
        <f t="shared" si="2"/>
        <v/>
      </c>
      <c r="G33" s="65"/>
      <c r="H33" s="258"/>
      <c r="I33" s="201"/>
      <c r="J33" s="245"/>
      <c r="K33" s="265" t="str">
        <f t="shared" si="6"/>
        <v/>
      </c>
      <c r="L33" s="226"/>
      <c r="M33" s="227"/>
      <c r="N33" s="227"/>
      <c r="O33" s="228"/>
      <c r="P33" s="201"/>
      <c r="Q33" s="188"/>
      <c r="S33" s="815">
        <f>_xlfn.IFNA(IF($A33="Layered-Over",INDEX('Wage Grid'!$D$14:$D$80,MATCH($B33,ListBargainingUnit,0)),IF($C33=0,INDEX('Wage Grid'!$C$14:$C$80,MATCH($B33,ListBargainingUnit,0)),$C33)),0)</f>
        <v>0</v>
      </c>
      <c r="T33" s="815">
        <f>_xlfn.IFNA(IF($A33="Layered-Over",INDEX('Wage Grid'!$D$14:$D$80,MATCH($D33,ListBargainingUnit,0)),IF($E33=0,INDEX('Wage Grid'!$C$14:$C$80,MATCH($D33,ListBargainingUnit,0)),$E33)),0)</f>
        <v>0</v>
      </c>
      <c r="U33" s="815">
        <f t="shared" si="4"/>
        <v>0</v>
      </c>
      <c r="V33" s="363">
        <f>_xlfn.IFNA(INDEX('Wage Grid'!G$14:G$54,MATCH($U33,ListGridLevel,0)),0)</f>
        <v>0</v>
      </c>
      <c r="W33" s="363">
        <f>_xlfn.IFNA(INDEX('Wage Grid'!H$14:H$54,MATCH($U33,ListGridLevel,0)),0)</f>
        <v>0</v>
      </c>
      <c r="X33" s="363">
        <f>_xlfn.IFNA(INDEX('Wage Grid'!I$14:I$54,MATCH($U33,ListGridLevel,0)),0)</f>
        <v>0</v>
      </c>
      <c r="Y33" s="363">
        <f>_xlfn.IFNA(INDEX('Wage Grid'!J$14:J$54,MATCH($U33,ListGridLevel,0)),0)</f>
        <v>0</v>
      </c>
      <c r="Z33" s="363">
        <f t="shared" si="5"/>
        <v>0</v>
      </c>
      <c r="AA33" s="363">
        <f t="shared" si="1"/>
        <v>0</v>
      </c>
    </row>
    <row r="34" spans="1:27" ht="15" customHeight="1" x14ac:dyDescent="0.25">
      <c r="A34" s="256"/>
      <c r="B34" s="64"/>
      <c r="C34" s="257"/>
      <c r="D34" s="70"/>
      <c r="E34" s="258"/>
      <c r="F34" s="259" t="str">
        <f t="shared" si="2"/>
        <v/>
      </c>
      <c r="G34" s="65"/>
      <c r="H34" s="258"/>
      <c r="I34" s="201"/>
      <c r="J34" s="245"/>
      <c r="K34" s="265" t="str">
        <f t="shared" si="6"/>
        <v/>
      </c>
      <c r="L34" s="226"/>
      <c r="M34" s="227"/>
      <c r="N34" s="227"/>
      <c r="O34" s="228"/>
      <c r="P34" s="201"/>
      <c r="Q34" s="188"/>
      <c r="S34" s="815">
        <f>_xlfn.IFNA(IF($A34="Layered-Over",INDEX('Wage Grid'!$D$14:$D$80,MATCH($B34,ListBargainingUnit,0)),IF($C34=0,INDEX('Wage Grid'!$C$14:$C$80,MATCH($B34,ListBargainingUnit,0)),$C34)),0)</f>
        <v>0</v>
      </c>
      <c r="T34" s="815">
        <f>_xlfn.IFNA(IF($A34="Layered-Over",INDEX('Wage Grid'!$D$14:$D$80,MATCH($D34,ListBargainingUnit,0)),IF($E34=0,INDEX('Wage Grid'!$C$14:$C$80,MATCH($D34,ListBargainingUnit,0)),$E34)),0)</f>
        <v>0</v>
      </c>
      <c r="U34" s="815">
        <f t="shared" si="4"/>
        <v>0</v>
      </c>
      <c r="V34" s="363">
        <f>_xlfn.IFNA(INDEX('Wage Grid'!G$14:G$54,MATCH($U34,ListGridLevel,0)),0)</f>
        <v>0</v>
      </c>
      <c r="W34" s="363">
        <f>_xlfn.IFNA(INDEX('Wage Grid'!H$14:H$54,MATCH($U34,ListGridLevel,0)),0)</f>
        <v>0</v>
      </c>
      <c r="X34" s="363">
        <f>_xlfn.IFNA(INDEX('Wage Grid'!I$14:I$54,MATCH($U34,ListGridLevel,0)),0)</f>
        <v>0</v>
      </c>
      <c r="Y34" s="363">
        <f>_xlfn.IFNA(INDEX('Wage Grid'!J$14:J$54,MATCH($U34,ListGridLevel,0)),0)</f>
        <v>0</v>
      </c>
      <c r="Z34" s="363">
        <f t="shared" si="5"/>
        <v>0</v>
      </c>
      <c r="AA34" s="363">
        <f t="shared" si="1"/>
        <v>0</v>
      </c>
    </row>
    <row r="35" spans="1:27" ht="15" customHeight="1" x14ac:dyDescent="0.25">
      <c r="A35" s="256"/>
      <c r="B35" s="64"/>
      <c r="C35" s="257"/>
      <c r="D35" s="70"/>
      <c r="E35" s="258"/>
      <c r="F35" s="259" t="str">
        <f t="shared" si="2"/>
        <v/>
      </c>
      <c r="G35" s="65"/>
      <c r="H35" s="258"/>
      <c r="I35" s="201"/>
      <c r="J35" s="245"/>
      <c r="K35" s="265" t="str">
        <f t="shared" si="6"/>
        <v/>
      </c>
      <c r="L35" s="226"/>
      <c r="M35" s="227"/>
      <c r="N35" s="227"/>
      <c r="O35" s="228"/>
      <c r="P35" s="201"/>
      <c r="Q35" s="188"/>
      <c r="S35" s="815">
        <f>_xlfn.IFNA(IF($A35="Layered-Over",INDEX('Wage Grid'!$D$14:$D$80,MATCH($B35,ListBargainingUnit,0)),IF($C35=0,INDEX('Wage Grid'!$C$14:$C$80,MATCH($B35,ListBargainingUnit,0)),$C35)),0)</f>
        <v>0</v>
      </c>
      <c r="T35" s="815">
        <f>_xlfn.IFNA(IF($A35="Layered-Over",INDEX('Wage Grid'!$D$14:$D$80,MATCH($D35,ListBargainingUnit,0)),IF($E35=0,INDEX('Wage Grid'!$C$14:$C$80,MATCH($D35,ListBargainingUnit,0)),$E35)),0)</f>
        <v>0</v>
      </c>
      <c r="U35" s="815">
        <f t="shared" si="4"/>
        <v>0</v>
      </c>
      <c r="V35" s="363">
        <f>_xlfn.IFNA(INDEX('Wage Grid'!G$14:G$54,MATCH($U35,ListGridLevel,0)),0)</f>
        <v>0</v>
      </c>
      <c r="W35" s="363">
        <f>_xlfn.IFNA(INDEX('Wage Grid'!H$14:H$54,MATCH($U35,ListGridLevel,0)),0)</f>
        <v>0</v>
      </c>
      <c r="X35" s="363">
        <f>_xlfn.IFNA(INDEX('Wage Grid'!I$14:I$54,MATCH($U35,ListGridLevel,0)),0)</f>
        <v>0</v>
      </c>
      <c r="Y35" s="363">
        <f>_xlfn.IFNA(INDEX('Wage Grid'!J$14:J$54,MATCH($U35,ListGridLevel,0)),0)</f>
        <v>0</v>
      </c>
      <c r="Z35" s="363">
        <f t="shared" si="5"/>
        <v>0</v>
      </c>
      <c r="AA35" s="363">
        <f t="shared" si="1"/>
        <v>0</v>
      </c>
    </row>
    <row r="36" spans="1:27" ht="15" customHeight="1" x14ac:dyDescent="0.25">
      <c r="A36" s="256"/>
      <c r="B36" s="64"/>
      <c r="C36" s="257"/>
      <c r="D36" s="70"/>
      <c r="E36" s="258"/>
      <c r="F36" s="259" t="str">
        <f t="shared" si="2"/>
        <v/>
      </c>
      <c r="G36" s="65"/>
      <c r="H36" s="258"/>
      <c r="I36" s="201"/>
      <c r="J36" s="245"/>
      <c r="K36" s="265" t="str">
        <f t="shared" si="6"/>
        <v/>
      </c>
      <c r="L36" s="226"/>
      <c r="M36" s="227"/>
      <c r="N36" s="227"/>
      <c r="O36" s="228"/>
      <c r="P36" s="201"/>
      <c r="Q36" s="188"/>
      <c r="S36" s="815">
        <f>_xlfn.IFNA(IF($A36="Layered-Over",INDEX('Wage Grid'!$D$14:$D$80,MATCH($B36,ListBargainingUnit,0)),IF($C36=0,INDEX('Wage Grid'!$C$14:$C$80,MATCH($B36,ListBargainingUnit,0)),$C36)),0)</f>
        <v>0</v>
      </c>
      <c r="T36" s="815">
        <f>_xlfn.IFNA(IF($A36="Layered-Over",INDEX('Wage Grid'!$D$14:$D$80,MATCH($D36,ListBargainingUnit,0)),IF($E36=0,INDEX('Wage Grid'!$C$14:$C$80,MATCH($D36,ListBargainingUnit,0)),$E36)),0)</f>
        <v>0</v>
      </c>
      <c r="U36" s="815">
        <f t="shared" si="4"/>
        <v>0</v>
      </c>
      <c r="V36" s="363">
        <f>_xlfn.IFNA(INDEX('Wage Grid'!G$14:G$54,MATCH($U36,ListGridLevel,0)),0)</f>
        <v>0</v>
      </c>
      <c r="W36" s="363">
        <f>_xlfn.IFNA(INDEX('Wage Grid'!H$14:H$54,MATCH($U36,ListGridLevel,0)),0)</f>
        <v>0</v>
      </c>
      <c r="X36" s="363">
        <f>_xlfn.IFNA(INDEX('Wage Grid'!I$14:I$54,MATCH($U36,ListGridLevel,0)),0)</f>
        <v>0</v>
      </c>
      <c r="Y36" s="363">
        <f>_xlfn.IFNA(INDEX('Wage Grid'!J$14:J$54,MATCH($U36,ListGridLevel,0)),0)</f>
        <v>0</v>
      </c>
      <c r="Z36" s="363">
        <f t="shared" si="5"/>
        <v>0</v>
      </c>
      <c r="AA36" s="363">
        <f t="shared" si="1"/>
        <v>0</v>
      </c>
    </row>
    <row r="37" spans="1:27" ht="15" customHeight="1" x14ac:dyDescent="0.25">
      <c r="A37" s="256"/>
      <c r="B37" s="64"/>
      <c r="C37" s="257"/>
      <c r="D37" s="70"/>
      <c r="E37" s="258"/>
      <c r="F37" s="259" t="str">
        <f t="shared" si="2"/>
        <v/>
      </c>
      <c r="G37" s="65"/>
      <c r="H37" s="258"/>
      <c r="I37" s="201"/>
      <c r="J37" s="245"/>
      <c r="K37" s="265" t="str">
        <f t="shared" si="6"/>
        <v/>
      </c>
      <c r="L37" s="226"/>
      <c r="M37" s="227"/>
      <c r="N37" s="227"/>
      <c r="O37" s="228"/>
      <c r="P37" s="201"/>
      <c r="Q37" s="188"/>
      <c r="S37" s="815">
        <f>_xlfn.IFNA(IF($A37="Layered-Over",INDEX('Wage Grid'!$D$14:$D$80,MATCH($B37,ListBargainingUnit,0)),IF($C37=0,INDEX('Wage Grid'!$C$14:$C$80,MATCH($B37,ListBargainingUnit,0)),$C37)),0)</f>
        <v>0</v>
      </c>
      <c r="T37" s="815">
        <f>_xlfn.IFNA(IF($A37="Layered-Over",INDEX('Wage Grid'!$D$14:$D$80,MATCH($D37,ListBargainingUnit,0)),IF($E37=0,INDEX('Wage Grid'!$C$14:$C$80,MATCH($D37,ListBargainingUnit,0)),$E37)),0)</f>
        <v>0</v>
      </c>
      <c r="U37" s="815">
        <f t="shared" si="4"/>
        <v>0</v>
      </c>
      <c r="V37" s="363">
        <f>_xlfn.IFNA(INDEX('Wage Grid'!G$14:G$54,MATCH($U37,ListGridLevel,0)),0)</f>
        <v>0</v>
      </c>
      <c r="W37" s="363">
        <f>_xlfn.IFNA(INDEX('Wage Grid'!H$14:H$54,MATCH($U37,ListGridLevel,0)),0)</f>
        <v>0</v>
      </c>
      <c r="X37" s="363">
        <f>_xlfn.IFNA(INDEX('Wage Grid'!I$14:I$54,MATCH($U37,ListGridLevel,0)),0)</f>
        <v>0</v>
      </c>
      <c r="Y37" s="363">
        <f>_xlfn.IFNA(INDEX('Wage Grid'!J$14:J$54,MATCH($U37,ListGridLevel,0)),0)</f>
        <v>0</v>
      </c>
      <c r="Z37" s="363">
        <f t="shared" si="5"/>
        <v>0</v>
      </c>
      <c r="AA37" s="363">
        <f t="shared" si="1"/>
        <v>0</v>
      </c>
    </row>
    <row r="38" spans="1:27" ht="15" customHeight="1" x14ac:dyDescent="0.25">
      <c r="A38" s="256"/>
      <c r="B38" s="64"/>
      <c r="C38" s="257"/>
      <c r="D38" s="70"/>
      <c r="E38" s="258"/>
      <c r="F38" s="259" t="str">
        <f t="shared" si="2"/>
        <v/>
      </c>
      <c r="G38" s="65"/>
      <c r="H38" s="258"/>
      <c r="I38" s="201"/>
      <c r="J38" s="245"/>
      <c r="K38" s="265" t="str">
        <f t="shared" si="6"/>
        <v/>
      </c>
      <c r="L38" s="226"/>
      <c r="M38" s="227"/>
      <c r="N38" s="227"/>
      <c r="O38" s="228"/>
      <c r="P38" s="201"/>
      <c r="Q38" s="188"/>
      <c r="S38" s="815">
        <f>_xlfn.IFNA(IF($A38="Layered-Over",INDEX('Wage Grid'!$D$14:$D$80,MATCH($B38,ListBargainingUnit,0)),IF($C38=0,INDEX('Wage Grid'!$C$14:$C$80,MATCH($B38,ListBargainingUnit,0)),$C38)),0)</f>
        <v>0</v>
      </c>
      <c r="T38" s="815">
        <f>_xlfn.IFNA(IF($A38="Layered-Over",INDEX('Wage Grid'!$D$14:$D$80,MATCH($D38,ListBargainingUnit,0)),IF($E38=0,INDEX('Wage Grid'!$C$14:$C$80,MATCH($D38,ListBargainingUnit,0)),$E38)),0)</f>
        <v>0</v>
      </c>
      <c r="U38" s="815">
        <f t="shared" si="4"/>
        <v>0</v>
      </c>
      <c r="V38" s="363">
        <f>_xlfn.IFNA(INDEX('Wage Grid'!G$14:G$54,MATCH($U38,ListGridLevel,0)),0)</f>
        <v>0</v>
      </c>
      <c r="W38" s="363">
        <f>_xlfn.IFNA(INDEX('Wage Grid'!H$14:H$54,MATCH($U38,ListGridLevel,0)),0)</f>
        <v>0</v>
      </c>
      <c r="X38" s="363">
        <f>_xlfn.IFNA(INDEX('Wage Grid'!I$14:I$54,MATCH($U38,ListGridLevel,0)),0)</f>
        <v>0</v>
      </c>
      <c r="Y38" s="363">
        <f>_xlfn.IFNA(INDEX('Wage Grid'!J$14:J$54,MATCH($U38,ListGridLevel,0)),0)</f>
        <v>0</v>
      </c>
      <c r="Z38" s="363">
        <f t="shared" si="5"/>
        <v>0</v>
      </c>
      <c r="AA38" s="363">
        <f t="shared" si="1"/>
        <v>0</v>
      </c>
    </row>
    <row r="39" spans="1:27" ht="15" customHeight="1" x14ac:dyDescent="0.25">
      <c r="A39" s="256"/>
      <c r="B39" s="64"/>
      <c r="C39" s="257"/>
      <c r="D39" s="70"/>
      <c r="E39" s="258"/>
      <c r="F39" s="259" t="str">
        <f t="shared" si="2"/>
        <v/>
      </c>
      <c r="G39" s="65"/>
      <c r="H39" s="258"/>
      <c r="I39" s="201"/>
      <c r="J39" s="245"/>
      <c r="K39" s="265" t="str">
        <f t="shared" si="6"/>
        <v/>
      </c>
      <c r="L39" s="226"/>
      <c r="M39" s="227"/>
      <c r="N39" s="227"/>
      <c r="O39" s="228"/>
      <c r="P39" s="201"/>
      <c r="Q39" s="188"/>
      <c r="S39" s="815">
        <f>_xlfn.IFNA(IF($A39="Layered-Over",INDEX('Wage Grid'!$D$14:$D$80,MATCH($B39,ListBargainingUnit,0)),IF($C39=0,INDEX('Wage Grid'!$C$14:$C$80,MATCH($B39,ListBargainingUnit,0)),$C39)),0)</f>
        <v>0</v>
      </c>
      <c r="T39" s="815">
        <f>_xlfn.IFNA(IF($A39="Layered-Over",INDEX('Wage Grid'!$D$14:$D$80,MATCH($D39,ListBargainingUnit,0)),IF($E39=0,INDEX('Wage Grid'!$C$14:$C$80,MATCH($D39,ListBargainingUnit,0)),$E39)),0)</f>
        <v>0</v>
      </c>
      <c r="U39" s="815">
        <f t="shared" si="4"/>
        <v>0</v>
      </c>
      <c r="V39" s="363">
        <f>_xlfn.IFNA(INDEX('Wage Grid'!G$14:G$54,MATCH($U39,ListGridLevel,0)),0)</f>
        <v>0</v>
      </c>
      <c r="W39" s="363">
        <f>_xlfn.IFNA(INDEX('Wage Grid'!H$14:H$54,MATCH($U39,ListGridLevel,0)),0)</f>
        <v>0</v>
      </c>
      <c r="X39" s="363">
        <f>_xlfn.IFNA(INDEX('Wage Grid'!I$14:I$54,MATCH($U39,ListGridLevel,0)),0)</f>
        <v>0</v>
      </c>
      <c r="Y39" s="363">
        <f>_xlfn.IFNA(INDEX('Wage Grid'!J$14:J$54,MATCH($U39,ListGridLevel,0)),0)</f>
        <v>0</v>
      </c>
      <c r="Z39" s="363">
        <f t="shared" si="5"/>
        <v>0</v>
      </c>
      <c r="AA39" s="363">
        <f t="shared" si="1"/>
        <v>0</v>
      </c>
    </row>
    <row r="40" spans="1:27" ht="15" customHeight="1" x14ac:dyDescent="0.25">
      <c r="A40" s="256"/>
      <c r="B40" s="64"/>
      <c r="C40" s="257"/>
      <c r="D40" s="70"/>
      <c r="E40" s="258"/>
      <c r="F40" s="259" t="str">
        <f t="shared" si="2"/>
        <v/>
      </c>
      <c r="G40" s="65"/>
      <c r="H40" s="258"/>
      <c r="I40" s="201"/>
      <c r="J40" s="245"/>
      <c r="K40" s="265" t="str">
        <f t="shared" si="6"/>
        <v/>
      </c>
      <c r="L40" s="226"/>
      <c r="M40" s="227"/>
      <c r="N40" s="227"/>
      <c r="O40" s="228"/>
      <c r="P40" s="201"/>
      <c r="Q40" s="188"/>
      <c r="S40" s="815">
        <f>_xlfn.IFNA(IF($A40="Layered-Over",INDEX('Wage Grid'!$D$14:$D$80,MATCH($B40,ListBargainingUnit,0)),IF($C40=0,INDEX('Wage Grid'!$C$14:$C$80,MATCH($B40,ListBargainingUnit,0)),$C40)),0)</f>
        <v>0</v>
      </c>
      <c r="T40" s="815">
        <f>_xlfn.IFNA(IF($A40="Layered-Over",INDEX('Wage Grid'!$D$14:$D$80,MATCH($D40,ListBargainingUnit,0)),IF($E40=0,INDEX('Wage Grid'!$C$14:$C$80,MATCH($D40,ListBargainingUnit,0)),$E40)),0)</f>
        <v>0</v>
      </c>
      <c r="U40" s="815">
        <f t="shared" si="4"/>
        <v>0</v>
      </c>
      <c r="V40" s="363">
        <f>_xlfn.IFNA(INDEX('Wage Grid'!G$14:G$54,MATCH($U40,ListGridLevel,0)),0)</f>
        <v>0</v>
      </c>
      <c r="W40" s="363">
        <f>_xlfn.IFNA(INDEX('Wage Grid'!H$14:H$54,MATCH($U40,ListGridLevel,0)),0)</f>
        <v>0</v>
      </c>
      <c r="X40" s="363">
        <f>_xlfn.IFNA(INDEX('Wage Grid'!I$14:I$54,MATCH($U40,ListGridLevel,0)),0)</f>
        <v>0</v>
      </c>
      <c r="Y40" s="363">
        <f>_xlfn.IFNA(INDEX('Wage Grid'!J$14:J$54,MATCH($U40,ListGridLevel,0)),0)</f>
        <v>0</v>
      </c>
      <c r="Z40" s="363">
        <f t="shared" si="5"/>
        <v>0</v>
      </c>
      <c r="AA40" s="363">
        <f t="shared" si="1"/>
        <v>0</v>
      </c>
    </row>
    <row r="41" spans="1:27" ht="15" customHeight="1" x14ac:dyDescent="0.25">
      <c r="A41" s="256"/>
      <c r="B41" s="64"/>
      <c r="C41" s="257"/>
      <c r="D41" s="70"/>
      <c r="E41" s="258"/>
      <c r="F41" s="259" t="str">
        <f t="shared" si="2"/>
        <v/>
      </c>
      <c r="G41" s="65"/>
      <c r="H41" s="258"/>
      <c r="I41" s="201"/>
      <c r="J41" s="245"/>
      <c r="K41" s="265" t="str">
        <f t="shared" si="6"/>
        <v/>
      </c>
      <c r="L41" s="226"/>
      <c r="M41" s="227"/>
      <c r="N41" s="227"/>
      <c r="O41" s="228"/>
      <c r="P41" s="201"/>
      <c r="Q41" s="188"/>
      <c r="S41" s="815">
        <f>_xlfn.IFNA(IF($A41="Layered-Over",INDEX('Wage Grid'!$D$14:$D$80,MATCH($B41,ListBargainingUnit,0)),IF($C41=0,INDEX('Wage Grid'!$C$14:$C$80,MATCH($B41,ListBargainingUnit,0)),$C41)),0)</f>
        <v>0</v>
      </c>
      <c r="T41" s="815">
        <f>_xlfn.IFNA(IF($A41="Layered-Over",INDEX('Wage Grid'!$D$14:$D$80,MATCH($D41,ListBargainingUnit,0)),IF($E41=0,INDEX('Wage Grid'!$C$14:$C$80,MATCH($D41,ListBargainingUnit,0)),$E41)),0)</f>
        <v>0</v>
      </c>
      <c r="U41" s="815">
        <f t="shared" si="4"/>
        <v>0</v>
      </c>
      <c r="V41" s="363">
        <f>_xlfn.IFNA(INDEX('Wage Grid'!G$14:G$54,MATCH($U41,ListGridLevel,0)),0)</f>
        <v>0</v>
      </c>
      <c r="W41" s="363">
        <f>_xlfn.IFNA(INDEX('Wage Grid'!H$14:H$54,MATCH($U41,ListGridLevel,0)),0)</f>
        <v>0</v>
      </c>
      <c r="X41" s="363">
        <f>_xlfn.IFNA(INDEX('Wage Grid'!I$14:I$54,MATCH($U41,ListGridLevel,0)),0)</f>
        <v>0</v>
      </c>
      <c r="Y41" s="363">
        <f>_xlfn.IFNA(INDEX('Wage Grid'!J$14:J$54,MATCH($U41,ListGridLevel,0)),0)</f>
        <v>0</v>
      </c>
      <c r="Z41" s="363">
        <f t="shared" si="5"/>
        <v>0</v>
      </c>
      <c r="AA41" s="363">
        <f t="shared" si="1"/>
        <v>0</v>
      </c>
    </row>
    <row r="42" spans="1:27" ht="15" customHeight="1" x14ac:dyDescent="0.25">
      <c r="A42" s="256"/>
      <c r="B42" s="64"/>
      <c r="C42" s="257"/>
      <c r="D42" s="70"/>
      <c r="E42" s="258"/>
      <c r="F42" s="259" t="str">
        <f t="shared" si="2"/>
        <v/>
      </c>
      <c r="G42" s="65"/>
      <c r="H42" s="258"/>
      <c r="I42" s="201"/>
      <c r="J42" s="245"/>
      <c r="K42" s="265" t="str">
        <f t="shared" si="6"/>
        <v/>
      </c>
      <c r="L42" s="226"/>
      <c r="M42" s="227"/>
      <c r="N42" s="227"/>
      <c r="O42" s="228"/>
      <c r="P42" s="201"/>
      <c r="Q42" s="188"/>
      <c r="S42" s="815">
        <f>_xlfn.IFNA(IF($A42="Layered-Over",INDEX('Wage Grid'!$D$14:$D$80,MATCH($B42,ListBargainingUnit,0)),IF($C42=0,INDEX('Wage Grid'!$C$14:$C$80,MATCH($B42,ListBargainingUnit,0)),$C42)),0)</f>
        <v>0</v>
      </c>
      <c r="T42" s="815">
        <f>_xlfn.IFNA(IF($A42="Layered-Over",INDEX('Wage Grid'!$D$14:$D$80,MATCH($D42,ListBargainingUnit,0)),IF($E42=0,INDEX('Wage Grid'!$C$14:$C$80,MATCH($D42,ListBargainingUnit,0)),$E42)),0)</f>
        <v>0</v>
      </c>
      <c r="U42" s="815">
        <f t="shared" si="4"/>
        <v>0</v>
      </c>
      <c r="V42" s="363">
        <f>_xlfn.IFNA(INDEX('Wage Grid'!G$14:G$54,MATCH($U42,ListGridLevel,0)),0)</f>
        <v>0</v>
      </c>
      <c r="W42" s="363">
        <f>_xlfn.IFNA(INDEX('Wage Grid'!H$14:H$54,MATCH($U42,ListGridLevel,0)),0)</f>
        <v>0</v>
      </c>
      <c r="X42" s="363">
        <f>_xlfn.IFNA(INDEX('Wage Grid'!I$14:I$54,MATCH($U42,ListGridLevel,0)),0)</f>
        <v>0</v>
      </c>
      <c r="Y42" s="363">
        <f>_xlfn.IFNA(INDEX('Wage Grid'!J$14:J$54,MATCH($U42,ListGridLevel,0)),0)</f>
        <v>0</v>
      </c>
      <c r="Z42" s="363">
        <f t="shared" si="5"/>
        <v>0</v>
      </c>
      <c r="AA42" s="363">
        <f t="shared" si="1"/>
        <v>0</v>
      </c>
    </row>
    <row r="43" spans="1:27" ht="15" customHeight="1" x14ac:dyDescent="0.25">
      <c r="A43" s="256"/>
      <c r="B43" s="64"/>
      <c r="C43" s="257"/>
      <c r="D43" s="70"/>
      <c r="E43" s="258"/>
      <c r="F43" s="259" t="str">
        <f t="shared" si="2"/>
        <v/>
      </c>
      <c r="G43" s="65"/>
      <c r="H43" s="258"/>
      <c r="I43" s="201"/>
      <c r="J43" s="245"/>
      <c r="K43" s="265" t="str">
        <f t="shared" si="6"/>
        <v/>
      </c>
      <c r="L43" s="226"/>
      <c r="M43" s="227"/>
      <c r="N43" s="227"/>
      <c r="O43" s="228"/>
      <c r="P43" s="201"/>
      <c r="Q43" s="188"/>
      <c r="S43" s="815">
        <f>_xlfn.IFNA(IF($A43="Layered-Over",INDEX('Wage Grid'!$D$14:$D$80,MATCH($B43,ListBargainingUnit,0)),IF($C43=0,INDEX('Wage Grid'!$C$14:$C$80,MATCH($B43,ListBargainingUnit,0)),$C43)),0)</f>
        <v>0</v>
      </c>
      <c r="T43" s="815">
        <f>_xlfn.IFNA(IF($A43="Layered-Over",INDEX('Wage Grid'!$D$14:$D$80,MATCH($D43,ListBargainingUnit,0)),IF($E43=0,INDEX('Wage Grid'!$C$14:$C$80,MATCH($D43,ListBargainingUnit,0)),$E43)),0)</f>
        <v>0</v>
      </c>
      <c r="U43" s="815">
        <f t="shared" si="4"/>
        <v>0</v>
      </c>
      <c r="V43" s="363">
        <f>_xlfn.IFNA(INDEX('Wage Grid'!G$14:G$54,MATCH($U43,ListGridLevel,0)),0)</f>
        <v>0</v>
      </c>
      <c r="W43" s="363">
        <f>_xlfn.IFNA(INDEX('Wage Grid'!H$14:H$54,MATCH($U43,ListGridLevel,0)),0)</f>
        <v>0</v>
      </c>
      <c r="X43" s="363">
        <f>_xlfn.IFNA(INDEX('Wage Grid'!I$14:I$54,MATCH($U43,ListGridLevel,0)),0)</f>
        <v>0</v>
      </c>
      <c r="Y43" s="363">
        <f>_xlfn.IFNA(INDEX('Wage Grid'!J$14:J$54,MATCH($U43,ListGridLevel,0)),0)</f>
        <v>0</v>
      </c>
      <c r="Z43" s="363">
        <f t="shared" si="5"/>
        <v>0</v>
      </c>
      <c r="AA43" s="363">
        <f t="shared" si="1"/>
        <v>0</v>
      </c>
    </row>
    <row r="44" spans="1:27" ht="15" customHeight="1" x14ac:dyDescent="0.25">
      <c r="A44" s="256"/>
      <c r="B44" s="64"/>
      <c r="C44" s="257"/>
      <c r="D44" s="70"/>
      <c r="E44" s="258"/>
      <c r="F44" s="259" t="str">
        <f t="shared" si="2"/>
        <v/>
      </c>
      <c r="G44" s="65"/>
      <c r="H44" s="258"/>
      <c r="I44" s="201"/>
      <c r="J44" s="245"/>
      <c r="K44" s="265" t="str">
        <f t="shared" si="6"/>
        <v/>
      </c>
      <c r="L44" s="226"/>
      <c r="M44" s="227"/>
      <c r="N44" s="227"/>
      <c r="O44" s="228"/>
      <c r="P44" s="201"/>
      <c r="Q44" s="188"/>
      <c r="S44" s="815">
        <f>_xlfn.IFNA(IF($A44="Layered-Over",INDEX('Wage Grid'!$D$14:$D$80,MATCH($B44,ListBargainingUnit,0)),IF($C44=0,INDEX('Wage Grid'!$C$14:$C$80,MATCH($B44,ListBargainingUnit,0)),$C44)),0)</f>
        <v>0</v>
      </c>
      <c r="T44" s="815">
        <f>_xlfn.IFNA(IF($A44="Layered-Over",INDEX('Wage Grid'!$D$14:$D$80,MATCH($D44,ListBargainingUnit,0)),IF($E44=0,INDEX('Wage Grid'!$C$14:$C$80,MATCH($D44,ListBargainingUnit,0)),$E44)),0)</f>
        <v>0</v>
      </c>
      <c r="U44" s="815">
        <f t="shared" si="4"/>
        <v>0</v>
      </c>
      <c r="V44" s="363">
        <f>_xlfn.IFNA(INDEX('Wage Grid'!G$14:G$54,MATCH($U44,ListGridLevel,0)),0)</f>
        <v>0</v>
      </c>
      <c r="W44" s="363">
        <f>_xlfn.IFNA(INDEX('Wage Grid'!H$14:H$54,MATCH($U44,ListGridLevel,0)),0)</f>
        <v>0</v>
      </c>
      <c r="X44" s="363">
        <f>_xlfn.IFNA(INDEX('Wage Grid'!I$14:I$54,MATCH($U44,ListGridLevel,0)),0)</f>
        <v>0</v>
      </c>
      <c r="Y44" s="363">
        <f>_xlfn.IFNA(INDEX('Wage Grid'!J$14:J$54,MATCH($U44,ListGridLevel,0)),0)</f>
        <v>0</v>
      </c>
      <c r="Z44" s="363">
        <f t="shared" si="5"/>
        <v>0</v>
      </c>
      <c r="AA44" s="363">
        <f t="shared" si="1"/>
        <v>0</v>
      </c>
    </row>
    <row r="45" spans="1:27" ht="15" customHeight="1" x14ac:dyDescent="0.25">
      <c r="A45" s="256"/>
      <c r="B45" s="64"/>
      <c r="C45" s="257"/>
      <c r="D45" s="70"/>
      <c r="E45" s="258"/>
      <c r="F45" s="259" t="str">
        <f t="shared" si="2"/>
        <v/>
      </c>
      <c r="G45" s="65"/>
      <c r="H45" s="258"/>
      <c r="I45" s="201"/>
      <c r="J45" s="245"/>
      <c r="K45" s="265" t="str">
        <f t="shared" si="6"/>
        <v/>
      </c>
      <c r="L45" s="226"/>
      <c r="M45" s="227"/>
      <c r="N45" s="227"/>
      <c r="O45" s="228"/>
      <c r="P45" s="201"/>
      <c r="Q45" s="188"/>
      <c r="S45" s="815">
        <f>_xlfn.IFNA(IF($A45="Layered-Over",INDEX('Wage Grid'!$D$14:$D$80,MATCH($B45,ListBargainingUnit,0)),IF($C45=0,INDEX('Wage Grid'!$C$14:$C$80,MATCH($B45,ListBargainingUnit,0)),$C45)),0)</f>
        <v>0</v>
      </c>
      <c r="T45" s="815">
        <f>_xlfn.IFNA(IF($A45="Layered-Over",INDEX('Wage Grid'!$D$14:$D$80,MATCH($D45,ListBargainingUnit,0)),IF($E45=0,INDEX('Wage Grid'!$C$14:$C$80,MATCH($D45,ListBargainingUnit,0)),$E45)),0)</f>
        <v>0</v>
      </c>
      <c r="U45" s="815">
        <f t="shared" si="4"/>
        <v>0</v>
      </c>
      <c r="V45" s="363">
        <f>_xlfn.IFNA(INDEX('Wage Grid'!G$14:G$54,MATCH($U45,ListGridLevel,0)),0)</f>
        <v>0</v>
      </c>
      <c r="W45" s="363">
        <f>_xlfn.IFNA(INDEX('Wage Grid'!H$14:H$54,MATCH($U45,ListGridLevel,0)),0)</f>
        <v>0</v>
      </c>
      <c r="X45" s="363">
        <f>_xlfn.IFNA(INDEX('Wage Grid'!I$14:I$54,MATCH($U45,ListGridLevel,0)),0)</f>
        <v>0</v>
      </c>
      <c r="Y45" s="363">
        <f>_xlfn.IFNA(INDEX('Wage Grid'!J$14:J$54,MATCH($U45,ListGridLevel,0)),0)</f>
        <v>0</v>
      </c>
      <c r="Z45" s="363">
        <f t="shared" si="5"/>
        <v>0</v>
      </c>
      <c r="AA45" s="363">
        <f t="shared" si="1"/>
        <v>0</v>
      </c>
    </row>
    <row r="46" spans="1:27" ht="15" customHeight="1" x14ac:dyDescent="0.25">
      <c r="A46" s="256"/>
      <c r="B46" s="64"/>
      <c r="C46" s="257"/>
      <c r="D46" s="70"/>
      <c r="E46" s="258"/>
      <c r="F46" s="259" t="str">
        <f t="shared" si="2"/>
        <v/>
      </c>
      <c r="G46" s="65"/>
      <c r="H46" s="258"/>
      <c r="I46" s="201"/>
      <c r="J46" s="245"/>
      <c r="K46" s="265" t="str">
        <f t="shared" si="6"/>
        <v/>
      </c>
      <c r="L46" s="226"/>
      <c r="M46" s="227"/>
      <c r="N46" s="227"/>
      <c r="O46" s="228"/>
      <c r="P46" s="201"/>
      <c r="Q46" s="188"/>
      <c r="S46" s="815">
        <f>_xlfn.IFNA(IF($A46="Layered-Over",INDEX('Wage Grid'!$D$14:$D$80,MATCH($B46,ListBargainingUnit,0)),IF($C46=0,INDEX('Wage Grid'!$C$14:$C$80,MATCH($B46,ListBargainingUnit,0)),$C46)),0)</f>
        <v>0</v>
      </c>
      <c r="T46" s="815">
        <f>_xlfn.IFNA(IF($A46="Layered-Over",INDEX('Wage Grid'!$D$14:$D$80,MATCH($D46,ListBargainingUnit,0)),IF($E46=0,INDEX('Wage Grid'!$C$14:$C$80,MATCH($D46,ListBargainingUnit,0)),$E46)),0)</f>
        <v>0</v>
      </c>
      <c r="U46" s="815">
        <f t="shared" si="4"/>
        <v>0</v>
      </c>
      <c r="V46" s="363">
        <f>_xlfn.IFNA(INDEX('Wage Grid'!G$14:G$54,MATCH($U46,ListGridLevel,0)),0)</f>
        <v>0</v>
      </c>
      <c r="W46" s="363">
        <f>_xlfn.IFNA(INDEX('Wage Grid'!H$14:H$54,MATCH($U46,ListGridLevel,0)),0)</f>
        <v>0</v>
      </c>
      <c r="X46" s="363">
        <f>_xlfn.IFNA(INDEX('Wage Grid'!I$14:I$54,MATCH($U46,ListGridLevel,0)),0)</f>
        <v>0</v>
      </c>
      <c r="Y46" s="363">
        <f>_xlfn.IFNA(INDEX('Wage Grid'!J$14:J$54,MATCH($U46,ListGridLevel,0)),0)</f>
        <v>0</v>
      </c>
      <c r="Z46" s="363">
        <f t="shared" si="5"/>
        <v>0</v>
      </c>
      <c r="AA46" s="363">
        <f t="shared" si="1"/>
        <v>0</v>
      </c>
    </row>
    <row r="47" spans="1:27" ht="15" customHeight="1" x14ac:dyDescent="0.25">
      <c r="A47" s="256"/>
      <c r="B47" s="64"/>
      <c r="C47" s="257"/>
      <c r="D47" s="70"/>
      <c r="E47" s="258"/>
      <c r="F47" s="259" t="str">
        <f t="shared" si="2"/>
        <v/>
      </c>
      <c r="G47" s="65"/>
      <c r="H47" s="258"/>
      <c r="I47" s="201"/>
      <c r="J47" s="245"/>
      <c r="K47" s="265" t="str">
        <f t="shared" si="6"/>
        <v/>
      </c>
      <c r="L47" s="226"/>
      <c r="M47" s="227"/>
      <c r="N47" s="227"/>
      <c r="O47" s="228"/>
      <c r="P47" s="201"/>
      <c r="Q47" s="188"/>
      <c r="S47" s="815">
        <f>_xlfn.IFNA(IF($A47="Layered-Over",INDEX('Wage Grid'!$D$14:$D$80,MATCH($B47,ListBargainingUnit,0)),IF($C47=0,INDEX('Wage Grid'!$C$14:$C$80,MATCH($B47,ListBargainingUnit,0)),$C47)),0)</f>
        <v>0</v>
      </c>
      <c r="T47" s="815">
        <f>_xlfn.IFNA(IF($A47="Layered-Over",INDEX('Wage Grid'!$D$14:$D$80,MATCH($D47,ListBargainingUnit,0)),IF($E47=0,INDEX('Wage Grid'!$C$14:$C$80,MATCH($D47,ListBargainingUnit,0)),$E47)),0)</f>
        <v>0</v>
      </c>
      <c r="U47" s="815">
        <f t="shared" si="4"/>
        <v>0</v>
      </c>
      <c r="V47" s="363">
        <f>_xlfn.IFNA(INDEX('Wage Grid'!G$14:G$54,MATCH($U47,ListGridLevel,0)),0)</f>
        <v>0</v>
      </c>
      <c r="W47" s="363">
        <f>_xlfn.IFNA(INDEX('Wage Grid'!H$14:H$54,MATCH($U47,ListGridLevel,0)),0)</f>
        <v>0</v>
      </c>
      <c r="X47" s="363">
        <f>_xlfn.IFNA(INDEX('Wage Grid'!I$14:I$54,MATCH($U47,ListGridLevel,0)),0)</f>
        <v>0</v>
      </c>
      <c r="Y47" s="363">
        <f>_xlfn.IFNA(INDEX('Wage Grid'!J$14:J$54,MATCH($U47,ListGridLevel,0)),0)</f>
        <v>0</v>
      </c>
      <c r="Z47" s="363">
        <f t="shared" si="5"/>
        <v>0</v>
      </c>
      <c r="AA47" s="363">
        <f t="shared" si="1"/>
        <v>0</v>
      </c>
    </row>
    <row r="48" spans="1:27" ht="15" customHeight="1" x14ac:dyDescent="0.25">
      <c r="A48" s="256"/>
      <c r="B48" s="64"/>
      <c r="C48" s="257"/>
      <c r="D48" s="70"/>
      <c r="E48" s="258"/>
      <c r="F48" s="259" t="str">
        <f t="shared" si="2"/>
        <v/>
      </c>
      <c r="G48" s="65"/>
      <c r="H48" s="258"/>
      <c r="I48" s="201"/>
      <c r="J48" s="245"/>
      <c r="K48" s="265" t="str">
        <f t="shared" si="6"/>
        <v/>
      </c>
      <c r="L48" s="226"/>
      <c r="M48" s="227"/>
      <c r="N48" s="227"/>
      <c r="O48" s="228"/>
      <c r="P48" s="201"/>
      <c r="Q48" s="188"/>
      <c r="S48" s="815">
        <f>_xlfn.IFNA(IF($A48="Layered-Over",INDEX('Wage Grid'!$D$14:$D$80,MATCH($B48,ListBargainingUnit,0)),IF($C48=0,INDEX('Wage Grid'!$C$14:$C$80,MATCH($B48,ListBargainingUnit,0)),$C48)),0)</f>
        <v>0</v>
      </c>
      <c r="T48" s="815">
        <f>_xlfn.IFNA(IF($A48="Layered-Over",INDEX('Wage Grid'!$D$14:$D$80,MATCH($D48,ListBargainingUnit,0)),IF($E48=0,INDEX('Wage Grid'!$C$14:$C$80,MATCH($D48,ListBargainingUnit,0)),$E48)),0)</f>
        <v>0</v>
      </c>
      <c r="U48" s="815">
        <f t="shared" si="4"/>
        <v>0</v>
      </c>
      <c r="V48" s="363">
        <f>_xlfn.IFNA(INDEX('Wage Grid'!G$14:G$54,MATCH($U48,ListGridLevel,0)),0)</f>
        <v>0</v>
      </c>
      <c r="W48" s="363">
        <f>_xlfn.IFNA(INDEX('Wage Grid'!H$14:H$54,MATCH($U48,ListGridLevel,0)),0)</f>
        <v>0</v>
      </c>
      <c r="X48" s="363">
        <f>_xlfn.IFNA(INDEX('Wage Grid'!I$14:I$54,MATCH($U48,ListGridLevel,0)),0)</f>
        <v>0</v>
      </c>
      <c r="Y48" s="363">
        <f>_xlfn.IFNA(INDEX('Wage Grid'!J$14:J$54,MATCH($U48,ListGridLevel,0)),0)</f>
        <v>0</v>
      </c>
      <c r="Z48" s="363">
        <f t="shared" si="5"/>
        <v>0</v>
      </c>
      <c r="AA48" s="363">
        <f t="shared" si="1"/>
        <v>0</v>
      </c>
    </row>
    <row r="49" spans="1:27" ht="15" customHeight="1" x14ac:dyDescent="0.25">
      <c r="A49" s="256"/>
      <c r="B49" s="64"/>
      <c r="C49" s="257"/>
      <c r="D49" s="70"/>
      <c r="E49" s="258"/>
      <c r="F49" s="259" t="str">
        <f t="shared" si="2"/>
        <v/>
      </c>
      <c r="G49" s="65"/>
      <c r="H49" s="258"/>
      <c r="I49" s="201"/>
      <c r="J49" s="245"/>
      <c r="K49" s="265" t="str">
        <f t="shared" si="6"/>
        <v/>
      </c>
      <c r="L49" s="226"/>
      <c r="M49" s="227"/>
      <c r="N49" s="227"/>
      <c r="O49" s="228"/>
      <c r="P49" s="201"/>
      <c r="Q49" s="188"/>
      <c r="S49" s="815">
        <f>_xlfn.IFNA(IF($A49="Layered-Over",INDEX('Wage Grid'!$D$14:$D$80,MATCH($B49,ListBargainingUnit,0)),IF($C49=0,INDEX('Wage Grid'!$C$14:$C$80,MATCH($B49,ListBargainingUnit,0)),$C49)),0)</f>
        <v>0</v>
      </c>
      <c r="T49" s="815">
        <f>_xlfn.IFNA(IF($A49="Layered-Over",INDEX('Wage Grid'!$D$14:$D$80,MATCH($D49,ListBargainingUnit,0)),IF($E49=0,INDEX('Wage Grid'!$C$14:$C$80,MATCH($D49,ListBargainingUnit,0)),$E49)),0)</f>
        <v>0</v>
      </c>
      <c r="U49" s="815">
        <f t="shared" si="4"/>
        <v>0</v>
      </c>
      <c r="V49" s="363">
        <f>_xlfn.IFNA(INDEX('Wage Grid'!G$14:G$54,MATCH($U49,ListGridLevel,0)),0)</f>
        <v>0</v>
      </c>
      <c r="W49" s="363">
        <f>_xlfn.IFNA(INDEX('Wage Grid'!H$14:H$54,MATCH($U49,ListGridLevel,0)),0)</f>
        <v>0</v>
      </c>
      <c r="X49" s="363">
        <f>_xlfn.IFNA(INDEX('Wage Grid'!I$14:I$54,MATCH($U49,ListGridLevel,0)),0)</f>
        <v>0</v>
      </c>
      <c r="Y49" s="363">
        <f>_xlfn.IFNA(INDEX('Wage Grid'!J$14:J$54,MATCH($U49,ListGridLevel,0)),0)</f>
        <v>0</v>
      </c>
      <c r="Z49" s="363">
        <f t="shared" si="5"/>
        <v>0</v>
      </c>
      <c r="AA49" s="363">
        <f t="shared" ref="AA49:AA80" si="7">SUM(L49*V49,M49*W49,N49*X49,O49*Y49+P49*Q49)</f>
        <v>0</v>
      </c>
    </row>
    <row r="50" spans="1:27" ht="15" customHeight="1" x14ac:dyDescent="0.25">
      <c r="A50" s="256"/>
      <c r="B50" s="64"/>
      <c r="C50" s="257"/>
      <c r="D50" s="70"/>
      <c r="E50" s="258"/>
      <c r="F50" s="259" t="str">
        <f t="shared" si="2"/>
        <v/>
      </c>
      <c r="G50" s="65"/>
      <c r="H50" s="258"/>
      <c r="I50" s="201"/>
      <c r="J50" s="245"/>
      <c r="K50" s="265" t="str">
        <f t="shared" si="6"/>
        <v/>
      </c>
      <c r="L50" s="226"/>
      <c r="M50" s="227"/>
      <c r="N50" s="227"/>
      <c r="O50" s="228"/>
      <c r="P50" s="201"/>
      <c r="Q50" s="188"/>
      <c r="S50" s="815">
        <f>_xlfn.IFNA(IF($A50="Layered-Over",INDEX('Wage Grid'!$D$14:$D$80,MATCH($B50,ListBargainingUnit,0)),IF($C50=0,INDEX('Wage Grid'!$C$14:$C$80,MATCH($B50,ListBargainingUnit,0)),$C50)),0)</f>
        <v>0</v>
      </c>
      <c r="T50" s="815">
        <f>_xlfn.IFNA(IF($A50="Layered-Over",INDEX('Wage Grid'!$D$14:$D$80,MATCH($D50,ListBargainingUnit,0)),IF($E50=0,INDEX('Wage Grid'!$C$14:$C$80,MATCH($D50,ListBargainingUnit,0)),$E50)),0)</f>
        <v>0</v>
      </c>
      <c r="U50" s="815">
        <f t="shared" si="4"/>
        <v>0</v>
      </c>
      <c r="V50" s="363">
        <f>_xlfn.IFNA(INDEX('Wage Grid'!G$14:G$54,MATCH($U50,ListGridLevel,0)),0)</f>
        <v>0</v>
      </c>
      <c r="W50" s="363">
        <f>_xlfn.IFNA(INDEX('Wage Grid'!H$14:H$54,MATCH($U50,ListGridLevel,0)),0)</f>
        <v>0</v>
      </c>
      <c r="X50" s="363">
        <f>_xlfn.IFNA(INDEX('Wage Grid'!I$14:I$54,MATCH($U50,ListGridLevel,0)),0)</f>
        <v>0</v>
      </c>
      <c r="Y50" s="363">
        <f>_xlfn.IFNA(INDEX('Wage Grid'!J$14:J$54,MATCH($U50,ListGridLevel,0)),0)</f>
        <v>0</v>
      </c>
      <c r="Z50" s="363">
        <f t="shared" si="5"/>
        <v>0</v>
      </c>
      <c r="AA50" s="363">
        <f t="shared" si="7"/>
        <v>0</v>
      </c>
    </row>
    <row r="51" spans="1:27" ht="15" customHeight="1" x14ac:dyDescent="0.25">
      <c r="A51" s="256"/>
      <c r="B51" s="64"/>
      <c r="C51" s="257"/>
      <c r="D51" s="70"/>
      <c r="E51" s="258"/>
      <c r="F51" s="259" t="str">
        <f t="shared" si="2"/>
        <v/>
      </c>
      <c r="G51" s="65"/>
      <c r="H51" s="258"/>
      <c r="I51" s="201"/>
      <c r="J51" s="245"/>
      <c r="K51" s="265" t="str">
        <f t="shared" si="6"/>
        <v/>
      </c>
      <c r="L51" s="226"/>
      <c r="M51" s="227"/>
      <c r="N51" s="227"/>
      <c r="O51" s="228"/>
      <c r="P51" s="201"/>
      <c r="Q51" s="188"/>
      <c r="S51" s="815">
        <f>_xlfn.IFNA(IF($A51="Layered-Over",INDEX('Wage Grid'!$D$14:$D$80,MATCH($B51,ListBargainingUnit,0)),IF($C51=0,INDEX('Wage Grid'!$C$14:$C$80,MATCH($B51,ListBargainingUnit,0)),$C51)),0)</f>
        <v>0</v>
      </c>
      <c r="T51" s="815">
        <f>_xlfn.IFNA(IF($A51="Layered-Over",INDEX('Wage Grid'!$D$14:$D$80,MATCH($D51,ListBargainingUnit,0)),IF($E51=0,INDEX('Wage Grid'!$C$14:$C$80,MATCH($D51,ListBargainingUnit,0)),$E51)),0)</f>
        <v>0</v>
      </c>
      <c r="U51" s="815">
        <f t="shared" si="4"/>
        <v>0</v>
      </c>
      <c r="V51" s="363">
        <f>_xlfn.IFNA(INDEX('Wage Grid'!G$14:G$54,MATCH($U51,ListGridLevel,0)),0)</f>
        <v>0</v>
      </c>
      <c r="W51" s="363">
        <f>_xlfn.IFNA(INDEX('Wage Grid'!H$14:H$54,MATCH($U51,ListGridLevel,0)),0)</f>
        <v>0</v>
      </c>
      <c r="X51" s="363">
        <f>_xlfn.IFNA(INDEX('Wage Grid'!I$14:I$54,MATCH($U51,ListGridLevel,0)),0)</f>
        <v>0</v>
      </c>
      <c r="Y51" s="363">
        <f>_xlfn.IFNA(INDEX('Wage Grid'!J$14:J$54,MATCH($U51,ListGridLevel,0)),0)</f>
        <v>0</v>
      </c>
      <c r="Z51" s="363">
        <f t="shared" si="5"/>
        <v>0</v>
      </c>
      <c r="AA51" s="363">
        <f t="shared" si="7"/>
        <v>0</v>
      </c>
    </row>
    <row r="52" spans="1:27" ht="15" customHeight="1" x14ac:dyDescent="0.25">
      <c r="A52" s="256"/>
      <c r="B52" s="64"/>
      <c r="C52" s="257"/>
      <c r="D52" s="70"/>
      <c r="E52" s="258"/>
      <c r="F52" s="259" t="str">
        <f t="shared" si="2"/>
        <v/>
      </c>
      <c r="G52" s="65"/>
      <c r="H52" s="258"/>
      <c r="I52" s="201"/>
      <c r="J52" s="245"/>
      <c r="K52" s="265" t="str">
        <f t="shared" si="6"/>
        <v/>
      </c>
      <c r="L52" s="226"/>
      <c r="M52" s="227"/>
      <c r="N52" s="227"/>
      <c r="O52" s="228"/>
      <c r="P52" s="201"/>
      <c r="Q52" s="188"/>
      <c r="S52" s="815">
        <f>_xlfn.IFNA(IF($A52="Layered-Over",INDEX('Wage Grid'!$D$14:$D$80,MATCH($B52,ListBargainingUnit,0)),IF($C52=0,INDEX('Wage Grid'!$C$14:$C$80,MATCH($B52,ListBargainingUnit,0)),$C52)),0)</f>
        <v>0</v>
      </c>
      <c r="T52" s="815">
        <f>_xlfn.IFNA(IF($A52="Layered-Over",INDEX('Wage Grid'!$D$14:$D$80,MATCH($D52,ListBargainingUnit,0)),IF($E52=0,INDEX('Wage Grid'!$C$14:$C$80,MATCH($D52,ListBargainingUnit,0)),$E52)),0)</f>
        <v>0</v>
      </c>
      <c r="U52" s="815">
        <f t="shared" si="4"/>
        <v>0</v>
      </c>
      <c r="V52" s="363">
        <f>_xlfn.IFNA(INDEX('Wage Grid'!G$14:G$54,MATCH($U52,ListGridLevel,0)),0)</f>
        <v>0</v>
      </c>
      <c r="W52" s="363">
        <f>_xlfn.IFNA(INDEX('Wage Grid'!H$14:H$54,MATCH($U52,ListGridLevel,0)),0)</f>
        <v>0</v>
      </c>
      <c r="X52" s="363">
        <f>_xlfn.IFNA(INDEX('Wage Grid'!I$14:I$54,MATCH($U52,ListGridLevel,0)),0)</f>
        <v>0</v>
      </c>
      <c r="Y52" s="363">
        <f>_xlfn.IFNA(INDEX('Wage Grid'!J$14:J$54,MATCH($U52,ListGridLevel,0)),0)</f>
        <v>0</v>
      </c>
      <c r="Z52" s="363">
        <f t="shared" si="5"/>
        <v>0</v>
      </c>
      <c r="AA52" s="363">
        <f t="shared" si="7"/>
        <v>0</v>
      </c>
    </row>
    <row r="53" spans="1:27" ht="15" customHeight="1" x14ac:dyDescent="0.25">
      <c r="A53" s="256"/>
      <c r="B53" s="64"/>
      <c r="C53" s="257"/>
      <c r="D53" s="70"/>
      <c r="E53" s="258"/>
      <c r="F53" s="259" t="str">
        <f t="shared" si="2"/>
        <v/>
      </c>
      <c r="G53" s="65"/>
      <c r="H53" s="258"/>
      <c r="I53" s="201"/>
      <c r="J53" s="245"/>
      <c r="K53" s="265" t="str">
        <f t="shared" si="6"/>
        <v/>
      </c>
      <c r="L53" s="226"/>
      <c r="M53" s="227"/>
      <c r="N53" s="227"/>
      <c r="O53" s="228"/>
      <c r="P53" s="201"/>
      <c r="Q53" s="188"/>
      <c r="S53" s="815">
        <f>_xlfn.IFNA(IF($A53="Layered-Over",INDEX('Wage Grid'!$D$14:$D$80,MATCH($B53,ListBargainingUnit,0)),IF($C53=0,INDEX('Wage Grid'!$C$14:$C$80,MATCH($B53,ListBargainingUnit,0)),$C53)),0)</f>
        <v>0</v>
      </c>
      <c r="T53" s="815">
        <f>_xlfn.IFNA(IF($A53="Layered-Over",INDEX('Wage Grid'!$D$14:$D$80,MATCH($D53,ListBargainingUnit,0)),IF($E53=0,INDEX('Wage Grid'!$C$14:$C$80,MATCH($D53,ListBargainingUnit,0)),$E53)),0)</f>
        <v>0</v>
      </c>
      <c r="U53" s="815">
        <f t="shared" si="4"/>
        <v>0</v>
      </c>
      <c r="V53" s="363">
        <f>_xlfn.IFNA(INDEX('Wage Grid'!G$14:G$54,MATCH($U53,ListGridLevel,0)),0)</f>
        <v>0</v>
      </c>
      <c r="W53" s="363">
        <f>_xlfn.IFNA(INDEX('Wage Grid'!H$14:H$54,MATCH($U53,ListGridLevel,0)),0)</f>
        <v>0</v>
      </c>
      <c r="X53" s="363">
        <f>_xlfn.IFNA(INDEX('Wage Grid'!I$14:I$54,MATCH($U53,ListGridLevel,0)),0)</f>
        <v>0</v>
      </c>
      <c r="Y53" s="363">
        <f>_xlfn.IFNA(INDEX('Wage Grid'!J$14:J$54,MATCH($U53,ListGridLevel,0)),0)</f>
        <v>0</v>
      </c>
      <c r="Z53" s="363">
        <f t="shared" si="5"/>
        <v>0</v>
      </c>
      <c r="AA53" s="363">
        <f t="shared" si="7"/>
        <v>0</v>
      </c>
    </row>
    <row r="54" spans="1:27" ht="15" customHeight="1" x14ac:dyDescent="0.25">
      <c r="A54" s="256"/>
      <c r="B54" s="64"/>
      <c r="C54" s="257"/>
      <c r="D54" s="70"/>
      <c r="E54" s="258"/>
      <c r="F54" s="259" t="str">
        <f t="shared" si="2"/>
        <v/>
      </c>
      <c r="G54" s="65"/>
      <c r="H54" s="258"/>
      <c r="I54" s="201"/>
      <c r="J54" s="245"/>
      <c r="K54" s="265" t="str">
        <f t="shared" si="6"/>
        <v/>
      </c>
      <c r="L54" s="226"/>
      <c r="M54" s="227"/>
      <c r="N54" s="227"/>
      <c r="O54" s="228"/>
      <c r="P54" s="201"/>
      <c r="Q54" s="188"/>
      <c r="S54" s="815">
        <f>_xlfn.IFNA(IF($A54="Layered-Over",INDEX('Wage Grid'!$D$14:$D$80,MATCH($B54,ListBargainingUnit,0)),IF($C54=0,INDEX('Wage Grid'!$C$14:$C$80,MATCH($B54,ListBargainingUnit,0)),$C54)),0)</f>
        <v>0</v>
      </c>
      <c r="T54" s="815">
        <f>_xlfn.IFNA(IF($A54="Layered-Over",INDEX('Wage Grid'!$D$14:$D$80,MATCH($D54,ListBargainingUnit,0)),IF($E54=0,INDEX('Wage Grid'!$C$14:$C$80,MATCH($D54,ListBargainingUnit,0)),$E54)),0)</f>
        <v>0</v>
      </c>
      <c r="U54" s="815">
        <f t="shared" si="4"/>
        <v>0</v>
      </c>
      <c r="V54" s="363">
        <f>_xlfn.IFNA(INDEX('Wage Grid'!G$14:G$54,MATCH($U54,ListGridLevel,0)),0)</f>
        <v>0</v>
      </c>
      <c r="W54" s="363">
        <f>_xlfn.IFNA(INDEX('Wage Grid'!H$14:H$54,MATCH($U54,ListGridLevel,0)),0)</f>
        <v>0</v>
      </c>
      <c r="X54" s="363">
        <f>_xlfn.IFNA(INDEX('Wage Grid'!I$14:I$54,MATCH($U54,ListGridLevel,0)),0)</f>
        <v>0</v>
      </c>
      <c r="Y54" s="363">
        <f>_xlfn.IFNA(INDEX('Wage Grid'!J$14:J$54,MATCH($U54,ListGridLevel,0)),0)</f>
        <v>0</v>
      </c>
      <c r="Z54" s="363">
        <f t="shared" si="5"/>
        <v>0</v>
      </c>
      <c r="AA54" s="363">
        <f t="shared" si="7"/>
        <v>0</v>
      </c>
    </row>
    <row r="55" spans="1:27" ht="15" customHeight="1" x14ac:dyDescent="0.25">
      <c r="A55" s="256"/>
      <c r="B55" s="64"/>
      <c r="C55" s="257"/>
      <c r="D55" s="70"/>
      <c r="E55" s="258"/>
      <c r="F55" s="259" t="str">
        <f t="shared" si="2"/>
        <v/>
      </c>
      <c r="G55" s="65"/>
      <c r="H55" s="258"/>
      <c r="I55" s="201"/>
      <c r="J55" s="245"/>
      <c r="K55" s="265" t="str">
        <f t="shared" si="6"/>
        <v/>
      </c>
      <c r="L55" s="226"/>
      <c r="M55" s="227"/>
      <c r="N55" s="227"/>
      <c r="O55" s="228"/>
      <c r="P55" s="201"/>
      <c r="Q55" s="188"/>
      <c r="S55" s="815">
        <f>_xlfn.IFNA(IF($A55="Layered-Over",INDEX('Wage Grid'!$D$14:$D$80,MATCH($B55,ListBargainingUnit,0)),IF($C55=0,INDEX('Wage Grid'!$C$14:$C$80,MATCH($B55,ListBargainingUnit,0)),$C55)),0)</f>
        <v>0</v>
      </c>
      <c r="T55" s="815">
        <f>_xlfn.IFNA(IF($A55="Layered-Over",INDEX('Wage Grid'!$D$14:$D$80,MATCH($D55,ListBargainingUnit,0)),IF($E55=0,INDEX('Wage Grid'!$C$14:$C$80,MATCH($D55,ListBargainingUnit,0)),$E55)),0)</f>
        <v>0</v>
      </c>
      <c r="U55" s="815">
        <f t="shared" si="4"/>
        <v>0</v>
      </c>
      <c r="V55" s="363">
        <f>_xlfn.IFNA(INDEX('Wage Grid'!G$14:G$54,MATCH($U55,ListGridLevel,0)),0)</f>
        <v>0</v>
      </c>
      <c r="W55" s="363">
        <f>_xlfn.IFNA(INDEX('Wage Grid'!H$14:H$54,MATCH($U55,ListGridLevel,0)),0)</f>
        <v>0</v>
      </c>
      <c r="X55" s="363">
        <f>_xlfn.IFNA(INDEX('Wage Grid'!I$14:I$54,MATCH($U55,ListGridLevel,0)),0)</f>
        <v>0</v>
      </c>
      <c r="Y55" s="363">
        <f>_xlfn.IFNA(INDEX('Wage Grid'!J$14:J$54,MATCH($U55,ListGridLevel,0)),0)</f>
        <v>0</v>
      </c>
      <c r="Z55" s="363">
        <f t="shared" si="5"/>
        <v>0</v>
      </c>
      <c r="AA55" s="363">
        <f t="shared" si="7"/>
        <v>0</v>
      </c>
    </row>
    <row r="56" spans="1:27" ht="15" customHeight="1" x14ac:dyDescent="0.25">
      <c r="A56" s="256"/>
      <c r="B56" s="64"/>
      <c r="C56" s="257"/>
      <c r="D56" s="70"/>
      <c r="E56" s="258"/>
      <c r="F56" s="259" t="str">
        <f t="shared" si="2"/>
        <v/>
      </c>
      <c r="G56" s="65"/>
      <c r="H56" s="258"/>
      <c r="I56" s="201"/>
      <c r="J56" s="245"/>
      <c r="K56" s="265" t="str">
        <f t="shared" si="6"/>
        <v/>
      </c>
      <c r="L56" s="226"/>
      <c r="M56" s="227"/>
      <c r="N56" s="227"/>
      <c r="O56" s="228"/>
      <c r="P56" s="201"/>
      <c r="Q56" s="188"/>
      <c r="S56" s="815">
        <f>_xlfn.IFNA(IF($A56="Layered-Over",INDEX('Wage Grid'!$D$14:$D$80,MATCH($B56,ListBargainingUnit,0)),IF($C56=0,INDEX('Wage Grid'!$C$14:$C$80,MATCH($B56,ListBargainingUnit,0)),$C56)),0)</f>
        <v>0</v>
      </c>
      <c r="T56" s="815">
        <f>_xlfn.IFNA(IF($A56="Layered-Over",INDEX('Wage Grid'!$D$14:$D$80,MATCH($D56,ListBargainingUnit,0)),IF($E56=0,INDEX('Wage Grid'!$C$14:$C$80,MATCH($D56,ListBargainingUnit,0)),$E56)),0)</f>
        <v>0</v>
      </c>
      <c r="U56" s="815">
        <f t="shared" si="4"/>
        <v>0</v>
      </c>
      <c r="V56" s="363">
        <f>_xlfn.IFNA(INDEX('Wage Grid'!G$14:G$54,MATCH($U56,ListGridLevel,0)),0)</f>
        <v>0</v>
      </c>
      <c r="W56" s="363">
        <f>_xlfn.IFNA(INDEX('Wage Grid'!H$14:H$54,MATCH($U56,ListGridLevel,0)),0)</f>
        <v>0</v>
      </c>
      <c r="X56" s="363">
        <f>_xlfn.IFNA(INDEX('Wage Grid'!I$14:I$54,MATCH($U56,ListGridLevel,0)),0)</f>
        <v>0</v>
      </c>
      <c r="Y56" s="363">
        <f>_xlfn.IFNA(INDEX('Wage Grid'!J$14:J$54,MATCH($U56,ListGridLevel,0)),0)</f>
        <v>0</v>
      </c>
      <c r="Z56" s="363">
        <f t="shared" si="5"/>
        <v>0</v>
      </c>
      <c r="AA56" s="363">
        <f t="shared" si="7"/>
        <v>0</v>
      </c>
    </row>
    <row r="57" spans="1:27" ht="15" customHeight="1" x14ac:dyDescent="0.25">
      <c r="A57" s="256"/>
      <c r="B57" s="64"/>
      <c r="C57" s="257"/>
      <c r="D57" s="70"/>
      <c r="E57" s="258"/>
      <c r="F57" s="259" t="str">
        <f t="shared" si="2"/>
        <v/>
      </c>
      <c r="G57" s="65"/>
      <c r="H57" s="258"/>
      <c r="I57" s="201"/>
      <c r="J57" s="245"/>
      <c r="K57" s="265" t="str">
        <f t="shared" si="6"/>
        <v/>
      </c>
      <c r="L57" s="226"/>
      <c r="M57" s="227"/>
      <c r="N57" s="227"/>
      <c r="O57" s="228"/>
      <c r="P57" s="201"/>
      <c r="Q57" s="188"/>
      <c r="S57" s="815">
        <f>_xlfn.IFNA(IF($A57="Layered-Over",INDEX('Wage Grid'!$D$14:$D$80,MATCH($B57,ListBargainingUnit,0)),IF($C57=0,INDEX('Wage Grid'!$C$14:$C$80,MATCH($B57,ListBargainingUnit,0)),$C57)),0)</f>
        <v>0</v>
      </c>
      <c r="T57" s="815">
        <f>_xlfn.IFNA(IF($A57="Layered-Over",INDEX('Wage Grid'!$D$14:$D$80,MATCH($D57,ListBargainingUnit,0)),IF($E57=0,INDEX('Wage Grid'!$C$14:$C$80,MATCH($D57,ListBargainingUnit,0)),$E57)),0)</f>
        <v>0</v>
      </c>
      <c r="U57" s="815">
        <f t="shared" si="4"/>
        <v>0</v>
      </c>
      <c r="V57" s="363">
        <f>_xlfn.IFNA(INDEX('Wage Grid'!G$14:G$54,MATCH($U57,ListGridLevel,0)),0)</f>
        <v>0</v>
      </c>
      <c r="W57" s="363">
        <f>_xlfn.IFNA(INDEX('Wage Grid'!H$14:H$54,MATCH($U57,ListGridLevel,0)),0)</f>
        <v>0</v>
      </c>
      <c r="X57" s="363">
        <f>_xlfn.IFNA(INDEX('Wage Grid'!I$14:I$54,MATCH($U57,ListGridLevel,0)),0)</f>
        <v>0</v>
      </c>
      <c r="Y57" s="363">
        <f>_xlfn.IFNA(INDEX('Wage Grid'!J$14:J$54,MATCH($U57,ListGridLevel,0)),0)</f>
        <v>0</v>
      </c>
      <c r="Z57" s="363">
        <f t="shared" si="5"/>
        <v>0</v>
      </c>
      <c r="AA57" s="363">
        <f t="shared" si="7"/>
        <v>0</v>
      </c>
    </row>
    <row r="58" spans="1:27" ht="15" customHeight="1" x14ac:dyDescent="0.25">
      <c r="A58" s="256"/>
      <c r="B58" s="64"/>
      <c r="C58" s="257"/>
      <c r="D58" s="70"/>
      <c r="E58" s="258"/>
      <c r="F58" s="259" t="str">
        <f t="shared" si="2"/>
        <v/>
      </c>
      <c r="G58" s="65"/>
      <c r="H58" s="258"/>
      <c r="I58" s="201"/>
      <c r="J58" s="245"/>
      <c r="K58" s="265" t="str">
        <f t="shared" si="6"/>
        <v/>
      </c>
      <c r="L58" s="226"/>
      <c r="M58" s="227"/>
      <c r="N58" s="227"/>
      <c r="O58" s="228"/>
      <c r="P58" s="201"/>
      <c r="Q58" s="188"/>
      <c r="S58" s="815">
        <f>_xlfn.IFNA(IF($A58="Layered-Over",INDEX('Wage Grid'!$D$14:$D$80,MATCH($B58,ListBargainingUnit,0)),IF($C58=0,INDEX('Wage Grid'!$C$14:$C$80,MATCH($B58,ListBargainingUnit,0)),$C58)),0)</f>
        <v>0</v>
      </c>
      <c r="T58" s="815">
        <f>_xlfn.IFNA(IF($A58="Layered-Over",INDEX('Wage Grid'!$D$14:$D$80,MATCH($D58,ListBargainingUnit,0)),IF($E58=0,INDEX('Wage Grid'!$C$14:$C$80,MATCH($D58,ListBargainingUnit,0)),$E58)),0)</f>
        <v>0</v>
      </c>
      <c r="U58" s="815">
        <f t="shared" si="4"/>
        <v>0</v>
      </c>
      <c r="V58" s="363">
        <f>_xlfn.IFNA(INDEX('Wage Grid'!G$14:G$54,MATCH($U58,ListGridLevel,0)),0)</f>
        <v>0</v>
      </c>
      <c r="W58" s="363">
        <f>_xlfn.IFNA(INDEX('Wage Grid'!H$14:H$54,MATCH($U58,ListGridLevel,0)),0)</f>
        <v>0</v>
      </c>
      <c r="X58" s="363">
        <f>_xlfn.IFNA(INDEX('Wage Grid'!I$14:I$54,MATCH($U58,ListGridLevel,0)),0)</f>
        <v>0</v>
      </c>
      <c r="Y58" s="363">
        <f>_xlfn.IFNA(INDEX('Wage Grid'!J$14:J$54,MATCH($U58,ListGridLevel,0)),0)</f>
        <v>0</v>
      </c>
      <c r="Z58" s="363">
        <f t="shared" si="5"/>
        <v>0</v>
      </c>
      <c r="AA58" s="363">
        <f t="shared" si="7"/>
        <v>0</v>
      </c>
    </row>
    <row r="59" spans="1:27" ht="15" customHeight="1" x14ac:dyDescent="0.25">
      <c r="A59" s="256"/>
      <c r="B59" s="64"/>
      <c r="C59" s="257"/>
      <c r="D59" s="70"/>
      <c r="E59" s="258"/>
      <c r="F59" s="259" t="str">
        <f t="shared" si="2"/>
        <v/>
      </c>
      <c r="G59" s="65"/>
      <c r="H59" s="258"/>
      <c r="I59" s="201"/>
      <c r="J59" s="245"/>
      <c r="K59" s="265" t="str">
        <f t="shared" si="6"/>
        <v/>
      </c>
      <c r="L59" s="226"/>
      <c r="M59" s="227"/>
      <c r="N59" s="227"/>
      <c r="O59" s="228"/>
      <c r="P59" s="201"/>
      <c r="Q59" s="188"/>
      <c r="S59" s="815">
        <f>_xlfn.IFNA(IF($A59="Layered-Over",INDEX('Wage Grid'!$D$14:$D$80,MATCH($B59,ListBargainingUnit,0)),IF($C59=0,INDEX('Wage Grid'!$C$14:$C$80,MATCH($B59,ListBargainingUnit,0)),$C59)),0)</f>
        <v>0</v>
      </c>
      <c r="T59" s="815">
        <f>_xlfn.IFNA(IF($A59="Layered-Over",INDEX('Wage Grid'!$D$14:$D$80,MATCH($D59,ListBargainingUnit,0)),IF($E59=0,INDEX('Wage Grid'!$C$14:$C$80,MATCH($D59,ListBargainingUnit,0)),$E59)),0)</f>
        <v>0</v>
      </c>
      <c r="U59" s="815">
        <f t="shared" si="4"/>
        <v>0</v>
      </c>
      <c r="V59" s="363">
        <f>_xlfn.IFNA(INDEX('Wage Grid'!G$14:G$54,MATCH($U59,ListGridLevel,0)),0)</f>
        <v>0</v>
      </c>
      <c r="W59" s="363">
        <f>_xlfn.IFNA(INDEX('Wage Grid'!H$14:H$54,MATCH($U59,ListGridLevel,0)),0)</f>
        <v>0</v>
      </c>
      <c r="X59" s="363">
        <f>_xlfn.IFNA(INDEX('Wage Grid'!I$14:I$54,MATCH($U59,ListGridLevel,0)),0)</f>
        <v>0</v>
      </c>
      <c r="Y59" s="363">
        <f>_xlfn.IFNA(INDEX('Wage Grid'!J$14:J$54,MATCH($U59,ListGridLevel,0)),0)</f>
        <v>0</v>
      </c>
      <c r="Z59" s="363">
        <f t="shared" si="5"/>
        <v>0</v>
      </c>
      <c r="AA59" s="363">
        <f t="shared" si="7"/>
        <v>0</v>
      </c>
    </row>
    <row r="60" spans="1:27" ht="15" customHeight="1" x14ac:dyDescent="0.25">
      <c r="A60" s="256"/>
      <c r="B60" s="64"/>
      <c r="C60" s="257"/>
      <c r="D60" s="70"/>
      <c r="E60" s="258"/>
      <c r="F60" s="259" t="str">
        <f t="shared" si="2"/>
        <v/>
      </c>
      <c r="G60" s="65"/>
      <c r="H60" s="258"/>
      <c r="I60" s="201"/>
      <c r="J60" s="245"/>
      <c r="K60" s="265" t="str">
        <f t="shared" si="6"/>
        <v/>
      </c>
      <c r="L60" s="226"/>
      <c r="M60" s="227"/>
      <c r="N60" s="227"/>
      <c r="O60" s="228"/>
      <c r="P60" s="201"/>
      <c r="Q60" s="188"/>
      <c r="S60" s="815">
        <f>_xlfn.IFNA(IF($A60="Layered-Over",INDEX('Wage Grid'!$D$14:$D$80,MATCH($B60,ListBargainingUnit,0)),IF($C60=0,INDEX('Wage Grid'!$C$14:$C$80,MATCH($B60,ListBargainingUnit,0)),$C60)),0)</f>
        <v>0</v>
      </c>
      <c r="T60" s="815">
        <f>_xlfn.IFNA(IF($A60="Layered-Over",INDEX('Wage Grid'!$D$14:$D$80,MATCH($D60,ListBargainingUnit,0)),IF($E60=0,INDEX('Wage Grid'!$C$14:$C$80,MATCH($D60,ListBargainingUnit,0)),$E60)),0)</f>
        <v>0</v>
      </c>
      <c r="U60" s="815">
        <f t="shared" si="4"/>
        <v>0</v>
      </c>
      <c r="V60" s="363">
        <f>_xlfn.IFNA(INDEX('Wage Grid'!G$14:G$54,MATCH($U60,ListGridLevel,0)),0)</f>
        <v>0</v>
      </c>
      <c r="W60" s="363">
        <f>_xlfn.IFNA(INDEX('Wage Grid'!H$14:H$54,MATCH($U60,ListGridLevel,0)),0)</f>
        <v>0</v>
      </c>
      <c r="X60" s="363">
        <f>_xlfn.IFNA(INDEX('Wage Grid'!I$14:I$54,MATCH($U60,ListGridLevel,0)),0)</f>
        <v>0</v>
      </c>
      <c r="Y60" s="363">
        <f>_xlfn.IFNA(INDEX('Wage Grid'!J$14:J$54,MATCH($U60,ListGridLevel,0)),0)</f>
        <v>0</v>
      </c>
      <c r="Z60" s="363">
        <f t="shared" si="5"/>
        <v>0</v>
      </c>
      <c r="AA60" s="363">
        <f t="shared" si="7"/>
        <v>0</v>
      </c>
    </row>
    <row r="61" spans="1:27" ht="15" customHeight="1" x14ac:dyDescent="0.25">
      <c r="A61" s="256"/>
      <c r="B61" s="64"/>
      <c r="C61" s="257"/>
      <c r="D61" s="70"/>
      <c r="E61" s="258"/>
      <c r="F61" s="259" t="str">
        <f t="shared" si="2"/>
        <v/>
      </c>
      <c r="G61" s="65"/>
      <c r="H61" s="258"/>
      <c r="I61" s="201"/>
      <c r="J61" s="245"/>
      <c r="K61" s="265" t="str">
        <f t="shared" si="6"/>
        <v/>
      </c>
      <c r="L61" s="226"/>
      <c r="M61" s="227"/>
      <c r="N61" s="227"/>
      <c r="O61" s="228"/>
      <c r="P61" s="201"/>
      <c r="Q61" s="188"/>
      <c r="S61" s="815">
        <f>_xlfn.IFNA(IF($A61="Layered-Over",INDEX('Wage Grid'!$D$14:$D$80,MATCH($B61,ListBargainingUnit,0)),IF($C61=0,INDEX('Wage Grid'!$C$14:$C$80,MATCH($B61,ListBargainingUnit,0)),$C61)),0)</f>
        <v>0</v>
      </c>
      <c r="T61" s="815">
        <f>_xlfn.IFNA(IF($A61="Layered-Over",INDEX('Wage Grid'!$D$14:$D$80,MATCH($D61,ListBargainingUnit,0)),IF($E61=0,INDEX('Wage Grid'!$C$14:$C$80,MATCH($D61,ListBargainingUnit,0)),$E61)),0)</f>
        <v>0</v>
      </c>
      <c r="U61" s="815">
        <f t="shared" si="4"/>
        <v>0</v>
      </c>
      <c r="V61" s="363">
        <f>_xlfn.IFNA(INDEX('Wage Grid'!G$14:G$54,MATCH($U61,ListGridLevel,0)),0)</f>
        <v>0</v>
      </c>
      <c r="W61" s="363">
        <f>_xlfn.IFNA(INDEX('Wage Grid'!H$14:H$54,MATCH($U61,ListGridLevel,0)),0)</f>
        <v>0</v>
      </c>
      <c r="X61" s="363">
        <f>_xlfn.IFNA(INDEX('Wage Grid'!I$14:I$54,MATCH($U61,ListGridLevel,0)),0)</f>
        <v>0</v>
      </c>
      <c r="Y61" s="363">
        <f>_xlfn.IFNA(INDEX('Wage Grid'!J$14:J$54,MATCH($U61,ListGridLevel,0)),0)</f>
        <v>0</v>
      </c>
      <c r="Z61" s="363">
        <f t="shared" si="5"/>
        <v>0</v>
      </c>
      <c r="AA61" s="363">
        <f t="shared" si="7"/>
        <v>0</v>
      </c>
    </row>
    <row r="62" spans="1:27" ht="15" customHeight="1" x14ac:dyDescent="0.25">
      <c r="A62" s="256"/>
      <c r="B62" s="64"/>
      <c r="C62" s="257"/>
      <c r="D62" s="70"/>
      <c r="E62" s="258"/>
      <c r="F62" s="259" t="str">
        <f t="shared" si="2"/>
        <v/>
      </c>
      <c r="G62" s="65"/>
      <c r="H62" s="258"/>
      <c r="I62" s="201"/>
      <c r="J62" s="245"/>
      <c r="K62" s="265" t="str">
        <f t="shared" si="6"/>
        <v/>
      </c>
      <c r="L62" s="226"/>
      <c r="M62" s="227"/>
      <c r="N62" s="227"/>
      <c r="O62" s="228"/>
      <c r="P62" s="201"/>
      <c r="Q62" s="188"/>
      <c r="S62" s="815">
        <f>_xlfn.IFNA(IF($A62="Layered-Over",INDEX('Wage Grid'!$D$14:$D$80,MATCH($B62,ListBargainingUnit,0)),IF($C62=0,INDEX('Wage Grid'!$C$14:$C$80,MATCH($B62,ListBargainingUnit,0)),$C62)),0)</f>
        <v>0</v>
      </c>
      <c r="T62" s="815">
        <f>_xlfn.IFNA(IF($A62="Layered-Over",INDEX('Wage Grid'!$D$14:$D$80,MATCH($D62,ListBargainingUnit,0)),IF($E62=0,INDEX('Wage Grid'!$C$14:$C$80,MATCH($D62,ListBargainingUnit,0)),$E62)),0)</f>
        <v>0</v>
      </c>
      <c r="U62" s="815">
        <f t="shared" si="4"/>
        <v>0</v>
      </c>
      <c r="V62" s="363">
        <f>_xlfn.IFNA(INDEX('Wage Grid'!G$14:G$54,MATCH($U62,ListGridLevel,0)),0)</f>
        <v>0</v>
      </c>
      <c r="W62" s="363">
        <f>_xlfn.IFNA(INDEX('Wage Grid'!H$14:H$54,MATCH($U62,ListGridLevel,0)),0)</f>
        <v>0</v>
      </c>
      <c r="X62" s="363">
        <f>_xlfn.IFNA(INDEX('Wage Grid'!I$14:I$54,MATCH($U62,ListGridLevel,0)),0)</f>
        <v>0</v>
      </c>
      <c r="Y62" s="363">
        <f>_xlfn.IFNA(INDEX('Wage Grid'!J$14:J$54,MATCH($U62,ListGridLevel,0)),0)</f>
        <v>0</v>
      </c>
      <c r="Z62" s="363">
        <f t="shared" si="5"/>
        <v>0</v>
      </c>
      <c r="AA62" s="363">
        <f t="shared" si="7"/>
        <v>0</v>
      </c>
    </row>
    <row r="63" spans="1:27" ht="15" customHeight="1" x14ac:dyDescent="0.25">
      <c r="A63" s="256"/>
      <c r="B63" s="64"/>
      <c r="C63" s="257"/>
      <c r="D63" s="70"/>
      <c r="E63" s="258"/>
      <c r="F63" s="259" t="str">
        <f t="shared" si="2"/>
        <v/>
      </c>
      <c r="G63" s="65"/>
      <c r="H63" s="258"/>
      <c r="I63" s="201"/>
      <c r="J63" s="245"/>
      <c r="K63" s="265" t="str">
        <f t="shared" si="6"/>
        <v/>
      </c>
      <c r="L63" s="226"/>
      <c r="M63" s="227"/>
      <c r="N63" s="227"/>
      <c r="O63" s="228"/>
      <c r="P63" s="201"/>
      <c r="Q63" s="188"/>
      <c r="S63" s="815">
        <f>_xlfn.IFNA(IF($A63="Layered-Over",INDEX('Wage Grid'!$D$14:$D$80,MATCH($B63,ListBargainingUnit,0)),IF($C63=0,INDEX('Wage Grid'!$C$14:$C$80,MATCH($B63,ListBargainingUnit,0)),$C63)),0)</f>
        <v>0</v>
      </c>
      <c r="T63" s="815">
        <f>_xlfn.IFNA(IF($A63="Layered-Over",INDEX('Wage Grid'!$D$14:$D$80,MATCH($D63,ListBargainingUnit,0)),IF($E63=0,INDEX('Wage Grid'!$C$14:$C$80,MATCH($D63,ListBargainingUnit,0)),$E63)),0)</f>
        <v>0</v>
      </c>
      <c r="U63" s="815">
        <f t="shared" si="4"/>
        <v>0</v>
      </c>
      <c r="V63" s="363">
        <f>_xlfn.IFNA(INDEX('Wage Grid'!G$14:G$54,MATCH($U63,ListGridLevel,0)),0)</f>
        <v>0</v>
      </c>
      <c r="W63" s="363">
        <f>_xlfn.IFNA(INDEX('Wage Grid'!H$14:H$54,MATCH($U63,ListGridLevel,0)),0)</f>
        <v>0</v>
      </c>
      <c r="X63" s="363">
        <f>_xlfn.IFNA(INDEX('Wage Grid'!I$14:I$54,MATCH($U63,ListGridLevel,0)),0)</f>
        <v>0</v>
      </c>
      <c r="Y63" s="363">
        <f>_xlfn.IFNA(INDEX('Wage Grid'!J$14:J$54,MATCH($U63,ListGridLevel,0)),0)</f>
        <v>0</v>
      </c>
      <c r="Z63" s="363">
        <f t="shared" si="5"/>
        <v>0</v>
      </c>
      <c r="AA63" s="363">
        <f t="shared" si="7"/>
        <v>0</v>
      </c>
    </row>
    <row r="64" spans="1:27" ht="15" customHeight="1" x14ac:dyDescent="0.25">
      <c r="A64" s="256"/>
      <c r="B64" s="64"/>
      <c r="C64" s="257"/>
      <c r="D64" s="70"/>
      <c r="E64" s="258"/>
      <c r="F64" s="259" t="str">
        <f t="shared" si="2"/>
        <v/>
      </c>
      <c r="G64" s="65"/>
      <c r="H64" s="258"/>
      <c r="I64" s="201"/>
      <c r="J64" s="245"/>
      <c r="K64" s="265" t="str">
        <f t="shared" si="6"/>
        <v/>
      </c>
      <c r="L64" s="226"/>
      <c r="M64" s="227"/>
      <c r="N64" s="227"/>
      <c r="O64" s="228"/>
      <c r="P64" s="201"/>
      <c r="Q64" s="188"/>
      <c r="S64" s="815">
        <f>_xlfn.IFNA(IF($A64="Layered-Over",INDEX('Wage Grid'!$D$14:$D$80,MATCH($B64,ListBargainingUnit,0)),IF($C64=0,INDEX('Wage Grid'!$C$14:$C$80,MATCH($B64,ListBargainingUnit,0)),$C64)),0)</f>
        <v>0</v>
      </c>
      <c r="T64" s="815">
        <f>_xlfn.IFNA(IF($A64="Layered-Over",INDEX('Wage Grid'!$D$14:$D$80,MATCH($D64,ListBargainingUnit,0)),IF($E64=0,INDEX('Wage Grid'!$C$14:$C$80,MATCH($D64,ListBargainingUnit,0)),$E64)),0)</f>
        <v>0</v>
      </c>
      <c r="U64" s="815">
        <f t="shared" si="4"/>
        <v>0</v>
      </c>
      <c r="V64" s="363">
        <f>_xlfn.IFNA(INDEX('Wage Grid'!G$14:G$54,MATCH($U64,ListGridLevel,0)),0)</f>
        <v>0</v>
      </c>
      <c r="W64" s="363">
        <f>_xlfn.IFNA(INDEX('Wage Grid'!H$14:H$54,MATCH($U64,ListGridLevel,0)),0)</f>
        <v>0</v>
      </c>
      <c r="X64" s="363">
        <f>_xlfn.IFNA(INDEX('Wage Grid'!I$14:I$54,MATCH($U64,ListGridLevel,0)),0)</f>
        <v>0</v>
      </c>
      <c r="Y64" s="363">
        <f>_xlfn.IFNA(INDEX('Wage Grid'!J$14:J$54,MATCH($U64,ListGridLevel,0)),0)</f>
        <v>0</v>
      </c>
      <c r="Z64" s="363">
        <f t="shared" si="5"/>
        <v>0</v>
      </c>
      <c r="AA64" s="363">
        <f t="shared" si="7"/>
        <v>0</v>
      </c>
    </row>
    <row r="65" spans="1:27" ht="15" customHeight="1" x14ac:dyDescent="0.25">
      <c r="A65" s="256"/>
      <c r="B65" s="64"/>
      <c r="C65" s="257"/>
      <c r="D65" s="70"/>
      <c r="E65" s="258"/>
      <c r="F65" s="259" t="str">
        <f t="shared" si="2"/>
        <v/>
      </c>
      <c r="G65" s="65"/>
      <c r="H65" s="258"/>
      <c r="I65" s="201"/>
      <c r="J65" s="245"/>
      <c r="K65" s="265" t="str">
        <f t="shared" si="6"/>
        <v/>
      </c>
      <c r="L65" s="226"/>
      <c r="M65" s="227"/>
      <c r="N65" s="227"/>
      <c r="O65" s="228"/>
      <c r="P65" s="201"/>
      <c r="Q65" s="188"/>
      <c r="S65" s="815">
        <f>_xlfn.IFNA(IF($A65="Layered-Over",INDEX('Wage Grid'!$D$14:$D$80,MATCH($B65,ListBargainingUnit,0)),IF($C65=0,INDEX('Wage Grid'!$C$14:$C$80,MATCH($B65,ListBargainingUnit,0)),$C65)),0)</f>
        <v>0</v>
      </c>
      <c r="T65" s="815">
        <f>_xlfn.IFNA(IF($A65="Layered-Over",INDEX('Wage Grid'!$D$14:$D$80,MATCH($D65,ListBargainingUnit,0)),IF($E65=0,INDEX('Wage Grid'!$C$14:$C$80,MATCH($D65,ListBargainingUnit,0)),$E65)),0)</f>
        <v>0</v>
      </c>
      <c r="U65" s="815">
        <f t="shared" si="4"/>
        <v>0</v>
      </c>
      <c r="V65" s="363">
        <f>_xlfn.IFNA(INDEX('Wage Grid'!G$14:G$54,MATCH($U65,ListGridLevel,0)),0)</f>
        <v>0</v>
      </c>
      <c r="W65" s="363">
        <f>_xlfn.IFNA(INDEX('Wage Grid'!H$14:H$54,MATCH($U65,ListGridLevel,0)),0)</f>
        <v>0</v>
      </c>
      <c r="X65" s="363">
        <f>_xlfn.IFNA(INDEX('Wage Grid'!I$14:I$54,MATCH($U65,ListGridLevel,0)),0)</f>
        <v>0</v>
      </c>
      <c r="Y65" s="363">
        <f>_xlfn.IFNA(INDEX('Wage Grid'!J$14:J$54,MATCH($U65,ListGridLevel,0)),0)</f>
        <v>0</v>
      </c>
      <c r="Z65" s="363">
        <f t="shared" si="5"/>
        <v>0</v>
      </c>
      <c r="AA65" s="363">
        <f t="shared" si="7"/>
        <v>0</v>
      </c>
    </row>
    <row r="66" spans="1:27" ht="15" customHeight="1" x14ac:dyDescent="0.25">
      <c r="A66" s="256"/>
      <c r="B66" s="64"/>
      <c r="C66" s="257"/>
      <c r="D66" s="70"/>
      <c r="E66" s="258"/>
      <c r="F66" s="259" t="str">
        <f t="shared" si="2"/>
        <v/>
      </c>
      <c r="G66" s="65"/>
      <c r="H66" s="258"/>
      <c r="I66" s="201"/>
      <c r="J66" s="245"/>
      <c r="K66" s="265" t="str">
        <f t="shared" si="6"/>
        <v/>
      </c>
      <c r="L66" s="226"/>
      <c r="M66" s="227"/>
      <c r="N66" s="227"/>
      <c r="O66" s="228"/>
      <c r="P66" s="201"/>
      <c r="Q66" s="188"/>
      <c r="S66" s="815">
        <f>_xlfn.IFNA(IF($A66="Layered-Over",INDEX('Wage Grid'!$D$14:$D$80,MATCH($B66,ListBargainingUnit,0)),IF($C66=0,INDEX('Wage Grid'!$C$14:$C$80,MATCH($B66,ListBargainingUnit,0)),$C66)),0)</f>
        <v>0</v>
      </c>
      <c r="T66" s="815">
        <f>_xlfn.IFNA(IF($A66="Layered-Over",INDEX('Wage Grid'!$D$14:$D$80,MATCH($D66,ListBargainingUnit,0)),IF($E66=0,INDEX('Wage Grid'!$C$14:$C$80,MATCH($D66,ListBargainingUnit,0)),$E66)),0)</f>
        <v>0</v>
      </c>
      <c r="U66" s="815">
        <f t="shared" si="4"/>
        <v>0</v>
      </c>
      <c r="V66" s="363">
        <f>_xlfn.IFNA(INDEX('Wage Grid'!G$14:G$54,MATCH($U66,ListGridLevel,0)),0)</f>
        <v>0</v>
      </c>
      <c r="W66" s="363">
        <f>_xlfn.IFNA(INDEX('Wage Grid'!H$14:H$54,MATCH($U66,ListGridLevel,0)),0)</f>
        <v>0</v>
      </c>
      <c r="X66" s="363">
        <f>_xlfn.IFNA(INDEX('Wage Grid'!I$14:I$54,MATCH($U66,ListGridLevel,0)),0)</f>
        <v>0</v>
      </c>
      <c r="Y66" s="363">
        <f>_xlfn.IFNA(INDEX('Wage Grid'!J$14:J$54,MATCH($U66,ListGridLevel,0)),0)</f>
        <v>0</v>
      </c>
      <c r="Z66" s="363">
        <f t="shared" si="5"/>
        <v>0</v>
      </c>
      <c r="AA66" s="363">
        <f t="shared" si="7"/>
        <v>0</v>
      </c>
    </row>
    <row r="67" spans="1:27" ht="15" customHeight="1" x14ac:dyDescent="0.25">
      <c r="A67" s="256"/>
      <c r="B67" s="64"/>
      <c r="C67" s="257"/>
      <c r="D67" s="70"/>
      <c r="E67" s="258"/>
      <c r="F67" s="259" t="str">
        <f t="shared" si="2"/>
        <v/>
      </c>
      <c r="G67" s="65"/>
      <c r="H67" s="258"/>
      <c r="I67" s="201"/>
      <c r="J67" s="245"/>
      <c r="K67" s="265" t="str">
        <f t="shared" si="6"/>
        <v/>
      </c>
      <c r="L67" s="226"/>
      <c r="M67" s="227"/>
      <c r="N67" s="227"/>
      <c r="O67" s="228"/>
      <c r="P67" s="201"/>
      <c r="Q67" s="188"/>
      <c r="S67" s="815">
        <f>_xlfn.IFNA(IF($A67="Layered-Over",INDEX('Wage Grid'!$D$14:$D$80,MATCH($B67,ListBargainingUnit,0)),IF($C67=0,INDEX('Wage Grid'!$C$14:$C$80,MATCH($B67,ListBargainingUnit,0)),$C67)),0)</f>
        <v>0</v>
      </c>
      <c r="T67" s="815">
        <f>_xlfn.IFNA(IF($A67="Layered-Over",INDEX('Wage Grid'!$D$14:$D$80,MATCH($D67,ListBargainingUnit,0)),IF($E67=0,INDEX('Wage Grid'!$C$14:$C$80,MATCH($D67,ListBargainingUnit,0)),$E67)),0)</f>
        <v>0</v>
      </c>
      <c r="U67" s="815">
        <f t="shared" si="4"/>
        <v>0</v>
      </c>
      <c r="V67" s="363">
        <f>_xlfn.IFNA(INDEX('Wage Grid'!G$14:G$54,MATCH($U67,ListGridLevel,0)),0)</f>
        <v>0</v>
      </c>
      <c r="W67" s="363">
        <f>_xlfn.IFNA(INDEX('Wage Grid'!H$14:H$54,MATCH($U67,ListGridLevel,0)),0)</f>
        <v>0</v>
      </c>
      <c r="X67" s="363">
        <f>_xlfn.IFNA(INDEX('Wage Grid'!I$14:I$54,MATCH($U67,ListGridLevel,0)),0)</f>
        <v>0</v>
      </c>
      <c r="Y67" s="363">
        <f>_xlfn.IFNA(INDEX('Wage Grid'!J$14:J$54,MATCH($U67,ListGridLevel,0)),0)</f>
        <v>0</v>
      </c>
      <c r="Z67" s="363">
        <f t="shared" si="5"/>
        <v>0</v>
      </c>
      <c r="AA67" s="363">
        <f t="shared" si="7"/>
        <v>0</v>
      </c>
    </row>
    <row r="68" spans="1:27" ht="15" customHeight="1" x14ac:dyDescent="0.25">
      <c r="A68" s="256"/>
      <c r="B68" s="64"/>
      <c r="C68" s="257"/>
      <c r="D68" s="70"/>
      <c r="E68" s="258"/>
      <c r="F68" s="259" t="str">
        <f t="shared" si="2"/>
        <v/>
      </c>
      <c r="G68" s="65"/>
      <c r="H68" s="258"/>
      <c r="I68" s="201"/>
      <c r="J68" s="245"/>
      <c r="K68" s="265" t="str">
        <f t="shared" si="6"/>
        <v/>
      </c>
      <c r="L68" s="226"/>
      <c r="M68" s="227"/>
      <c r="N68" s="227"/>
      <c r="O68" s="228"/>
      <c r="P68" s="201"/>
      <c r="Q68" s="188"/>
      <c r="S68" s="815">
        <f>_xlfn.IFNA(IF($A68="Layered-Over",INDEX('Wage Grid'!$D$14:$D$80,MATCH($B68,ListBargainingUnit,0)),IF($C68=0,INDEX('Wage Grid'!$C$14:$C$80,MATCH($B68,ListBargainingUnit,0)),$C68)),0)</f>
        <v>0</v>
      </c>
      <c r="T68" s="815">
        <f>_xlfn.IFNA(IF($A68="Layered-Over",INDEX('Wage Grid'!$D$14:$D$80,MATCH($D68,ListBargainingUnit,0)),IF($E68=0,INDEX('Wage Grid'!$C$14:$C$80,MATCH($D68,ListBargainingUnit,0)),$E68)),0)</f>
        <v>0</v>
      </c>
      <c r="U68" s="815">
        <f t="shared" si="4"/>
        <v>0</v>
      </c>
      <c r="V68" s="363">
        <f>_xlfn.IFNA(INDEX('Wage Grid'!G$14:G$54,MATCH($U68,ListGridLevel,0)),0)</f>
        <v>0</v>
      </c>
      <c r="W68" s="363">
        <f>_xlfn.IFNA(INDEX('Wage Grid'!H$14:H$54,MATCH($U68,ListGridLevel,0)),0)</f>
        <v>0</v>
      </c>
      <c r="X68" s="363">
        <f>_xlfn.IFNA(INDEX('Wage Grid'!I$14:I$54,MATCH($U68,ListGridLevel,0)),0)</f>
        <v>0</v>
      </c>
      <c r="Y68" s="363">
        <f>_xlfn.IFNA(INDEX('Wage Grid'!J$14:J$54,MATCH($U68,ListGridLevel,0)),0)</f>
        <v>0</v>
      </c>
      <c r="Z68" s="363">
        <f t="shared" si="5"/>
        <v>0</v>
      </c>
      <c r="AA68" s="363">
        <f t="shared" si="7"/>
        <v>0</v>
      </c>
    </row>
    <row r="69" spans="1:27" ht="15" customHeight="1" x14ac:dyDescent="0.25">
      <c r="A69" s="256"/>
      <c r="B69" s="64"/>
      <c r="C69" s="257"/>
      <c r="D69" s="70"/>
      <c r="E69" s="258"/>
      <c r="F69" s="259" t="str">
        <f t="shared" si="2"/>
        <v/>
      </c>
      <c r="G69" s="65"/>
      <c r="H69" s="258"/>
      <c r="I69" s="201"/>
      <c r="J69" s="245"/>
      <c r="K69" s="265" t="str">
        <f t="shared" si="6"/>
        <v/>
      </c>
      <c r="L69" s="226"/>
      <c r="M69" s="227"/>
      <c r="N69" s="227"/>
      <c r="O69" s="228"/>
      <c r="P69" s="201"/>
      <c r="Q69" s="188"/>
      <c r="S69" s="815">
        <f>_xlfn.IFNA(IF($A69="Layered-Over",INDEX('Wage Grid'!$D$14:$D$80,MATCH($B69,ListBargainingUnit,0)),IF($C69=0,INDEX('Wage Grid'!$C$14:$C$80,MATCH($B69,ListBargainingUnit,0)),$C69)),0)</f>
        <v>0</v>
      </c>
      <c r="T69" s="815">
        <f>_xlfn.IFNA(IF($A69="Layered-Over",INDEX('Wage Grid'!$D$14:$D$80,MATCH($D69,ListBargainingUnit,0)),IF($E69=0,INDEX('Wage Grid'!$C$14:$C$80,MATCH($D69,ListBargainingUnit,0)),$E69)),0)</f>
        <v>0</v>
      </c>
      <c r="U69" s="815">
        <f t="shared" si="4"/>
        <v>0</v>
      </c>
      <c r="V69" s="363">
        <f>_xlfn.IFNA(INDEX('Wage Grid'!G$14:G$54,MATCH($U69,ListGridLevel,0)),0)</f>
        <v>0</v>
      </c>
      <c r="W69" s="363">
        <f>_xlfn.IFNA(INDEX('Wage Grid'!H$14:H$54,MATCH($U69,ListGridLevel,0)),0)</f>
        <v>0</v>
      </c>
      <c r="X69" s="363">
        <f>_xlfn.IFNA(INDEX('Wage Grid'!I$14:I$54,MATCH($U69,ListGridLevel,0)),0)</f>
        <v>0</v>
      </c>
      <c r="Y69" s="363">
        <f>_xlfn.IFNA(INDEX('Wage Grid'!J$14:J$54,MATCH($U69,ListGridLevel,0)),0)</f>
        <v>0</v>
      </c>
      <c r="Z69" s="363">
        <f t="shared" si="5"/>
        <v>0</v>
      </c>
      <c r="AA69" s="363">
        <f t="shared" si="7"/>
        <v>0</v>
      </c>
    </row>
    <row r="70" spans="1:27" ht="15" customHeight="1" x14ac:dyDescent="0.25">
      <c r="A70" s="256"/>
      <c r="B70" s="64"/>
      <c r="C70" s="257"/>
      <c r="D70" s="70"/>
      <c r="E70" s="258"/>
      <c r="F70" s="259" t="str">
        <f t="shared" si="2"/>
        <v/>
      </c>
      <c r="G70" s="65"/>
      <c r="H70" s="258"/>
      <c r="I70" s="201"/>
      <c r="J70" s="245"/>
      <c r="K70" s="265" t="str">
        <f t="shared" si="6"/>
        <v/>
      </c>
      <c r="L70" s="226"/>
      <c r="M70" s="227"/>
      <c r="N70" s="227"/>
      <c r="O70" s="228"/>
      <c r="P70" s="201"/>
      <c r="Q70" s="188"/>
      <c r="S70" s="815">
        <f>_xlfn.IFNA(IF($A70="Layered-Over",INDEX('Wage Grid'!$D$14:$D$80,MATCH($B70,ListBargainingUnit,0)),IF($C70=0,INDEX('Wage Grid'!$C$14:$C$80,MATCH($B70,ListBargainingUnit,0)),$C70)),0)</f>
        <v>0</v>
      </c>
      <c r="T70" s="815">
        <f>_xlfn.IFNA(IF($A70="Layered-Over",INDEX('Wage Grid'!$D$14:$D$80,MATCH($D70,ListBargainingUnit,0)),IF($E70=0,INDEX('Wage Grid'!$C$14:$C$80,MATCH($D70,ListBargainingUnit,0)),$E70)),0)</f>
        <v>0</v>
      </c>
      <c r="U70" s="815">
        <f t="shared" si="4"/>
        <v>0</v>
      </c>
      <c r="V70" s="363">
        <f>_xlfn.IFNA(INDEX('Wage Grid'!G$14:G$54,MATCH($U70,ListGridLevel,0)),0)</f>
        <v>0</v>
      </c>
      <c r="W70" s="363">
        <f>_xlfn.IFNA(INDEX('Wage Grid'!H$14:H$54,MATCH($U70,ListGridLevel,0)),0)</f>
        <v>0</v>
      </c>
      <c r="X70" s="363">
        <f>_xlfn.IFNA(INDEX('Wage Grid'!I$14:I$54,MATCH($U70,ListGridLevel,0)),0)</f>
        <v>0</v>
      </c>
      <c r="Y70" s="363">
        <f>_xlfn.IFNA(INDEX('Wage Grid'!J$14:J$54,MATCH($U70,ListGridLevel,0)),0)</f>
        <v>0</v>
      </c>
      <c r="Z70" s="363">
        <f t="shared" si="5"/>
        <v>0</v>
      </c>
      <c r="AA70" s="363">
        <f t="shared" si="7"/>
        <v>0</v>
      </c>
    </row>
    <row r="71" spans="1:27" ht="15" customHeight="1" x14ac:dyDescent="0.25">
      <c r="A71" s="256"/>
      <c r="B71" s="64"/>
      <c r="C71" s="257"/>
      <c r="D71" s="70"/>
      <c r="E71" s="258"/>
      <c r="F71" s="259" t="str">
        <f t="shared" si="2"/>
        <v/>
      </c>
      <c r="G71" s="65"/>
      <c r="H71" s="258"/>
      <c r="I71" s="201"/>
      <c r="J71" s="245"/>
      <c r="K71" s="265" t="str">
        <f t="shared" si="6"/>
        <v/>
      </c>
      <c r="L71" s="226"/>
      <c r="M71" s="227"/>
      <c r="N71" s="227"/>
      <c r="O71" s="228"/>
      <c r="P71" s="201"/>
      <c r="Q71" s="188"/>
      <c r="S71" s="815">
        <f>_xlfn.IFNA(IF($A71="Layered-Over",INDEX('Wage Grid'!$D$14:$D$80,MATCH($B71,ListBargainingUnit,0)),IF($C71=0,INDEX('Wage Grid'!$C$14:$C$80,MATCH($B71,ListBargainingUnit,0)),$C71)),0)</f>
        <v>0</v>
      </c>
      <c r="T71" s="815">
        <f>_xlfn.IFNA(IF($A71="Layered-Over",INDEX('Wage Grid'!$D$14:$D$80,MATCH($D71,ListBargainingUnit,0)),IF($E71=0,INDEX('Wage Grid'!$C$14:$C$80,MATCH($D71,ListBargainingUnit,0)),$E71)),0)</f>
        <v>0</v>
      </c>
      <c r="U71" s="815">
        <f t="shared" si="4"/>
        <v>0</v>
      </c>
      <c r="V71" s="363">
        <f>_xlfn.IFNA(INDEX('Wage Grid'!G$14:G$54,MATCH($U71,ListGridLevel,0)),0)</f>
        <v>0</v>
      </c>
      <c r="W71" s="363">
        <f>_xlfn.IFNA(INDEX('Wage Grid'!H$14:H$54,MATCH($U71,ListGridLevel,0)),0)</f>
        <v>0</v>
      </c>
      <c r="X71" s="363">
        <f>_xlfn.IFNA(INDEX('Wage Grid'!I$14:I$54,MATCH($U71,ListGridLevel,0)),0)</f>
        <v>0</v>
      </c>
      <c r="Y71" s="363">
        <f>_xlfn.IFNA(INDEX('Wage Grid'!J$14:J$54,MATCH($U71,ListGridLevel,0)),0)</f>
        <v>0</v>
      </c>
      <c r="Z71" s="363">
        <f t="shared" si="5"/>
        <v>0</v>
      </c>
      <c r="AA71" s="363">
        <f t="shared" si="7"/>
        <v>0</v>
      </c>
    </row>
    <row r="72" spans="1:27" ht="15" customHeight="1" x14ac:dyDescent="0.25">
      <c r="A72" s="256"/>
      <c r="B72" s="64"/>
      <c r="C72" s="257"/>
      <c r="D72" s="70"/>
      <c r="E72" s="258"/>
      <c r="F72" s="259" t="str">
        <f t="shared" si="2"/>
        <v/>
      </c>
      <c r="G72" s="65"/>
      <c r="H72" s="258"/>
      <c r="I72" s="201"/>
      <c r="J72" s="245"/>
      <c r="K72" s="265" t="str">
        <f t="shared" si="6"/>
        <v/>
      </c>
      <c r="L72" s="226"/>
      <c r="M72" s="227"/>
      <c r="N72" s="227"/>
      <c r="O72" s="228"/>
      <c r="P72" s="201"/>
      <c r="Q72" s="188"/>
      <c r="S72" s="815">
        <f>_xlfn.IFNA(IF($A72="Layered-Over",INDEX('Wage Grid'!$D$14:$D$80,MATCH($B72,ListBargainingUnit,0)),IF($C72=0,INDEX('Wage Grid'!$C$14:$C$80,MATCH($B72,ListBargainingUnit,0)),$C72)),0)</f>
        <v>0</v>
      </c>
      <c r="T72" s="815">
        <f>_xlfn.IFNA(IF($A72="Layered-Over",INDEX('Wage Grid'!$D$14:$D$80,MATCH($D72,ListBargainingUnit,0)),IF($E72=0,INDEX('Wage Grid'!$C$14:$C$80,MATCH($D72,ListBargainingUnit,0)),$E72)),0)</f>
        <v>0</v>
      </c>
      <c r="U72" s="815">
        <f t="shared" si="4"/>
        <v>0</v>
      </c>
      <c r="V72" s="363">
        <f>_xlfn.IFNA(INDEX('Wage Grid'!G$14:G$54,MATCH($U72,ListGridLevel,0)),0)</f>
        <v>0</v>
      </c>
      <c r="W72" s="363">
        <f>_xlfn.IFNA(INDEX('Wage Grid'!H$14:H$54,MATCH($U72,ListGridLevel,0)),0)</f>
        <v>0</v>
      </c>
      <c r="X72" s="363">
        <f>_xlfn.IFNA(INDEX('Wage Grid'!I$14:I$54,MATCH($U72,ListGridLevel,0)),0)</f>
        <v>0</v>
      </c>
      <c r="Y72" s="363">
        <f>_xlfn.IFNA(INDEX('Wage Grid'!J$14:J$54,MATCH($U72,ListGridLevel,0)),0)</f>
        <v>0</v>
      </c>
      <c r="Z72" s="363">
        <f t="shared" si="5"/>
        <v>0</v>
      </c>
      <c r="AA72" s="363">
        <f t="shared" si="7"/>
        <v>0</v>
      </c>
    </row>
    <row r="73" spans="1:27" ht="15" customHeight="1" x14ac:dyDescent="0.25">
      <c r="A73" s="256"/>
      <c r="B73" s="64"/>
      <c r="C73" s="257"/>
      <c r="D73" s="70"/>
      <c r="E73" s="258"/>
      <c r="F73" s="259" t="str">
        <f t="shared" si="2"/>
        <v/>
      </c>
      <c r="G73" s="65"/>
      <c r="H73" s="258"/>
      <c r="I73" s="201"/>
      <c r="J73" s="245"/>
      <c r="K73" s="265" t="str">
        <f t="shared" si="6"/>
        <v/>
      </c>
      <c r="L73" s="226"/>
      <c r="M73" s="227"/>
      <c r="N73" s="227"/>
      <c r="O73" s="228"/>
      <c r="P73" s="201"/>
      <c r="Q73" s="188"/>
      <c r="S73" s="815">
        <f>_xlfn.IFNA(IF($A73="Layered-Over",INDEX('Wage Grid'!$D$14:$D$80,MATCH($B73,ListBargainingUnit,0)),IF($C73=0,INDEX('Wage Grid'!$C$14:$C$80,MATCH($B73,ListBargainingUnit,0)),$C73)),0)</f>
        <v>0</v>
      </c>
      <c r="T73" s="815">
        <f>_xlfn.IFNA(IF($A73="Layered-Over",INDEX('Wage Grid'!$D$14:$D$80,MATCH($D73,ListBargainingUnit,0)),IF($E73=0,INDEX('Wage Grid'!$C$14:$C$80,MATCH($D73,ListBargainingUnit,0)),$E73)),0)</f>
        <v>0</v>
      </c>
      <c r="U73" s="815">
        <f t="shared" si="4"/>
        <v>0</v>
      </c>
      <c r="V73" s="363">
        <f>_xlfn.IFNA(INDEX('Wage Grid'!G$14:G$54,MATCH($U73,ListGridLevel,0)),0)</f>
        <v>0</v>
      </c>
      <c r="W73" s="363">
        <f>_xlfn.IFNA(INDEX('Wage Grid'!H$14:H$54,MATCH($U73,ListGridLevel,0)),0)</f>
        <v>0</v>
      </c>
      <c r="X73" s="363">
        <f>_xlfn.IFNA(INDEX('Wage Grid'!I$14:I$54,MATCH($U73,ListGridLevel,0)),0)</f>
        <v>0</v>
      </c>
      <c r="Y73" s="363">
        <f>_xlfn.IFNA(INDEX('Wage Grid'!J$14:J$54,MATCH($U73,ListGridLevel,0)),0)</f>
        <v>0</v>
      </c>
      <c r="Z73" s="363">
        <f t="shared" si="5"/>
        <v>0</v>
      </c>
      <c r="AA73" s="363">
        <f t="shared" si="7"/>
        <v>0</v>
      </c>
    </row>
    <row r="74" spans="1:27" ht="15" customHeight="1" x14ac:dyDescent="0.25">
      <c r="A74" s="256"/>
      <c r="B74" s="64"/>
      <c r="C74" s="257"/>
      <c r="D74" s="70"/>
      <c r="E74" s="258"/>
      <c r="F74" s="259" t="str">
        <f t="shared" si="2"/>
        <v/>
      </c>
      <c r="G74" s="65"/>
      <c r="H74" s="258"/>
      <c r="I74" s="201"/>
      <c r="J74" s="245"/>
      <c r="K74" s="265" t="str">
        <f t="shared" si="6"/>
        <v/>
      </c>
      <c r="L74" s="226"/>
      <c r="M74" s="227"/>
      <c r="N74" s="227"/>
      <c r="O74" s="228"/>
      <c r="P74" s="201"/>
      <c r="Q74" s="188"/>
      <c r="S74" s="815">
        <f>_xlfn.IFNA(IF($A74="Layered-Over",INDEX('Wage Grid'!$D$14:$D$80,MATCH($B74,ListBargainingUnit,0)),IF($C74=0,INDEX('Wage Grid'!$C$14:$C$80,MATCH($B74,ListBargainingUnit,0)),$C74)),0)</f>
        <v>0</v>
      </c>
      <c r="T74" s="815">
        <f>_xlfn.IFNA(IF($A74="Layered-Over",INDEX('Wage Grid'!$D$14:$D$80,MATCH($D74,ListBargainingUnit,0)),IF($E74=0,INDEX('Wage Grid'!$C$14:$C$80,MATCH($D74,ListBargainingUnit,0)),$E74)),0)</f>
        <v>0</v>
      </c>
      <c r="U74" s="815">
        <f t="shared" si="4"/>
        <v>0</v>
      </c>
      <c r="V74" s="363">
        <f>_xlfn.IFNA(INDEX('Wage Grid'!G$14:G$54,MATCH($U74,ListGridLevel,0)),0)</f>
        <v>0</v>
      </c>
      <c r="W74" s="363">
        <f>_xlfn.IFNA(INDEX('Wage Grid'!H$14:H$54,MATCH($U74,ListGridLevel,0)),0)</f>
        <v>0</v>
      </c>
      <c r="X74" s="363">
        <f>_xlfn.IFNA(INDEX('Wage Grid'!I$14:I$54,MATCH($U74,ListGridLevel,0)),0)</f>
        <v>0</v>
      </c>
      <c r="Y74" s="363">
        <f>_xlfn.IFNA(INDEX('Wage Grid'!J$14:J$54,MATCH($U74,ListGridLevel,0)),0)</f>
        <v>0</v>
      </c>
      <c r="Z74" s="363">
        <f t="shared" si="5"/>
        <v>0</v>
      </c>
      <c r="AA74" s="363">
        <f t="shared" si="7"/>
        <v>0</v>
      </c>
    </row>
    <row r="75" spans="1:27" ht="15" customHeight="1" x14ac:dyDescent="0.25">
      <c r="A75" s="256"/>
      <c r="B75" s="64"/>
      <c r="C75" s="257"/>
      <c r="D75" s="70"/>
      <c r="E75" s="258"/>
      <c r="F75" s="259" t="str">
        <f t="shared" si="2"/>
        <v/>
      </c>
      <c r="G75" s="65"/>
      <c r="H75" s="258"/>
      <c r="I75" s="201"/>
      <c r="J75" s="245"/>
      <c r="K75" s="265" t="str">
        <f t="shared" si="6"/>
        <v/>
      </c>
      <c r="L75" s="226"/>
      <c r="M75" s="227"/>
      <c r="N75" s="227"/>
      <c r="O75" s="228"/>
      <c r="P75" s="201"/>
      <c r="Q75" s="188"/>
      <c r="S75" s="815">
        <f>_xlfn.IFNA(IF($A75="Layered-Over",INDEX('Wage Grid'!$D$14:$D$80,MATCH($B75,ListBargainingUnit,0)),IF($C75=0,INDEX('Wage Grid'!$C$14:$C$80,MATCH($B75,ListBargainingUnit,0)),$C75)),0)</f>
        <v>0</v>
      </c>
      <c r="T75" s="815">
        <f>_xlfn.IFNA(IF($A75="Layered-Over",INDEX('Wage Grid'!$D$14:$D$80,MATCH($D75,ListBargainingUnit,0)),IF($E75=0,INDEX('Wage Grid'!$C$14:$C$80,MATCH($D75,ListBargainingUnit,0)),$E75)),0)</f>
        <v>0</v>
      </c>
      <c r="U75" s="815">
        <f t="shared" si="4"/>
        <v>0</v>
      </c>
      <c r="V75" s="363">
        <f>_xlfn.IFNA(INDEX('Wage Grid'!G$14:G$54,MATCH($U75,ListGridLevel,0)),0)</f>
        <v>0</v>
      </c>
      <c r="W75" s="363">
        <f>_xlfn.IFNA(INDEX('Wage Grid'!H$14:H$54,MATCH($U75,ListGridLevel,0)),0)</f>
        <v>0</v>
      </c>
      <c r="X75" s="363">
        <f>_xlfn.IFNA(INDEX('Wage Grid'!I$14:I$54,MATCH($U75,ListGridLevel,0)),0)</f>
        <v>0</v>
      </c>
      <c r="Y75" s="363">
        <f>_xlfn.IFNA(INDEX('Wage Grid'!J$14:J$54,MATCH($U75,ListGridLevel,0)),0)</f>
        <v>0</v>
      </c>
      <c r="Z75" s="363">
        <f t="shared" si="5"/>
        <v>0</v>
      </c>
      <c r="AA75" s="363">
        <f t="shared" si="7"/>
        <v>0</v>
      </c>
    </row>
    <row r="76" spans="1:27" ht="15" customHeight="1" x14ac:dyDescent="0.25">
      <c r="A76" s="256"/>
      <c r="B76" s="64"/>
      <c r="C76" s="257"/>
      <c r="D76" s="70"/>
      <c r="E76" s="258"/>
      <c r="F76" s="259" t="str">
        <f t="shared" si="2"/>
        <v/>
      </c>
      <c r="G76" s="65"/>
      <c r="H76" s="258"/>
      <c r="I76" s="201"/>
      <c r="J76" s="245"/>
      <c r="K76" s="265" t="str">
        <f t="shared" si="6"/>
        <v/>
      </c>
      <c r="L76" s="226"/>
      <c r="M76" s="227"/>
      <c r="N76" s="227"/>
      <c r="O76" s="228"/>
      <c r="P76" s="201"/>
      <c r="Q76" s="188"/>
      <c r="S76" s="815">
        <f>_xlfn.IFNA(IF($A76="Layered-Over",INDEX('Wage Grid'!$D$14:$D$80,MATCH($B76,ListBargainingUnit,0)),IF($C76=0,INDEX('Wage Grid'!$C$14:$C$80,MATCH($B76,ListBargainingUnit,0)),$C76)),0)</f>
        <v>0</v>
      </c>
      <c r="T76" s="815">
        <f>_xlfn.IFNA(IF($A76="Layered-Over",INDEX('Wage Grid'!$D$14:$D$80,MATCH($D76,ListBargainingUnit,0)),IF($E76=0,INDEX('Wage Grid'!$C$14:$C$80,MATCH($D76,ListBargainingUnit,0)),$E76)),0)</f>
        <v>0</v>
      </c>
      <c r="U76" s="815">
        <f t="shared" si="4"/>
        <v>0</v>
      </c>
      <c r="V76" s="363">
        <f>_xlfn.IFNA(INDEX('Wage Grid'!G$14:G$54,MATCH($U76,ListGridLevel,0)),0)</f>
        <v>0</v>
      </c>
      <c r="W76" s="363">
        <f>_xlfn.IFNA(INDEX('Wage Grid'!H$14:H$54,MATCH($U76,ListGridLevel,0)),0)</f>
        <v>0</v>
      </c>
      <c r="X76" s="363">
        <f>_xlfn.IFNA(INDEX('Wage Grid'!I$14:I$54,MATCH($U76,ListGridLevel,0)),0)</f>
        <v>0</v>
      </c>
      <c r="Y76" s="363">
        <f>_xlfn.IFNA(INDEX('Wage Grid'!J$14:J$54,MATCH($U76,ListGridLevel,0)),0)</f>
        <v>0</v>
      </c>
      <c r="Z76" s="363">
        <f t="shared" si="5"/>
        <v>0</v>
      </c>
      <c r="AA76" s="363">
        <f t="shared" si="7"/>
        <v>0</v>
      </c>
    </row>
    <row r="77" spans="1:27" ht="15" customHeight="1" x14ac:dyDescent="0.25">
      <c r="A77" s="256"/>
      <c r="B77" s="64"/>
      <c r="C77" s="257"/>
      <c r="D77" s="70"/>
      <c r="E77" s="258"/>
      <c r="F77" s="259" t="str">
        <f t="shared" si="2"/>
        <v/>
      </c>
      <c r="G77" s="65"/>
      <c r="H77" s="258"/>
      <c r="I77" s="201"/>
      <c r="J77" s="245"/>
      <c r="K77" s="265" t="str">
        <f t="shared" si="6"/>
        <v/>
      </c>
      <c r="L77" s="226"/>
      <c r="M77" s="227"/>
      <c r="N77" s="227"/>
      <c r="O77" s="228"/>
      <c r="P77" s="201"/>
      <c r="Q77" s="188"/>
      <c r="S77" s="815">
        <f>_xlfn.IFNA(IF($A77="Layered-Over",INDEX('Wage Grid'!$D$14:$D$80,MATCH($B77,ListBargainingUnit,0)),IF($C77=0,INDEX('Wage Grid'!$C$14:$C$80,MATCH($B77,ListBargainingUnit,0)),$C77)),0)</f>
        <v>0</v>
      </c>
      <c r="T77" s="815">
        <f>_xlfn.IFNA(IF($A77="Layered-Over",INDEX('Wage Grid'!$D$14:$D$80,MATCH($D77,ListBargainingUnit,0)),IF($E77=0,INDEX('Wage Grid'!$C$14:$C$80,MATCH($D77,ListBargainingUnit,0)),$E77)),0)</f>
        <v>0</v>
      </c>
      <c r="U77" s="815">
        <f t="shared" si="4"/>
        <v>0</v>
      </c>
      <c r="V77" s="363">
        <f>_xlfn.IFNA(INDEX('Wage Grid'!G$14:G$54,MATCH($U77,ListGridLevel,0)),0)</f>
        <v>0</v>
      </c>
      <c r="W77" s="363">
        <f>_xlfn.IFNA(INDEX('Wage Grid'!H$14:H$54,MATCH($U77,ListGridLevel,0)),0)</f>
        <v>0</v>
      </c>
      <c r="X77" s="363">
        <f>_xlfn.IFNA(INDEX('Wage Grid'!I$14:I$54,MATCH($U77,ListGridLevel,0)),0)</f>
        <v>0</v>
      </c>
      <c r="Y77" s="363">
        <f>_xlfn.IFNA(INDEX('Wage Grid'!J$14:J$54,MATCH($U77,ListGridLevel,0)),0)</f>
        <v>0</v>
      </c>
      <c r="Z77" s="363">
        <f t="shared" si="5"/>
        <v>0</v>
      </c>
      <c r="AA77" s="363">
        <f t="shared" si="7"/>
        <v>0</v>
      </c>
    </row>
    <row r="78" spans="1:27" ht="15" customHeight="1" x14ac:dyDescent="0.25">
      <c r="A78" s="256"/>
      <c r="B78" s="64"/>
      <c r="C78" s="257"/>
      <c r="D78" s="70"/>
      <c r="E78" s="258"/>
      <c r="F78" s="259" t="str">
        <f t="shared" si="2"/>
        <v/>
      </c>
      <c r="G78" s="65"/>
      <c r="H78" s="258"/>
      <c r="I78" s="201"/>
      <c r="J78" s="245"/>
      <c r="K78" s="265" t="str">
        <f t="shared" si="6"/>
        <v/>
      </c>
      <c r="L78" s="226"/>
      <c r="M78" s="227"/>
      <c r="N78" s="227"/>
      <c r="O78" s="228"/>
      <c r="P78" s="201"/>
      <c r="Q78" s="188"/>
      <c r="S78" s="815">
        <f>_xlfn.IFNA(IF($A78="Layered-Over",INDEX('Wage Grid'!$D$14:$D$80,MATCH($B78,ListBargainingUnit,0)),IF($C78=0,INDEX('Wage Grid'!$C$14:$C$80,MATCH($B78,ListBargainingUnit,0)),$C78)),0)</f>
        <v>0</v>
      </c>
      <c r="T78" s="815">
        <f>_xlfn.IFNA(IF($A78="Layered-Over",INDEX('Wage Grid'!$D$14:$D$80,MATCH($D78,ListBargainingUnit,0)),IF($E78=0,INDEX('Wage Grid'!$C$14:$C$80,MATCH($D78,ListBargainingUnit,0)),$E78)),0)</f>
        <v>0</v>
      </c>
      <c r="U78" s="815">
        <f t="shared" si="4"/>
        <v>0</v>
      </c>
      <c r="V78" s="363">
        <f>_xlfn.IFNA(INDEX('Wage Grid'!G$14:G$54,MATCH($U78,ListGridLevel,0)),0)</f>
        <v>0</v>
      </c>
      <c r="W78" s="363">
        <f>_xlfn.IFNA(INDEX('Wage Grid'!H$14:H$54,MATCH($U78,ListGridLevel,0)),0)</f>
        <v>0</v>
      </c>
      <c r="X78" s="363">
        <f>_xlfn.IFNA(INDEX('Wage Grid'!I$14:I$54,MATCH($U78,ListGridLevel,0)),0)</f>
        <v>0</v>
      </c>
      <c r="Y78" s="363">
        <f>_xlfn.IFNA(INDEX('Wage Grid'!J$14:J$54,MATCH($U78,ListGridLevel,0)),0)</f>
        <v>0</v>
      </c>
      <c r="Z78" s="363">
        <f t="shared" si="5"/>
        <v>0</v>
      </c>
      <c r="AA78" s="363">
        <f t="shared" si="7"/>
        <v>0</v>
      </c>
    </row>
    <row r="79" spans="1:27" ht="15" customHeight="1" x14ac:dyDescent="0.25">
      <c r="A79" s="256"/>
      <c r="B79" s="64"/>
      <c r="C79" s="257"/>
      <c r="D79" s="70"/>
      <c r="E79" s="258"/>
      <c r="F79" s="259" t="str">
        <f t="shared" si="2"/>
        <v/>
      </c>
      <c r="G79" s="65"/>
      <c r="H79" s="258"/>
      <c r="I79" s="201"/>
      <c r="J79" s="245"/>
      <c r="K79" s="265" t="str">
        <f t="shared" si="6"/>
        <v/>
      </c>
      <c r="L79" s="226"/>
      <c r="M79" s="227"/>
      <c r="N79" s="227"/>
      <c r="O79" s="228"/>
      <c r="P79" s="201"/>
      <c r="Q79" s="188"/>
      <c r="S79" s="815">
        <f>_xlfn.IFNA(IF($A79="Layered-Over",INDEX('Wage Grid'!$D$14:$D$80,MATCH($B79,ListBargainingUnit,0)),IF($C79=0,INDEX('Wage Grid'!$C$14:$C$80,MATCH($B79,ListBargainingUnit,0)),$C79)),0)</f>
        <v>0</v>
      </c>
      <c r="T79" s="815">
        <f>_xlfn.IFNA(IF($A79="Layered-Over",INDEX('Wage Grid'!$D$14:$D$80,MATCH($D79,ListBargainingUnit,0)),IF($E79=0,INDEX('Wage Grid'!$C$14:$C$80,MATCH($D79,ListBargainingUnit,0)),$E79)),0)</f>
        <v>0</v>
      </c>
      <c r="U79" s="815">
        <f t="shared" si="4"/>
        <v>0</v>
      </c>
      <c r="V79" s="363">
        <f>_xlfn.IFNA(INDEX('Wage Grid'!G$14:G$54,MATCH($U79,ListGridLevel,0)),0)</f>
        <v>0</v>
      </c>
      <c r="W79" s="363">
        <f>_xlfn.IFNA(INDEX('Wage Grid'!H$14:H$54,MATCH($U79,ListGridLevel,0)),0)</f>
        <v>0</v>
      </c>
      <c r="X79" s="363">
        <f>_xlfn.IFNA(INDEX('Wage Grid'!I$14:I$54,MATCH($U79,ListGridLevel,0)),0)</f>
        <v>0</v>
      </c>
      <c r="Y79" s="363">
        <f>_xlfn.IFNA(INDEX('Wage Grid'!J$14:J$54,MATCH($U79,ListGridLevel,0)),0)</f>
        <v>0</v>
      </c>
      <c r="Z79" s="363">
        <f t="shared" si="5"/>
        <v>0</v>
      </c>
      <c r="AA79" s="363">
        <f t="shared" si="7"/>
        <v>0</v>
      </c>
    </row>
    <row r="80" spans="1:27" ht="15" customHeight="1" x14ac:dyDescent="0.25">
      <c r="A80" s="256"/>
      <c r="B80" s="64"/>
      <c r="C80" s="257"/>
      <c r="D80" s="70"/>
      <c r="E80" s="258"/>
      <c r="F80" s="259" t="str">
        <f t="shared" si="2"/>
        <v/>
      </c>
      <c r="G80" s="65"/>
      <c r="H80" s="258"/>
      <c r="I80" s="201"/>
      <c r="J80" s="245"/>
      <c r="K80" s="265" t="str">
        <f t="shared" si="6"/>
        <v/>
      </c>
      <c r="L80" s="226"/>
      <c r="M80" s="227"/>
      <c r="N80" s="227"/>
      <c r="O80" s="228"/>
      <c r="P80" s="201"/>
      <c r="Q80" s="188"/>
      <c r="S80" s="815">
        <f>_xlfn.IFNA(IF($A80="Layered-Over",INDEX('Wage Grid'!$D$14:$D$80,MATCH($B80,ListBargainingUnit,0)),IF($C80=0,INDEX('Wage Grid'!$C$14:$C$80,MATCH($B80,ListBargainingUnit,0)),$C80)),0)</f>
        <v>0</v>
      </c>
      <c r="T80" s="815">
        <f>_xlfn.IFNA(IF($A80="Layered-Over",INDEX('Wage Grid'!$D$14:$D$80,MATCH($D80,ListBargainingUnit,0)),IF($E80=0,INDEX('Wage Grid'!$C$14:$C$80,MATCH($D80,ListBargainingUnit,0)),$E80)),0)</f>
        <v>0</v>
      </c>
      <c r="U80" s="815">
        <f t="shared" si="4"/>
        <v>0</v>
      </c>
      <c r="V80" s="363">
        <f>_xlfn.IFNA(INDEX('Wage Grid'!G$14:G$54,MATCH($U80,ListGridLevel,0)),0)</f>
        <v>0</v>
      </c>
      <c r="W80" s="363">
        <f>_xlfn.IFNA(INDEX('Wage Grid'!H$14:H$54,MATCH($U80,ListGridLevel,0)),0)</f>
        <v>0</v>
      </c>
      <c r="X80" s="363">
        <f>_xlfn.IFNA(INDEX('Wage Grid'!I$14:I$54,MATCH($U80,ListGridLevel,0)),0)</f>
        <v>0</v>
      </c>
      <c r="Y80" s="363">
        <f>_xlfn.IFNA(INDEX('Wage Grid'!J$14:J$54,MATCH($U80,ListGridLevel,0)),0)</f>
        <v>0</v>
      </c>
      <c r="Z80" s="363">
        <f t="shared" si="5"/>
        <v>0</v>
      </c>
      <c r="AA80" s="363">
        <f t="shared" si="7"/>
        <v>0</v>
      </c>
    </row>
    <row r="81" spans="1:27" ht="15" customHeight="1" x14ac:dyDescent="0.25">
      <c r="A81" s="256"/>
      <c r="B81" s="64"/>
      <c r="C81" s="257"/>
      <c r="D81" s="70"/>
      <c r="E81" s="258"/>
      <c r="F81" s="259" t="str">
        <f t="shared" si="2"/>
        <v/>
      </c>
      <c r="G81" s="65"/>
      <c r="H81" s="258"/>
      <c r="I81" s="201"/>
      <c r="J81" s="245"/>
      <c r="K81" s="265" t="str">
        <f t="shared" si="6"/>
        <v/>
      </c>
      <c r="L81" s="226"/>
      <c r="M81" s="227"/>
      <c r="N81" s="227"/>
      <c r="O81" s="228"/>
      <c r="P81" s="201"/>
      <c r="Q81" s="188"/>
      <c r="S81" s="815">
        <f>_xlfn.IFNA(IF($A81="Layered-Over",INDEX('Wage Grid'!$D$14:$D$80,MATCH($B81,ListBargainingUnit,0)),IF($C81=0,INDEX('Wage Grid'!$C$14:$C$80,MATCH($B81,ListBargainingUnit,0)),$C81)),0)</f>
        <v>0</v>
      </c>
      <c r="T81" s="815">
        <f>_xlfn.IFNA(IF($A81="Layered-Over",INDEX('Wage Grid'!$D$14:$D$80,MATCH($D81,ListBargainingUnit,0)),IF($E81=0,INDEX('Wage Grid'!$C$14:$C$80,MATCH($D81,ListBargainingUnit,0)),$E81)),0)</f>
        <v>0</v>
      </c>
      <c r="U81" s="815">
        <f t="shared" si="4"/>
        <v>0</v>
      </c>
      <c r="V81" s="363">
        <f>_xlfn.IFNA(INDEX('Wage Grid'!G$14:G$54,MATCH($U81,ListGridLevel,0)),0)</f>
        <v>0</v>
      </c>
      <c r="W81" s="363">
        <f>_xlfn.IFNA(INDEX('Wage Grid'!H$14:H$54,MATCH($U81,ListGridLevel,0)),0)</f>
        <v>0</v>
      </c>
      <c r="X81" s="363">
        <f>_xlfn.IFNA(INDEX('Wage Grid'!I$14:I$54,MATCH($U81,ListGridLevel,0)),0)</f>
        <v>0</v>
      </c>
      <c r="Y81" s="363">
        <f>_xlfn.IFNA(INDEX('Wage Grid'!J$14:J$54,MATCH($U81,ListGridLevel,0)),0)</f>
        <v>0</v>
      </c>
      <c r="Z81" s="363">
        <f t="shared" si="5"/>
        <v>0</v>
      </c>
      <c r="AA81" s="363">
        <f t="shared" ref="AA81:AA112" si="8">SUM(L81*V81,M81*W81,N81*X81,O81*Y81+P81*Q81)</f>
        <v>0</v>
      </c>
    </row>
    <row r="82" spans="1:27" ht="15" customHeight="1" x14ac:dyDescent="0.25">
      <c r="A82" s="256"/>
      <c r="B82" s="64"/>
      <c r="C82" s="257"/>
      <c r="D82" s="70"/>
      <c r="E82" s="258"/>
      <c r="F82" s="259" t="str">
        <f t="shared" ref="F82:F145" si="9">IF(U82=0,"",U82)</f>
        <v/>
      </c>
      <c r="G82" s="65"/>
      <c r="H82" s="258"/>
      <c r="I82" s="201"/>
      <c r="J82" s="245"/>
      <c r="K82" s="265" t="str">
        <f t="shared" si="6"/>
        <v/>
      </c>
      <c r="L82" s="226"/>
      <c r="M82" s="227"/>
      <c r="N82" s="227"/>
      <c r="O82" s="228"/>
      <c r="P82" s="201"/>
      <c r="Q82" s="188"/>
      <c r="S82" s="815">
        <f>_xlfn.IFNA(IF($A82="Layered-Over",INDEX('Wage Grid'!$D$14:$D$80,MATCH($B82,ListBargainingUnit,0)),IF($C82=0,INDEX('Wage Grid'!$C$14:$C$80,MATCH($B82,ListBargainingUnit,0)),$C82)),0)</f>
        <v>0</v>
      </c>
      <c r="T82" s="815">
        <f>_xlfn.IFNA(IF($A82="Layered-Over",INDEX('Wage Grid'!$D$14:$D$80,MATCH($D82,ListBargainingUnit,0)),IF($E82=0,INDEX('Wage Grid'!$C$14:$C$80,MATCH($D82,ListBargainingUnit,0)),$E82)),0)</f>
        <v>0</v>
      </c>
      <c r="U82" s="815">
        <f t="shared" ref="U82:U145" si="10">MAX(S82,T82)</f>
        <v>0</v>
      </c>
      <c r="V82" s="363">
        <f>_xlfn.IFNA(INDEX('Wage Grid'!G$14:G$54,MATCH($U82,ListGridLevel,0)),0)</f>
        <v>0</v>
      </c>
      <c r="W82" s="363">
        <f>_xlfn.IFNA(INDEX('Wage Grid'!H$14:H$54,MATCH($U82,ListGridLevel,0)),0)</f>
        <v>0</v>
      </c>
      <c r="X82" s="363">
        <f>_xlfn.IFNA(INDEX('Wage Grid'!I$14:I$54,MATCH($U82,ListGridLevel,0)),0)</f>
        <v>0</v>
      </c>
      <c r="Y82" s="363">
        <f>_xlfn.IFNA(INDEX('Wage Grid'!J$14:J$54,MATCH($U82,ListGridLevel,0)),0)</f>
        <v>0</v>
      </c>
      <c r="Z82" s="363">
        <f t="shared" ref="Z82:Z145" si="11">I82*J82</f>
        <v>0</v>
      </c>
      <c r="AA82" s="363">
        <f t="shared" si="8"/>
        <v>0</v>
      </c>
    </row>
    <row r="83" spans="1:27" ht="15" customHeight="1" x14ac:dyDescent="0.25">
      <c r="A83" s="256"/>
      <c r="B83" s="64"/>
      <c r="C83" s="257"/>
      <c r="D83" s="70"/>
      <c r="E83" s="258"/>
      <c r="F83" s="259" t="str">
        <f t="shared" si="9"/>
        <v/>
      </c>
      <c r="G83" s="65"/>
      <c r="H83" s="258"/>
      <c r="I83" s="201"/>
      <c r="J83" s="245"/>
      <c r="K83" s="265" t="str">
        <f t="shared" si="6"/>
        <v/>
      </c>
      <c r="L83" s="226"/>
      <c r="M83" s="227"/>
      <c r="N83" s="227"/>
      <c r="O83" s="228"/>
      <c r="P83" s="201"/>
      <c r="Q83" s="188"/>
      <c r="S83" s="815">
        <f>_xlfn.IFNA(IF($A83="Layered-Over",INDEX('Wage Grid'!$D$14:$D$80,MATCH($B83,ListBargainingUnit,0)),IF($C83=0,INDEX('Wage Grid'!$C$14:$C$80,MATCH($B83,ListBargainingUnit,0)),$C83)),0)</f>
        <v>0</v>
      </c>
      <c r="T83" s="815">
        <f>_xlfn.IFNA(IF($A83="Layered-Over",INDEX('Wage Grid'!$D$14:$D$80,MATCH($D83,ListBargainingUnit,0)),IF($E83=0,INDEX('Wage Grid'!$C$14:$C$80,MATCH($D83,ListBargainingUnit,0)),$E83)),0)</f>
        <v>0</v>
      </c>
      <c r="U83" s="815">
        <f t="shared" si="10"/>
        <v>0</v>
      </c>
      <c r="V83" s="363">
        <f>_xlfn.IFNA(INDEX('Wage Grid'!G$14:G$54,MATCH($U83,ListGridLevel,0)),0)</f>
        <v>0</v>
      </c>
      <c r="W83" s="363">
        <f>_xlfn.IFNA(INDEX('Wage Grid'!H$14:H$54,MATCH($U83,ListGridLevel,0)),0)</f>
        <v>0</v>
      </c>
      <c r="X83" s="363">
        <f>_xlfn.IFNA(INDEX('Wage Grid'!I$14:I$54,MATCH($U83,ListGridLevel,0)),0)</f>
        <v>0</v>
      </c>
      <c r="Y83" s="363">
        <f>_xlfn.IFNA(INDEX('Wage Grid'!J$14:J$54,MATCH($U83,ListGridLevel,0)),0)</f>
        <v>0</v>
      </c>
      <c r="Z83" s="363">
        <f t="shared" si="11"/>
        <v>0</v>
      </c>
      <c r="AA83" s="363">
        <f t="shared" si="8"/>
        <v>0</v>
      </c>
    </row>
    <row r="84" spans="1:27" ht="15" customHeight="1" x14ac:dyDescent="0.25">
      <c r="A84" s="256"/>
      <c r="B84" s="64"/>
      <c r="C84" s="257"/>
      <c r="D84" s="70"/>
      <c r="E84" s="258"/>
      <c r="F84" s="259" t="str">
        <f t="shared" si="9"/>
        <v/>
      </c>
      <c r="G84" s="65"/>
      <c r="H84" s="258"/>
      <c r="I84" s="201"/>
      <c r="J84" s="245"/>
      <c r="K84" s="265" t="str">
        <f t="shared" si="6"/>
        <v/>
      </c>
      <c r="L84" s="226"/>
      <c r="M84" s="227"/>
      <c r="N84" s="227"/>
      <c r="O84" s="228"/>
      <c r="P84" s="201"/>
      <c r="Q84" s="188"/>
      <c r="S84" s="815">
        <f>_xlfn.IFNA(IF($A84="Layered-Over",INDEX('Wage Grid'!$D$14:$D$80,MATCH($B84,ListBargainingUnit,0)),IF($C84=0,INDEX('Wage Grid'!$C$14:$C$80,MATCH($B84,ListBargainingUnit,0)),$C84)),0)</f>
        <v>0</v>
      </c>
      <c r="T84" s="815">
        <f>_xlfn.IFNA(IF($A84="Layered-Over",INDEX('Wage Grid'!$D$14:$D$80,MATCH($D84,ListBargainingUnit,0)),IF($E84=0,INDEX('Wage Grid'!$C$14:$C$80,MATCH($D84,ListBargainingUnit,0)),$E84)),0)</f>
        <v>0</v>
      </c>
      <c r="U84" s="815">
        <f t="shared" si="10"/>
        <v>0</v>
      </c>
      <c r="V84" s="363">
        <f>_xlfn.IFNA(INDEX('Wage Grid'!G$14:G$54,MATCH($U84,ListGridLevel,0)),0)</f>
        <v>0</v>
      </c>
      <c r="W84" s="363">
        <f>_xlfn.IFNA(INDEX('Wage Grid'!H$14:H$54,MATCH($U84,ListGridLevel,0)),0)</f>
        <v>0</v>
      </c>
      <c r="X84" s="363">
        <f>_xlfn.IFNA(INDEX('Wage Grid'!I$14:I$54,MATCH($U84,ListGridLevel,0)),0)</f>
        <v>0</v>
      </c>
      <c r="Y84" s="363">
        <f>_xlfn.IFNA(INDEX('Wage Grid'!J$14:J$54,MATCH($U84,ListGridLevel,0)),0)</f>
        <v>0</v>
      </c>
      <c r="Z84" s="363">
        <f t="shared" si="11"/>
        <v>0</v>
      </c>
      <c r="AA84" s="363">
        <f t="shared" si="8"/>
        <v>0</v>
      </c>
    </row>
    <row r="85" spans="1:27" ht="15" customHeight="1" x14ac:dyDescent="0.25">
      <c r="A85" s="256"/>
      <c r="B85" s="64"/>
      <c r="C85" s="257"/>
      <c r="D85" s="70"/>
      <c r="E85" s="258"/>
      <c r="F85" s="259" t="str">
        <f t="shared" si="9"/>
        <v/>
      </c>
      <c r="G85" s="65"/>
      <c r="H85" s="258"/>
      <c r="I85" s="201"/>
      <c r="J85" s="245"/>
      <c r="K85" s="265" t="str">
        <f t="shared" si="6"/>
        <v/>
      </c>
      <c r="L85" s="226"/>
      <c r="M85" s="227"/>
      <c r="N85" s="227"/>
      <c r="O85" s="228"/>
      <c r="P85" s="201"/>
      <c r="Q85" s="188"/>
      <c r="S85" s="815">
        <f>_xlfn.IFNA(IF($A85="Layered-Over",INDEX('Wage Grid'!$D$14:$D$80,MATCH($B85,ListBargainingUnit,0)),IF($C85=0,INDEX('Wage Grid'!$C$14:$C$80,MATCH($B85,ListBargainingUnit,0)),$C85)),0)</f>
        <v>0</v>
      </c>
      <c r="T85" s="815">
        <f>_xlfn.IFNA(IF($A85="Layered-Over",INDEX('Wage Grid'!$D$14:$D$80,MATCH($D85,ListBargainingUnit,0)),IF($E85=0,INDEX('Wage Grid'!$C$14:$C$80,MATCH($D85,ListBargainingUnit,0)),$E85)),0)</f>
        <v>0</v>
      </c>
      <c r="U85" s="815">
        <f t="shared" si="10"/>
        <v>0</v>
      </c>
      <c r="V85" s="363">
        <f>_xlfn.IFNA(INDEX('Wage Grid'!G$14:G$54,MATCH($U85,ListGridLevel,0)),0)</f>
        <v>0</v>
      </c>
      <c r="W85" s="363">
        <f>_xlfn.IFNA(INDEX('Wage Grid'!H$14:H$54,MATCH($U85,ListGridLevel,0)),0)</f>
        <v>0</v>
      </c>
      <c r="X85" s="363">
        <f>_xlfn.IFNA(INDEX('Wage Grid'!I$14:I$54,MATCH($U85,ListGridLevel,0)),0)</f>
        <v>0</v>
      </c>
      <c r="Y85" s="363">
        <f>_xlfn.IFNA(INDEX('Wage Grid'!J$14:J$54,MATCH($U85,ListGridLevel,0)),0)</f>
        <v>0</v>
      </c>
      <c r="Z85" s="363">
        <f t="shared" si="11"/>
        <v>0</v>
      </c>
      <c r="AA85" s="363">
        <f t="shared" si="8"/>
        <v>0</v>
      </c>
    </row>
    <row r="86" spans="1:27" ht="15" customHeight="1" x14ac:dyDescent="0.25">
      <c r="A86" s="256"/>
      <c r="B86" s="64"/>
      <c r="C86" s="257"/>
      <c r="D86" s="70"/>
      <c r="E86" s="258"/>
      <c r="F86" s="259" t="str">
        <f t="shared" si="9"/>
        <v/>
      </c>
      <c r="G86" s="65"/>
      <c r="H86" s="258"/>
      <c r="I86" s="201"/>
      <c r="J86" s="245"/>
      <c r="K86" s="265" t="str">
        <f t="shared" si="6"/>
        <v/>
      </c>
      <c r="L86" s="226"/>
      <c r="M86" s="227"/>
      <c r="N86" s="227"/>
      <c r="O86" s="228"/>
      <c r="P86" s="201"/>
      <c r="Q86" s="188"/>
      <c r="S86" s="815">
        <f>_xlfn.IFNA(IF($A86="Layered-Over",INDEX('Wage Grid'!$D$14:$D$80,MATCH($B86,ListBargainingUnit,0)),IF($C86=0,INDEX('Wage Grid'!$C$14:$C$80,MATCH($B86,ListBargainingUnit,0)),$C86)),0)</f>
        <v>0</v>
      </c>
      <c r="T86" s="815">
        <f>_xlfn.IFNA(IF($A86="Layered-Over",INDEX('Wage Grid'!$D$14:$D$80,MATCH($D86,ListBargainingUnit,0)),IF($E86=0,INDEX('Wage Grid'!$C$14:$C$80,MATCH($D86,ListBargainingUnit,0)),$E86)),0)</f>
        <v>0</v>
      </c>
      <c r="U86" s="815">
        <f t="shared" si="10"/>
        <v>0</v>
      </c>
      <c r="V86" s="363">
        <f>_xlfn.IFNA(INDEX('Wage Grid'!G$14:G$54,MATCH($U86,ListGridLevel,0)),0)</f>
        <v>0</v>
      </c>
      <c r="W86" s="363">
        <f>_xlfn.IFNA(INDEX('Wage Grid'!H$14:H$54,MATCH($U86,ListGridLevel,0)),0)</f>
        <v>0</v>
      </c>
      <c r="X86" s="363">
        <f>_xlfn.IFNA(INDEX('Wage Grid'!I$14:I$54,MATCH($U86,ListGridLevel,0)),0)</f>
        <v>0</v>
      </c>
      <c r="Y86" s="363">
        <f>_xlfn.IFNA(INDEX('Wage Grid'!J$14:J$54,MATCH($U86,ListGridLevel,0)),0)</f>
        <v>0</v>
      </c>
      <c r="Z86" s="363">
        <f t="shared" si="11"/>
        <v>0</v>
      </c>
      <c r="AA86" s="363">
        <f t="shared" si="8"/>
        <v>0</v>
      </c>
    </row>
    <row r="87" spans="1:27" ht="15" customHeight="1" x14ac:dyDescent="0.25">
      <c r="A87" s="256"/>
      <c r="B87" s="64"/>
      <c r="C87" s="257"/>
      <c r="D87" s="70"/>
      <c r="E87" s="258"/>
      <c r="F87" s="259" t="str">
        <f t="shared" si="9"/>
        <v/>
      </c>
      <c r="G87" s="65"/>
      <c r="H87" s="258"/>
      <c r="I87" s="201"/>
      <c r="J87" s="245"/>
      <c r="K87" s="265" t="str">
        <f t="shared" ref="K87:K150" si="12">IF(SUM(L87:P87)=0,"",SUM(L87:P87))</f>
        <v/>
      </c>
      <c r="L87" s="226"/>
      <c r="M87" s="227"/>
      <c r="N87" s="227"/>
      <c r="O87" s="228"/>
      <c r="P87" s="201"/>
      <c r="Q87" s="188"/>
      <c r="S87" s="815">
        <f>_xlfn.IFNA(IF($A87="Layered-Over",INDEX('Wage Grid'!$D$14:$D$80,MATCH($B87,ListBargainingUnit,0)),IF($C87=0,INDEX('Wage Grid'!$C$14:$C$80,MATCH($B87,ListBargainingUnit,0)),$C87)),0)</f>
        <v>0</v>
      </c>
      <c r="T87" s="815">
        <f>_xlfn.IFNA(IF($A87="Layered-Over",INDEX('Wage Grid'!$D$14:$D$80,MATCH($D87,ListBargainingUnit,0)),IF($E87=0,INDEX('Wage Grid'!$C$14:$C$80,MATCH($D87,ListBargainingUnit,0)),$E87)),0)</f>
        <v>0</v>
      </c>
      <c r="U87" s="815">
        <f t="shared" si="10"/>
        <v>0</v>
      </c>
      <c r="V87" s="363">
        <f>_xlfn.IFNA(INDEX('Wage Grid'!G$14:G$54,MATCH($U87,ListGridLevel,0)),0)</f>
        <v>0</v>
      </c>
      <c r="W87" s="363">
        <f>_xlfn.IFNA(INDEX('Wage Grid'!H$14:H$54,MATCH($U87,ListGridLevel,0)),0)</f>
        <v>0</v>
      </c>
      <c r="X87" s="363">
        <f>_xlfn.IFNA(INDEX('Wage Grid'!I$14:I$54,MATCH($U87,ListGridLevel,0)),0)</f>
        <v>0</v>
      </c>
      <c r="Y87" s="363">
        <f>_xlfn.IFNA(INDEX('Wage Grid'!J$14:J$54,MATCH($U87,ListGridLevel,0)),0)</f>
        <v>0</v>
      </c>
      <c r="Z87" s="363">
        <f t="shared" si="11"/>
        <v>0</v>
      </c>
      <c r="AA87" s="363">
        <f t="shared" si="8"/>
        <v>0</v>
      </c>
    </row>
    <row r="88" spans="1:27" ht="15" customHeight="1" x14ac:dyDescent="0.25">
      <c r="A88" s="256"/>
      <c r="B88" s="64"/>
      <c r="C88" s="257"/>
      <c r="D88" s="70"/>
      <c r="E88" s="258"/>
      <c r="F88" s="259" t="str">
        <f t="shared" si="9"/>
        <v/>
      </c>
      <c r="G88" s="65"/>
      <c r="H88" s="258"/>
      <c r="I88" s="201"/>
      <c r="J88" s="245"/>
      <c r="K88" s="265" t="str">
        <f t="shared" si="12"/>
        <v/>
      </c>
      <c r="L88" s="226"/>
      <c r="M88" s="227"/>
      <c r="N88" s="227"/>
      <c r="O88" s="228"/>
      <c r="P88" s="201"/>
      <c r="Q88" s="188"/>
      <c r="S88" s="815">
        <f>_xlfn.IFNA(IF($A88="Layered-Over",INDEX('Wage Grid'!$D$14:$D$80,MATCH($B88,ListBargainingUnit,0)),IF($C88=0,INDEX('Wage Grid'!$C$14:$C$80,MATCH($B88,ListBargainingUnit,0)),$C88)),0)</f>
        <v>0</v>
      </c>
      <c r="T88" s="815">
        <f>_xlfn.IFNA(IF($A88="Layered-Over",INDEX('Wage Grid'!$D$14:$D$80,MATCH($D88,ListBargainingUnit,0)),IF($E88=0,INDEX('Wage Grid'!$C$14:$C$80,MATCH($D88,ListBargainingUnit,0)),$E88)),0)</f>
        <v>0</v>
      </c>
      <c r="U88" s="815">
        <f t="shared" si="10"/>
        <v>0</v>
      </c>
      <c r="V88" s="363">
        <f>_xlfn.IFNA(INDEX('Wage Grid'!G$14:G$54,MATCH($U88,ListGridLevel,0)),0)</f>
        <v>0</v>
      </c>
      <c r="W88" s="363">
        <f>_xlfn.IFNA(INDEX('Wage Grid'!H$14:H$54,MATCH($U88,ListGridLevel,0)),0)</f>
        <v>0</v>
      </c>
      <c r="X88" s="363">
        <f>_xlfn.IFNA(INDEX('Wage Grid'!I$14:I$54,MATCH($U88,ListGridLevel,0)),0)</f>
        <v>0</v>
      </c>
      <c r="Y88" s="363">
        <f>_xlfn.IFNA(INDEX('Wage Grid'!J$14:J$54,MATCH($U88,ListGridLevel,0)),0)</f>
        <v>0</v>
      </c>
      <c r="Z88" s="363">
        <f t="shared" si="11"/>
        <v>0</v>
      </c>
      <c r="AA88" s="363">
        <f t="shared" si="8"/>
        <v>0</v>
      </c>
    </row>
    <row r="89" spans="1:27" ht="15" customHeight="1" x14ac:dyDescent="0.25">
      <c r="A89" s="256"/>
      <c r="B89" s="64"/>
      <c r="C89" s="257"/>
      <c r="D89" s="70"/>
      <c r="E89" s="258"/>
      <c r="F89" s="259" t="str">
        <f t="shared" si="9"/>
        <v/>
      </c>
      <c r="G89" s="65"/>
      <c r="H89" s="258"/>
      <c r="I89" s="201"/>
      <c r="J89" s="245"/>
      <c r="K89" s="265" t="str">
        <f t="shared" si="12"/>
        <v/>
      </c>
      <c r="L89" s="226"/>
      <c r="M89" s="227"/>
      <c r="N89" s="227"/>
      <c r="O89" s="228"/>
      <c r="P89" s="201"/>
      <c r="Q89" s="188"/>
      <c r="S89" s="815">
        <f>_xlfn.IFNA(IF($A89="Layered-Over",INDEX('Wage Grid'!$D$14:$D$80,MATCH($B89,ListBargainingUnit,0)),IF($C89=0,INDEX('Wage Grid'!$C$14:$C$80,MATCH($B89,ListBargainingUnit,0)),$C89)),0)</f>
        <v>0</v>
      </c>
      <c r="T89" s="815">
        <f>_xlfn.IFNA(IF($A89="Layered-Over",INDEX('Wage Grid'!$D$14:$D$80,MATCH($D89,ListBargainingUnit,0)),IF($E89=0,INDEX('Wage Grid'!$C$14:$C$80,MATCH($D89,ListBargainingUnit,0)),$E89)),0)</f>
        <v>0</v>
      </c>
      <c r="U89" s="815">
        <f t="shared" si="10"/>
        <v>0</v>
      </c>
      <c r="V89" s="363">
        <f>_xlfn.IFNA(INDEX('Wage Grid'!G$14:G$54,MATCH($U89,ListGridLevel,0)),0)</f>
        <v>0</v>
      </c>
      <c r="W89" s="363">
        <f>_xlfn.IFNA(INDEX('Wage Grid'!H$14:H$54,MATCH($U89,ListGridLevel,0)),0)</f>
        <v>0</v>
      </c>
      <c r="X89" s="363">
        <f>_xlfn.IFNA(INDEX('Wage Grid'!I$14:I$54,MATCH($U89,ListGridLevel,0)),0)</f>
        <v>0</v>
      </c>
      <c r="Y89" s="363">
        <f>_xlfn.IFNA(INDEX('Wage Grid'!J$14:J$54,MATCH($U89,ListGridLevel,0)),0)</f>
        <v>0</v>
      </c>
      <c r="Z89" s="363">
        <f t="shared" si="11"/>
        <v>0</v>
      </c>
      <c r="AA89" s="363">
        <f t="shared" si="8"/>
        <v>0</v>
      </c>
    </row>
    <row r="90" spans="1:27" ht="15" customHeight="1" x14ac:dyDescent="0.25">
      <c r="A90" s="256"/>
      <c r="B90" s="64"/>
      <c r="C90" s="257"/>
      <c r="D90" s="70"/>
      <c r="E90" s="258"/>
      <c r="F90" s="259" t="str">
        <f t="shared" si="9"/>
        <v/>
      </c>
      <c r="G90" s="65"/>
      <c r="H90" s="258"/>
      <c r="I90" s="201"/>
      <c r="J90" s="245"/>
      <c r="K90" s="265" t="str">
        <f t="shared" si="12"/>
        <v/>
      </c>
      <c r="L90" s="226"/>
      <c r="M90" s="227"/>
      <c r="N90" s="227"/>
      <c r="O90" s="228"/>
      <c r="P90" s="201"/>
      <c r="Q90" s="188"/>
      <c r="S90" s="815">
        <f>_xlfn.IFNA(IF($A90="Layered-Over",INDEX('Wage Grid'!$D$14:$D$80,MATCH($B90,ListBargainingUnit,0)),IF($C90=0,INDEX('Wage Grid'!$C$14:$C$80,MATCH($B90,ListBargainingUnit,0)),$C90)),0)</f>
        <v>0</v>
      </c>
      <c r="T90" s="815">
        <f>_xlfn.IFNA(IF($A90="Layered-Over",INDEX('Wage Grid'!$D$14:$D$80,MATCH($D90,ListBargainingUnit,0)),IF($E90=0,INDEX('Wage Grid'!$C$14:$C$80,MATCH($D90,ListBargainingUnit,0)),$E90)),0)</f>
        <v>0</v>
      </c>
      <c r="U90" s="815">
        <f t="shared" si="10"/>
        <v>0</v>
      </c>
      <c r="V90" s="363">
        <f>_xlfn.IFNA(INDEX('Wage Grid'!G$14:G$54,MATCH($U90,ListGridLevel,0)),0)</f>
        <v>0</v>
      </c>
      <c r="W90" s="363">
        <f>_xlfn.IFNA(INDEX('Wage Grid'!H$14:H$54,MATCH($U90,ListGridLevel,0)),0)</f>
        <v>0</v>
      </c>
      <c r="X90" s="363">
        <f>_xlfn.IFNA(INDEX('Wage Grid'!I$14:I$54,MATCH($U90,ListGridLevel,0)),0)</f>
        <v>0</v>
      </c>
      <c r="Y90" s="363">
        <f>_xlfn.IFNA(INDEX('Wage Grid'!J$14:J$54,MATCH($U90,ListGridLevel,0)),0)</f>
        <v>0</v>
      </c>
      <c r="Z90" s="363">
        <f t="shared" si="11"/>
        <v>0</v>
      </c>
      <c r="AA90" s="363">
        <f t="shared" si="8"/>
        <v>0</v>
      </c>
    </row>
    <row r="91" spans="1:27" ht="15" customHeight="1" x14ac:dyDescent="0.25">
      <c r="A91" s="256"/>
      <c r="B91" s="64"/>
      <c r="C91" s="257"/>
      <c r="D91" s="70"/>
      <c r="E91" s="258"/>
      <c r="F91" s="259" t="str">
        <f t="shared" si="9"/>
        <v/>
      </c>
      <c r="G91" s="65"/>
      <c r="H91" s="258"/>
      <c r="I91" s="201"/>
      <c r="J91" s="245"/>
      <c r="K91" s="265" t="str">
        <f t="shared" si="12"/>
        <v/>
      </c>
      <c r="L91" s="226"/>
      <c r="M91" s="227"/>
      <c r="N91" s="227"/>
      <c r="O91" s="228"/>
      <c r="P91" s="201"/>
      <c r="Q91" s="188"/>
      <c r="S91" s="815">
        <f>_xlfn.IFNA(IF($A91="Layered-Over",INDEX('Wage Grid'!$D$14:$D$80,MATCH($B91,ListBargainingUnit,0)),IF($C91=0,INDEX('Wage Grid'!$C$14:$C$80,MATCH($B91,ListBargainingUnit,0)),$C91)),0)</f>
        <v>0</v>
      </c>
      <c r="T91" s="815">
        <f>_xlfn.IFNA(IF($A91="Layered-Over",INDEX('Wage Grid'!$D$14:$D$80,MATCH($D91,ListBargainingUnit,0)),IF($E91=0,INDEX('Wage Grid'!$C$14:$C$80,MATCH($D91,ListBargainingUnit,0)),$E91)),0)</f>
        <v>0</v>
      </c>
      <c r="U91" s="815">
        <f t="shared" si="10"/>
        <v>0</v>
      </c>
      <c r="V91" s="363">
        <f>_xlfn.IFNA(INDEX('Wage Grid'!G$14:G$54,MATCH($U91,ListGridLevel,0)),0)</f>
        <v>0</v>
      </c>
      <c r="W91" s="363">
        <f>_xlfn.IFNA(INDEX('Wage Grid'!H$14:H$54,MATCH($U91,ListGridLevel,0)),0)</f>
        <v>0</v>
      </c>
      <c r="X91" s="363">
        <f>_xlfn.IFNA(INDEX('Wage Grid'!I$14:I$54,MATCH($U91,ListGridLevel,0)),0)</f>
        <v>0</v>
      </c>
      <c r="Y91" s="363">
        <f>_xlfn.IFNA(INDEX('Wage Grid'!J$14:J$54,MATCH($U91,ListGridLevel,0)),0)</f>
        <v>0</v>
      </c>
      <c r="Z91" s="363">
        <f t="shared" si="11"/>
        <v>0</v>
      </c>
      <c r="AA91" s="363">
        <f t="shared" si="8"/>
        <v>0</v>
      </c>
    </row>
    <row r="92" spans="1:27" ht="15" customHeight="1" x14ac:dyDescent="0.25">
      <c r="A92" s="256"/>
      <c r="B92" s="64"/>
      <c r="C92" s="257"/>
      <c r="D92" s="70"/>
      <c r="E92" s="258"/>
      <c r="F92" s="259" t="str">
        <f t="shared" si="9"/>
        <v/>
      </c>
      <c r="G92" s="65"/>
      <c r="H92" s="258"/>
      <c r="I92" s="201"/>
      <c r="J92" s="245"/>
      <c r="K92" s="265" t="str">
        <f t="shared" si="12"/>
        <v/>
      </c>
      <c r="L92" s="226"/>
      <c r="M92" s="227"/>
      <c r="N92" s="227"/>
      <c r="O92" s="228"/>
      <c r="P92" s="201"/>
      <c r="Q92" s="188"/>
      <c r="S92" s="815">
        <f>_xlfn.IFNA(IF($A92="Layered-Over",INDEX('Wage Grid'!$D$14:$D$80,MATCH($B92,ListBargainingUnit,0)),IF($C92=0,INDEX('Wage Grid'!$C$14:$C$80,MATCH($B92,ListBargainingUnit,0)),$C92)),0)</f>
        <v>0</v>
      </c>
      <c r="T92" s="815">
        <f>_xlfn.IFNA(IF($A92="Layered-Over",INDEX('Wage Grid'!$D$14:$D$80,MATCH($D92,ListBargainingUnit,0)),IF($E92=0,INDEX('Wage Grid'!$C$14:$C$80,MATCH($D92,ListBargainingUnit,0)),$E92)),0)</f>
        <v>0</v>
      </c>
      <c r="U92" s="815">
        <f t="shared" si="10"/>
        <v>0</v>
      </c>
      <c r="V92" s="363">
        <f>_xlfn.IFNA(INDEX('Wage Grid'!G$14:G$54,MATCH($U92,ListGridLevel,0)),0)</f>
        <v>0</v>
      </c>
      <c r="W92" s="363">
        <f>_xlfn.IFNA(INDEX('Wage Grid'!H$14:H$54,MATCH($U92,ListGridLevel,0)),0)</f>
        <v>0</v>
      </c>
      <c r="X92" s="363">
        <f>_xlfn.IFNA(INDEX('Wage Grid'!I$14:I$54,MATCH($U92,ListGridLevel,0)),0)</f>
        <v>0</v>
      </c>
      <c r="Y92" s="363">
        <f>_xlfn.IFNA(INDEX('Wage Grid'!J$14:J$54,MATCH($U92,ListGridLevel,0)),0)</f>
        <v>0</v>
      </c>
      <c r="Z92" s="363">
        <f t="shared" si="11"/>
        <v>0</v>
      </c>
      <c r="AA92" s="363">
        <f t="shared" si="8"/>
        <v>0</v>
      </c>
    </row>
    <row r="93" spans="1:27" ht="15" customHeight="1" x14ac:dyDescent="0.25">
      <c r="A93" s="256"/>
      <c r="B93" s="64"/>
      <c r="C93" s="257"/>
      <c r="D93" s="70"/>
      <c r="E93" s="258"/>
      <c r="F93" s="259" t="str">
        <f t="shared" si="9"/>
        <v/>
      </c>
      <c r="G93" s="65"/>
      <c r="H93" s="258"/>
      <c r="I93" s="201"/>
      <c r="J93" s="245"/>
      <c r="K93" s="265" t="str">
        <f t="shared" si="12"/>
        <v/>
      </c>
      <c r="L93" s="226"/>
      <c r="M93" s="227"/>
      <c r="N93" s="227"/>
      <c r="O93" s="228"/>
      <c r="P93" s="201"/>
      <c r="Q93" s="188"/>
      <c r="S93" s="815">
        <f>_xlfn.IFNA(IF($A93="Layered-Over",INDEX('Wage Grid'!$D$14:$D$80,MATCH($B93,ListBargainingUnit,0)),IF($C93=0,INDEX('Wage Grid'!$C$14:$C$80,MATCH($B93,ListBargainingUnit,0)),$C93)),0)</f>
        <v>0</v>
      </c>
      <c r="T93" s="815">
        <f>_xlfn.IFNA(IF($A93="Layered-Over",INDEX('Wage Grid'!$D$14:$D$80,MATCH($D93,ListBargainingUnit,0)),IF($E93=0,INDEX('Wage Grid'!$C$14:$C$80,MATCH($D93,ListBargainingUnit,0)),$E93)),0)</f>
        <v>0</v>
      </c>
      <c r="U93" s="815">
        <f t="shared" si="10"/>
        <v>0</v>
      </c>
      <c r="V93" s="363">
        <f>_xlfn.IFNA(INDEX('Wage Grid'!G$14:G$54,MATCH($U93,ListGridLevel,0)),0)</f>
        <v>0</v>
      </c>
      <c r="W93" s="363">
        <f>_xlfn.IFNA(INDEX('Wage Grid'!H$14:H$54,MATCH($U93,ListGridLevel,0)),0)</f>
        <v>0</v>
      </c>
      <c r="X93" s="363">
        <f>_xlfn.IFNA(INDEX('Wage Grid'!I$14:I$54,MATCH($U93,ListGridLevel,0)),0)</f>
        <v>0</v>
      </c>
      <c r="Y93" s="363">
        <f>_xlfn.IFNA(INDEX('Wage Grid'!J$14:J$54,MATCH($U93,ListGridLevel,0)),0)</f>
        <v>0</v>
      </c>
      <c r="Z93" s="363">
        <f t="shared" si="11"/>
        <v>0</v>
      </c>
      <c r="AA93" s="363">
        <f t="shared" si="8"/>
        <v>0</v>
      </c>
    </row>
    <row r="94" spans="1:27" ht="15" customHeight="1" x14ac:dyDescent="0.25">
      <c r="A94" s="256"/>
      <c r="B94" s="64"/>
      <c r="C94" s="257"/>
      <c r="D94" s="70"/>
      <c r="E94" s="258"/>
      <c r="F94" s="259" t="str">
        <f t="shared" si="9"/>
        <v/>
      </c>
      <c r="G94" s="65"/>
      <c r="H94" s="258"/>
      <c r="I94" s="201"/>
      <c r="J94" s="245"/>
      <c r="K94" s="265" t="str">
        <f t="shared" si="12"/>
        <v/>
      </c>
      <c r="L94" s="226"/>
      <c r="M94" s="227"/>
      <c r="N94" s="227"/>
      <c r="O94" s="228"/>
      <c r="P94" s="201"/>
      <c r="Q94" s="188"/>
      <c r="S94" s="815">
        <f>_xlfn.IFNA(IF($A94="Layered-Over",INDEX('Wage Grid'!$D$14:$D$80,MATCH($B94,ListBargainingUnit,0)),IF($C94=0,INDEX('Wage Grid'!$C$14:$C$80,MATCH($B94,ListBargainingUnit,0)),$C94)),0)</f>
        <v>0</v>
      </c>
      <c r="T94" s="815">
        <f>_xlfn.IFNA(IF($A94="Layered-Over",INDEX('Wage Grid'!$D$14:$D$80,MATCH($D94,ListBargainingUnit,0)),IF($E94=0,INDEX('Wage Grid'!$C$14:$C$80,MATCH($D94,ListBargainingUnit,0)),$E94)),0)</f>
        <v>0</v>
      </c>
      <c r="U94" s="815">
        <f t="shared" si="10"/>
        <v>0</v>
      </c>
      <c r="V94" s="363">
        <f>_xlfn.IFNA(INDEX('Wage Grid'!G$14:G$54,MATCH($U94,ListGridLevel,0)),0)</f>
        <v>0</v>
      </c>
      <c r="W94" s="363">
        <f>_xlfn.IFNA(INDEX('Wage Grid'!H$14:H$54,MATCH($U94,ListGridLevel,0)),0)</f>
        <v>0</v>
      </c>
      <c r="X94" s="363">
        <f>_xlfn.IFNA(INDEX('Wage Grid'!I$14:I$54,MATCH($U94,ListGridLevel,0)),0)</f>
        <v>0</v>
      </c>
      <c r="Y94" s="363">
        <f>_xlfn.IFNA(INDEX('Wage Grid'!J$14:J$54,MATCH($U94,ListGridLevel,0)),0)</f>
        <v>0</v>
      </c>
      <c r="Z94" s="363">
        <f t="shared" si="11"/>
        <v>0</v>
      </c>
      <c r="AA94" s="363">
        <f t="shared" si="8"/>
        <v>0</v>
      </c>
    </row>
    <row r="95" spans="1:27" ht="15" customHeight="1" x14ac:dyDescent="0.25">
      <c r="A95" s="256"/>
      <c r="B95" s="64"/>
      <c r="C95" s="257"/>
      <c r="D95" s="70"/>
      <c r="E95" s="258"/>
      <c r="F95" s="259" t="str">
        <f t="shared" si="9"/>
        <v/>
      </c>
      <c r="G95" s="65"/>
      <c r="H95" s="258"/>
      <c r="I95" s="201"/>
      <c r="J95" s="245"/>
      <c r="K95" s="265" t="str">
        <f t="shared" si="12"/>
        <v/>
      </c>
      <c r="L95" s="226"/>
      <c r="M95" s="227"/>
      <c r="N95" s="227"/>
      <c r="O95" s="228"/>
      <c r="P95" s="201"/>
      <c r="Q95" s="188"/>
      <c r="S95" s="815">
        <f>_xlfn.IFNA(IF($A95="Layered-Over",INDEX('Wage Grid'!$D$14:$D$80,MATCH($B95,ListBargainingUnit,0)),IF($C95=0,INDEX('Wage Grid'!$C$14:$C$80,MATCH($B95,ListBargainingUnit,0)),$C95)),0)</f>
        <v>0</v>
      </c>
      <c r="T95" s="815">
        <f>_xlfn.IFNA(IF($A95="Layered-Over",INDEX('Wage Grid'!$D$14:$D$80,MATCH($D95,ListBargainingUnit,0)),IF($E95=0,INDEX('Wage Grid'!$C$14:$C$80,MATCH($D95,ListBargainingUnit,0)),$E95)),0)</f>
        <v>0</v>
      </c>
      <c r="U95" s="815">
        <f t="shared" si="10"/>
        <v>0</v>
      </c>
      <c r="V95" s="363">
        <f>_xlfn.IFNA(INDEX('Wage Grid'!G$14:G$54,MATCH($U95,ListGridLevel,0)),0)</f>
        <v>0</v>
      </c>
      <c r="W95" s="363">
        <f>_xlfn.IFNA(INDEX('Wage Grid'!H$14:H$54,MATCH($U95,ListGridLevel,0)),0)</f>
        <v>0</v>
      </c>
      <c r="X95" s="363">
        <f>_xlfn.IFNA(INDEX('Wage Grid'!I$14:I$54,MATCH($U95,ListGridLevel,0)),0)</f>
        <v>0</v>
      </c>
      <c r="Y95" s="363">
        <f>_xlfn.IFNA(INDEX('Wage Grid'!J$14:J$54,MATCH($U95,ListGridLevel,0)),0)</f>
        <v>0</v>
      </c>
      <c r="Z95" s="363">
        <f t="shared" si="11"/>
        <v>0</v>
      </c>
      <c r="AA95" s="363">
        <f t="shared" si="8"/>
        <v>0</v>
      </c>
    </row>
    <row r="96" spans="1:27" ht="15" customHeight="1" x14ac:dyDescent="0.25">
      <c r="A96" s="256"/>
      <c r="B96" s="64"/>
      <c r="C96" s="257"/>
      <c r="D96" s="70"/>
      <c r="E96" s="258"/>
      <c r="F96" s="259" t="str">
        <f t="shared" si="9"/>
        <v/>
      </c>
      <c r="G96" s="65"/>
      <c r="H96" s="258"/>
      <c r="I96" s="201"/>
      <c r="J96" s="245"/>
      <c r="K96" s="265" t="str">
        <f t="shared" si="12"/>
        <v/>
      </c>
      <c r="L96" s="226"/>
      <c r="M96" s="227"/>
      <c r="N96" s="227"/>
      <c r="O96" s="228"/>
      <c r="P96" s="201"/>
      <c r="Q96" s="188"/>
      <c r="S96" s="815">
        <f>_xlfn.IFNA(IF($A96="Layered-Over",INDEX('Wage Grid'!$D$14:$D$80,MATCH($B96,ListBargainingUnit,0)),IF($C96=0,INDEX('Wage Grid'!$C$14:$C$80,MATCH($B96,ListBargainingUnit,0)),$C96)),0)</f>
        <v>0</v>
      </c>
      <c r="T96" s="815">
        <f>_xlfn.IFNA(IF($A96="Layered-Over",INDEX('Wage Grid'!$D$14:$D$80,MATCH($D96,ListBargainingUnit,0)),IF($E96=0,INDEX('Wage Grid'!$C$14:$C$80,MATCH($D96,ListBargainingUnit,0)),$E96)),0)</f>
        <v>0</v>
      </c>
      <c r="U96" s="815">
        <f t="shared" si="10"/>
        <v>0</v>
      </c>
      <c r="V96" s="363">
        <f>_xlfn.IFNA(INDEX('Wage Grid'!G$14:G$54,MATCH($U96,ListGridLevel,0)),0)</f>
        <v>0</v>
      </c>
      <c r="W96" s="363">
        <f>_xlfn.IFNA(INDEX('Wage Grid'!H$14:H$54,MATCH($U96,ListGridLevel,0)),0)</f>
        <v>0</v>
      </c>
      <c r="X96" s="363">
        <f>_xlfn.IFNA(INDEX('Wage Grid'!I$14:I$54,MATCH($U96,ListGridLevel,0)),0)</f>
        <v>0</v>
      </c>
      <c r="Y96" s="363">
        <f>_xlfn.IFNA(INDEX('Wage Grid'!J$14:J$54,MATCH($U96,ListGridLevel,0)),0)</f>
        <v>0</v>
      </c>
      <c r="Z96" s="363">
        <f t="shared" si="11"/>
        <v>0</v>
      </c>
      <c r="AA96" s="363">
        <f t="shared" si="8"/>
        <v>0</v>
      </c>
    </row>
    <row r="97" spans="1:27" ht="15" customHeight="1" x14ac:dyDescent="0.25">
      <c r="A97" s="256"/>
      <c r="B97" s="64"/>
      <c r="C97" s="257"/>
      <c r="D97" s="70"/>
      <c r="E97" s="258"/>
      <c r="F97" s="259" t="str">
        <f t="shared" si="9"/>
        <v/>
      </c>
      <c r="G97" s="65"/>
      <c r="H97" s="258"/>
      <c r="I97" s="201"/>
      <c r="J97" s="245"/>
      <c r="K97" s="265" t="str">
        <f t="shared" si="12"/>
        <v/>
      </c>
      <c r="L97" s="226"/>
      <c r="M97" s="227"/>
      <c r="N97" s="227"/>
      <c r="O97" s="228"/>
      <c r="P97" s="201"/>
      <c r="Q97" s="188"/>
      <c r="S97" s="815">
        <f>_xlfn.IFNA(IF($A97="Layered-Over",INDEX('Wage Grid'!$D$14:$D$80,MATCH($B97,ListBargainingUnit,0)),IF($C97=0,INDEX('Wage Grid'!$C$14:$C$80,MATCH($B97,ListBargainingUnit,0)),$C97)),0)</f>
        <v>0</v>
      </c>
      <c r="T97" s="815">
        <f>_xlfn.IFNA(IF($A97="Layered-Over",INDEX('Wage Grid'!$D$14:$D$80,MATCH($D97,ListBargainingUnit,0)),IF($E97=0,INDEX('Wage Grid'!$C$14:$C$80,MATCH($D97,ListBargainingUnit,0)),$E97)),0)</f>
        <v>0</v>
      </c>
      <c r="U97" s="815">
        <f t="shared" si="10"/>
        <v>0</v>
      </c>
      <c r="V97" s="363">
        <f>_xlfn.IFNA(INDEX('Wage Grid'!G$14:G$54,MATCH($U97,ListGridLevel,0)),0)</f>
        <v>0</v>
      </c>
      <c r="W97" s="363">
        <f>_xlfn.IFNA(INDEX('Wage Grid'!H$14:H$54,MATCH($U97,ListGridLevel,0)),0)</f>
        <v>0</v>
      </c>
      <c r="X97" s="363">
        <f>_xlfn.IFNA(INDEX('Wage Grid'!I$14:I$54,MATCH($U97,ListGridLevel,0)),0)</f>
        <v>0</v>
      </c>
      <c r="Y97" s="363">
        <f>_xlfn.IFNA(INDEX('Wage Grid'!J$14:J$54,MATCH($U97,ListGridLevel,0)),0)</f>
        <v>0</v>
      </c>
      <c r="Z97" s="363">
        <f t="shared" si="11"/>
        <v>0</v>
      </c>
      <c r="AA97" s="363">
        <f t="shared" si="8"/>
        <v>0</v>
      </c>
    </row>
    <row r="98" spans="1:27" ht="15" customHeight="1" x14ac:dyDescent="0.25">
      <c r="A98" s="256"/>
      <c r="B98" s="64"/>
      <c r="C98" s="257"/>
      <c r="D98" s="70"/>
      <c r="E98" s="258"/>
      <c r="F98" s="259" t="str">
        <f t="shared" si="9"/>
        <v/>
      </c>
      <c r="G98" s="65"/>
      <c r="H98" s="258"/>
      <c r="I98" s="201"/>
      <c r="J98" s="245"/>
      <c r="K98" s="265" t="str">
        <f t="shared" si="12"/>
        <v/>
      </c>
      <c r="L98" s="226"/>
      <c r="M98" s="227"/>
      <c r="N98" s="227"/>
      <c r="O98" s="228"/>
      <c r="P98" s="201"/>
      <c r="Q98" s="188"/>
      <c r="S98" s="815">
        <f>_xlfn.IFNA(IF($A98="Layered-Over",INDEX('Wage Grid'!$D$14:$D$80,MATCH($B98,ListBargainingUnit,0)),IF($C98=0,INDEX('Wage Grid'!$C$14:$C$80,MATCH($B98,ListBargainingUnit,0)),$C98)),0)</f>
        <v>0</v>
      </c>
      <c r="T98" s="815">
        <f>_xlfn.IFNA(IF($A98="Layered-Over",INDEX('Wage Grid'!$D$14:$D$80,MATCH($D98,ListBargainingUnit,0)),IF($E98=0,INDEX('Wage Grid'!$C$14:$C$80,MATCH($D98,ListBargainingUnit,0)),$E98)),0)</f>
        <v>0</v>
      </c>
      <c r="U98" s="815">
        <f t="shared" si="10"/>
        <v>0</v>
      </c>
      <c r="V98" s="363">
        <f>_xlfn.IFNA(INDEX('Wage Grid'!G$14:G$54,MATCH($U98,ListGridLevel,0)),0)</f>
        <v>0</v>
      </c>
      <c r="W98" s="363">
        <f>_xlfn.IFNA(INDEX('Wage Grid'!H$14:H$54,MATCH($U98,ListGridLevel,0)),0)</f>
        <v>0</v>
      </c>
      <c r="X98" s="363">
        <f>_xlfn.IFNA(INDEX('Wage Grid'!I$14:I$54,MATCH($U98,ListGridLevel,0)),0)</f>
        <v>0</v>
      </c>
      <c r="Y98" s="363">
        <f>_xlfn.IFNA(INDEX('Wage Grid'!J$14:J$54,MATCH($U98,ListGridLevel,0)),0)</f>
        <v>0</v>
      </c>
      <c r="Z98" s="363">
        <f t="shared" si="11"/>
        <v>0</v>
      </c>
      <c r="AA98" s="363">
        <f t="shared" si="8"/>
        <v>0</v>
      </c>
    </row>
    <row r="99" spans="1:27" ht="15" customHeight="1" x14ac:dyDescent="0.25">
      <c r="A99" s="256"/>
      <c r="B99" s="64"/>
      <c r="C99" s="257"/>
      <c r="D99" s="70"/>
      <c r="E99" s="258"/>
      <c r="F99" s="259" t="str">
        <f t="shared" si="9"/>
        <v/>
      </c>
      <c r="G99" s="65"/>
      <c r="H99" s="258"/>
      <c r="I99" s="201"/>
      <c r="J99" s="245"/>
      <c r="K99" s="265" t="str">
        <f t="shared" si="12"/>
        <v/>
      </c>
      <c r="L99" s="226"/>
      <c r="M99" s="227"/>
      <c r="N99" s="227"/>
      <c r="O99" s="228"/>
      <c r="P99" s="201"/>
      <c r="Q99" s="188"/>
      <c r="S99" s="815">
        <f>_xlfn.IFNA(IF($A99="Layered-Over",INDEX('Wage Grid'!$D$14:$D$80,MATCH($B99,ListBargainingUnit,0)),IF($C99=0,INDEX('Wage Grid'!$C$14:$C$80,MATCH($B99,ListBargainingUnit,0)),$C99)),0)</f>
        <v>0</v>
      </c>
      <c r="T99" s="815">
        <f>_xlfn.IFNA(IF($A99="Layered-Over",INDEX('Wage Grid'!$D$14:$D$80,MATCH($D99,ListBargainingUnit,0)),IF($E99=0,INDEX('Wage Grid'!$C$14:$C$80,MATCH($D99,ListBargainingUnit,0)),$E99)),0)</f>
        <v>0</v>
      </c>
      <c r="U99" s="815">
        <f t="shared" si="10"/>
        <v>0</v>
      </c>
      <c r="V99" s="363">
        <f>_xlfn.IFNA(INDEX('Wage Grid'!G$14:G$54,MATCH($U99,ListGridLevel,0)),0)</f>
        <v>0</v>
      </c>
      <c r="W99" s="363">
        <f>_xlfn.IFNA(INDEX('Wage Grid'!H$14:H$54,MATCH($U99,ListGridLevel,0)),0)</f>
        <v>0</v>
      </c>
      <c r="X99" s="363">
        <f>_xlfn.IFNA(INDEX('Wage Grid'!I$14:I$54,MATCH($U99,ListGridLevel,0)),0)</f>
        <v>0</v>
      </c>
      <c r="Y99" s="363">
        <f>_xlfn.IFNA(INDEX('Wage Grid'!J$14:J$54,MATCH($U99,ListGridLevel,0)),0)</f>
        <v>0</v>
      </c>
      <c r="Z99" s="363">
        <f t="shared" si="11"/>
        <v>0</v>
      </c>
      <c r="AA99" s="363">
        <f t="shared" si="8"/>
        <v>0</v>
      </c>
    </row>
    <row r="100" spans="1:27" ht="15" customHeight="1" x14ac:dyDescent="0.25">
      <c r="A100" s="256"/>
      <c r="B100" s="64"/>
      <c r="C100" s="257"/>
      <c r="D100" s="70"/>
      <c r="E100" s="258"/>
      <c r="F100" s="259" t="str">
        <f t="shared" si="9"/>
        <v/>
      </c>
      <c r="G100" s="65"/>
      <c r="H100" s="258"/>
      <c r="I100" s="201"/>
      <c r="J100" s="245"/>
      <c r="K100" s="265" t="str">
        <f t="shared" si="12"/>
        <v/>
      </c>
      <c r="L100" s="226"/>
      <c r="M100" s="227"/>
      <c r="N100" s="227"/>
      <c r="O100" s="228"/>
      <c r="P100" s="201"/>
      <c r="Q100" s="188"/>
      <c r="S100" s="815">
        <f>_xlfn.IFNA(IF($A100="Layered-Over",INDEX('Wage Grid'!$D$14:$D$80,MATCH($B100,ListBargainingUnit,0)),IF($C100=0,INDEX('Wage Grid'!$C$14:$C$80,MATCH($B100,ListBargainingUnit,0)),$C100)),0)</f>
        <v>0</v>
      </c>
      <c r="T100" s="815">
        <f>_xlfn.IFNA(IF($A100="Layered-Over",INDEX('Wage Grid'!$D$14:$D$80,MATCH($D100,ListBargainingUnit,0)),IF($E100=0,INDEX('Wage Grid'!$C$14:$C$80,MATCH($D100,ListBargainingUnit,0)),$E100)),0)</f>
        <v>0</v>
      </c>
      <c r="U100" s="815">
        <f t="shared" si="10"/>
        <v>0</v>
      </c>
      <c r="V100" s="363">
        <f>_xlfn.IFNA(INDEX('Wage Grid'!G$14:G$54,MATCH($U100,ListGridLevel,0)),0)</f>
        <v>0</v>
      </c>
      <c r="W100" s="363">
        <f>_xlfn.IFNA(INDEX('Wage Grid'!H$14:H$54,MATCH($U100,ListGridLevel,0)),0)</f>
        <v>0</v>
      </c>
      <c r="X100" s="363">
        <f>_xlfn.IFNA(INDEX('Wage Grid'!I$14:I$54,MATCH($U100,ListGridLevel,0)),0)</f>
        <v>0</v>
      </c>
      <c r="Y100" s="363">
        <f>_xlfn.IFNA(INDEX('Wage Grid'!J$14:J$54,MATCH($U100,ListGridLevel,0)),0)</f>
        <v>0</v>
      </c>
      <c r="Z100" s="363">
        <f t="shared" si="11"/>
        <v>0</v>
      </c>
      <c r="AA100" s="363">
        <f t="shared" si="8"/>
        <v>0</v>
      </c>
    </row>
    <row r="101" spans="1:27" ht="15" customHeight="1" x14ac:dyDescent="0.25">
      <c r="A101" s="256"/>
      <c r="B101" s="64"/>
      <c r="C101" s="257"/>
      <c r="D101" s="70"/>
      <c r="E101" s="258"/>
      <c r="F101" s="259" t="str">
        <f t="shared" si="9"/>
        <v/>
      </c>
      <c r="G101" s="65"/>
      <c r="H101" s="258"/>
      <c r="I101" s="201"/>
      <c r="J101" s="245"/>
      <c r="K101" s="265" t="str">
        <f t="shared" si="12"/>
        <v/>
      </c>
      <c r="L101" s="226"/>
      <c r="M101" s="227"/>
      <c r="N101" s="227"/>
      <c r="O101" s="228"/>
      <c r="P101" s="201"/>
      <c r="Q101" s="188"/>
      <c r="S101" s="815">
        <f>_xlfn.IFNA(IF($A101="Layered-Over",INDEX('Wage Grid'!$D$14:$D$80,MATCH($B101,ListBargainingUnit,0)),IF($C101=0,INDEX('Wage Grid'!$C$14:$C$80,MATCH($B101,ListBargainingUnit,0)),$C101)),0)</f>
        <v>0</v>
      </c>
      <c r="T101" s="815">
        <f>_xlfn.IFNA(IF($A101="Layered-Over",INDEX('Wage Grid'!$D$14:$D$80,MATCH($D101,ListBargainingUnit,0)),IF($E101=0,INDEX('Wage Grid'!$C$14:$C$80,MATCH($D101,ListBargainingUnit,0)),$E101)),0)</f>
        <v>0</v>
      </c>
      <c r="U101" s="815">
        <f t="shared" si="10"/>
        <v>0</v>
      </c>
      <c r="V101" s="363">
        <f>_xlfn.IFNA(INDEX('Wage Grid'!G$14:G$54,MATCH($U101,ListGridLevel,0)),0)</f>
        <v>0</v>
      </c>
      <c r="W101" s="363">
        <f>_xlfn.IFNA(INDEX('Wage Grid'!H$14:H$54,MATCH($U101,ListGridLevel,0)),0)</f>
        <v>0</v>
      </c>
      <c r="X101" s="363">
        <f>_xlfn.IFNA(INDEX('Wage Grid'!I$14:I$54,MATCH($U101,ListGridLevel,0)),0)</f>
        <v>0</v>
      </c>
      <c r="Y101" s="363">
        <f>_xlfn.IFNA(INDEX('Wage Grid'!J$14:J$54,MATCH($U101,ListGridLevel,0)),0)</f>
        <v>0</v>
      </c>
      <c r="Z101" s="363">
        <f t="shared" si="11"/>
        <v>0</v>
      </c>
      <c r="AA101" s="363">
        <f t="shared" si="8"/>
        <v>0</v>
      </c>
    </row>
    <row r="102" spans="1:27" ht="15" customHeight="1" x14ac:dyDescent="0.25">
      <c r="A102" s="256"/>
      <c r="B102" s="64"/>
      <c r="C102" s="257"/>
      <c r="D102" s="70"/>
      <c r="E102" s="258"/>
      <c r="F102" s="259" t="str">
        <f t="shared" si="9"/>
        <v/>
      </c>
      <c r="G102" s="65"/>
      <c r="H102" s="258"/>
      <c r="I102" s="201"/>
      <c r="J102" s="245"/>
      <c r="K102" s="265" t="str">
        <f t="shared" si="12"/>
        <v/>
      </c>
      <c r="L102" s="226"/>
      <c r="M102" s="227"/>
      <c r="N102" s="227"/>
      <c r="O102" s="228"/>
      <c r="P102" s="201"/>
      <c r="Q102" s="188"/>
      <c r="S102" s="815">
        <f>_xlfn.IFNA(IF($A102="Layered-Over",INDEX('Wage Grid'!$D$14:$D$80,MATCH($B102,ListBargainingUnit,0)),IF($C102=0,INDEX('Wage Grid'!$C$14:$C$80,MATCH($B102,ListBargainingUnit,0)),$C102)),0)</f>
        <v>0</v>
      </c>
      <c r="T102" s="815">
        <f>_xlfn.IFNA(IF($A102="Layered-Over",INDEX('Wage Grid'!$D$14:$D$80,MATCH($D102,ListBargainingUnit,0)),IF($E102=0,INDEX('Wage Grid'!$C$14:$C$80,MATCH($D102,ListBargainingUnit,0)),$E102)),0)</f>
        <v>0</v>
      </c>
      <c r="U102" s="815">
        <f t="shared" si="10"/>
        <v>0</v>
      </c>
      <c r="V102" s="363">
        <f>_xlfn.IFNA(INDEX('Wage Grid'!G$14:G$54,MATCH($U102,ListGridLevel,0)),0)</f>
        <v>0</v>
      </c>
      <c r="W102" s="363">
        <f>_xlfn.IFNA(INDEX('Wage Grid'!H$14:H$54,MATCH($U102,ListGridLevel,0)),0)</f>
        <v>0</v>
      </c>
      <c r="X102" s="363">
        <f>_xlfn.IFNA(INDEX('Wage Grid'!I$14:I$54,MATCH($U102,ListGridLevel,0)),0)</f>
        <v>0</v>
      </c>
      <c r="Y102" s="363">
        <f>_xlfn.IFNA(INDEX('Wage Grid'!J$14:J$54,MATCH($U102,ListGridLevel,0)),0)</f>
        <v>0</v>
      </c>
      <c r="Z102" s="363">
        <f t="shared" si="11"/>
        <v>0</v>
      </c>
      <c r="AA102" s="363">
        <f t="shared" si="8"/>
        <v>0</v>
      </c>
    </row>
    <row r="103" spans="1:27" ht="15" customHeight="1" x14ac:dyDescent="0.25">
      <c r="A103" s="256"/>
      <c r="B103" s="64"/>
      <c r="C103" s="257"/>
      <c r="D103" s="70"/>
      <c r="E103" s="258"/>
      <c r="F103" s="259" t="str">
        <f t="shared" si="9"/>
        <v/>
      </c>
      <c r="G103" s="65"/>
      <c r="H103" s="258"/>
      <c r="I103" s="201"/>
      <c r="J103" s="245"/>
      <c r="K103" s="265" t="str">
        <f t="shared" si="12"/>
        <v/>
      </c>
      <c r="L103" s="226"/>
      <c r="M103" s="227"/>
      <c r="N103" s="227"/>
      <c r="O103" s="228"/>
      <c r="P103" s="201"/>
      <c r="Q103" s="188"/>
      <c r="S103" s="815">
        <f>_xlfn.IFNA(IF($A103="Layered-Over",INDEX('Wage Grid'!$D$14:$D$80,MATCH($B103,ListBargainingUnit,0)),IF($C103=0,INDEX('Wage Grid'!$C$14:$C$80,MATCH($B103,ListBargainingUnit,0)),$C103)),0)</f>
        <v>0</v>
      </c>
      <c r="T103" s="815">
        <f>_xlfn.IFNA(IF($A103="Layered-Over",INDEX('Wage Grid'!$D$14:$D$80,MATCH($D103,ListBargainingUnit,0)),IF($E103=0,INDEX('Wage Grid'!$C$14:$C$80,MATCH($D103,ListBargainingUnit,0)),$E103)),0)</f>
        <v>0</v>
      </c>
      <c r="U103" s="815">
        <f t="shared" si="10"/>
        <v>0</v>
      </c>
      <c r="V103" s="363">
        <f>_xlfn.IFNA(INDEX('Wage Grid'!G$14:G$54,MATCH($U103,ListGridLevel,0)),0)</f>
        <v>0</v>
      </c>
      <c r="W103" s="363">
        <f>_xlfn.IFNA(INDEX('Wage Grid'!H$14:H$54,MATCH($U103,ListGridLevel,0)),0)</f>
        <v>0</v>
      </c>
      <c r="X103" s="363">
        <f>_xlfn.IFNA(INDEX('Wage Grid'!I$14:I$54,MATCH($U103,ListGridLevel,0)),0)</f>
        <v>0</v>
      </c>
      <c r="Y103" s="363">
        <f>_xlfn.IFNA(INDEX('Wage Grid'!J$14:J$54,MATCH($U103,ListGridLevel,0)),0)</f>
        <v>0</v>
      </c>
      <c r="Z103" s="363">
        <f t="shared" si="11"/>
        <v>0</v>
      </c>
      <c r="AA103" s="363">
        <f t="shared" si="8"/>
        <v>0</v>
      </c>
    </row>
    <row r="104" spans="1:27" ht="15" customHeight="1" x14ac:dyDescent="0.25">
      <c r="A104" s="256"/>
      <c r="B104" s="64"/>
      <c r="C104" s="257"/>
      <c r="D104" s="70"/>
      <c r="E104" s="258"/>
      <c r="F104" s="259" t="str">
        <f t="shared" si="9"/>
        <v/>
      </c>
      <c r="G104" s="65"/>
      <c r="H104" s="258"/>
      <c r="I104" s="201"/>
      <c r="J104" s="245"/>
      <c r="K104" s="265" t="str">
        <f t="shared" si="12"/>
        <v/>
      </c>
      <c r="L104" s="226"/>
      <c r="M104" s="227"/>
      <c r="N104" s="227"/>
      <c r="O104" s="228"/>
      <c r="P104" s="201"/>
      <c r="Q104" s="188"/>
      <c r="S104" s="815">
        <f>_xlfn.IFNA(IF($A104="Layered-Over",INDEX('Wage Grid'!$D$14:$D$80,MATCH($B104,ListBargainingUnit,0)),IF($C104=0,INDEX('Wage Grid'!$C$14:$C$80,MATCH($B104,ListBargainingUnit,0)),$C104)),0)</f>
        <v>0</v>
      </c>
      <c r="T104" s="815">
        <f>_xlfn.IFNA(IF($A104="Layered-Over",INDEX('Wage Grid'!$D$14:$D$80,MATCH($D104,ListBargainingUnit,0)),IF($E104=0,INDEX('Wage Grid'!$C$14:$C$80,MATCH($D104,ListBargainingUnit,0)),$E104)),0)</f>
        <v>0</v>
      </c>
      <c r="U104" s="815">
        <f t="shared" si="10"/>
        <v>0</v>
      </c>
      <c r="V104" s="363">
        <f>_xlfn.IFNA(INDEX('Wage Grid'!G$14:G$54,MATCH($U104,ListGridLevel,0)),0)</f>
        <v>0</v>
      </c>
      <c r="W104" s="363">
        <f>_xlfn.IFNA(INDEX('Wage Grid'!H$14:H$54,MATCH($U104,ListGridLevel,0)),0)</f>
        <v>0</v>
      </c>
      <c r="X104" s="363">
        <f>_xlfn.IFNA(INDEX('Wage Grid'!I$14:I$54,MATCH($U104,ListGridLevel,0)),0)</f>
        <v>0</v>
      </c>
      <c r="Y104" s="363">
        <f>_xlfn.IFNA(INDEX('Wage Grid'!J$14:J$54,MATCH($U104,ListGridLevel,0)),0)</f>
        <v>0</v>
      </c>
      <c r="Z104" s="363">
        <f t="shared" si="11"/>
        <v>0</v>
      </c>
      <c r="AA104" s="363">
        <f t="shared" si="8"/>
        <v>0</v>
      </c>
    </row>
    <row r="105" spans="1:27" ht="15" customHeight="1" x14ac:dyDescent="0.25">
      <c r="A105" s="256"/>
      <c r="B105" s="64"/>
      <c r="C105" s="257"/>
      <c r="D105" s="70"/>
      <c r="E105" s="258"/>
      <c r="F105" s="259" t="str">
        <f t="shared" si="9"/>
        <v/>
      </c>
      <c r="G105" s="65"/>
      <c r="H105" s="258"/>
      <c r="I105" s="201"/>
      <c r="J105" s="245"/>
      <c r="K105" s="265" t="str">
        <f t="shared" si="12"/>
        <v/>
      </c>
      <c r="L105" s="226"/>
      <c r="M105" s="227"/>
      <c r="N105" s="227"/>
      <c r="O105" s="228"/>
      <c r="P105" s="201"/>
      <c r="Q105" s="188"/>
      <c r="S105" s="815">
        <f>_xlfn.IFNA(IF($A105="Layered-Over",INDEX('Wage Grid'!$D$14:$D$80,MATCH($B105,ListBargainingUnit,0)),IF($C105=0,INDEX('Wage Grid'!$C$14:$C$80,MATCH($B105,ListBargainingUnit,0)),$C105)),0)</f>
        <v>0</v>
      </c>
      <c r="T105" s="815">
        <f>_xlfn.IFNA(IF($A105="Layered-Over",INDEX('Wage Grid'!$D$14:$D$80,MATCH($D105,ListBargainingUnit,0)),IF($E105=0,INDEX('Wage Grid'!$C$14:$C$80,MATCH($D105,ListBargainingUnit,0)),$E105)),0)</f>
        <v>0</v>
      </c>
      <c r="U105" s="815">
        <f t="shared" si="10"/>
        <v>0</v>
      </c>
      <c r="V105" s="363">
        <f>_xlfn.IFNA(INDEX('Wage Grid'!G$14:G$54,MATCH($U105,ListGridLevel,0)),0)</f>
        <v>0</v>
      </c>
      <c r="W105" s="363">
        <f>_xlfn.IFNA(INDEX('Wage Grid'!H$14:H$54,MATCH($U105,ListGridLevel,0)),0)</f>
        <v>0</v>
      </c>
      <c r="X105" s="363">
        <f>_xlfn.IFNA(INDEX('Wage Grid'!I$14:I$54,MATCH($U105,ListGridLevel,0)),0)</f>
        <v>0</v>
      </c>
      <c r="Y105" s="363">
        <f>_xlfn.IFNA(INDEX('Wage Grid'!J$14:J$54,MATCH($U105,ListGridLevel,0)),0)</f>
        <v>0</v>
      </c>
      <c r="Z105" s="363">
        <f t="shared" si="11"/>
        <v>0</v>
      </c>
      <c r="AA105" s="363">
        <f t="shared" si="8"/>
        <v>0</v>
      </c>
    </row>
    <row r="106" spans="1:27" ht="15" customHeight="1" x14ac:dyDescent="0.25">
      <c r="A106" s="256"/>
      <c r="B106" s="64"/>
      <c r="C106" s="257"/>
      <c r="D106" s="70"/>
      <c r="E106" s="258"/>
      <c r="F106" s="259" t="str">
        <f t="shared" si="9"/>
        <v/>
      </c>
      <c r="G106" s="65"/>
      <c r="H106" s="258"/>
      <c r="I106" s="201"/>
      <c r="J106" s="245"/>
      <c r="K106" s="265" t="str">
        <f t="shared" si="12"/>
        <v/>
      </c>
      <c r="L106" s="226"/>
      <c r="M106" s="227"/>
      <c r="N106" s="227"/>
      <c r="O106" s="228"/>
      <c r="P106" s="201"/>
      <c r="Q106" s="188"/>
      <c r="S106" s="815">
        <f>_xlfn.IFNA(IF($A106="Layered-Over",INDEX('Wage Grid'!$D$14:$D$80,MATCH($B106,ListBargainingUnit,0)),IF($C106=0,INDEX('Wage Grid'!$C$14:$C$80,MATCH($B106,ListBargainingUnit,0)),$C106)),0)</f>
        <v>0</v>
      </c>
      <c r="T106" s="815">
        <f>_xlfn.IFNA(IF($A106="Layered-Over",INDEX('Wage Grid'!$D$14:$D$80,MATCH($D106,ListBargainingUnit,0)),IF($E106=0,INDEX('Wage Grid'!$C$14:$C$80,MATCH($D106,ListBargainingUnit,0)),$E106)),0)</f>
        <v>0</v>
      </c>
      <c r="U106" s="815">
        <f t="shared" si="10"/>
        <v>0</v>
      </c>
      <c r="V106" s="363">
        <f>_xlfn.IFNA(INDEX('Wage Grid'!G$14:G$54,MATCH($U106,ListGridLevel,0)),0)</f>
        <v>0</v>
      </c>
      <c r="W106" s="363">
        <f>_xlfn.IFNA(INDEX('Wage Grid'!H$14:H$54,MATCH($U106,ListGridLevel,0)),0)</f>
        <v>0</v>
      </c>
      <c r="X106" s="363">
        <f>_xlfn.IFNA(INDEX('Wage Grid'!I$14:I$54,MATCH($U106,ListGridLevel,0)),0)</f>
        <v>0</v>
      </c>
      <c r="Y106" s="363">
        <f>_xlfn.IFNA(INDEX('Wage Grid'!J$14:J$54,MATCH($U106,ListGridLevel,0)),0)</f>
        <v>0</v>
      </c>
      <c r="Z106" s="363">
        <f t="shared" si="11"/>
        <v>0</v>
      </c>
      <c r="AA106" s="363">
        <f t="shared" si="8"/>
        <v>0</v>
      </c>
    </row>
    <row r="107" spans="1:27" ht="15" customHeight="1" x14ac:dyDescent="0.25">
      <c r="A107" s="256"/>
      <c r="B107" s="64"/>
      <c r="C107" s="257"/>
      <c r="D107" s="70"/>
      <c r="E107" s="258"/>
      <c r="F107" s="259" t="str">
        <f t="shared" si="9"/>
        <v/>
      </c>
      <c r="G107" s="65"/>
      <c r="H107" s="258"/>
      <c r="I107" s="201"/>
      <c r="J107" s="245"/>
      <c r="K107" s="265" t="str">
        <f t="shared" si="12"/>
        <v/>
      </c>
      <c r="L107" s="226"/>
      <c r="M107" s="227"/>
      <c r="N107" s="227"/>
      <c r="O107" s="228"/>
      <c r="P107" s="201"/>
      <c r="Q107" s="188"/>
      <c r="S107" s="815">
        <f>_xlfn.IFNA(IF($A107="Layered-Over",INDEX('Wage Grid'!$D$14:$D$80,MATCH($B107,ListBargainingUnit,0)),IF($C107=0,INDEX('Wage Grid'!$C$14:$C$80,MATCH($B107,ListBargainingUnit,0)),$C107)),0)</f>
        <v>0</v>
      </c>
      <c r="T107" s="815">
        <f>_xlfn.IFNA(IF($A107="Layered-Over",INDEX('Wage Grid'!$D$14:$D$80,MATCH($D107,ListBargainingUnit,0)),IF($E107=0,INDEX('Wage Grid'!$C$14:$C$80,MATCH($D107,ListBargainingUnit,0)),$E107)),0)</f>
        <v>0</v>
      </c>
      <c r="U107" s="815">
        <f t="shared" si="10"/>
        <v>0</v>
      </c>
      <c r="V107" s="363">
        <f>_xlfn.IFNA(INDEX('Wage Grid'!G$14:G$54,MATCH($U107,ListGridLevel,0)),0)</f>
        <v>0</v>
      </c>
      <c r="W107" s="363">
        <f>_xlfn.IFNA(INDEX('Wage Grid'!H$14:H$54,MATCH($U107,ListGridLevel,0)),0)</f>
        <v>0</v>
      </c>
      <c r="X107" s="363">
        <f>_xlfn.IFNA(INDEX('Wage Grid'!I$14:I$54,MATCH($U107,ListGridLevel,0)),0)</f>
        <v>0</v>
      </c>
      <c r="Y107" s="363">
        <f>_xlfn.IFNA(INDEX('Wage Grid'!J$14:J$54,MATCH($U107,ListGridLevel,0)),0)</f>
        <v>0</v>
      </c>
      <c r="Z107" s="363">
        <f t="shared" si="11"/>
        <v>0</v>
      </c>
      <c r="AA107" s="363">
        <f t="shared" si="8"/>
        <v>0</v>
      </c>
    </row>
    <row r="108" spans="1:27" ht="15" customHeight="1" x14ac:dyDescent="0.25">
      <c r="A108" s="256"/>
      <c r="B108" s="64"/>
      <c r="C108" s="257"/>
      <c r="D108" s="70"/>
      <c r="E108" s="258"/>
      <c r="F108" s="259" t="str">
        <f t="shared" si="9"/>
        <v/>
      </c>
      <c r="G108" s="65"/>
      <c r="H108" s="258"/>
      <c r="I108" s="201"/>
      <c r="J108" s="245"/>
      <c r="K108" s="265" t="str">
        <f t="shared" si="12"/>
        <v/>
      </c>
      <c r="L108" s="226"/>
      <c r="M108" s="227"/>
      <c r="N108" s="227"/>
      <c r="O108" s="228"/>
      <c r="P108" s="201"/>
      <c r="Q108" s="188"/>
      <c r="S108" s="815">
        <f>_xlfn.IFNA(IF($A108="Layered-Over",INDEX('Wage Grid'!$D$14:$D$80,MATCH($B108,ListBargainingUnit,0)),IF($C108=0,INDEX('Wage Grid'!$C$14:$C$80,MATCH($B108,ListBargainingUnit,0)),$C108)),0)</f>
        <v>0</v>
      </c>
      <c r="T108" s="815">
        <f>_xlfn.IFNA(IF($A108="Layered-Over",INDEX('Wage Grid'!$D$14:$D$80,MATCH($D108,ListBargainingUnit,0)),IF($E108=0,INDEX('Wage Grid'!$C$14:$C$80,MATCH($D108,ListBargainingUnit,0)),$E108)),0)</f>
        <v>0</v>
      </c>
      <c r="U108" s="815">
        <f t="shared" si="10"/>
        <v>0</v>
      </c>
      <c r="V108" s="363">
        <f>_xlfn.IFNA(INDEX('Wage Grid'!G$14:G$54,MATCH($U108,ListGridLevel,0)),0)</f>
        <v>0</v>
      </c>
      <c r="W108" s="363">
        <f>_xlfn.IFNA(INDEX('Wage Grid'!H$14:H$54,MATCH($U108,ListGridLevel,0)),0)</f>
        <v>0</v>
      </c>
      <c r="X108" s="363">
        <f>_xlfn.IFNA(INDEX('Wage Grid'!I$14:I$54,MATCH($U108,ListGridLevel,0)),0)</f>
        <v>0</v>
      </c>
      <c r="Y108" s="363">
        <f>_xlfn.IFNA(INDEX('Wage Grid'!J$14:J$54,MATCH($U108,ListGridLevel,0)),0)</f>
        <v>0</v>
      </c>
      <c r="Z108" s="363">
        <f t="shared" si="11"/>
        <v>0</v>
      </c>
      <c r="AA108" s="363">
        <f t="shared" si="8"/>
        <v>0</v>
      </c>
    </row>
    <row r="109" spans="1:27" ht="15" customHeight="1" x14ac:dyDescent="0.25">
      <c r="A109" s="256"/>
      <c r="B109" s="64"/>
      <c r="C109" s="257"/>
      <c r="D109" s="70"/>
      <c r="E109" s="258"/>
      <c r="F109" s="259" t="str">
        <f t="shared" si="9"/>
        <v/>
      </c>
      <c r="G109" s="65"/>
      <c r="H109" s="258"/>
      <c r="I109" s="201"/>
      <c r="J109" s="245"/>
      <c r="K109" s="265" t="str">
        <f t="shared" si="12"/>
        <v/>
      </c>
      <c r="L109" s="226"/>
      <c r="M109" s="227"/>
      <c r="N109" s="227"/>
      <c r="O109" s="228"/>
      <c r="P109" s="201"/>
      <c r="Q109" s="188"/>
      <c r="S109" s="815">
        <f>_xlfn.IFNA(IF($A109="Layered-Over",INDEX('Wage Grid'!$D$14:$D$80,MATCH($B109,ListBargainingUnit,0)),IF($C109=0,INDEX('Wage Grid'!$C$14:$C$80,MATCH($B109,ListBargainingUnit,0)),$C109)),0)</f>
        <v>0</v>
      </c>
      <c r="T109" s="815">
        <f>_xlfn.IFNA(IF($A109="Layered-Over",INDEX('Wage Grid'!$D$14:$D$80,MATCH($D109,ListBargainingUnit,0)),IF($E109=0,INDEX('Wage Grid'!$C$14:$C$80,MATCH($D109,ListBargainingUnit,0)),$E109)),0)</f>
        <v>0</v>
      </c>
      <c r="U109" s="815">
        <f t="shared" si="10"/>
        <v>0</v>
      </c>
      <c r="V109" s="363">
        <f>_xlfn.IFNA(INDEX('Wage Grid'!G$14:G$54,MATCH($U109,ListGridLevel,0)),0)</f>
        <v>0</v>
      </c>
      <c r="W109" s="363">
        <f>_xlfn.IFNA(INDEX('Wage Grid'!H$14:H$54,MATCH($U109,ListGridLevel,0)),0)</f>
        <v>0</v>
      </c>
      <c r="X109" s="363">
        <f>_xlfn.IFNA(INDEX('Wage Grid'!I$14:I$54,MATCH($U109,ListGridLevel,0)),0)</f>
        <v>0</v>
      </c>
      <c r="Y109" s="363">
        <f>_xlfn.IFNA(INDEX('Wage Grid'!J$14:J$54,MATCH($U109,ListGridLevel,0)),0)</f>
        <v>0</v>
      </c>
      <c r="Z109" s="363">
        <f t="shared" si="11"/>
        <v>0</v>
      </c>
      <c r="AA109" s="363">
        <f t="shared" si="8"/>
        <v>0</v>
      </c>
    </row>
    <row r="110" spans="1:27" ht="15" customHeight="1" x14ac:dyDescent="0.25">
      <c r="A110" s="256"/>
      <c r="B110" s="64"/>
      <c r="C110" s="257"/>
      <c r="D110" s="70"/>
      <c r="E110" s="258"/>
      <c r="F110" s="259" t="str">
        <f t="shared" si="9"/>
        <v/>
      </c>
      <c r="G110" s="65"/>
      <c r="H110" s="258"/>
      <c r="I110" s="201"/>
      <c r="J110" s="245"/>
      <c r="K110" s="265" t="str">
        <f t="shared" si="12"/>
        <v/>
      </c>
      <c r="L110" s="226"/>
      <c r="M110" s="227"/>
      <c r="N110" s="227"/>
      <c r="O110" s="228"/>
      <c r="P110" s="201"/>
      <c r="Q110" s="188"/>
      <c r="S110" s="815">
        <f>_xlfn.IFNA(IF($A110="Layered-Over",INDEX('Wage Grid'!$D$14:$D$80,MATCH($B110,ListBargainingUnit,0)),IF($C110=0,INDEX('Wage Grid'!$C$14:$C$80,MATCH($B110,ListBargainingUnit,0)),$C110)),0)</f>
        <v>0</v>
      </c>
      <c r="T110" s="815">
        <f>_xlfn.IFNA(IF($A110="Layered-Over",INDEX('Wage Grid'!$D$14:$D$80,MATCH($D110,ListBargainingUnit,0)),IF($E110=0,INDEX('Wage Grid'!$C$14:$C$80,MATCH($D110,ListBargainingUnit,0)),$E110)),0)</f>
        <v>0</v>
      </c>
      <c r="U110" s="815">
        <f t="shared" si="10"/>
        <v>0</v>
      </c>
      <c r="V110" s="363">
        <f>_xlfn.IFNA(INDEX('Wage Grid'!G$14:G$54,MATCH($U110,ListGridLevel,0)),0)</f>
        <v>0</v>
      </c>
      <c r="W110" s="363">
        <f>_xlfn.IFNA(INDEX('Wage Grid'!H$14:H$54,MATCH($U110,ListGridLevel,0)),0)</f>
        <v>0</v>
      </c>
      <c r="X110" s="363">
        <f>_xlfn.IFNA(INDEX('Wage Grid'!I$14:I$54,MATCH($U110,ListGridLevel,0)),0)</f>
        <v>0</v>
      </c>
      <c r="Y110" s="363">
        <f>_xlfn.IFNA(INDEX('Wage Grid'!J$14:J$54,MATCH($U110,ListGridLevel,0)),0)</f>
        <v>0</v>
      </c>
      <c r="Z110" s="363">
        <f t="shared" si="11"/>
        <v>0</v>
      </c>
      <c r="AA110" s="363">
        <f t="shared" si="8"/>
        <v>0</v>
      </c>
    </row>
    <row r="111" spans="1:27" ht="15" customHeight="1" x14ac:dyDescent="0.25">
      <c r="A111" s="256"/>
      <c r="B111" s="64"/>
      <c r="C111" s="257"/>
      <c r="D111" s="70"/>
      <c r="E111" s="258"/>
      <c r="F111" s="259" t="str">
        <f t="shared" si="9"/>
        <v/>
      </c>
      <c r="G111" s="65"/>
      <c r="H111" s="258"/>
      <c r="I111" s="201"/>
      <c r="J111" s="245"/>
      <c r="K111" s="265" t="str">
        <f t="shared" si="12"/>
        <v/>
      </c>
      <c r="L111" s="226"/>
      <c r="M111" s="227"/>
      <c r="N111" s="227"/>
      <c r="O111" s="228"/>
      <c r="P111" s="201"/>
      <c r="Q111" s="188"/>
      <c r="S111" s="815">
        <f>_xlfn.IFNA(IF($A111="Layered-Over",INDEX('Wage Grid'!$D$14:$D$80,MATCH($B111,ListBargainingUnit,0)),IF($C111=0,INDEX('Wage Grid'!$C$14:$C$80,MATCH($B111,ListBargainingUnit,0)),$C111)),0)</f>
        <v>0</v>
      </c>
      <c r="T111" s="815">
        <f>_xlfn.IFNA(IF($A111="Layered-Over",INDEX('Wage Grid'!$D$14:$D$80,MATCH($D111,ListBargainingUnit,0)),IF($E111=0,INDEX('Wage Grid'!$C$14:$C$80,MATCH($D111,ListBargainingUnit,0)),$E111)),0)</f>
        <v>0</v>
      </c>
      <c r="U111" s="815">
        <f t="shared" si="10"/>
        <v>0</v>
      </c>
      <c r="V111" s="363">
        <f>_xlfn.IFNA(INDEX('Wage Grid'!G$14:G$54,MATCH($U111,ListGridLevel,0)),0)</f>
        <v>0</v>
      </c>
      <c r="W111" s="363">
        <f>_xlfn.IFNA(INDEX('Wage Grid'!H$14:H$54,MATCH($U111,ListGridLevel,0)),0)</f>
        <v>0</v>
      </c>
      <c r="X111" s="363">
        <f>_xlfn.IFNA(INDEX('Wage Grid'!I$14:I$54,MATCH($U111,ListGridLevel,0)),0)</f>
        <v>0</v>
      </c>
      <c r="Y111" s="363">
        <f>_xlfn.IFNA(INDEX('Wage Grid'!J$14:J$54,MATCH($U111,ListGridLevel,0)),0)</f>
        <v>0</v>
      </c>
      <c r="Z111" s="363">
        <f t="shared" si="11"/>
        <v>0</v>
      </c>
      <c r="AA111" s="363">
        <f t="shared" si="8"/>
        <v>0</v>
      </c>
    </row>
    <row r="112" spans="1:27" ht="15" customHeight="1" x14ac:dyDescent="0.25">
      <c r="A112" s="256"/>
      <c r="B112" s="64"/>
      <c r="C112" s="257"/>
      <c r="D112" s="70"/>
      <c r="E112" s="258"/>
      <c r="F112" s="259" t="str">
        <f t="shared" si="9"/>
        <v/>
      </c>
      <c r="G112" s="65"/>
      <c r="H112" s="258"/>
      <c r="I112" s="201"/>
      <c r="J112" s="245"/>
      <c r="K112" s="265" t="str">
        <f t="shared" si="12"/>
        <v/>
      </c>
      <c r="L112" s="226"/>
      <c r="M112" s="227"/>
      <c r="N112" s="227"/>
      <c r="O112" s="228"/>
      <c r="P112" s="201"/>
      <c r="Q112" s="188"/>
      <c r="S112" s="815">
        <f>_xlfn.IFNA(IF($A112="Layered-Over",INDEX('Wage Grid'!$D$14:$D$80,MATCH($B112,ListBargainingUnit,0)),IF($C112=0,INDEX('Wage Grid'!$C$14:$C$80,MATCH($B112,ListBargainingUnit,0)),$C112)),0)</f>
        <v>0</v>
      </c>
      <c r="T112" s="815">
        <f>_xlfn.IFNA(IF($A112="Layered-Over",INDEX('Wage Grid'!$D$14:$D$80,MATCH($D112,ListBargainingUnit,0)),IF($E112=0,INDEX('Wage Grid'!$C$14:$C$80,MATCH($D112,ListBargainingUnit,0)),$E112)),0)</f>
        <v>0</v>
      </c>
      <c r="U112" s="815">
        <f t="shared" si="10"/>
        <v>0</v>
      </c>
      <c r="V112" s="363">
        <f>_xlfn.IFNA(INDEX('Wage Grid'!G$14:G$54,MATCH($U112,ListGridLevel,0)),0)</f>
        <v>0</v>
      </c>
      <c r="W112" s="363">
        <f>_xlfn.IFNA(INDEX('Wage Grid'!H$14:H$54,MATCH($U112,ListGridLevel,0)),0)</f>
        <v>0</v>
      </c>
      <c r="X112" s="363">
        <f>_xlfn.IFNA(INDEX('Wage Grid'!I$14:I$54,MATCH($U112,ListGridLevel,0)),0)</f>
        <v>0</v>
      </c>
      <c r="Y112" s="363">
        <f>_xlfn.IFNA(INDEX('Wage Grid'!J$14:J$54,MATCH($U112,ListGridLevel,0)),0)</f>
        <v>0</v>
      </c>
      <c r="Z112" s="363">
        <f t="shared" si="11"/>
        <v>0</v>
      </c>
      <c r="AA112" s="363">
        <f t="shared" si="8"/>
        <v>0</v>
      </c>
    </row>
    <row r="113" spans="1:27" ht="15" customHeight="1" x14ac:dyDescent="0.25">
      <c r="A113" s="256"/>
      <c r="B113" s="64"/>
      <c r="C113" s="257"/>
      <c r="D113" s="70"/>
      <c r="E113" s="258"/>
      <c r="F113" s="259" t="str">
        <f t="shared" si="9"/>
        <v/>
      </c>
      <c r="G113" s="65"/>
      <c r="H113" s="258"/>
      <c r="I113" s="201"/>
      <c r="J113" s="245"/>
      <c r="K113" s="265" t="str">
        <f t="shared" si="12"/>
        <v/>
      </c>
      <c r="L113" s="226"/>
      <c r="M113" s="227"/>
      <c r="N113" s="227"/>
      <c r="O113" s="228"/>
      <c r="P113" s="201"/>
      <c r="Q113" s="188"/>
      <c r="S113" s="815">
        <f>_xlfn.IFNA(IF($A113="Layered-Over",INDEX('Wage Grid'!$D$14:$D$80,MATCH($B113,ListBargainingUnit,0)),IF($C113=0,INDEX('Wage Grid'!$C$14:$C$80,MATCH($B113,ListBargainingUnit,0)),$C113)),0)</f>
        <v>0</v>
      </c>
      <c r="T113" s="815">
        <f>_xlfn.IFNA(IF($A113="Layered-Over",INDEX('Wage Grid'!$D$14:$D$80,MATCH($D113,ListBargainingUnit,0)),IF($E113=0,INDEX('Wage Grid'!$C$14:$C$80,MATCH($D113,ListBargainingUnit,0)),$E113)),0)</f>
        <v>0</v>
      </c>
      <c r="U113" s="815">
        <f t="shared" si="10"/>
        <v>0</v>
      </c>
      <c r="V113" s="363">
        <f>_xlfn.IFNA(INDEX('Wage Grid'!G$14:G$54,MATCH($U113,ListGridLevel,0)),0)</f>
        <v>0</v>
      </c>
      <c r="W113" s="363">
        <f>_xlfn.IFNA(INDEX('Wage Grid'!H$14:H$54,MATCH($U113,ListGridLevel,0)),0)</f>
        <v>0</v>
      </c>
      <c r="X113" s="363">
        <f>_xlfn.IFNA(INDEX('Wage Grid'!I$14:I$54,MATCH($U113,ListGridLevel,0)),0)</f>
        <v>0</v>
      </c>
      <c r="Y113" s="363">
        <f>_xlfn.IFNA(INDEX('Wage Grid'!J$14:J$54,MATCH($U113,ListGridLevel,0)),0)</f>
        <v>0</v>
      </c>
      <c r="Z113" s="363">
        <f t="shared" si="11"/>
        <v>0</v>
      </c>
      <c r="AA113" s="363">
        <f t="shared" ref="AA113:AA144" si="13">SUM(L113*V113,M113*W113,N113*X113,O113*Y113+P113*Q113)</f>
        <v>0</v>
      </c>
    </row>
    <row r="114" spans="1:27" ht="15" customHeight="1" x14ac:dyDescent="0.25">
      <c r="A114" s="256"/>
      <c r="B114" s="64"/>
      <c r="C114" s="257"/>
      <c r="D114" s="70"/>
      <c r="E114" s="258"/>
      <c r="F114" s="259" t="str">
        <f t="shared" si="9"/>
        <v/>
      </c>
      <c r="G114" s="65"/>
      <c r="H114" s="258"/>
      <c r="I114" s="201"/>
      <c r="J114" s="245"/>
      <c r="K114" s="265" t="str">
        <f t="shared" si="12"/>
        <v/>
      </c>
      <c r="L114" s="226"/>
      <c r="M114" s="227"/>
      <c r="N114" s="227"/>
      <c r="O114" s="228"/>
      <c r="P114" s="201"/>
      <c r="Q114" s="188"/>
      <c r="S114" s="815">
        <f>_xlfn.IFNA(IF($A114="Layered-Over",INDEX('Wage Grid'!$D$14:$D$80,MATCH($B114,ListBargainingUnit,0)),IF($C114=0,INDEX('Wage Grid'!$C$14:$C$80,MATCH($B114,ListBargainingUnit,0)),$C114)),0)</f>
        <v>0</v>
      </c>
      <c r="T114" s="815">
        <f>_xlfn.IFNA(IF($A114="Layered-Over",INDEX('Wage Grid'!$D$14:$D$80,MATCH($D114,ListBargainingUnit,0)),IF($E114=0,INDEX('Wage Grid'!$C$14:$C$80,MATCH($D114,ListBargainingUnit,0)),$E114)),0)</f>
        <v>0</v>
      </c>
      <c r="U114" s="815">
        <f t="shared" si="10"/>
        <v>0</v>
      </c>
      <c r="V114" s="363">
        <f>_xlfn.IFNA(INDEX('Wage Grid'!G$14:G$54,MATCH($U114,ListGridLevel,0)),0)</f>
        <v>0</v>
      </c>
      <c r="W114" s="363">
        <f>_xlfn.IFNA(INDEX('Wage Grid'!H$14:H$54,MATCH($U114,ListGridLevel,0)),0)</f>
        <v>0</v>
      </c>
      <c r="X114" s="363">
        <f>_xlfn.IFNA(INDEX('Wage Grid'!I$14:I$54,MATCH($U114,ListGridLevel,0)),0)</f>
        <v>0</v>
      </c>
      <c r="Y114" s="363">
        <f>_xlfn.IFNA(INDEX('Wage Grid'!J$14:J$54,MATCH($U114,ListGridLevel,0)),0)</f>
        <v>0</v>
      </c>
      <c r="Z114" s="363">
        <f t="shared" si="11"/>
        <v>0</v>
      </c>
      <c r="AA114" s="363">
        <f t="shared" si="13"/>
        <v>0</v>
      </c>
    </row>
    <row r="115" spans="1:27" ht="15" customHeight="1" x14ac:dyDescent="0.25">
      <c r="A115" s="256"/>
      <c r="B115" s="64"/>
      <c r="C115" s="257"/>
      <c r="D115" s="70"/>
      <c r="E115" s="258"/>
      <c r="F115" s="259" t="str">
        <f t="shared" si="9"/>
        <v/>
      </c>
      <c r="G115" s="65"/>
      <c r="H115" s="258"/>
      <c r="I115" s="201"/>
      <c r="J115" s="245"/>
      <c r="K115" s="265" t="str">
        <f t="shared" si="12"/>
        <v/>
      </c>
      <c r="L115" s="226"/>
      <c r="M115" s="227"/>
      <c r="N115" s="227"/>
      <c r="O115" s="228"/>
      <c r="P115" s="201"/>
      <c r="Q115" s="188"/>
      <c r="S115" s="815">
        <f>_xlfn.IFNA(IF($A115="Layered-Over",INDEX('Wage Grid'!$D$14:$D$80,MATCH($B115,ListBargainingUnit,0)),IF($C115=0,INDEX('Wage Grid'!$C$14:$C$80,MATCH($B115,ListBargainingUnit,0)),$C115)),0)</f>
        <v>0</v>
      </c>
      <c r="T115" s="815">
        <f>_xlfn.IFNA(IF($A115="Layered-Over",INDEX('Wage Grid'!$D$14:$D$80,MATCH($D115,ListBargainingUnit,0)),IF($E115=0,INDEX('Wage Grid'!$C$14:$C$80,MATCH($D115,ListBargainingUnit,0)),$E115)),0)</f>
        <v>0</v>
      </c>
      <c r="U115" s="815">
        <f t="shared" si="10"/>
        <v>0</v>
      </c>
      <c r="V115" s="363">
        <f>_xlfn.IFNA(INDEX('Wage Grid'!G$14:G$54,MATCH($U115,ListGridLevel,0)),0)</f>
        <v>0</v>
      </c>
      <c r="W115" s="363">
        <f>_xlfn.IFNA(INDEX('Wage Grid'!H$14:H$54,MATCH($U115,ListGridLevel,0)),0)</f>
        <v>0</v>
      </c>
      <c r="X115" s="363">
        <f>_xlfn.IFNA(INDEX('Wage Grid'!I$14:I$54,MATCH($U115,ListGridLevel,0)),0)</f>
        <v>0</v>
      </c>
      <c r="Y115" s="363">
        <f>_xlfn.IFNA(INDEX('Wage Grid'!J$14:J$54,MATCH($U115,ListGridLevel,0)),0)</f>
        <v>0</v>
      </c>
      <c r="Z115" s="363">
        <f t="shared" si="11"/>
        <v>0</v>
      </c>
      <c r="AA115" s="363">
        <f t="shared" si="13"/>
        <v>0</v>
      </c>
    </row>
    <row r="116" spans="1:27" ht="15" customHeight="1" x14ac:dyDescent="0.25">
      <c r="A116" s="256"/>
      <c r="B116" s="64"/>
      <c r="C116" s="257"/>
      <c r="D116" s="70"/>
      <c r="E116" s="258"/>
      <c r="F116" s="259" t="str">
        <f t="shared" si="9"/>
        <v/>
      </c>
      <c r="G116" s="65"/>
      <c r="H116" s="258"/>
      <c r="I116" s="201"/>
      <c r="J116" s="245"/>
      <c r="K116" s="265" t="str">
        <f t="shared" si="12"/>
        <v/>
      </c>
      <c r="L116" s="226"/>
      <c r="M116" s="227"/>
      <c r="N116" s="227"/>
      <c r="O116" s="228"/>
      <c r="P116" s="201"/>
      <c r="Q116" s="188"/>
      <c r="S116" s="815">
        <f>_xlfn.IFNA(IF($A116="Layered-Over",INDEX('Wage Grid'!$D$14:$D$80,MATCH($B116,ListBargainingUnit,0)),IF($C116=0,INDEX('Wage Grid'!$C$14:$C$80,MATCH($B116,ListBargainingUnit,0)),$C116)),0)</f>
        <v>0</v>
      </c>
      <c r="T116" s="815">
        <f>_xlfn.IFNA(IF($A116="Layered-Over",INDEX('Wage Grid'!$D$14:$D$80,MATCH($D116,ListBargainingUnit,0)),IF($E116=0,INDEX('Wage Grid'!$C$14:$C$80,MATCH($D116,ListBargainingUnit,0)),$E116)),0)</f>
        <v>0</v>
      </c>
      <c r="U116" s="815">
        <f t="shared" si="10"/>
        <v>0</v>
      </c>
      <c r="V116" s="363">
        <f>_xlfn.IFNA(INDEX('Wage Grid'!G$14:G$54,MATCH($U116,ListGridLevel,0)),0)</f>
        <v>0</v>
      </c>
      <c r="W116" s="363">
        <f>_xlfn.IFNA(INDEX('Wage Grid'!H$14:H$54,MATCH($U116,ListGridLevel,0)),0)</f>
        <v>0</v>
      </c>
      <c r="X116" s="363">
        <f>_xlfn.IFNA(INDEX('Wage Grid'!I$14:I$54,MATCH($U116,ListGridLevel,0)),0)</f>
        <v>0</v>
      </c>
      <c r="Y116" s="363">
        <f>_xlfn.IFNA(INDEX('Wage Grid'!J$14:J$54,MATCH($U116,ListGridLevel,0)),0)</f>
        <v>0</v>
      </c>
      <c r="Z116" s="363">
        <f t="shared" si="11"/>
        <v>0</v>
      </c>
      <c r="AA116" s="363">
        <f t="shared" si="13"/>
        <v>0</v>
      </c>
    </row>
    <row r="117" spans="1:27" ht="15" customHeight="1" x14ac:dyDescent="0.25">
      <c r="A117" s="256"/>
      <c r="B117" s="64"/>
      <c r="C117" s="257"/>
      <c r="D117" s="70"/>
      <c r="E117" s="258"/>
      <c r="F117" s="259" t="str">
        <f t="shared" si="9"/>
        <v/>
      </c>
      <c r="G117" s="65"/>
      <c r="H117" s="258"/>
      <c r="I117" s="201"/>
      <c r="J117" s="245"/>
      <c r="K117" s="265" t="str">
        <f t="shared" si="12"/>
        <v/>
      </c>
      <c r="L117" s="226"/>
      <c r="M117" s="227"/>
      <c r="N117" s="227"/>
      <c r="O117" s="228"/>
      <c r="P117" s="201"/>
      <c r="Q117" s="188"/>
      <c r="S117" s="815">
        <f>_xlfn.IFNA(IF($A117="Layered-Over",INDEX('Wage Grid'!$D$14:$D$80,MATCH($B117,ListBargainingUnit,0)),IF($C117=0,INDEX('Wage Grid'!$C$14:$C$80,MATCH($B117,ListBargainingUnit,0)),$C117)),0)</f>
        <v>0</v>
      </c>
      <c r="T117" s="815">
        <f>_xlfn.IFNA(IF($A117="Layered-Over",INDEX('Wage Grid'!$D$14:$D$80,MATCH($D117,ListBargainingUnit,0)),IF($E117=0,INDEX('Wage Grid'!$C$14:$C$80,MATCH($D117,ListBargainingUnit,0)),$E117)),0)</f>
        <v>0</v>
      </c>
      <c r="U117" s="815">
        <f t="shared" si="10"/>
        <v>0</v>
      </c>
      <c r="V117" s="363">
        <f>_xlfn.IFNA(INDEX('Wage Grid'!G$14:G$54,MATCH($U117,ListGridLevel,0)),0)</f>
        <v>0</v>
      </c>
      <c r="W117" s="363">
        <f>_xlfn.IFNA(INDEX('Wage Grid'!H$14:H$54,MATCH($U117,ListGridLevel,0)),0)</f>
        <v>0</v>
      </c>
      <c r="X117" s="363">
        <f>_xlfn.IFNA(INDEX('Wage Grid'!I$14:I$54,MATCH($U117,ListGridLevel,0)),0)</f>
        <v>0</v>
      </c>
      <c r="Y117" s="363">
        <f>_xlfn.IFNA(INDEX('Wage Grid'!J$14:J$54,MATCH($U117,ListGridLevel,0)),0)</f>
        <v>0</v>
      </c>
      <c r="Z117" s="363">
        <f t="shared" si="11"/>
        <v>0</v>
      </c>
      <c r="AA117" s="363">
        <f t="shared" si="13"/>
        <v>0</v>
      </c>
    </row>
    <row r="118" spans="1:27" ht="15" customHeight="1" x14ac:dyDescent="0.25">
      <c r="A118" s="256"/>
      <c r="B118" s="64"/>
      <c r="C118" s="257"/>
      <c r="D118" s="70"/>
      <c r="E118" s="258"/>
      <c r="F118" s="259" t="str">
        <f t="shared" si="9"/>
        <v/>
      </c>
      <c r="G118" s="65"/>
      <c r="H118" s="258"/>
      <c r="I118" s="201"/>
      <c r="J118" s="245"/>
      <c r="K118" s="265" t="str">
        <f t="shared" si="12"/>
        <v/>
      </c>
      <c r="L118" s="226"/>
      <c r="M118" s="227"/>
      <c r="N118" s="227"/>
      <c r="O118" s="228"/>
      <c r="P118" s="201"/>
      <c r="Q118" s="188"/>
      <c r="S118" s="815">
        <f>_xlfn.IFNA(IF($A118="Layered-Over",INDEX('Wage Grid'!$D$14:$D$80,MATCH($B118,ListBargainingUnit,0)),IF($C118=0,INDEX('Wage Grid'!$C$14:$C$80,MATCH($B118,ListBargainingUnit,0)),$C118)),0)</f>
        <v>0</v>
      </c>
      <c r="T118" s="815">
        <f>_xlfn.IFNA(IF($A118="Layered-Over",INDEX('Wage Grid'!$D$14:$D$80,MATCH($D118,ListBargainingUnit,0)),IF($E118=0,INDEX('Wage Grid'!$C$14:$C$80,MATCH($D118,ListBargainingUnit,0)),$E118)),0)</f>
        <v>0</v>
      </c>
      <c r="U118" s="815">
        <f t="shared" si="10"/>
        <v>0</v>
      </c>
      <c r="V118" s="363">
        <f>_xlfn.IFNA(INDEX('Wage Grid'!G$14:G$54,MATCH($U118,ListGridLevel,0)),0)</f>
        <v>0</v>
      </c>
      <c r="W118" s="363">
        <f>_xlfn.IFNA(INDEX('Wage Grid'!H$14:H$54,MATCH($U118,ListGridLevel,0)),0)</f>
        <v>0</v>
      </c>
      <c r="X118" s="363">
        <f>_xlfn.IFNA(INDEX('Wage Grid'!I$14:I$54,MATCH($U118,ListGridLevel,0)),0)</f>
        <v>0</v>
      </c>
      <c r="Y118" s="363">
        <f>_xlfn.IFNA(INDEX('Wage Grid'!J$14:J$54,MATCH($U118,ListGridLevel,0)),0)</f>
        <v>0</v>
      </c>
      <c r="Z118" s="363">
        <f t="shared" si="11"/>
        <v>0</v>
      </c>
      <c r="AA118" s="363">
        <f t="shared" si="13"/>
        <v>0</v>
      </c>
    </row>
    <row r="119" spans="1:27" ht="15" customHeight="1" x14ac:dyDescent="0.25">
      <c r="A119" s="256"/>
      <c r="B119" s="64"/>
      <c r="C119" s="257"/>
      <c r="D119" s="70"/>
      <c r="E119" s="258"/>
      <c r="F119" s="259" t="str">
        <f t="shared" si="9"/>
        <v/>
      </c>
      <c r="G119" s="65"/>
      <c r="H119" s="258"/>
      <c r="I119" s="201"/>
      <c r="J119" s="245"/>
      <c r="K119" s="265" t="str">
        <f t="shared" si="12"/>
        <v/>
      </c>
      <c r="L119" s="226"/>
      <c r="M119" s="227"/>
      <c r="N119" s="227"/>
      <c r="O119" s="228"/>
      <c r="P119" s="201"/>
      <c r="Q119" s="188"/>
      <c r="S119" s="815">
        <f>_xlfn.IFNA(IF($A119="Layered-Over",INDEX('Wage Grid'!$D$14:$D$80,MATCH($B119,ListBargainingUnit,0)),IF($C119=0,INDEX('Wage Grid'!$C$14:$C$80,MATCH($B119,ListBargainingUnit,0)),$C119)),0)</f>
        <v>0</v>
      </c>
      <c r="T119" s="815">
        <f>_xlfn.IFNA(IF($A119="Layered-Over",INDEX('Wage Grid'!$D$14:$D$80,MATCH($D119,ListBargainingUnit,0)),IF($E119=0,INDEX('Wage Grid'!$C$14:$C$80,MATCH($D119,ListBargainingUnit,0)),$E119)),0)</f>
        <v>0</v>
      </c>
      <c r="U119" s="815">
        <f t="shared" si="10"/>
        <v>0</v>
      </c>
      <c r="V119" s="363">
        <f>_xlfn.IFNA(INDEX('Wage Grid'!G$14:G$54,MATCH($U119,ListGridLevel,0)),0)</f>
        <v>0</v>
      </c>
      <c r="W119" s="363">
        <f>_xlfn.IFNA(INDEX('Wage Grid'!H$14:H$54,MATCH($U119,ListGridLevel,0)),0)</f>
        <v>0</v>
      </c>
      <c r="X119" s="363">
        <f>_xlfn.IFNA(INDEX('Wage Grid'!I$14:I$54,MATCH($U119,ListGridLevel,0)),0)</f>
        <v>0</v>
      </c>
      <c r="Y119" s="363">
        <f>_xlfn.IFNA(INDEX('Wage Grid'!J$14:J$54,MATCH($U119,ListGridLevel,0)),0)</f>
        <v>0</v>
      </c>
      <c r="Z119" s="363">
        <f t="shared" si="11"/>
        <v>0</v>
      </c>
      <c r="AA119" s="363">
        <f t="shared" si="13"/>
        <v>0</v>
      </c>
    </row>
    <row r="120" spans="1:27" ht="15" customHeight="1" x14ac:dyDescent="0.25">
      <c r="A120" s="256"/>
      <c r="B120" s="64"/>
      <c r="C120" s="257"/>
      <c r="D120" s="70"/>
      <c r="E120" s="258"/>
      <c r="F120" s="259" t="str">
        <f t="shared" si="9"/>
        <v/>
      </c>
      <c r="G120" s="65"/>
      <c r="H120" s="258"/>
      <c r="I120" s="201"/>
      <c r="J120" s="245"/>
      <c r="K120" s="265" t="str">
        <f t="shared" si="12"/>
        <v/>
      </c>
      <c r="L120" s="226"/>
      <c r="M120" s="227"/>
      <c r="N120" s="227"/>
      <c r="O120" s="228"/>
      <c r="P120" s="201"/>
      <c r="Q120" s="188"/>
      <c r="S120" s="815">
        <f>_xlfn.IFNA(IF($A120="Layered-Over",INDEX('Wage Grid'!$D$14:$D$80,MATCH($B120,ListBargainingUnit,0)),IF($C120=0,INDEX('Wage Grid'!$C$14:$C$80,MATCH($B120,ListBargainingUnit,0)),$C120)),0)</f>
        <v>0</v>
      </c>
      <c r="T120" s="815">
        <f>_xlfn.IFNA(IF($A120="Layered-Over",INDEX('Wage Grid'!$D$14:$D$80,MATCH($D120,ListBargainingUnit,0)),IF($E120=0,INDEX('Wage Grid'!$C$14:$C$80,MATCH($D120,ListBargainingUnit,0)),$E120)),0)</f>
        <v>0</v>
      </c>
      <c r="U120" s="815">
        <f t="shared" si="10"/>
        <v>0</v>
      </c>
      <c r="V120" s="363">
        <f>_xlfn.IFNA(INDEX('Wage Grid'!G$14:G$54,MATCH($U120,ListGridLevel,0)),0)</f>
        <v>0</v>
      </c>
      <c r="W120" s="363">
        <f>_xlfn.IFNA(INDEX('Wage Grid'!H$14:H$54,MATCH($U120,ListGridLevel,0)),0)</f>
        <v>0</v>
      </c>
      <c r="X120" s="363">
        <f>_xlfn.IFNA(INDEX('Wage Grid'!I$14:I$54,MATCH($U120,ListGridLevel,0)),0)</f>
        <v>0</v>
      </c>
      <c r="Y120" s="363">
        <f>_xlfn.IFNA(INDEX('Wage Grid'!J$14:J$54,MATCH($U120,ListGridLevel,0)),0)</f>
        <v>0</v>
      </c>
      <c r="Z120" s="363">
        <f t="shared" si="11"/>
        <v>0</v>
      </c>
      <c r="AA120" s="363">
        <f t="shared" si="13"/>
        <v>0</v>
      </c>
    </row>
    <row r="121" spans="1:27" ht="15" customHeight="1" x14ac:dyDescent="0.25">
      <c r="A121" s="256"/>
      <c r="B121" s="64"/>
      <c r="C121" s="257"/>
      <c r="D121" s="70"/>
      <c r="E121" s="258"/>
      <c r="F121" s="259" t="str">
        <f t="shared" si="9"/>
        <v/>
      </c>
      <c r="G121" s="65"/>
      <c r="H121" s="258"/>
      <c r="I121" s="201"/>
      <c r="J121" s="245"/>
      <c r="K121" s="265" t="str">
        <f t="shared" si="12"/>
        <v/>
      </c>
      <c r="L121" s="226"/>
      <c r="M121" s="227"/>
      <c r="N121" s="227"/>
      <c r="O121" s="228"/>
      <c r="P121" s="201"/>
      <c r="Q121" s="188"/>
      <c r="S121" s="815">
        <f>_xlfn.IFNA(IF($A121="Layered-Over",INDEX('Wage Grid'!$D$14:$D$80,MATCH($B121,ListBargainingUnit,0)),IF($C121=0,INDEX('Wage Grid'!$C$14:$C$80,MATCH($B121,ListBargainingUnit,0)),$C121)),0)</f>
        <v>0</v>
      </c>
      <c r="T121" s="815">
        <f>_xlfn.IFNA(IF($A121="Layered-Over",INDEX('Wage Grid'!$D$14:$D$80,MATCH($D121,ListBargainingUnit,0)),IF($E121=0,INDEX('Wage Grid'!$C$14:$C$80,MATCH($D121,ListBargainingUnit,0)),$E121)),0)</f>
        <v>0</v>
      </c>
      <c r="U121" s="815">
        <f t="shared" si="10"/>
        <v>0</v>
      </c>
      <c r="V121" s="363">
        <f>_xlfn.IFNA(INDEX('Wage Grid'!G$14:G$54,MATCH($U121,ListGridLevel,0)),0)</f>
        <v>0</v>
      </c>
      <c r="W121" s="363">
        <f>_xlfn.IFNA(INDEX('Wage Grid'!H$14:H$54,MATCH($U121,ListGridLevel,0)),0)</f>
        <v>0</v>
      </c>
      <c r="X121" s="363">
        <f>_xlfn.IFNA(INDEX('Wage Grid'!I$14:I$54,MATCH($U121,ListGridLevel,0)),0)</f>
        <v>0</v>
      </c>
      <c r="Y121" s="363">
        <f>_xlfn.IFNA(INDEX('Wage Grid'!J$14:J$54,MATCH($U121,ListGridLevel,0)),0)</f>
        <v>0</v>
      </c>
      <c r="Z121" s="363">
        <f t="shared" si="11"/>
        <v>0</v>
      </c>
      <c r="AA121" s="363">
        <f t="shared" si="13"/>
        <v>0</v>
      </c>
    </row>
    <row r="122" spans="1:27" ht="15" customHeight="1" x14ac:dyDescent="0.25">
      <c r="A122" s="256"/>
      <c r="B122" s="64"/>
      <c r="C122" s="257"/>
      <c r="D122" s="70"/>
      <c r="E122" s="258"/>
      <c r="F122" s="259" t="str">
        <f t="shared" si="9"/>
        <v/>
      </c>
      <c r="G122" s="65"/>
      <c r="H122" s="258"/>
      <c r="I122" s="201"/>
      <c r="J122" s="245"/>
      <c r="K122" s="265" t="str">
        <f t="shared" si="12"/>
        <v/>
      </c>
      <c r="L122" s="226"/>
      <c r="M122" s="227"/>
      <c r="N122" s="227"/>
      <c r="O122" s="228"/>
      <c r="P122" s="201"/>
      <c r="Q122" s="188"/>
      <c r="S122" s="815">
        <f>_xlfn.IFNA(IF($A122="Layered-Over",INDEX('Wage Grid'!$D$14:$D$80,MATCH($B122,ListBargainingUnit,0)),IF($C122=0,INDEX('Wage Grid'!$C$14:$C$80,MATCH($B122,ListBargainingUnit,0)),$C122)),0)</f>
        <v>0</v>
      </c>
      <c r="T122" s="815">
        <f>_xlfn.IFNA(IF($A122="Layered-Over",INDEX('Wage Grid'!$D$14:$D$80,MATCH($D122,ListBargainingUnit,0)),IF($E122=0,INDEX('Wage Grid'!$C$14:$C$80,MATCH($D122,ListBargainingUnit,0)),$E122)),0)</f>
        <v>0</v>
      </c>
      <c r="U122" s="815">
        <f t="shared" si="10"/>
        <v>0</v>
      </c>
      <c r="V122" s="363">
        <f>_xlfn.IFNA(INDEX('Wage Grid'!G$14:G$54,MATCH($U122,ListGridLevel,0)),0)</f>
        <v>0</v>
      </c>
      <c r="W122" s="363">
        <f>_xlfn.IFNA(INDEX('Wage Grid'!H$14:H$54,MATCH($U122,ListGridLevel,0)),0)</f>
        <v>0</v>
      </c>
      <c r="X122" s="363">
        <f>_xlfn.IFNA(INDEX('Wage Grid'!I$14:I$54,MATCH($U122,ListGridLevel,0)),0)</f>
        <v>0</v>
      </c>
      <c r="Y122" s="363">
        <f>_xlfn.IFNA(INDEX('Wage Grid'!J$14:J$54,MATCH($U122,ListGridLevel,0)),0)</f>
        <v>0</v>
      </c>
      <c r="Z122" s="363">
        <f t="shared" si="11"/>
        <v>0</v>
      </c>
      <c r="AA122" s="363">
        <f t="shared" si="13"/>
        <v>0</v>
      </c>
    </row>
    <row r="123" spans="1:27" ht="15" customHeight="1" x14ac:dyDescent="0.25">
      <c r="A123" s="256"/>
      <c r="B123" s="64"/>
      <c r="C123" s="257"/>
      <c r="D123" s="70"/>
      <c r="E123" s="258"/>
      <c r="F123" s="259" t="str">
        <f t="shared" si="9"/>
        <v/>
      </c>
      <c r="G123" s="65"/>
      <c r="H123" s="258"/>
      <c r="I123" s="201"/>
      <c r="J123" s="245"/>
      <c r="K123" s="265" t="str">
        <f t="shared" si="12"/>
        <v/>
      </c>
      <c r="L123" s="226"/>
      <c r="M123" s="227"/>
      <c r="N123" s="227"/>
      <c r="O123" s="228"/>
      <c r="P123" s="201"/>
      <c r="Q123" s="188"/>
      <c r="S123" s="815">
        <f>_xlfn.IFNA(IF($A123="Layered-Over",INDEX('Wage Grid'!$D$14:$D$80,MATCH($B123,ListBargainingUnit,0)),IF($C123=0,INDEX('Wage Grid'!$C$14:$C$80,MATCH($B123,ListBargainingUnit,0)),$C123)),0)</f>
        <v>0</v>
      </c>
      <c r="T123" s="815">
        <f>_xlfn.IFNA(IF($A123="Layered-Over",INDEX('Wage Grid'!$D$14:$D$80,MATCH($D123,ListBargainingUnit,0)),IF($E123=0,INDEX('Wage Grid'!$C$14:$C$80,MATCH($D123,ListBargainingUnit,0)),$E123)),0)</f>
        <v>0</v>
      </c>
      <c r="U123" s="815">
        <f t="shared" si="10"/>
        <v>0</v>
      </c>
      <c r="V123" s="363">
        <f>_xlfn.IFNA(INDEX('Wage Grid'!G$14:G$54,MATCH($U123,ListGridLevel,0)),0)</f>
        <v>0</v>
      </c>
      <c r="W123" s="363">
        <f>_xlfn.IFNA(INDEX('Wage Grid'!H$14:H$54,MATCH($U123,ListGridLevel,0)),0)</f>
        <v>0</v>
      </c>
      <c r="X123" s="363">
        <f>_xlfn.IFNA(INDEX('Wage Grid'!I$14:I$54,MATCH($U123,ListGridLevel,0)),0)</f>
        <v>0</v>
      </c>
      <c r="Y123" s="363">
        <f>_xlfn.IFNA(INDEX('Wage Grid'!J$14:J$54,MATCH($U123,ListGridLevel,0)),0)</f>
        <v>0</v>
      </c>
      <c r="Z123" s="363">
        <f t="shared" si="11"/>
        <v>0</v>
      </c>
      <c r="AA123" s="363">
        <f t="shared" si="13"/>
        <v>0</v>
      </c>
    </row>
    <row r="124" spans="1:27" ht="15" customHeight="1" x14ac:dyDescent="0.25">
      <c r="A124" s="256"/>
      <c r="B124" s="64"/>
      <c r="C124" s="257"/>
      <c r="D124" s="70"/>
      <c r="E124" s="258"/>
      <c r="F124" s="259" t="str">
        <f t="shared" si="9"/>
        <v/>
      </c>
      <c r="G124" s="65"/>
      <c r="H124" s="258"/>
      <c r="I124" s="201"/>
      <c r="J124" s="245"/>
      <c r="K124" s="265" t="str">
        <f t="shared" si="12"/>
        <v/>
      </c>
      <c r="L124" s="226"/>
      <c r="M124" s="227"/>
      <c r="N124" s="227"/>
      <c r="O124" s="228"/>
      <c r="P124" s="201"/>
      <c r="Q124" s="188"/>
      <c r="S124" s="815">
        <f>_xlfn.IFNA(IF($A124="Layered-Over",INDEX('Wage Grid'!$D$14:$D$80,MATCH($B124,ListBargainingUnit,0)),IF($C124=0,INDEX('Wage Grid'!$C$14:$C$80,MATCH($B124,ListBargainingUnit,0)),$C124)),0)</f>
        <v>0</v>
      </c>
      <c r="T124" s="815">
        <f>_xlfn.IFNA(IF($A124="Layered-Over",INDEX('Wage Grid'!$D$14:$D$80,MATCH($D124,ListBargainingUnit,0)),IF($E124=0,INDEX('Wage Grid'!$C$14:$C$80,MATCH($D124,ListBargainingUnit,0)),$E124)),0)</f>
        <v>0</v>
      </c>
      <c r="U124" s="815">
        <f t="shared" si="10"/>
        <v>0</v>
      </c>
      <c r="V124" s="363">
        <f>_xlfn.IFNA(INDEX('Wage Grid'!G$14:G$54,MATCH($U124,ListGridLevel,0)),0)</f>
        <v>0</v>
      </c>
      <c r="W124" s="363">
        <f>_xlfn.IFNA(INDEX('Wage Grid'!H$14:H$54,MATCH($U124,ListGridLevel,0)),0)</f>
        <v>0</v>
      </c>
      <c r="X124" s="363">
        <f>_xlfn.IFNA(INDEX('Wage Grid'!I$14:I$54,MATCH($U124,ListGridLevel,0)),0)</f>
        <v>0</v>
      </c>
      <c r="Y124" s="363">
        <f>_xlfn.IFNA(INDEX('Wage Grid'!J$14:J$54,MATCH($U124,ListGridLevel,0)),0)</f>
        <v>0</v>
      </c>
      <c r="Z124" s="363">
        <f t="shared" si="11"/>
        <v>0</v>
      </c>
      <c r="AA124" s="363">
        <f t="shared" si="13"/>
        <v>0</v>
      </c>
    </row>
    <row r="125" spans="1:27" ht="15" customHeight="1" x14ac:dyDescent="0.25">
      <c r="A125" s="256"/>
      <c r="B125" s="64"/>
      <c r="C125" s="257"/>
      <c r="D125" s="70"/>
      <c r="E125" s="258"/>
      <c r="F125" s="259" t="str">
        <f t="shared" si="9"/>
        <v/>
      </c>
      <c r="G125" s="65"/>
      <c r="H125" s="258"/>
      <c r="I125" s="201"/>
      <c r="J125" s="245"/>
      <c r="K125" s="265" t="str">
        <f t="shared" si="12"/>
        <v/>
      </c>
      <c r="L125" s="226"/>
      <c r="M125" s="227"/>
      <c r="N125" s="227"/>
      <c r="O125" s="228"/>
      <c r="P125" s="201"/>
      <c r="Q125" s="188"/>
      <c r="S125" s="815">
        <f>_xlfn.IFNA(IF($A125="Layered-Over",INDEX('Wage Grid'!$D$14:$D$80,MATCH($B125,ListBargainingUnit,0)),IF($C125=0,INDEX('Wage Grid'!$C$14:$C$80,MATCH($B125,ListBargainingUnit,0)),$C125)),0)</f>
        <v>0</v>
      </c>
      <c r="T125" s="815">
        <f>_xlfn.IFNA(IF($A125="Layered-Over",INDEX('Wage Grid'!$D$14:$D$80,MATCH($D125,ListBargainingUnit,0)),IF($E125=0,INDEX('Wage Grid'!$C$14:$C$80,MATCH($D125,ListBargainingUnit,0)),$E125)),0)</f>
        <v>0</v>
      </c>
      <c r="U125" s="815">
        <f t="shared" si="10"/>
        <v>0</v>
      </c>
      <c r="V125" s="363">
        <f>_xlfn.IFNA(INDEX('Wage Grid'!G$14:G$54,MATCH($U125,ListGridLevel,0)),0)</f>
        <v>0</v>
      </c>
      <c r="W125" s="363">
        <f>_xlfn.IFNA(INDEX('Wage Grid'!H$14:H$54,MATCH($U125,ListGridLevel,0)),0)</f>
        <v>0</v>
      </c>
      <c r="X125" s="363">
        <f>_xlfn.IFNA(INDEX('Wage Grid'!I$14:I$54,MATCH($U125,ListGridLevel,0)),0)</f>
        <v>0</v>
      </c>
      <c r="Y125" s="363">
        <f>_xlfn.IFNA(INDEX('Wage Grid'!J$14:J$54,MATCH($U125,ListGridLevel,0)),0)</f>
        <v>0</v>
      </c>
      <c r="Z125" s="363">
        <f t="shared" si="11"/>
        <v>0</v>
      </c>
      <c r="AA125" s="363">
        <f t="shared" si="13"/>
        <v>0</v>
      </c>
    </row>
    <row r="126" spans="1:27" ht="15" customHeight="1" x14ac:dyDescent="0.25">
      <c r="A126" s="256"/>
      <c r="B126" s="64"/>
      <c r="C126" s="257"/>
      <c r="D126" s="70"/>
      <c r="E126" s="258"/>
      <c r="F126" s="259" t="str">
        <f t="shared" si="9"/>
        <v/>
      </c>
      <c r="G126" s="65"/>
      <c r="H126" s="258"/>
      <c r="I126" s="201"/>
      <c r="J126" s="245"/>
      <c r="K126" s="265" t="str">
        <f t="shared" si="12"/>
        <v/>
      </c>
      <c r="L126" s="226"/>
      <c r="M126" s="227"/>
      <c r="N126" s="227"/>
      <c r="O126" s="228"/>
      <c r="P126" s="201"/>
      <c r="Q126" s="188"/>
      <c r="S126" s="815">
        <f>_xlfn.IFNA(IF($A126="Layered-Over",INDEX('Wage Grid'!$D$14:$D$80,MATCH($B126,ListBargainingUnit,0)),IF($C126=0,INDEX('Wage Grid'!$C$14:$C$80,MATCH($B126,ListBargainingUnit,0)),$C126)),0)</f>
        <v>0</v>
      </c>
      <c r="T126" s="815">
        <f>_xlfn.IFNA(IF($A126="Layered-Over",INDEX('Wage Grid'!$D$14:$D$80,MATCH($D126,ListBargainingUnit,0)),IF($E126=0,INDEX('Wage Grid'!$C$14:$C$80,MATCH($D126,ListBargainingUnit,0)),$E126)),0)</f>
        <v>0</v>
      </c>
      <c r="U126" s="815">
        <f t="shared" si="10"/>
        <v>0</v>
      </c>
      <c r="V126" s="363">
        <f>_xlfn.IFNA(INDEX('Wage Grid'!G$14:G$54,MATCH($U126,ListGridLevel,0)),0)</f>
        <v>0</v>
      </c>
      <c r="W126" s="363">
        <f>_xlfn.IFNA(INDEX('Wage Grid'!H$14:H$54,MATCH($U126,ListGridLevel,0)),0)</f>
        <v>0</v>
      </c>
      <c r="X126" s="363">
        <f>_xlfn.IFNA(INDEX('Wage Grid'!I$14:I$54,MATCH($U126,ListGridLevel,0)),0)</f>
        <v>0</v>
      </c>
      <c r="Y126" s="363">
        <f>_xlfn.IFNA(INDEX('Wage Grid'!J$14:J$54,MATCH($U126,ListGridLevel,0)),0)</f>
        <v>0</v>
      </c>
      <c r="Z126" s="363">
        <f t="shared" si="11"/>
        <v>0</v>
      </c>
      <c r="AA126" s="363">
        <f t="shared" si="13"/>
        <v>0</v>
      </c>
    </row>
    <row r="127" spans="1:27" ht="15" customHeight="1" x14ac:dyDescent="0.25">
      <c r="A127" s="256"/>
      <c r="B127" s="64"/>
      <c r="C127" s="257"/>
      <c r="D127" s="70"/>
      <c r="E127" s="258"/>
      <c r="F127" s="259" t="str">
        <f t="shared" si="9"/>
        <v/>
      </c>
      <c r="G127" s="65"/>
      <c r="H127" s="258"/>
      <c r="I127" s="201"/>
      <c r="J127" s="245"/>
      <c r="K127" s="265" t="str">
        <f t="shared" si="12"/>
        <v/>
      </c>
      <c r="L127" s="226"/>
      <c r="M127" s="227"/>
      <c r="N127" s="227"/>
      <c r="O127" s="228"/>
      <c r="P127" s="201"/>
      <c r="Q127" s="188"/>
      <c r="S127" s="815">
        <f>_xlfn.IFNA(IF($A127="Layered-Over",INDEX('Wage Grid'!$D$14:$D$80,MATCH($B127,ListBargainingUnit,0)),IF($C127=0,INDEX('Wage Grid'!$C$14:$C$80,MATCH($B127,ListBargainingUnit,0)),$C127)),0)</f>
        <v>0</v>
      </c>
      <c r="T127" s="815">
        <f>_xlfn.IFNA(IF($A127="Layered-Over",INDEX('Wage Grid'!$D$14:$D$80,MATCH($D127,ListBargainingUnit,0)),IF($E127=0,INDEX('Wage Grid'!$C$14:$C$80,MATCH($D127,ListBargainingUnit,0)),$E127)),0)</f>
        <v>0</v>
      </c>
      <c r="U127" s="815">
        <f t="shared" si="10"/>
        <v>0</v>
      </c>
      <c r="V127" s="363">
        <f>_xlfn.IFNA(INDEX('Wage Grid'!G$14:G$54,MATCH($U127,ListGridLevel,0)),0)</f>
        <v>0</v>
      </c>
      <c r="W127" s="363">
        <f>_xlfn.IFNA(INDEX('Wage Grid'!H$14:H$54,MATCH($U127,ListGridLevel,0)),0)</f>
        <v>0</v>
      </c>
      <c r="X127" s="363">
        <f>_xlfn.IFNA(INDEX('Wage Grid'!I$14:I$54,MATCH($U127,ListGridLevel,0)),0)</f>
        <v>0</v>
      </c>
      <c r="Y127" s="363">
        <f>_xlfn.IFNA(INDEX('Wage Grid'!J$14:J$54,MATCH($U127,ListGridLevel,0)),0)</f>
        <v>0</v>
      </c>
      <c r="Z127" s="363">
        <f t="shared" si="11"/>
        <v>0</v>
      </c>
      <c r="AA127" s="363">
        <f t="shared" si="13"/>
        <v>0</v>
      </c>
    </row>
    <row r="128" spans="1:27" ht="15" customHeight="1" x14ac:dyDescent="0.25">
      <c r="A128" s="256"/>
      <c r="B128" s="64"/>
      <c r="C128" s="257"/>
      <c r="D128" s="70"/>
      <c r="E128" s="258"/>
      <c r="F128" s="259" t="str">
        <f t="shared" si="9"/>
        <v/>
      </c>
      <c r="G128" s="65"/>
      <c r="H128" s="258"/>
      <c r="I128" s="201"/>
      <c r="J128" s="245"/>
      <c r="K128" s="265" t="str">
        <f t="shared" si="12"/>
        <v/>
      </c>
      <c r="L128" s="226"/>
      <c r="M128" s="227"/>
      <c r="N128" s="227"/>
      <c r="O128" s="228"/>
      <c r="P128" s="201"/>
      <c r="Q128" s="188"/>
      <c r="S128" s="815">
        <f>_xlfn.IFNA(IF($A128="Layered-Over",INDEX('Wage Grid'!$D$14:$D$80,MATCH($B128,ListBargainingUnit,0)),IF($C128=0,INDEX('Wage Grid'!$C$14:$C$80,MATCH($B128,ListBargainingUnit,0)),$C128)),0)</f>
        <v>0</v>
      </c>
      <c r="T128" s="815">
        <f>_xlfn.IFNA(IF($A128="Layered-Over",INDEX('Wage Grid'!$D$14:$D$80,MATCH($D128,ListBargainingUnit,0)),IF($E128=0,INDEX('Wage Grid'!$C$14:$C$80,MATCH($D128,ListBargainingUnit,0)),$E128)),0)</f>
        <v>0</v>
      </c>
      <c r="U128" s="815">
        <f t="shared" si="10"/>
        <v>0</v>
      </c>
      <c r="V128" s="363">
        <f>_xlfn.IFNA(INDEX('Wage Grid'!G$14:G$54,MATCH($U128,ListGridLevel,0)),0)</f>
        <v>0</v>
      </c>
      <c r="W128" s="363">
        <f>_xlfn.IFNA(INDEX('Wage Grid'!H$14:H$54,MATCH($U128,ListGridLevel,0)),0)</f>
        <v>0</v>
      </c>
      <c r="X128" s="363">
        <f>_xlfn.IFNA(INDEX('Wage Grid'!I$14:I$54,MATCH($U128,ListGridLevel,0)),0)</f>
        <v>0</v>
      </c>
      <c r="Y128" s="363">
        <f>_xlfn.IFNA(INDEX('Wage Grid'!J$14:J$54,MATCH($U128,ListGridLevel,0)),0)</f>
        <v>0</v>
      </c>
      <c r="Z128" s="363">
        <f t="shared" si="11"/>
        <v>0</v>
      </c>
      <c r="AA128" s="363">
        <f t="shared" si="13"/>
        <v>0</v>
      </c>
    </row>
    <row r="129" spans="1:27" ht="15" customHeight="1" x14ac:dyDescent="0.25">
      <c r="A129" s="256"/>
      <c r="B129" s="64"/>
      <c r="C129" s="257"/>
      <c r="D129" s="70"/>
      <c r="E129" s="258"/>
      <c r="F129" s="259" t="str">
        <f t="shared" si="9"/>
        <v/>
      </c>
      <c r="G129" s="65"/>
      <c r="H129" s="258"/>
      <c r="I129" s="201"/>
      <c r="J129" s="245"/>
      <c r="K129" s="265" t="str">
        <f t="shared" si="12"/>
        <v/>
      </c>
      <c r="L129" s="226"/>
      <c r="M129" s="227"/>
      <c r="N129" s="227"/>
      <c r="O129" s="228"/>
      <c r="P129" s="201"/>
      <c r="Q129" s="188"/>
      <c r="S129" s="815">
        <f>_xlfn.IFNA(IF($A129="Layered-Over",INDEX('Wage Grid'!$D$14:$D$80,MATCH($B129,ListBargainingUnit,0)),IF($C129=0,INDEX('Wage Grid'!$C$14:$C$80,MATCH($B129,ListBargainingUnit,0)),$C129)),0)</f>
        <v>0</v>
      </c>
      <c r="T129" s="815">
        <f>_xlfn.IFNA(IF($A129="Layered-Over",INDEX('Wage Grid'!$D$14:$D$80,MATCH($D129,ListBargainingUnit,0)),IF($E129=0,INDEX('Wage Grid'!$C$14:$C$80,MATCH($D129,ListBargainingUnit,0)),$E129)),0)</f>
        <v>0</v>
      </c>
      <c r="U129" s="815">
        <f t="shared" si="10"/>
        <v>0</v>
      </c>
      <c r="V129" s="363">
        <f>_xlfn.IFNA(INDEX('Wage Grid'!G$14:G$54,MATCH($U129,ListGridLevel,0)),0)</f>
        <v>0</v>
      </c>
      <c r="W129" s="363">
        <f>_xlfn.IFNA(INDEX('Wage Grid'!H$14:H$54,MATCH($U129,ListGridLevel,0)),0)</f>
        <v>0</v>
      </c>
      <c r="X129" s="363">
        <f>_xlfn.IFNA(INDEX('Wage Grid'!I$14:I$54,MATCH($U129,ListGridLevel,0)),0)</f>
        <v>0</v>
      </c>
      <c r="Y129" s="363">
        <f>_xlfn.IFNA(INDEX('Wage Grid'!J$14:J$54,MATCH($U129,ListGridLevel,0)),0)</f>
        <v>0</v>
      </c>
      <c r="Z129" s="363">
        <f t="shared" si="11"/>
        <v>0</v>
      </c>
      <c r="AA129" s="363">
        <f t="shared" si="13"/>
        <v>0</v>
      </c>
    </row>
    <row r="130" spans="1:27" ht="15" customHeight="1" x14ac:dyDescent="0.25">
      <c r="A130" s="256"/>
      <c r="B130" s="64"/>
      <c r="C130" s="257"/>
      <c r="D130" s="70"/>
      <c r="E130" s="258"/>
      <c r="F130" s="259" t="str">
        <f t="shared" si="9"/>
        <v/>
      </c>
      <c r="G130" s="65"/>
      <c r="H130" s="258"/>
      <c r="I130" s="201"/>
      <c r="J130" s="245"/>
      <c r="K130" s="265" t="str">
        <f t="shared" si="12"/>
        <v/>
      </c>
      <c r="L130" s="226"/>
      <c r="M130" s="227"/>
      <c r="N130" s="227"/>
      <c r="O130" s="228"/>
      <c r="P130" s="201"/>
      <c r="Q130" s="188"/>
      <c r="S130" s="815">
        <f>_xlfn.IFNA(IF($A130="Layered-Over",INDEX('Wage Grid'!$D$14:$D$80,MATCH($B130,ListBargainingUnit,0)),IF($C130=0,INDEX('Wage Grid'!$C$14:$C$80,MATCH($B130,ListBargainingUnit,0)),$C130)),0)</f>
        <v>0</v>
      </c>
      <c r="T130" s="815">
        <f>_xlfn.IFNA(IF($A130="Layered-Over",INDEX('Wage Grid'!$D$14:$D$80,MATCH($D130,ListBargainingUnit,0)),IF($E130=0,INDEX('Wage Grid'!$C$14:$C$80,MATCH($D130,ListBargainingUnit,0)),$E130)),0)</f>
        <v>0</v>
      </c>
      <c r="U130" s="815">
        <f t="shared" si="10"/>
        <v>0</v>
      </c>
      <c r="V130" s="363">
        <f>_xlfn.IFNA(INDEX('Wage Grid'!G$14:G$54,MATCH($U130,ListGridLevel,0)),0)</f>
        <v>0</v>
      </c>
      <c r="W130" s="363">
        <f>_xlfn.IFNA(INDEX('Wage Grid'!H$14:H$54,MATCH($U130,ListGridLevel,0)),0)</f>
        <v>0</v>
      </c>
      <c r="X130" s="363">
        <f>_xlfn.IFNA(INDEX('Wage Grid'!I$14:I$54,MATCH($U130,ListGridLevel,0)),0)</f>
        <v>0</v>
      </c>
      <c r="Y130" s="363">
        <f>_xlfn.IFNA(INDEX('Wage Grid'!J$14:J$54,MATCH($U130,ListGridLevel,0)),0)</f>
        <v>0</v>
      </c>
      <c r="Z130" s="363">
        <f t="shared" si="11"/>
        <v>0</v>
      </c>
      <c r="AA130" s="363">
        <f t="shared" si="13"/>
        <v>0</v>
      </c>
    </row>
    <row r="131" spans="1:27" ht="15" customHeight="1" x14ac:dyDescent="0.25">
      <c r="A131" s="256"/>
      <c r="B131" s="64"/>
      <c r="C131" s="257"/>
      <c r="D131" s="70"/>
      <c r="E131" s="258"/>
      <c r="F131" s="259" t="str">
        <f t="shared" si="9"/>
        <v/>
      </c>
      <c r="G131" s="65"/>
      <c r="H131" s="258"/>
      <c r="I131" s="201"/>
      <c r="J131" s="245"/>
      <c r="K131" s="265" t="str">
        <f t="shared" si="12"/>
        <v/>
      </c>
      <c r="L131" s="226"/>
      <c r="M131" s="227"/>
      <c r="N131" s="227"/>
      <c r="O131" s="228"/>
      <c r="P131" s="201"/>
      <c r="Q131" s="188"/>
      <c r="S131" s="815">
        <f>_xlfn.IFNA(IF($A131="Layered-Over",INDEX('Wage Grid'!$D$14:$D$80,MATCH($B131,ListBargainingUnit,0)),IF($C131=0,INDEX('Wage Grid'!$C$14:$C$80,MATCH($B131,ListBargainingUnit,0)),$C131)),0)</f>
        <v>0</v>
      </c>
      <c r="T131" s="815">
        <f>_xlfn.IFNA(IF($A131="Layered-Over",INDEX('Wage Grid'!$D$14:$D$80,MATCH($D131,ListBargainingUnit,0)),IF($E131=0,INDEX('Wage Grid'!$C$14:$C$80,MATCH($D131,ListBargainingUnit,0)),$E131)),0)</f>
        <v>0</v>
      </c>
      <c r="U131" s="815">
        <f t="shared" si="10"/>
        <v>0</v>
      </c>
      <c r="V131" s="363">
        <f>_xlfn.IFNA(INDEX('Wage Grid'!G$14:G$54,MATCH($U131,ListGridLevel,0)),0)</f>
        <v>0</v>
      </c>
      <c r="W131" s="363">
        <f>_xlfn.IFNA(INDEX('Wage Grid'!H$14:H$54,MATCH($U131,ListGridLevel,0)),0)</f>
        <v>0</v>
      </c>
      <c r="X131" s="363">
        <f>_xlfn.IFNA(INDEX('Wage Grid'!I$14:I$54,MATCH($U131,ListGridLevel,0)),0)</f>
        <v>0</v>
      </c>
      <c r="Y131" s="363">
        <f>_xlfn.IFNA(INDEX('Wage Grid'!J$14:J$54,MATCH($U131,ListGridLevel,0)),0)</f>
        <v>0</v>
      </c>
      <c r="Z131" s="363">
        <f t="shared" si="11"/>
        <v>0</v>
      </c>
      <c r="AA131" s="363">
        <f t="shared" si="13"/>
        <v>0</v>
      </c>
    </row>
    <row r="132" spans="1:27" ht="15" customHeight="1" x14ac:dyDescent="0.25">
      <c r="A132" s="256"/>
      <c r="B132" s="64"/>
      <c r="C132" s="257"/>
      <c r="D132" s="70"/>
      <c r="E132" s="258"/>
      <c r="F132" s="259" t="str">
        <f t="shared" si="9"/>
        <v/>
      </c>
      <c r="G132" s="65"/>
      <c r="H132" s="258"/>
      <c r="I132" s="201"/>
      <c r="J132" s="245"/>
      <c r="K132" s="265" t="str">
        <f t="shared" si="12"/>
        <v/>
      </c>
      <c r="L132" s="226"/>
      <c r="M132" s="227"/>
      <c r="N132" s="227"/>
      <c r="O132" s="228"/>
      <c r="P132" s="201"/>
      <c r="Q132" s="188"/>
      <c r="S132" s="815">
        <f>_xlfn.IFNA(IF($A132="Layered-Over",INDEX('Wage Grid'!$D$14:$D$80,MATCH($B132,ListBargainingUnit,0)),IF($C132=0,INDEX('Wage Grid'!$C$14:$C$80,MATCH($B132,ListBargainingUnit,0)),$C132)),0)</f>
        <v>0</v>
      </c>
      <c r="T132" s="815">
        <f>_xlfn.IFNA(IF($A132="Layered-Over",INDEX('Wage Grid'!$D$14:$D$80,MATCH($D132,ListBargainingUnit,0)),IF($E132=0,INDEX('Wage Grid'!$C$14:$C$80,MATCH($D132,ListBargainingUnit,0)),$E132)),0)</f>
        <v>0</v>
      </c>
      <c r="U132" s="815">
        <f t="shared" si="10"/>
        <v>0</v>
      </c>
      <c r="V132" s="363">
        <f>_xlfn.IFNA(INDEX('Wage Grid'!G$14:G$54,MATCH($U132,ListGridLevel,0)),0)</f>
        <v>0</v>
      </c>
      <c r="W132" s="363">
        <f>_xlfn.IFNA(INDEX('Wage Grid'!H$14:H$54,MATCH($U132,ListGridLevel,0)),0)</f>
        <v>0</v>
      </c>
      <c r="X132" s="363">
        <f>_xlfn.IFNA(INDEX('Wage Grid'!I$14:I$54,MATCH($U132,ListGridLevel,0)),0)</f>
        <v>0</v>
      </c>
      <c r="Y132" s="363">
        <f>_xlfn.IFNA(INDEX('Wage Grid'!J$14:J$54,MATCH($U132,ListGridLevel,0)),0)</f>
        <v>0</v>
      </c>
      <c r="Z132" s="363">
        <f t="shared" si="11"/>
        <v>0</v>
      </c>
      <c r="AA132" s="363">
        <f t="shared" si="13"/>
        <v>0</v>
      </c>
    </row>
    <row r="133" spans="1:27" ht="15" customHeight="1" x14ac:dyDescent="0.25">
      <c r="A133" s="256"/>
      <c r="B133" s="64"/>
      <c r="C133" s="257"/>
      <c r="D133" s="70"/>
      <c r="E133" s="258"/>
      <c r="F133" s="259" t="str">
        <f t="shared" si="9"/>
        <v/>
      </c>
      <c r="G133" s="65"/>
      <c r="H133" s="258"/>
      <c r="I133" s="201"/>
      <c r="J133" s="245"/>
      <c r="K133" s="265" t="str">
        <f t="shared" si="12"/>
        <v/>
      </c>
      <c r="L133" s="226"/>
      <c r="M133" s="227"/>
      <c r="N133" s="227"/>
      <c r="O133" s="228"/>
      <c r="P133" s="201"/>
      <c r="Q133" s="188"/>
      <c r="S133" s="815">
        <f>_xlfn.IFNA(IF($A133="Layered-Over",INDEX('Wage Grid'!$D$14:$D$80,MATCH($B133,ListBargainingUnit,0)),IF($C133=0,INDEX('Wage Grid'!$C$14:$C$80,MATCH($B133,ListBargainingUnit,0)),$C133)),0)</f>
        <v>0</v>
      </c>
      <c r="T133" s="815">
        <f>_xlfn.IFNA(IF($A133="Layered-Over",INDEX('Wage Grid'!$D$14:$D$80,MATCH($D133,ListBargainingUnit,0)),IF($E133=0,INDEX('Wage Grid'!$C$14:$C$80,MATCH($D133,ListBargainingUnit,0)),$E133)),0)</f>
        <v>0</v>
      </c>
      <c r="U133" s="815">
        <f t="shared" si="10"/>
        <v>0</v>
      </c>
      <c r="V133" s="363">
        <f>_xlfn.IFNA(INDEX('Wage Grid'!G$14:G$54,MATCH($U133,ListGridLevel,0)),0)</f>
        <v>0</v>
      </c>
      <c r="W133" s="363">
        <f>_xlfn.IFNA(INDEX('Wage Grid'!H$14:H$54,MATCH($U133,ListGridLevel,0)),0)</f>
        <v>0</v>
      </c>
      <c r="X133" s="363">
        <f>_xlfn.IFNA(INDEX('Wage Grid'!I$14:I$54,MATCH($U133,ListGridLevel,0)),0)</f>
        <v>0</v>
      </c>
      <c r="Y133" s="363">
        <f>_xlfn.IFNA(INDEX('Wage Grid'!J$14:J$54,MATCH($U133,ListGridLevel,0)),0)</f>
        <v>0</v>
      </c>
      <c r="Z133" s="363">
        <f t="shared" si="11"/>
        <v>0</v>
      </c>
      <c r="AA133" s="363">
        <f t="shared" si="13"/>
        <v>0</v>
      </c>
    </row>
    <row r="134" spans="1:27" ht="15" customHeight="1" x14ac:dyDescent="0.25">
      <c r="A134" s="256"/>
      <c r="B134" s="64"/>
      <c r="C134" s="257"/>
      <c r="D134" s="70"/>
      <c r="E134" s="258"/>
      <c r="F134" s="259" t="str">
        <f t="shared" si="9"/>
        <v/>
      </c>
      <c r="G134" s="65"/>
      <c r="H134" s="258"/>
      <c r="I134" s="201"/>
      <c r="J134" s="245"/>
      <c r="K134" s="265" t="str">
        <f t="shared" si="12"/>
        <v/>
      </c>
      <c r="L134" s="226"/>
      <c r="M134" s="227"/>
      <c r="N134" s="227"/>
      <c r="O134" s="228"/>
      <c r="P134" s="201"/>
      <c r="Q134" s="188"/>
      <c r="S134" s="815">
        <f>_xlfn.IFNA(IF($A134="Layered-Over",INDEX('Wage Grid'!$D$14:$D$80,MATCH($B134,ListBargainingUnit,0)),IF($C134=0,INDEX('Wage Grid'!$C$14:$C$80,MATCH($B134,ListBargainingUnit,0)),$C134)),0)</f>
        <v>0</v>
      </c>
      <c r="T134" s="815">
        <f>_xlfn.IFNA(IF($A134="Layered-Over",INDEX('Wage Grid'!$D$14:$D$80,MATCH($D134,ListBargainingUnit,0)),IF($E134=0,INDEX('Wage Grid'!$C$14:$C$80,MATCH($D134,ListBargainingUnit,0)),$E134)),0)</f>
        <v>0</v>
      </c>
      <c r="U134" s="815">
        <f t="shared" si="10"/>
        <v>0</v>
      </c>
      <c r="V134" s="363">
        <f>_xlfn.IFNA(INDEX('Wage Grid'!G$14:G$54,MATCH($U134,ListGridLevel,0)),0)</f>
        <v>0</v>
      </c>
      <c r="W134" s="363">
        <f>_xlfn.IFNA(INDEX('Wage Grid'!H$14:H$54,MATCH($U134,ListGridLevel,0)),0)</f>
        <v>0</v>
      </c>
      <c r="X134" s="363">
        <f>_xlfn.IFNA(INDEX('Wage Grid'!I$14:I$54,MATCH($U134,ListGridLevel,0)),0)</f>
        <v>0</v>
      </c>
      <c r="Y134" s="363">
        <f>_xlfn.IFNA(INDEX('Wage Grid'!J$14:J$54,MATCH($U134,ListGridLevel,0)),0)</f>
        <v>0</v>
      </c>
      <c r="Z134" s="363">
        <f t="shared" si="11"/>
        <v>0</v>
      </c>
      <c r="AA134" s="363">
        <f t="shared" si="13"/>
        <v>0</v>
      </c>
    </row>
    <row r="135" spans="1:27" ht="15" customHeight="1" x14ac:dyDescent="0.25">
      <c r="A135" s="256"/>
      <c r="B135" s="64"/>
      <c r="C135" s="257"/>
      <c r="D135" s="70"/>
      <c r="E135" s="258"/>
      <c r="F135" s="259" t="str">
        <f t="shared" si="9"/>
        <v/>
      </c>
      <c r="G135" s="65"/>
      <c r="H135" s="258"/>
      <c r="I135" s="201"/>
      <c r="J135" s="245"/>
      <c r="K135" s="265" t="str">
        <f t="shared" si="12"/>
        <v/>
      </c>
      <c r="L135" s="226"/>
      <c r="M135" s="227"/>
      <c r="N135" s="227"/>
      <c r="O135" s="228"/>
      <c r="P135" s="201"/>
      <c r="Q135" s="188"/>
      <c r="S135" s="815">
        <f>_xlfn.IFNA(IF($A135="Layered-Over",INDEX('Wage Grid'!$D$14:$D$80,MATCH($B135,ListBargainingUnit,0)),IF($C135=0,INDEX('Wage Grid'!$C$14:$C$80,MATCH($B135,ListBargainingUnit,0)),$C135)),0)</f>
        <v>0</v>
      </c>
      <c r="T135" s="815">
        <f>_xlfn.IFNA(IF($A135="Layered-Over",INDEX('Wage Grid'!$D$14:$D$80,MATCH($D135,ListBargainingUnit,0)),IF($E135=0,INDEX('Wage Grid'!$C$14:$C$80,MATCH($D135,ListBargainingUnit,0)),$E135)),0)</f>
        <v>0</v>
      </c>
      <c r="U135" s="815">
        <f t="shared" si="10"/>
        <v>0</v>
      </c>
      <c r="V135" s="363">
        <f>_xlfn.IFNA(INDEX('Wage Grid'!G$14:G$54,MATCH($U135,ListGridLevel,0)),0)</f>
        <v>0</v>
      </c>
      <c r="W135" s="363">
        <f>_xlfn.IFNA(INDEX('Wage Grid'!H$14:H$54,MATCH($U135,ListGridLevel,0)),0)</f>
        <v>0</v>
      </c>
      <c r="X135" s="363">
        <f>_xlfn.IFNA(INDEX('Wage Grid'!I$14:I$54,MATCH($U135,ListGridLevel,0)),0)</f>
        <v>0</v>
      </c>
      <c r="Y135" s="363">
        <f>_xlfn.IFNA(INDEX('Wage Grid'!J$14:J$54,MATCH($U135,ListGridLevel,0)),0)</f>
        <v>0</v>
      </c>
      <c r="Z135" s="363">
        <f t="shared" si="11"/>
        <v>0</v>
      </c>
      <c r="AA135" s="363">
        <f t="shared" si="13"/>
        <v>0</v>
      </c>
    </row>
    <row r="136" spans="1:27" ht="15" customHeight="1" x14ac:dyDescent="0.25">
      <c r="A136" s="256"/>
      <c r="B136" s="64"/>
      <c r="C136" s="257"/>
      <c r="D136" s="70"/>
      <c r="E136" s="258"/>
      <c r="F136" s="259" t="str">
        <f t="shared" si="9"/>
        <v/>
      </c>
      <c r="G136" s="65"/>
      <c r="H136" s="258"/>
      <c r="I136" s="201"/>
      <c r="J136" s="245"/>
      <c r="K136" s="265" t="str">
        <f t="shared" si="12"/>
        <v/>
      </c>
      <c r="L136" s="226"/>
      <c r="M136" s="227"/>
      <c r="N136" s="227"/>
      <c r="O136" s="228"/>
      <c r="P136" s="201"/>
      <c r="Q136" s="188"/>
      <c r="S136" s="815">
        <f>_xlfn.IFNA(IF($A136="Layered-Over",INDEX('Wage Grid'!$D$14:$D$80,MATCH($B136,ListBargainingUnit,0)),IF($C136=0,INDEX('Wage Grid'!$C$14:$C$80,MATCH($B136,ListBargainingUnit,0)),$C136)),0)</f>
        <v>0</v>
      </c>
      <c r="T136" s="815">
        <f>_xlfn.IFNA(IF($A136="Layered-Over",INDEX('Wage Grid'!$D$14:$D$80,MATCH($D136,ListBargainingUnit,0)),IF($E136=0,INDEX('Wage Grid'!$C$14:$C$80,MATCH($D136,ListBargainingUnit,0)),$E136)),0)</f>
        <v>0</v>
      </c>
      <c r="U136" s="815">
        <f t="shared" si="10"/>
        <v>0</v>
      </c>
      <c r="V136" s="363">
        <f>_xlfn.IFNA(INDEX('Wage Grid'!G$14:G$54,MATCH($U136,ListGridLevel,0)),0)</f>
        <v>0</v>
      </c>
      <c r="W136" s="363">
        <f>_xlfn.IFNA(INDEX('Wage Grid'!H$14:H$54,MATCH($U136,ListGridLevel,0)),0)</f>
        <v>0</v>
      </c>
      <c r="X136" s="363">
        <f>_xlfn.IFNA(INDEX('Wage Grid'!I$14:I$54,MATCH($U136,ListGridLevel,0)),0)</f>
        <v>0</v>
      </c>
      <c r="Y136" s="363">
        <f>_xlfn.IFNA(INDEX('Wage Grid'!J$14:J$54,MATCH($U136,ListGridLevel,0)),0)</f>
        <v>0</v>
      </c>
      <c r="Z136" s="363">
        <f t="shared" si="11"/>
        <v>0</v>
      </c>
      <c r="AA136" s="363">
        <f t="shared" si="13"/>
        <v>0</v>
      </c>
    </row>
    <row r="137" spans="1:27" ht="15" customHeight="1" x14ac:dyDescent="0.25">
      <c r="A137" s="256"/>
      <c r="B137" s="64"/>
      <c r="C137" s="257"/>
      <c r="D137" s="70"/>
      <c r="E137" s="258"/>
      <c r="F137" s="259" t="str">
        <f t="shared" si="9"/>
        <v/>
      </c>
      <c r="G137" s="65"/>
      <c r="H137" s="258"/>
      <c r="I137" s="201"/>
      <c r="J137" s="245"/>
      <c r="K137" s="265" t="str">
        <f t="shared" si="12"/>
        <v/>
      </c>
      <c r="L137" s="226"/>
      <c r="M137" s="227"/>
      <c r="N137" s="227"/>
      <c r="O137" s="228"/>
      <c r="P137" s="201"/>
      <c r="Q137" s="188"/>
      <c r="S137" s="815">
        <f>_xlfn.IFNA(IF($A137="Layered-Over",INDEX('Wage Grid'!$D$14:$D$80,MATCH($B137,ListBargainingUnit,0)),IF($C137=0,INDEX('Wage Grid'!$C$14:$C$80,MATCH($B137,ListBargainingUnit,0)),$C137)),0)</f>
        <v>0</v>
      </c>
      <c r="T137" s="815">
        <f>_xlfn.IFNA(IF($A137="Layered-Over",INDEX('Wage Grid'!$D$14:$D$80,MATCH($D137,ListBargainingUnit,0)),IF($E137=0,INDEX('Wage Grid'!$C$14:$C$80,MATCH($D137,ListBargainingUnit,0)),$E137)),0)</f>
        <v>0</v>
      </c>
      <c r="U137" s="815">
        <f t="shared" si="10"/>
        <v>0</v>
      </c>
      <c r="V137" s="363">
        <f>_xlfn.IFNA(INDEX('Wage Grid'!G$14:G$54,MATCH($U137,ListGridLevel,0)),0)</f>
        <v>0</v>
      </c>
      <c r="W137" s="363">
        <f>_xlfn.IFNA(INDEX('Wage Grid'!H$14:H$54,MATCH($U137,ListGridLevel,0)),0)</f>
        <v>0</v>
      </c>
      <c r="X137" s="363">
        <f>_xlfn.IFNA(INDEX('Wage Grid'!I$14:I$54,MATCH($U137,ListGridLevel,0)),0)</f>
        <v>0</v>
      </c>
      <c r="Y137" s="363">
        <f>_xlfn.IFNA(INDEX('Wage Grid'!J$14:J$54,MATCH($U137,ListGridLevel,0)),0)</f>
        <v>0</v>
      </c>
      <c r="Z137" s="363">
        <f t="shared" si="11"/>
        <v>0</v>
      </c>
      <c r="AA137" s="363">
        <f t="shared" si="13"/>
        <v>0</v>
      </c>
    </row>
    <row r="138" spans="1:27" ht="15" customHeight="1" x14ac:dyDescent="0.25">
      <c r="A138" s="256"/>
      <c r="B138" s="64"/>
      <c r="C138" s="257"/>
      <c r="D138" s="70"/>
      <c r="E138" s="258"/>
      <c r="F138" s="259" t="str">
        <f t="shared" si="9"/>
        <v/>
      </c>
      <c r="G138" s="65"/>
      <c r="H138" s="258"/>
      <c r="I138" s="201"/>
      <c r="J138" s="245"/>
      <c r="K138" s="265" t="str">
        <f t="shared" si="12"/>
        <v/>
      </c>
      <c r="L138" s="226"/>
      <c r="M138" s="227"/>
      <c r="N138" s="227"/>
      <c r="O138" s="228"/>
      <c r="P138" s="201"/>
      <c r="Q138" s="188"/>
      <c r="S138" s="815">
        <f>_xlfn.IFNA(IF($A138="Layered-Over",INDEX('Wage Grid'!$D$14:$D$80,MATCH($B138,ListBargainingUnit,0)),IF($C138=0,INDEX('Wage Grid'!$C$14:$C$80,MATCH($B138,ListBargainingUnit,0)),$C138)),0)</f>
        <v>0</v>
      </c>
      <c r="T138" s="815">
        <f>_xlfn.IFNA(IF($A138="Layered-Over",INDEX('Wage Grid'!$D$14:$D$80,MATCH($D138,ListBargainingUnit,0)),IF($E138=0,INDEX('Wage Grid'!$C$14:$C$80,MATCH($D138,ListBargainingUnit,0)),$E138)),0)</f>
        <v>0</v>
      </c>
      <c r="U138" s="815">
        <f t="shared" si="10"/>
        <v>0</v>
      </c>
      <c r="V138" s="363">
        <f>_xlfn.IFNA(INDEX('Wage Grid'!G$14:G$54,MATCH($U138,ListGridLevel,0)),0)</f>
        <v>0</v>
      </c>
      <c r="W138" s="363">
        <f>_xlfn.IFNA(INDEX('Wage Grid'!H$14:H$54,MATCH($U138,ListGridLevel,0)),0)</f>
        <v>0</v>
      </c>
      <c r="X138" s="363">
        <f>_xlfn.IFNA(INDEX('Wage Grid'!I$14:I$54,MATCH($U138,ListGridLevel,0)),0)</f>
        <v>0</v>
      </c>
      <c r="Y138" s="363">
        <f>_xlfn.IFNA(INDEX('Wage Grid'!J$14:J$54,MATCH($U138,ListGridLevel,0)),0)</f>
        <v>0</v>
      </c>
      <c r="Z138" s="363">
        <f t="shared" si="11"/>
        <v>0</v>
      </c>
      <c r="AA138" s="363">
        <f t="shared" si="13"/>
        <v>0</v>
      </c>
    </row>
    <row r="139" spans="1:27" ht="15" customHeight="1" x14ac:dyDescent="0.25">
      <c r="A139" s="256"/>
      <c r="B139" s="64"/>
      <c r="C139" s="257"/>
      <c r="D139" s="70"/>
      <c r="E139" s="258"/>
      <c r="F139" s="259" t="str">
        <f t="shared" si="9"/>
        <v/>
      </c>
      <c r="G139" s="65"/>
      <c r="H139" s="258"/>
      <c r="I139" s="201"/>
      <c r="J139" s="245"/>
      <c r="K139" s="265" t="str">
        <f t="shared" si="12"/>
        <v/>
      </c>
      <c r="L139" s="226"/>
      <c r="M139" s="227"/>
      <c r="N139" s="227"/>
      <c r="O139" s="228"/>
      <c r="P139" s="201"/>
      <c r="Q139" s="188"/>
      <c r="S139" s="815">
        <f>_xlfn.IFNA(IF($A139="Layered-Over",INDEX('Wage Grid'!$D$14:$D$80,MATCH($B139,ListBargainingUnit,0)),IF($C139=0,INDEX('Wage Grid'!$C$14:$C$80,MATCH($B139,ListBargainingUnit,0)),$C139)),0)</f>
        <v>0</v>
      </c>
      <c r="T139" s="815">
        <f>_xlfn.IFNA(IF($A139="Layered-Over",INDEX('Wage Grid'!$D$14:$D$80,MATCH($D139,ListBargainingUnit,0)),IF($E139=0,INDEX('Wage Grid'!$C$14:$C$80,MATCH($D139,ListBargainingUnit,0)),$E139)),0)</f>
        <v>0</v>
      </c>
      <c r="U139" s="815">
        <f t="shared" si="10"/>
        <v>0</v>
      </c>
      <c r="V139" s="363">
        <f>_xlfn.IFNA(INDEX('Wage Grid'!G$14:G$54,MATCH($U139,ListGridLevel,0)),0)</f>
        <v>0</v>
      </c>
      <c r="W139" s="363">
        <f>_xlfn.IFNA(INDEX('Wage Grid'!H$14:H$54,MATCH($U139,ListGridLevel,0)),0)</f>
        <v>0</v>
      </c>
      <c r="X139" s="363">
        <f>_xlfn.IFNA(INDEX('Wage Grid'!I$14:I$54,MATCH($U139,ListGridLevel,0)),0)</f>
        <v>0</v>
      </c>
      <c r="Y139" s="363">
        <f>_xlfn.IFNA(INDEX('Wage Grid'!J$14:J$54,MATCH($U139,ListGridLevel,0)),0)</f>
        <v>0</v>
      </c>
      <c r="Z139" s="363">
        <f t="shared" si="11"/>
        <v>0</v>
      </c>
      <c r="AA139" s="363">
        <f t="shared" si="13"/>
        <v>0</v>
      </c>
    </row>
    <row r="140" spans="1:27" ht="15" customHeight="1" x14ac:dyDescent="0.25">
      <c r="A140" s="256"/>
      <c r="B140" s="64"/>
      <c r="C140" s="257"/>
      <c r="D140" s="70"/>
      <c r="E140" s="258"/>
      <c r="F140" s="259" t="str">
        <f t="shared" si="9"/>
        <v/>
      </c>
      <c r="G140" s="65"/>
      <c r="H140" s="258"/>
      <c r="I140" s="201"/>
      <c r="J140" s="245"/>
      <c r="K140" s="265" t="str">
        <f t="shared" si="12"/>
        <v/>
      </c>
      <c r="L140" s="226"/>
      <c r="M140" s="227"/>
      <c r="N140" s="227"/>
      <c r="O140" s="228"/>
      <c r="P140" s="201"/>
      <c r="Q140" s="188"/>
      <c r="S140" s="815">
        <f>_xlfn.IFNA(IF($A140="Layered-Over",INDEX('Wage Grid'!$D$14:$D$80,MATCH($B140,ListBargainingUnit,0)),IF($C140=0,INDEX('Wage Grid'!$C$14:$C$80,MATCH($B140,ListBargainingUnit,0)),$C140)),0)</f>
        <v>0</v>
      </c>
      <c r="T140" s="815">
        <f>_xlfn.IFNA(IF($A140="Layered-Over",INDEX('Wage Grid'!$D$14:$D$80,MATCH($D140,ListBargainingUnit,0)),IF($E140=0,INDEX('Wage Grid'!$C$14:$C$80,MATCH($D140,ListBargainingUnit,0)),$E140)),0)</f>
        <v>0</v>
      </c>
      <c r="U140" s="815">
        <f t="shared" si="10"/>
        <v>0</v>
      </c>
      <c r="V140" s="363">
        <f>_xlfn.IFNA(INDEX('Wage Grid'!G$14:G$54,MATCH($U140,ListGridLevel,0)),0)</f>
        <v>0</v>
      </c>
      <c r="W140" s="363">
        <f>_xlfn.IFNA(INDEX('Wage Grid'!H$14:H$54,MATCH($U140,ListGridLevel,0)),0)</f>
        <v>0</v>
      </c>
      <c r="X140" s="363">
        <f>_xlfn.IFNA(INDEX('Wage Grid'!I$14:I$54,MATCH($U140,ListGridLevel,0)),0)</f>
        <v>0</v>
      </c>
      <c r="Y140" s="363">
        <f>_xlfn.IFNA(INDEX('Wage Grid'!J$14:J$54,MATCH($U140,ListGridLevel,0)),0)</f>
        <v>0</v>
      </c>
      <c r="Z140" s="363">
        <f t="shared" si="11"/>
        <v>0</v>
      </c>
      <c r="AA140" s="363">
        <f t="shared" si="13"/>
        <v>0</v>
      </c>
    </row>
    <row r="141" spans="1:27" ht="15" customHeight="1" x14ac:dyDescent="0.25">
      <c r="A141" s="256"/>
      <c r="B141" s="64"/>
      <c r="C141" s="257"/>
      <c r="D141" s="70"/>
      <c r="E141" s="258"/>
      <c r="F141" s="259" t="str">
        <f t="shared" si="9"/>
        <v/>
      </c>
      <c r="G141" s="65"/>
      <c r="H141" s="258"/>
      <c r="I141" s="201"/>
      <c r="J141" s="245"/>
      <c r="K141" s="265" t="str">
        <f t="shared" si="12"/>
        <v/>
      </c>
      <c r="L141" s="226"/>
      <c r="M141" s="227"/>
      <c r="N141" s="227"/>
      <c r="O141" s="228"/>
      <c r="P141" s="201"/>
      <c r="Q141" s="188"/>
      <c r="S141" s="815">
        <f>_xlfn.IFNA(IF($A141="Layered-Over",INDEX('Wage Grid'!$D$14:$D$80,MATCH($B141,ListBargainingUnit,0)),IF($C141=0,INDEX('Wage Grid'!$C$14:$C$80,MATCH($B141,ListBargainingUnit,0)),$C141)),0)</f>
        <v>0</v>
      </c>
      <c r="T141" s="815">
        <f>_xlfn.IFNA(IF($A141="Layered-Over",INDEX('Wage Grid'!$D$14:$D$80,MATCH($D141,ListBargainingUnit,0)),IF($E141=0,INDEX('Wage Grid'!$C$14:$C$80,MATCH($D141,ListBargainingUnit,0)),$E141)),0)</f>
        <v>0</v>
      </c>
      <c r="U141" s="815">
        <f t="shared" si="10"/>
        <v>0</v>
      </c>
      <c r="V141" s="363">
        <f>_xlfn.IFNA(INDEX('Wage Grid'!G$14:G$54,MATCH($U141,ListGridLevel,0)),0)</f>
        <v>0</v>
      </c>
      <c r="W141" s="363">
        <f>_xlfn.IFNA(INDEX('Wage Grid'!H$14:H$54,MATCH($U141,ListGridLevel,0)),0)</f>
        <v>0</v>
      </c>
      <c r="X141" s="363">
        <f>_xlfn.IFNA(INDEX('Wage Grid'!I$14:I$54,MATCH($U141,ListGridLevel,0)),0)</f>
        <v>0</v>
      </c>
      <c r="Y141" s="363">
        <f>_xlfn.IFNA(INDEX('Wage Grid'!J$14:J$54,MATCH($U141,ListGridLevel,0)),0)</f>
        <v>0</v>
      </c>
      <c r="Z141" s="363">
        <f t="shared" si="11"/>
        <v>0</v>
      </c>
      <c r="AA141" s="363">
        <f t="shared" si="13"/>
        <v>0</v>
      </c>
    </row>
    <row r="142" spans="1:27" ht="15" customHeight="1" x14ac:dyDescent="0.25">
      <c r="A142" s="256"/>
      <c r="B142" s="64"/>
      <c r="C142" s="257"/>
      <c r="D142" s="70"/>
      <c r="E142" s="258"/>
      <c r="F142" s="259" t="str">
        <f t="shared" si="9"/>
        <v/>
      </c>
      <c r="G142" s="65"/>
      <c r="H142" s="258"/>
      <c r="I142" s="201"/>
      <c r="J142" s="245"/>
      <c r="K142" s="265" t="str">
        <f t="shared" si="12"/>
        <v/>
      </c>
      <c r="L142" s="226"/>
      <c r="M142" s="227"/>
      <c r="N142" s="227"/>
      <c r="O142" s="228"/>
      <c r="P142" s="201"/>
      <c r="Q142" s="188"/>
      <c r="S142" s="815">
        <f>_xlfn.IFNA(IF($A142="Layered-Over",INDEX('Wage Grid'!$D$14:$D$80,MATCH($B142,ListBargainingUnit,0)),IF($C142=0,INDEX('Wage Grid'!$C$14:$C$80,MATCH($B142,ListBargainingUnit,0)),$C142)),0)</f>
        <v>0</v>
      </c>
      <c r="T142" s="815">
        <f>_xlfn.IFNA(IF($A142="Layered-Over",INDEX('Wage Grid'!$D$14:$D$80,MATCH($D142,ListBargainingUnit,0)),IF($E142=0,INDEX('Wage Grid'!$C$14:$C$80,MATCH($D142,ListBargainingUnit,0)),$E142)),0)</f>
        <v>0</v>
      </c>
      <c r="U142" s="815">
        <f t="shared" si="10"/>
        <v>0</v>
      </c>
      <c r="V142" s="363">
        <f>_xlfn.IFNA(INDEX('Wage Grid'!G$14:G$54,MATCH($U142,ListGridLevel,0)),0)</f>
        <v>0</v>
      </c>
      <c r="W142" s="363">
        <f>_xlfn.IFNA(INDEX('Wage Grid'!H$14:H$54,MATCH($U142,ListGridLevel,0)),0)</f>
        <v>0</v>
      </c>
      <c r="X142" s="363">
        <f>_xlfn.IFNA(INDEX('Wage Grid'!I$14:I$54,MATCH($U142,ListGridLevel,0)),0)</f>
        <v>0</v>
      </c>
      <c r="Y142" s="363">
        <f>_xlfn.IFNA(INDEX('Wage Grid'!J$14:J$54,MATCH($U142,ListGridLevel,0)),0)</f>
        <v>0</v>
      </c>
      <c r="Z142" s="363">
        <f t="shared" si="11"/>
        <v>0</v>
      </c>
      <c r="AA142" s="363">
        <f t="shared" si="13"/>
        <v>0</v>
      </c>
    </row>
    <row r="143" spans="1:27" ht="15" customHeight="1" x14ac:dyDescent="0.25">
      <c r="A143" s="256"/>
      <c r="B143" s="64"/>
      <c r="C143" s="257"/>
      <c r="D143" s="70"/>
      <c r="E143" s="258"/>
      <c r="F143" s="259" t="str">
        <f t="shared" si="9"/>
        <v/>
      </c>
      <c r="G143" s="65"/>
      <c r="H143" s="258"/>
      <c r="I143" s="201"/>
      <c r="J143" s="245"/>
      <c r="K143" s="265" t="str">
        <f t="shared" si="12"/>
        <v/>
      </c>
      <c r="L143" s="226"/>
      <c r="M143" s="227"/>
      <c r="N143" s="227"/>
      <c r="O143" s="228"/>
      <c r="P143" s="201"/>
      <c r="Q143" s="188"/>
      <c r="S143" s="815">
        <f>_xlfn.IFNA(IF($A143="Layered-Over",INDEX('Wage Grid'!$D$14:$D$80,MATCH($B143,ListBargainingUnit,0)),IF($C143=0,INDEX('Wage Grid'!$C$14:$C$80,MATCH($B143,ListBargainingUnit,0)),$C143)),0)</f>
        <v>0</v>
      </c>
      <c r="T143" s="815">
        <f>_xlfn.IFNA(IF($A143="Layered-Over",INDEX('Wage Grid'!$D$14:$D$80,MATCH($D143,ListBargainingUnit,0)),IF($E143=0,INDEX('Wage Grid'!$C$14:$C$80,MATCH($D143,ListBargainingUnit,0)),$E143)),0)</f>
        <v>0</v>
      </c>
      <c r="U143" s="815">
        <f t="shared" si="10"/>
        <v>0</v>
      </c>
      <c r="V143" s="363">
        <f>_xlfn.IFNA(INDEX('Wage Grid'!G$14:G$54,MATCH($U143,ListGridLevel,0)),0)</f>
        <v>0</v>
      </c>
      <c r="W143" s="363">
        <f>_xlfn.IFNA(INDEX('Wage Grid'!H$14:H$54,MATCH($U143,ListGridLevel,0)),0)</f>
        <v>0</v>
      </c>
      <c r="X143" s="363">
        <f>_xlfn.IFNA(INDEX('Wage Grid'!I$14:I$54,MATCH($U143,ListGridLevel,0)),0)</f>
        <v>0</v>
      </c>
      <c r="Y143" s="363">
        <f>_xlfn.IFNA(INDEX('Wage Grid'!J$14:J$54,MATCH($U143,ListGridLevel,0)),0)</f>
        <v>0</v>
      </c>
      <c r="Z143" s="363">
        <f t="shared" si="11"/>
        <v>0</v>
      </c>
      <c r="AA143" s="363">
        <f t="shared" si="13"/>
        <v>0</v>
      </c>
    </row>
    <row r="144" spans="1:27" ht="15" customHeight="1" x14ac:dyDescent="0.25">
      <c r="A144" s="256"/>
      <c r="B144" s="64"/>
      <c r="C144" s="257"/>
      <c r="D144" s="70"/>
      <c r="E144" s="258"/>
      <c r="F144" s="259" t="str">
        <f t="shared" si="9"/>
        <v/>
      </c>
      <c r="G144" s="65"/>
      <c r="H144" s="258"/>
      <c r="I144" s="201"/>
      <c r="J144" s="245"/>
      <c r="K144" s="265" t="str">
        <f t="shared" si="12"/>
        <v/>
      </c>
      <c r="L144" s="226"/>
      <c r="M144" s="227"/>
      <c r="N144" s="227"/>
      <c r="O144" s="228"/>
      <c r="P144" s="201"/>
      <c r="Q144" s="188"/>
      <c r="S144" s="815">
        <f>_xlfn.IFNA(IF($A144="Layered-Over",INDEX('Wage Grid'!$D$14:$D$80,MATCH($B144,ListBargainingUnit,0)),IF($C144=0,INDEX('Wage Grid'!$C$14:$C$80,MATCH($B144,ListBargainingUnit,0)),$C144)),0)</f>
        <v>0</v>
      </c>
      <c r="T144" s="815">
        <f>_xlfn.IFNA(IF($A144="Layered-Over",INDEX('Wage Grid'!$D$14:$D$80,MATCH($D144,ListBargainingUnit,0)),IF($E144=0,INDEX('Wage Grid'!$C$14:$C$80,MATCH($D144,ListBargainingUnit,0)),$E144)),0)</f>
        <v>0</v>
      </c>
      <c r="U144" s="815">
        <f t="shared" si="10"/>
        <v>0</v>
      </c>
      <c r="V144" s="363">
        <f>_xlfn.IFNA(INDEX('Wage Grid'!G$14:G$54,MATCH($U144,ListGridLevel,0)),0)</f>
        <v>0</v>
      </c>
      <c r="W144" s="363">
        <f>_xlfn.IFNA(INDEX('Wage Grid'!H$14:H$54,MATCH($U144,ListGridLevel,0)),0)</f>
        <v>0</v>
      </c>
      <c r="X144" s="363">
        <f>_xlfn.IFNA(INDEX('Wage Grid'!I$14:I$54,MATCH($U144,ListGridLevel,0)),0)</f>
        <v>0</v>
      </c>
      <c r="Y144" s="363">
        <f>_xlfn.IFNA(INDEX('Wage Grid'!J$14:J$54,MATCH($U144,ListGridLevel,0)),0)</f>
        <v>0</v>
      </c>
      <c r="Z144" s="363">
        <f t="shared" si="11"/>
        <v>0</v>
      </c>
      <c r="AA144" s="363">
        <f t="shared" si="13"/>
        <v>0</v>
      </c>
    </row>
    <row r="145" spans="1:27" ht="15" customHeight="1" x14ac:dyDescent="0.25">
      <c r="A145" s="256"/>
      <c r="B145" s="64"/>
      <c r="C145" s="257"/>
      <c r="D145" s="70"/>
      <c r="E145" s="258"/>
      <c r="F145" s="259" t="str">
        <f t="shared" si="9"/>
        <v/>
      </c>
      <c r="G145" s="65"/>
      <c r="H145" s="258"/>
      <c r="I145" s="201"/>
      <c r="J145" s="245"/>
      <c r="K145" s="265" t="str">
        <f t="shared" si="12"/>
        <v/>
      </c>
      <c r="L145" s="226"/>
      <c r="M145" s="227"/>
      <c r="N145" s="227"/>
      <c r="O145" s="228"/>
      <c r="P145" s="201"/>
      <c r="Q145" s="188"/>
      <c r="S145" s="815">
        <f>_xlfn.IFNA(IF($A145="Layered-Over",INDEX('Wage Grid'!$D$14:$D$80,MATCH($B145,ListBargainingUnit,0)),IF($C145=0,INDEX('Wage Grid'!$C$14:$C$80,MATCH($B145,ListBargainingUnit,0)),$C145)),0)</f>
        <v>0</v>
      </c>
      <c r="T145" s="815">
        <f>_xlfn.IFNA(IF($A145="Layered-Over",INDEX('Wage Grid'!$D$14:$D$80,MATCH($D145,ListBargainingUnit,0)),IF($E145=0,INDEX('Wage Grid'!$C$14:$C$80,MATCH($D145,ListBargainingUnit,0)),$E145)),0)</f>
        <v>0</v>
      </c>
      <c r="U145" s="815">
        <f t="shared" si="10"/>
        <v>0</v>
      </c>
      <c r="V145" s="363">
        <f>_xlfn.IFNA(INDEX('Wage Grid'!G$14:G$54,MATCH($U145,ListGridLevel,0)),0)</f>
        <v>0</v>
      </c>
      <c r="W145" s="363">
        <f>_xlfn.IFNA(INDEX('Wage Grid'!H$14:H$54,MATCH($U145,ListGridLevel,0)),0)</f>
        <v>0</v>
      </c>
      <c r="X145" s="363">
        <f>_xlfn.IFNA(INDEX('Wage Grid'!I$14:I$54,MATCH($U145,ListGridLevel,0)),0)</f>
        <v>0</v>
      </c>
      <c r="Y145" s="363">
        <f>_xlfn.IFNA(INDEX('Wage Grid'!J$14:J$54,MATCH($U145,ListGridLevel,0)),0)</f>
        <v>0</v>
      </c>
      <c r="Z145" s="363">
        <f t="shared" si="11"/>
        <v>0</v>
      </c>
      <c r="AA145" s="363">
        <f t="shared" ref="AA145:AA176" si="14">SUM(L145*V145,M145*W145,N145*X145,O145*Y145+P145*Q145)</f>
        <v>0</v>
      </c>
    </row>
    <row r="146" spans="1:27" ht="15" customHeight="1" x14ac:dyDescent="0.25">
      <c r="A146" s="256"/>
      <c r="B146" s="64"/>
      <c r="C146" s="257"/>
      <c r="D146" s="70"/>
      <c r="E146" s="258"/>
      <c r="F146" s="259" t="str">
        <f t="shared" ref="F146:F196" si="15">IF(U146=0,"",U146)</f>
        <v/>
      </c>
      <c r="G146" s="65"/>
      <c r="H146" s="258"/>
      <c r="I146" s="201"/>
      <c r="J146" s="245"/>
      <c r="K146" s="265" t="str">
        <f t="shared" si="12"/>
        <v/>
      </c>
      <c r="L146" s="226"/>
      <c r="M146" s="227"/>
      <c r="N146" s="227"/>
      <c r="O146" s="228"/>
      <c r="P146" s="201"/>
      <c r="Q146" s="188"/>
      <c r="S146" s="815">
        <f>_xlfn.IFNA(IF($A146="Layered-Over",INDEX('Wage Grid'!$D$14:$D$80,MATCH($B146,ListBargainingUnit,0)),IF($C146=0,INDEX('Wage Grid'!$C$14:$C$80,MATCH($B146,ListBargainingUnit,0)),$C146)),0)</f>
        <v>0</v>
      </c>
      <c r="T146" s="815">
        <f>_xlfn.IFNA(IF($A146="Layered-Over",INDEX('Wage Grid'!$D$14:$D$80,MATCH($D146,ListBargainingUnit,0)),IF($E146=0,INDEX('Wage Grid'!$C$14:$C$80,MATCH($D146,ListBargainingUnit,0)),$E146)),0)</f>
        <v>0</v>
      </c>
      <c r="U146" s="815">
        <f t="shared" ref="U146:U196" si="16">MAX(S146,T146)</f>
        <v>0</v>
      </c>
      <c r="V146" s="363">
        <f>_xlfn.IFNA(INDEX('Wage Grid'!G$14:G$54,MATCH($U146,ListGridLevel,0)),0)</f>
        <v>0</v>
      </c>
      <c r="W146" s="363">
        <f>_xlfn.IFNA(INDEX('Wage Grid'!H$14:H$54,MATCH($U146,ListGridLevel,0)),0)</f>
        <v>0</v>
      </c>
      <c r="X146" s="363">
        <f>_xlfn.IFNA(INDEX('Wage Grid'!I$14:I$54,MATCH($U146,ListGridLevel,0)),0)</f>
        <v>0</v>
      </c>
      <c r="Y146" s="363">
        <f>_xlfn.IFNA(INDEX('Wage Grid'!J$14:J$54,MATCH($U146,ListGridLevel,0)),0)</f>
        <v>0</v>
      </c>
      <c r="Z146" s="363">
        <f t="shared" ref="Z146:Z196" si="17">I146*J146</f>
        <v>0</v>
      </c>
      <c r="AA146" s="363">
        <f t="shared" si="14"/>
        <v>0</v>
      </c>
    </row>
    <row r="147" spans="1:27" ht="15" customHeight="1" x14ac:dyDescent="0.25">
      <c r="A147" s="256"/>
      <c r="B147" s="64"/>
      <c r="C147" s="257"/>
      <c r="D147" s="70"/>
      <c r="E147" s="258"/>
      <c r="F147" s="259" t="str">
        <f t="shared" si="15"/>
        <v/>
      </c>
      <c r="G147" s="65"/>
      <c r="H147" s="258"/>
      <c r="I147" s="201"/>
      <c r="J147" s="245"/>
      <c r="K147" s="265" t="str">
        <f t="shared" si="12"/>
        <v/>
      </c>
      <c r="L147" s="226"/>
      <c r="M147" s="227"/>
      <c r="N147" s="227"/>
      <c r="O147" s="228"/>
      <c r="P147" s="201"/>
      <c r="Q147" s="188"/>
      <c r="S147" s="815">
        <f>_xlfn.IFNA(IF($A147="Layered-Over",INDEX('Wage Grid'!$D$14:$D$80,MATCH($B147,ListBargainingUnit,0)),IF($C147=0,INDEX('Wage Grid'!$C$14:$C$80,MATCH($B147,ListBargainingUnit,0)),$C147)),0)</f>
        <v>0</v>
      </c>
      <c r="T147" s="815">
        <f>_xlfn.IFNA(IF($A147="Layered-Over",INDEX('Wage Grid'!$D$14:$D$80,MATCH($D147,ListBargainingUnit,0)),IF($E147=0,INDEX('Wage Grid'!$C$14:$C$80,MATCH($D147,ListBargainingUnit,0)),$E147)),0)</f>
        <v>0</v>
      </c>
      <c r="U147" s="815">
        <f t="shared" si="16"/>
        <v>0</v>
      </c>
      <c r="V147" s="363">
        <f>_xlfn.IFNA(INDEX('Wage Grid'!G$14:G$54,MATCH($U147,ListGridLevel,0)),0)</f>
        <v>0</v>
      </c>
      <c r="W147" s="363">
        <f>_xlfn.IFNA(INDEX('Wage Grid'!H$14:H$54,MATCH($U147,ListGridLevel,0)),0)</f>
        <v>0</v>
      </c>
      <c r="X147" s="363">
        <f>_xlfn.IFNA(INDEX('Wage Grid'!I$14:I$54,MATCH($U147,ListGridLevel,0)),0)</f>
        <v>0</v>
      </c>
      <c r="Y147" s="363">
        <f>_xlfn.IFNA(INDEX('Wage Grid'!J$14:J$54,MATCH($U147,ListGridLevel,0)),0)</f>
        <v>0</v>
      </c>
      <c r="Z147" s="363">
        <f t="shared" si="17"/>
        <v>0</v>
      </c>
      <c r="AA147" s="363">
        <f t="shared" si="14"/>
        <v>0</v>
      </c>
    </row>
    <row r="148" spans="1:27" ht="15" customHeight="1" x14ac:dyDescent="0.25">
      <c r="A148" s="256"/>
      <c r="B148" s="64"/>
      <c r="C148" s="257"/>
      <c r="D148" s="70"/>
      <c r="E148" s="258"/>
      <c r="F148" s="259" t="str">
        <f t="shared" si="15"/>
        <v/>
      </c>
      <c r="G148" s="65"/>
      <c r="H148" s="258"/>
      <c r="I148" s="201"/>
      <c r="J148" s="245"/>
      <c r="K148" s="265" t="str">
        <f t="shared" si="12"/>
        <v/>
      </c>
      <c r="L148" s="226"/>
      <c r="M148" s="227"/>
      <c r="N148" s="227"/>
      <c r="O148" s="228"/>
      <c r="P148" s="201"/>
      <c r="Q148" s="188"/>
      <c r="S148" s="815">
        <f>_xlfn.IFNA(IF($A148="Layered-Over",INDEX('Wage Grid'!$D$14:$D$80,MATCH($B148,ListBargainingUnit,0)),IF($C148=0,INDEX('Wage Grid'!$C$14:$C$80,MATCH($B148,ListBargainingUnit,0)),$C148)),0)</f>
        <v>0</v>
      </c>
      <c r="T148" s="815">
        <f>_xlfn.IFNA(IF($A148="Layered-Over",INDEX('Wage Grid'!$D$14:$D$80,MATCH($D148,ListBargainingUnit,0)),IF($E148=0,INDEX('Wage Grid'!$C$14:$C$80,MATCH($D148,ListBargainingUnit,0)),$E148)),0)</f>
        <v>0</v>
      </c>
      <c r="U148" s="815">
        <f t="shared" si="16"/>
        <v>0</v>
      </c>
      <c r="V148" s="363">
        <f>_xlfn.IFNA(INDEX('Wage Grid'!G$14:G$54,MATCH($U148,ListGridLevel,0)),0)</f>
        <v>0</v>
      </c>
      <c r="W148" s="363">
        <f>_xlfn.IFNA(INDEX('Wage Grid'!H$14:H$54,MATCH($U148,ListGridLevel,0)),0)</f>
        <v>0</v>
      </c>
      <c r="X148" s="363">
        <f>_xlfn.IFNA(INDEX('Wage Grid'!I$14:I$54,MATCH($U148,ListGridLevel,0)),0)</f>
        <v>0</v>
      </c>
      <c r="Y148" s="363">
        <f>_xlfn.IFNA(INDEX('Wage Grid'!J$14:J$54,MATCH($U148,ListGridLevel,0)),0)</f>
        <v>0</v>
      </c>
      <c r="Z148" s="363">
        <f t="shared" si="17"/>
        <v>0</v>
      </c>
      <c r="AA148" s="363">
        <f t="shared" si="14"/>
        <v>0</v>
      </c>
    </row>
    <row r="149" spans="1:27" ht="15" customHeight="1" x14ac:dyDescent="0.25">
      <c r="A149" s="256"/>
      <c r="B149" s="64"/>
      <c r="C149" s="257"/>
      <c r="D149" s="70"/>
      <c r="E149" s="258"/>
      <c r="F149" s="259" t="str">
        <f t="shared" si="15"/>
        <v/>
      </c>
      <c r="G149" s="65"/>
      <c r="H149" s="258"/>
      <c r="I149" s="201"/>
      <c r="J149" s="245"/>
      <c r="K149" s="265" t="str">
        <f t="shared" si="12"/>
        <v/>
      </c>
      <c r="L149" s="226"/>
      <c r="M149" s="227"/>
      <c r="N149" s="227"/>
      <c r="O149" s="228"/>
      <c r="P149" s="201"/>
      <c r="Q149" s="188"/>
      <c r="S149" s="815">
        <f>_xlfn.IFNA(IF($A149="Layered-Over",INDEX('Wage Grid'!$D$14:$D$80,MATCH($B149,ListBargainingUnit,0)),IF($C149=0,INDEX('Wage Grid'!$C$14:$C$80,MATCH($B149,ListBargainingUnit,0)),$C149)),0)</f>
        <v>0</v>
      </c>
      <c r="T149" s="815">
        <f>_xlfn.IFNA(IF($A149="Layered-Over",INDEX('Wage Grid'!$D$14:$D$80,MATCH($D149,ListBargainingUnit,0)),IF($E149=0,INDEX('Wage Grid'!$C$14:$C$80,MATCH($D149,ListBargainingUnit,0)),$E149)),0)</f>
        <v>0</v>
      </c>
      <c r="U149" s="815">
        <f t="shared" si="16"/>
        <v>0</v>
      </c>
      <c r="V149" s="363">
        <f>_xlfn.IFNA(INDEX('Wage Grid'!G$14:G$54,MATCH($U149,ListGridLevel,0)),0)</f>
        <v>0</v>
      </c>
      <c r="W149" s="363">
        <f>_xlfn.IFNA(INDEX('Wage Grid'!H$14:H$54,MATCH($U149,ListGridLevel,0)),0)</f>
        <v>0</v>
      </c>
      <c r="X149" s="363">
        <f>_xlfn.IFNA(INDEX('Wage Grid'!I$14:I$54,MATCH($U149,ListGridLevel,0)),0)</f>
        <v>0</v>
      </c>
      <c r="Y149" s="363">
        <f>_xlfn.IFNA(INDEX('Wage Grid'!J$14:J$54,MATCH($U149,ListGridLevel,0)),0)</f>
        <v>0</v>
      </c>
      <c r="Z149" s="363">
        <f t="shared" si="17"/>
        <v>0</v>
      </c>
      <c r="AA149" s="363">
        <f t="shared" si="14"/>
        <v>0</v>
      </c>
    </row>
    <row r="150" spans="1:27" ht="15" customHeight="1" x14ac:dyDescent="0.25">
      <c r="A150" s="256"/>
      <c r="B150" s="64"/>
      <c r="C150" s="257"/>
      <c r="D150" s="70"/>
      <c r="E150" s="258"/>
      <c r="F150" s="259" t="str">
        <f t="shared" si="15"/>
        <v/>
      </c>
      <c r="G150" s="65"/>
      <c r="H150" s="258"/>
      <c r="I150" s="201"/>
      <c r="J150" s="245"/>
      <c r="K150" s="265" t="str">
        <f t="shared" si="12"/>
        <v/>
      </c>
      <c r="L150" s="226"/>
      <c r="M150" s="227"/>
      <c r="N150" s="227"/>
      <c r="O150" s="228"/>
      <c r="P150" s="201"/>
      <c r="Q150" s="188"/>
      <c r="S150" s="815">
        <f>_xlfn.IFNA(IF($A150="Layered-Over",INDEX('Wage Grid'!$D$14:$D$80,MATCH($B150,ListBargainingUnit,0)),IF($C150=0,INDEX('Wage Grid'!$C$14:$C$80,MATCH($B150,ListBargainingUnit,0)),$C150)),0)</f>
        <v>0</v>
      </c>
      <c r="T150" s="815">
        <f>_xlfn.IFNA(IF($A150="Layered-Over",INDEX('Wage Grid'!$D$14:$D$80,MATCH($D150,ListBargainingUnit,0)),IF($E150=0,INDEX('Wage Grid'!$C$14:$C$80,MATCH($D150,ListBargainingUnit,0)),$E150)),0)</f>
        <v>0</v>
      </c>
      <c r="U150" s="815">
        <f t="shared" si="16"/>
        <v>0</v>
      </c>
      <c r="V150" s="363">
        <f>_xlfn.IFNA(INDEX('Wage Grid'!G$14:G$54,MATCH($U150,ListGridLevel,0)),0)</f>
        <v>0</v>
      </c>
      <c r="W150" s="363">
        <f>_xlfn.IFNA(INDEX('Wage Grid'!H$14:H$54,MATCH($U150,ListGridLevel,0)),0)</f>
        <v>0</v>
      </c>
      <c r="X150" s="363">
        <f>_xlfn.IFNA(INDEX('Wage Grid'!I$14:I$54,MATCH($U150,ListGridLevel,0)),0)</f>
        <v>0</v>
      </c>
      <c r="Y150" s="363">
        <f>_xlfn.IFNA(INDEX('Wage Grid'!J$14:J$54,MATCH($U150,ListGridLevel,0)),0)</f>
        <v>0</v>
      </c>
      <c r="Z150" s="363">
        <f t="shared" si="17"/>
        <v>0</v>
      </c>
      <c r="AA150" s="363">
        <f t="shared" si="14"/>
        <v>0</v>
      </c>
    </row>
    <row r="151" spans="1:27" ht="15" customHeight="1" x14ac:dyDescent="0.25">
      <c r="A151" s="256"/>
      <c r="B151" s="64"/>
      <c r="C151" s="257"/>
      <c r="D151" s="70"/>
      <c r="E151" s="258"/>
      <c r="F151" s="259" t="str">
        <f t="shared" si="15"/>
        <v/>
      </c>
      <c r="G151" s="65"/>
      <c r="H151" s="258"/>
      <c r="I151" s="201"/>
      <c r="J151" s="245"/>
      <c r="K151" s="265" t="str">
        <f t="shared" ref="K151:K196" si="18">IF(SUM(L151:P151)=0,"",SUM(L151:P151))</f>
        <v/>
      </c>
      <c r="L151" s="226"/>
      <c r="M151" s="227"/>
      <c r="N151" s="227"/>
      <c r="O151" s="228"/>
      <c r="P151" s="201"/>
      <c r="Q151" s="188"/>
      <c r="S151" s="815">
        <f>_xlfn.IFNA(IF($A151="Layered-Over",INDEX('Wage Grid'!$D$14:$D$80,MATCH($B151,ListBargainingUnit,0)),IF($C151=0,INDEX('Wage Grid'!$C$14:$C$80,MATCH($B151,ListBargainingUnit,0)),$C151)),0)</f>
        <v>0</v>
      </c>
      <c r="T151" s="815">
        <f>_xlfn.IFNA(IF($A151="Layered-Over",INDEX('Wage Grid'!$D$14:$D$80,MATCH($D151,ListBargainingUnit,0)),IF($E151=0,INDEX('Wage Grid'!$C$14:$C$80,MATCH($D151,ListBargainingUnit,0)),$E151)),0)</f>
        <v>0</v>
      </c>
      <c r="U151" s="815">
        <f t="shared" si="16"/>
        <v>0</v>
      </c>
      <c r="V151" s="363">
        <f>_xlfn.IFNA(INDEX('Wage Grid'!G$14:G$54,MATCH($U151,ListGridLevel,0)),0)</f>
        <v>0</v>
      </c>
      <c r="W151" s="363">
        <f>_xlfn.IFNA(INDEX('Wage Grid'!H$14:H$54,MATCH($U151,ListGridLevel,0)),0)</f>
        <v>0</v>
      </c>
      <c r="X151" s="363">
        <f>_xlfn.IFNA(INDEX('Wage Grid'!I$14:I$54,MATCH($U151,ListGridLevel,0)),0)</f>
        <v>0</v>
      </c>
      <c r="Y151" s="363">
        <f>_xlfn.IFNA(INDEX('Wage Grid'!J$14:J$54,MATCH($U151,ListGridLevel,0)),0)</f>
        <v>0</v>
      </c>
      <c r="Z151" s="363">
        <f t="shared" si="17"/>
        <v>0</v>
      </c>
      <c r="AA151" s="363">
        <f t="shared" si="14"/>
        <v>0</v>
      </c>
    </row>
    <row r="152" spans="1:27" ht="15" customHeight="1" x14ac:dyDescent="0.25">
      <c r="A152" s="256"/>
      <c r="B152" s="64"/>
      <c r="C152" s="257"/>
      <c r="D152" s="70"/>
      <c r="E152" s="258"/>
      <c r="F152" s="259" t="str">
        <f t="shared" si="15"/>
        <v/>
      </c>
      <c r="G152" s="65"/>
      <c r="H152" s="258"/>
      <c r="I152" s="201"/>
      <c r="J152" s="245"/>
      <c r="K152" s="265" t="str">
        <f t="shared" si="18"/>
        <v/>
      </c>
      <c r="L152" s="226"/>
      <c r="M152" s="227"/>
      <c r="N152" s="227"/>
      <c r="O152" s="228"/>
      <c r="P152" s="201"/>
      <c r="Q152" s="188"/>
      <c r="S152" s="815">
        <f>_xlfn.IFNA(IF($A152="Layered-Over",INDEX('Wage Grid'!$D$14:$D$80,MATCH($B152,ListBargainingUnit,0)),IF($C152=0,INDEX('Wage Grid'!$C$14:$C$80,MATCH($B152,ListBargainingUnit,0)),$C152)),0)</f>
        <v>0</v>
      </c>
      <c r="T152" s="815">
        <f>_xlfn.IFNA(IF($A152="Layered-Over",INDEX('Wage Grid'!$D$14:$D$80,MATCH($D152,ListBargainingUnit,0)),IF($E152=0,INDEX('Wage Grid'!$C$14:$C$80,MATCH($D152,ListBargainingUnit,0)),$E152)),0)</f>
        <v>0</v>
      </c>
      <c r="U152" s="815">
        <f t="shared" si="16"/>
        <v>0</v>
      </c>
      <c r="V152" s="363">
        <f>_xlfn.IFNA(INDEX('Wage Grid'!G$14:G$54,MATCH($U152,ListGridLevel,0)),0)</f>
        <v>0</v>
      </c>
      <c r="W152" s="363">
        <f>_xlfn.IFNA(INDEX('Wage Grid'!H$14:H$54,MATCH($U152,ListGridLevel,0)),0)</f>
        <v>0</v>
      </c>
      <c r="X152" s="363">
        <f>_xlfn.IFNA(INDEX('Wage Grid'!I$14:I$54,MATCH($U152,ListGridLevel,0)),0)</f>
        <v>0</v>
      </c>
      <c r="Y152" s="363">
        <f>_xlfn.IFNA(INDEX('Wage Grid'!J$14:J$54,MATCH($U152,ListGridLevel,0)),0)</f>
        <v>0</v>
      </c>
      <c r="Z152" s="363">
        <f t="shared" si="17"/>
        <v>0</v>
      </c>
      <c r="AA152" s="363">
        <f t="shared" si="14"/>
        <v>0</v>
      </c>
    </row>
    <row r="153" spans="1:27" ht="15" customHeight="1" x14ac:dyDescent="0.25">
      <c r="A153" s="256"/>
      <c r="B153" s="64"/>
      <c r="C153" s="257"/>
      <c r="D153" s="70"/>
      <c r="E153" s="258"/>
      <c r="F153" s="259" t="str">
        <f t="shared" si="15"/>
        <v/>
      </c>
      <c r="G153" s="65"/>
      <c r="H153" s="258"/>
      <c r="I153" s="201"/>
      <c r="J153" s="245"/>
      <c r="K153" s="265" t="str">
        <f t="shared" si="18"/>
        <v/>
      </c>
      <c r="L153" s="226"/>
      <c r="M153" s="227"/>
      <c r="N153" s="227"/>
      <c r="O153" s="228"/>
      <c r="P153" s="201"/>
      <c r="Q153" s="188"/>
      <c r="S153" s="815">
        <f>_xlfn.IFNA(IF($A153="Layered-Over",INDEX('Wage Grid'!$D$14:$D$80,MATCH($B153,ListBargainingUnit,0)),IF($C153=0,INDEX('Wage Grid'!$C$14:$C$80,MATCH($B153,ListBargainingUnit,0)),$C153)),0)</f>
        <v>0</v>
      </c>
      <c r="T153" s="815">
        <f>_xlfn.IFNA(IF($A153="Layered-Over",INDEX('Wage Grid'!$D$14:$D$80,MATCH($D153,ListBargainingUnit,0)),IF($E153=0,INDEX('Wage Grid'!$C$14:$C$80,MATCH($D153,ListBargainingUnit,0)),$E153)),0)</f>
        <v>0</v>
      </c>
      <c r="U153" s="815">
        <f t="shared" si="16"/>
        <v>0</v>
      </c>
      <c r="V153" s="363">
        <f>_xlfn.IFNA(INDEX('Wage Grid'!G$14:G$54,MATCH($U153,ListGridLevel,0)),0)</f>
        <v>0</v>
      </c>
      <c r="W153" s="363">
        <f>_xlfn.IFNA(INDEX('Wage Grid'!H$14:H$54,MATCH($U153,ListGridLevel,0)),0)</f>
        <v>0</v>
      </c>
      <c r="X153" s="363">
        <f>_xlfn.IFNA(INDEX('Wage Grid'!I$14:I$54,MATCH($U153,ListGridLevel,0)),0)</f>
        <v>0</v>
      </c>
      <c r="Y153" s="363">
        <f>_xlfn.IFNA(INDEX('Wage Grid'!J$14:J$54,MATCH($U153,ListGridLevel,0)),0)</f>
        <v>0</v>
      </c>
      <c r="Z153" s="363">
        <f t="shared" si="17"/>
        <v>0</v>
      </c>
      <c r="AA153" s="363">
        <f t="shared" si="14"/>
        <v>0</v>
      </c>
    </row>
    <row r="154" spans="1:27" ht="15" customHeight="1" x14ac:dyDescent="0.25">
      <c r="A154" s="256"/>
      <c r="B154" s="64"/>
      <c r="C154" s="257"/>
      <c r="D154" s="70"/>
      <c r="E154" s="258"/>
      <c r="F154" s="259" t="str">
        <f t="shared" si="15"/>
        <v/>
      </c>
      <c r="G154" s="65"/>
      <c r="H154" s="258"/>
      <c r="I154" s="201"/>
      <c r="J154" s="245"/>
      <c r="K154" s="265" t="str">
        <f t="shared" si="18"/>
        <v/>
      </c>
      <c r="L154" s="226"/>
      <c r="M154" s="227"/>
      <c r="N154" s="227"/>
      <c r="O154" s="228"/>
      <c r="P154" s="201"/>
      <c r="Q154" s="188"/>
      <c r="S154" s="815">
        <f>_xlfn.IFNA(IF($A154="Layered-Over",INDEX('Wage Grid'!$D$14:$D$80,MATCH($B154,ListBargainingUnit,0)),IF($C154=0,INDEX('Wage Grid'!$C$14:$C$80,MATCH($B154,ListBargainingUnit,0)),$C154)),0)</f>
        <v>0</v>
      </c>
      <c r="T154" s="815">
        <f>_xlfn.IFNA(IF($A154="Layered-Over",INDEX('Wage Grid'!$D$14:$D$80,MATCH($D154,ListBargainingUnit,0)),IF($E154=0,INDEX('Wage Grid'!$C$14:$C$80,MATCH($D154,ListBargainingUnit,0)),$E154)),0)</f>
        <v>0</v>
      </c>
      <c r="U154" s="815">
        <f t="shared" si="16"/>
        <v>0</v>
      </c>
      <c r="V154" s="363">
        <f>_xlfn.IFNA(INDEX('Wage Grid'!G$14:G$54,MATCH($U154,ListGridLevel,0)),0)</f>
        <v>0</v>
      </c>
      <c r="W154" s="363">
        <f>_xlfn.IFNA(INDEX('Wage Grid'!H$14:H$54,MATCH($U154,ListGridLevel,0)),0)</f>
        <v>0</v>
      </c>
      <c r="X154" s="363">
        <f>_xlfn.IFNA(INDEX('Wage Grid'!I$14:I$54,MATCH($U154,ListGridLevel,0)),0)</f>
        <v>0</v>
      </c>
      <c r="Y154" s="363">
        <f>_xlfn.IFNA(INDEX('Wage Grid'!J$14:J$54,MATCH($U154,ListGridLevel,0)),0)</f>
        <v>0</v>
      </c>
      <c r="Z154" s="363">
        <f t="shared" si="17"/>
        <v>0</v>
      </c>
      <c r="AA154" s="363">
        <f t="shared" si="14"/>
        <v>0</v>
      </c>
    </row>
    <row r="155" spans="1:27" ht="15" customHeight="1" x14ac:dyDescent="0.25">
      <c r="A155" s="256"/>
      <c r="B155" s="64"/>
      <c r="C155" s="257"/>
      <c r="D155" s="70"/>
      <c r="E155" s="258"/>
      <c r="F155" s="259" t="str">
        <f t="shared" si="15"/>
        <v/>
      </c>
      <c r="G155" s="65"/>
      <c r="H155" s="258"/>
      <c r="I155" s="201"/>
      <c r="J155" s="245"/>
      <c r="K155" s="265" t="str">
        <f t="shared" si="18"/>
        <v/>
      </c>
      <c r="L155" s="226"/>
      <c r="M155" s="227"/>
      <c r="N155" s="227"/>
      <c r="O155" s="228"/>
      <c r="P155" s="201"/>
      <c r="Q155" s="188"/>
      <c r="S155" s="815">
        <f>_xlfn.IFNA(IF($A155="Layered-Over",INDEX('Wage Grid'!$D$14:$D$80,MATCH($B155,ListBargainingUnit,0)),IF($C155=0,INDEX('Wage Grid'!$C$14:$C$80,MATCH($B155,ListBargainingUnit,0)),$C155)),0)</f>
        <v>0</v>
      </c>
      <c r="T155" s="815">
        <f>_xlfn.IFNA(IF($A155="Layered-Over",INDEX('Wage Grid'!$D$14:$D$80,MATCH($D155,ListBargainingUnit,0)),IF($E155=0,INDEX('Wage Grid'!$C$14:$C$80,MATCH($D155,ListBargainingUnit,0)),$E155)),0)</f>
        <v>0</v>
      </c>
      <c r="U155" s="815">
        <f t="shared" si="16"/>
        <v>0</v>
      </c>
      <c r="V155" s="363">
        <f>_xlfn.IFNA(INDEX('Wage Grid'!G$14:G$54,MATCH($U155,ListGridLevel,0)),0)</f>
        <v>0</v>
      </c>
      <c r="W155" s="363">
        <f>_xlfn.IFNA(INDEX('Wage Grid'!H$14:H$54,MATCH($U155,ListGridLevel,0)),0)</f>
        <v>0</v>
      </c>
      <c r="X155" s="363">
        <f>_xlfn.IFNA(INDEX('Wage Grid'!I$14:I$54,MATCH($U155,ListGridLevel,0)),0)</f>
        <v>0</v>
      </c>
      <c r="Y155" s="363">
        <f>_xlfn.IFNA(INDEX('Wage Grid'!J$14:J$54,MATCH($U155,ListGridLevel,0)),0)</f>
        <v>0</v>
      </c>
      <c r="Z155" s="363">
        <f t="shared" si="17"/>
        <v>0</v>
      </c>
      <c r="AA155" s="363">
        <f t="shared" si="14"/>
        <v>0</v>
      </c>
    </row>
    <row r="156" spans="1:27" ht="15" customHeight="1" x14ac:dyDescent="0.25">
      <c r="A156" s="256"/>
      <c r="B156" s="64"/>
      <c r="C156" s="257"/>
      <c r="D156" s="70"/>
      <c r="E156" s="258"/>
      <c r="F156" s="259" t="str">
        <f t="shared" si="15"/>
        <v/>
      </c>
      <c r="G156" s="65"/>
      <c r="H156" s="258"/>
      <c r="I156" s="201"/>
      <c r="J156" s="245"/>
      <c r="K156" s="265" t="str">
        <f t="shared" si="18"/>
        <v/>
      </c>
      <c r="L156" s="226"/>
      <c r="M156" s="227"/>
      <c r="N156" s="227"/>
      <c r="O156" s="228"/>
      <c r="P156" s="201"/>
      <c r="Q156" s="188"/>
      <c r="S156" s="815">
        <f>_xlfn.IFNA(IF($A156="Layered-Over",INDEX('Wage Grid'!$D$14:$D$80,MATCH($B156,ListBargainingUnit,0)),IF($C156=0,INDEX('Wage Grid'!$C$14:$C$80,MATCH($B156,ListBargainingUnit,0)),$C156)),0)</f>
        <v>0</v>
      </c>
      <c r="T156" s="815">
        <f>_xlfn.IFNA(IF($A156="Layered-Over",INDEX('Wage Grid'!$D$14:$D$80,MATCH($D156,ListBargainingUnit,0)),IF($E156=0,INDEX('Wage Grid'!$C$14:$C$80,MATCH($D156,ListBargainingUnit,0)),$E156)),0)</f>
        <v>0</v>
      </c>
      <c r="U156" s="815">
        <f t="shared" si="16"/>
        <v>0</v>
      </c>
      <c r="V156" s="363">
        <f>_xlfn.IFNA(INDEX('Wage Grid'!G$14:G$54,MATCH($U156,ListGridLevel,0)),0)</f>
        <v>0</v>
      </c>
      <c r="W156" s="363">
        <f>_xlfn.IFNA(INDEX('Wage Grid'!H$14:H$54,MATCH($U156,ListGridLevel,0)),0)</f>
        <v>0</v>
      </c>
      <c r="X156" s="363">
        <f>_xlfn.IFNA(INDEX('Wage Grid'!I$14:I$54,MATCH($U156,ListGridLevel,0)),0)</f>
        <v>0</v>
      </c>
      <c r="Y156" s="363">
        <f>_xlfn.IFNA(INDEX('Wage Grid'!J$14:J$54,MATCH($U156,ListGridLevel,0)),0)</f>
        <v>0</v>
      </c>
      <c r="Z156" s="363">
        <f t="shared" si="17"/>
        <v>0</v>
      </c>
      <c r="AA156" s="363">
        <f t="shared" si="14"/>
        <v>0</v>
      </c>
    </row>
    <row r="157" spans="1:27" ht="15" customHeight="1" x14ac:dyDescent="0.25">
      <c r="A157" s="256"/>
      <c r="B157" s="64"/>
      <c r="C157" s="257"/>
      <c r="D157" s="70"/>
      <c r="E157" s="258"/>
      <c r="F157" s="259" t="str">
        <f t="shared" si="15"/>
        <v/>
      </c>
      <c r="G157" s="65"/>
      <c r="H157" s="258"/>
      <c r="I157" s="201"/>
      <c r="J157" s="245"/>
      <c r="K157" s="265" t="str">
        <f t="shared" si="18"/>
        <v/>
      </c>
      <c r="L157" s="226"/>
      <c r="M157" s="227"/>
      <c r="N157" s="227"/>
      <c r="O157" s="228"/>
      <c r="P157" s="201"/>
      <c r="Q157" s="188"/>
      <c r="S157" s="815">
        <f>_xlfn.IFNA(IF($A157="Layered-Over",INDEX('Wage Grid'!$D$14:$D$80,MATCH($B157,ListBargainingUnit,0)),IF($C157=0,INDEX('Wage Grid'!$C$14:$C$80,MATCH($B157,ListBargainingUnit,0)),$C157)),0)</f>
        <v>0</v>
      </c>
      <c r="T157" s="815">
        <f>_xlfn.IFNA(IF($A157="Layered-Over",INDEX('Wage Grid'!$D$14:$D$80,MATCH($D157,ListBargainingUnit,0)),IF($E157=0,INDEX('Wage Grid'!$C$14:$C$80,MATCH($D157,ListBargainingUnit,0)),$E157)),0)</f>
        <v>0</v>
      </c>
      <c r="U157" s="815">
        <f t="shared" si="16"/>
        <v>0</v>
      </c>
      <c r="V157" s="363">
        <f>_xlfn.IFNA(INDEX('Wage Grid'!G$14:G$54,MATCH($U157,ListGridLevel,0)),0)</f>
        <v>0</v>
      </c>
      <c r="W157" s="363">
        <f>_xlfn.IFNA(INDEX('Wage Grid'!H$14:H$54,MATCH($U157,ListGridLevel,0)),0)</f>
        <v>0</v>
      </c>
      <c r="X157" s="363">
        <f>_xlfn.IFNA(INDEX('Wage Grid'!I$14:I$54,MATCH($U157,ListGridLevel,0)),0)</f>
        <v>0</v>
      </c>
      <c r="Y157" s="363">
        <f>_xlfn.IFNA(INDEX('Wage Grid'!J$14:J$54,MATCH($U157,ListGridLevel,0)),0)</f>
        <v>0</v>
      </c>
      <c r="Z157" s="363">
        <f t="shared" si="17"/>
        <v>0</v>
      </c>
      <c r="AA157" s="363">
        <f t="shared" si="14"/>
        <v>0</v>
      </c>
    </row>
    <row r="158" spans="1:27" ht="15" customHeight="1" x14ac:dyDescent="0.25">
      <c r="A158" s="256"/>
      <c r="B158" s="64"/>
      <c r="C158" s="257"/>
      <c r="D158" s="70"/>
      <c r="E158" s="258"/>
      <c r="F158" s="259" t="str">
        <f t="shared" si="15"/>
        <v/>
      </c>
      <c r="G158" s="65"/>
      <c r="H158" s="258"/>
      <c r="I158" s="201"/>
      <c r="J158" s="245"/>
      <c r="K158" s="265" t="str">
        <f t="shared" si="18"/>
        <v/>
      </c>
      <c r="L158" s="226"/>
      <c r="M158" s="227"/>
      <c r="N158" s="227"/>
      <c r="O158" s="228"/>
      <c r="P158" s="201"/>
      <c r="Q158" s="188"/>
      <c r="S158" s="815">
        <f>_xlfn.IFNA(IF($A158="Layered-Over",INDEX('Wage Grid'!$D$14:$D$80,MATCH($B158,ListBargainingUnit,0)),IF($C158=0,INDEX('Wage Grid'!$C$14:$C$80,MATCH($B158,ListBargainingUnit,0)),$C158)),0)</f>
        <v>0</v>
      </c>
      <c r="T158" s="815">
        <f>_xlfn.IFNA(IF($A158="Layered-Over",INDEX('Wage Grid'!$D$14:$D$80,MATCH($D158,ListBargainingUnit,0)),IF($E158=0,INDEX('Wage Grid'!$C$14:$C$80,MATCH($D158,ListBargainingUnit,0)),$E158)),0)</f>
        <v>0</v>
      </c>
      <c r="U158" s="815">
        <f t="shared" si="16"/>
        <v>0</v>
      </c>
      <c r="V158" s="363">
        <f>_xlfn.IFNA(INDEX('Wage Grid'!G$14:G$54,MATCH($U158,ListGridLevel,0)),0)</f>
        <v>0</v>
      </c>
      <c r="W158" s="363">
        <f>_xlfn.IFNA(INDEX('Wage Grid'!H$14:H$54,MATCH($U158,ListGridLevel,0)),0)</f>
        <v>0</v>
      </c>
      <c r="X158" s="363">
        <f>_xlfn.IFNA(INDEX('Wage Grid'!I$14:I$54,MATCH($U158,ListGridLevel,0)),0)</f>
        <v>0</v>
      </c>
      <c r="Y158" s="363">
        <f>_xlfn.IFNA(INDEX('Wage Grid'!J$14:J$54,MATCH($U158,ListGridLevel,0)),0)</f>
        <v>0</v>
      </c>
      <c r="Z158" s="363">
        <f t="shared" si="17"/>
        <v>0</v>
      </c>
      <c r="AA158" s="363">
        <f t="shared" si="14"/>
        <v>0</v>
      </c>
    </row>
    <row r="159" spans="1:27" ht="15" customHeight="1" x14ac:dyDescent="0.25">
      <c r="A159" s="256"/>
      <c r="B159" s="64"/>
      <c r="C159" s="257"/>
      <c r="D159" s="70"/>
      <c r="E159" s="258"/>
      <c r="F159" s="259" t="str">
        <f t="shared" si="15"/>
        <v/>
      </c>
      <c r="G159" s="65"/>
      <c r="H159" s="258"/>
      <c r="I159" s="201"/>
      <c r="J159" s="245"/>
      <c r="K159" s="265" t="str">
        <f t="shared" si="18"/>
        <v/>
      </c>
      <c r="L159" s="226"/>
      <c r="M159" s="227"/>
      <c r="N159" s="227"/>
      <c r="O159" s="228"/>
      <c r="P159" s="201"/>
      <c r="Q159" s="188"/>
      <c r="S159" s="815">
        <f>_xlfn.IFNA(IF($A159="Layered-Over",INDEX('Wage Grid'!$D$14:$D$80,MATCH($B159,ListBargainingUnit,0)),IF($C159=0,INDEX('Wage Grid'!$C$14:$C$80,MATCH($B159,ListBargainingUnit,0)),$C159)),0)</f>
        <v>0</v>
      </c>
      <c r="T159" s="815">
        <f>_xlfn.IFNA(IF($A159="Layered-Over",INDEX('Wage Grid'!$D$14:$D$80,MATCH($D159,ListBargainingUnit,0)),IF($E159=0,INDEX('Wage Grid'!$C$14:$C$80,MATCH($D159,ListBargainingUnit,0)),$E159)),0)</f>
        <v>0</v>
      </c>
      <c r="U159" s="815">
        <f t="shared" si="16"/>
        <v>0</v>
      </c>
      <c r="V159" s="363">
        <f>_xlfn.IFNA(INDEX('Wage Grid'!G$14:G$54,MATCH($U159,ListGridLevel,0)),0)</f>
        <v>0</v>
      </c>
      <c r="W159" s="363">
        <f>_xlfn.IFNA(INDEX('Wage Grid'!H$14:H$54,MATCH($U159,ListGridLevel,0)),0)</f>
        <v>0</v>
      </c>
      <c r="X159" s="363">
        <f>_xlfn.IFNA(INDEX('Wage Grid'!I$14:I$54,MATCH($U159,ListGridLevel,0)),0)</f>
        <v>0</v>
      </c>
      <c r="Y159" s="363">
        <f>_xlfn.IFNA(INDEX('Wage Grid'!J$14:J$54,MATCH($U159,ListGridLevel,0)),0)</f>
        <v>0</v>
      </c>
      <c r="Z159" s="363">
        <f t="shared" si="17"/>
        <v>0</v>
      </c>
      <c r="AA159" s="363">
        <f t="shared" si="14"/>
        <v>0</v>
      </c>
    </row>
    <row r="160" spans="1:27" ht="15" customHeight="1" x14ac:dyDescent="0.25">
      <c r="A160" s="256"/>
      <c r="B160" s="64"/>
      <c r="C160" s="257"/>
      <c r="D160" s="70"/>
      <c r="E160" s="258"/>
      <c r="F160" s="259" t="str">
        <f t="shared" si="15"/>
        <v/>
      </c>
      <c r="G160" s="65"/>
      <c r="H160" s="258"/>
      <c r="I160" s="201"/>
      <c r="J160" s="245"/>
      <c r="K160" s="265" t="str">
        <f t="shared" si="18"/>
        <v/>
      </c>
      <c r="L160" s="226"/>
      <c r="M160" s="227"/>
      <c r="N160" s="227"/>
      <c r="O160" s="228"/>
      <c r="P160" s="201"/>
      <c r="Q160" s="188"/>
      <c r="S160" s="815">
        <f>_xlfn.IFNA(IF($A160="Layered-Over",INDEX('Wage Grid'!$D$14:$D$80,MATCH($B160,ListBargainingUnit,0)),IF($C160=0,INDEX('Wage Grid'!$C$14:$C$80,MATCH($B160,ListBargainingUnit,0)),$C160)),0)</f>
        <v>0</v>
      </c>
      <c r="T160" s="815">
        <f>_xlfn.IFNA(IF($A160="Layered-Over",INDEX('Wage Grid'!$D$14:$D$80,MATCH($D160,ListBargainingUnit,0)),IF($E160=0,INDEX('Wage Grid'!$C$14:$C$80,MATCH($D160,ListBargainingUnit,0)),$E160)),0)</f>
        <v>0</v>
      </c>
      <c r="U160" s="815">
        <f t="shared" si="16"/>
        <v>0</v>
      </c>
      <c r="V160" s="363">
        <f>_xlfn.IFNA(INDEX('Wage Grid'!G$14:G$54,MATCH($U160,ListGridLevel,0)),0)</f>
        <v>0</v>
      </c>
      <c r="W160" s="363">
        <f>_xlfn.IFNA(INDEX('Wage Grid'!H$14:H$54,MATCH($U160,ListGridLevel,0)),0)</f>
        <v>0</v>
      </c>
      <c r="X160" s="363">
        <f>_xlfn.IFNA(INDEX('Wage Grid'!I$14:I$54,MATCH($U160,ListGridLevel,0)),0)</f>
        <v>0</v>
      </c>
      <c r="Y160" s="363">
        <f>_xlfn.IFNA(INDEX('Wage Grid'!J$14:J$54,MATCH($U160,ListGridLevel,0)),0)</f>
        <v>0</v>
      </c>
      <c r="Z160" s="363">
        <f t="shared" si="17"/>
        <v>0</v>
      </c>
      <c r="AA160" s="363">
        <f t="shared" si="14"/>
        <v>0</v>
      </c>
    </row>
    <row r="161" spans="1:27" ht="15" customHeight="1" x14ac:dyDescent="0.25">
      <c r="A161" s="256"/>
      <c r="B161" s="64"/>
      <c r="C161" s="257"/>
      <c r="D161" s="70"/>
      <c r="E161" s="258"/>
      <c r="F161" s="259" t="str">
        <f t="shared" si="15"/>
        <v/>
      </c>
      <c r="G161" s="65"/>
      <c r="H161" s="258"/>
      <c r="I161" s="201"/>
      <c r="J161" s="245"/>
      <c r="K161" s="265" t="str">
        <f t="shared" si="18"/>
        <v/>
      </c>
      <c r="L161" s="226"/>
      <c r="M161" s="227"/>
      <c r="N161" s="227"/>
      <c r="O161" s="228"/>
      <c r="P161" s="201"/>
      <c r="Q161" s="188"/>
      <c r="S161" s="815">
        <f>_xlfn.IFNA(IF($A161="Layered-Over",INDEX('Wage Grid'!$D$14:$D$80,MATCH($B161,ListBargainingUnit,0)),IF($C161=0,INDEX('Wage Grid'!$C$14:$C$80,MATCH($B161,ListBargainingUnit,0)),$C161)),0)</f>
        <v>0</v>
      </c>
      <c r="T161" s="815">
        <f>_xlfn.IFNA(IF($A161="Layered-Over",INDEX('Wage Grid'!$D$14:$D$80,MATCH($D161,ListBargainingUnit,0)),IF($E161=0,INDEX('Wage Grid'!$C$14:$C$80,MATCH($D161,ListBargainingUnit,0)),$E161)),0)</f>
        <v>0</v>
      </c>
      <c r="U161" s="815">
        <f t="shared" si="16"/>
        <v>0</v>
      </c>
      <c r="V161" s="363">
        <f>_xlfn.IFNA(INDEX('Wage Grid'!G$14:G$54,MATCH($U161,ListGridLevel,0)),0)</f>
        <v>0</v>
      </c>
      <c r="W161" s="363">
        <f>_xlfn.IFNA(INDEX('Wage Grid'!H$14:H$54,MATCH($U161,ListGridLevel,0)),0)</f>
        <v>0</v>
      </c>
      <c r="X161" s="363">
        <f>_xlfn.IFNA(INDEX('Wage Grid'!I$14:I$54,MATCH($U161,ListGridLevel,0)),0)</f>
        <v>0</v>
      </c>
      <c r="Y161" s="363">
        <f>_xlfn.IFNA(INDEX('Wage Grid'!J$14:J$54,MATCH($U161,ListGridLevel,0)),0)</f>
        <v>0</v>
      </c>
      <c r="Z161" s="363">
        <f t="shared" si="17"/>
        <v>0</v>
      </c>
      <c r="AA161" s="363">
        <f t="shared" si="14"/>
        <v>0</v>
      </c>
    </row>
    <row r="162" spans="1:27" ht="15" customHeight="1" x14ac:dyDescent="0.25">
      <c r="A162" s="256"/>
      <c r="B162" s="64"/>
      <c r="C162" s="257"/>
      <c r="D162" s="70"/>
      <c r="E162" s="258"/>
      <c r="F162" s="259" t="str">
        <f t="shared" si="15"/>
        <v/>
      </c>
      <c r="G162" s="65"/>
      <c r="H162" s="258"/>
      <c r="I162" s="201"/>
      <c r="J162" s="245"/>
      <c r="K162" s="265" t="str">
        <f t="shared" si="18"/>
        <v/>
      </c>
      <c r="L162" s="226"/>
      <c r="M162" s="227"/>
      <c r="N162" s="227"/>
      <c r="O162" s="228"/>
      <c r="P162" s="201"/>
      <c r="Q162" s="188"/>
      <c r="S162" s="815">
        <f>_xlfn.IFNA(IF($A162="Layered-Over",INDEX('Wage Grid'!$D$14:$D$80,MATCH($B162,ListBargainingUnit,0)),IF($C162=0,INDEX('Wage Grid'!$C$14:$C$80,MATCH($B162,ListBargainingUnit,0)),$C162)),0)</f>
        <v>0</v>
      </c>
      <c r="T162" s="815">
        <f>_xlfn.IFNA(IF($A162="Layered-Over",INDEX('Wage Grid'!$D$14:$D$80,MATCH($D162,ListBargainingUnit,0)),IF($E162=0,INDEX('Wage Grid'!$C$14:$C$80,MATCH($D162,ListBargainingUnit,0)),$E162)),0)</f>
        <v>0</v>
      </c>
      <c r="U162" s="815">
        <f t="shared" si="16"/>
        <v>0</v>
      </c>
      <c r="V162" s="363">
        <f>_xlfn.IFNA(INDEX('Wage Grid'!G$14:G$54,MATCH($U162,ListGridLevel,0)),0)</f>
        <v>0</v>
      </c>
      <c r="W162" s="363">
        <f>_xlfn.IFNA(INDEX('Wage Grid'!H$14:H$54,MATCH($U162,ListGridLevel,0)),0)</f>
        <v>0</v>
      </c>
      <c r="X162" s="363">
        <f>_xlfn.IFNA(INDEX('Wage Grid'!I$14:I$54,MATCH($U162,ListGridLevel,0)),0)</f>
        <v>0</v>
      </c>
      <c r="Y162" s="363">
        <f>_xlfn.IFNA(INDEX('Wage Grid'!J$14:J$54,MATCH($U162,ListGridLevel,0)),0)</f>
        <v>0</v>
      </c>
      <c r="Z162" s="363">
        <f t="shared" si="17"/>
        <v>0</v>
      </c>
      <c r="AA162" s="363">
        <f t="shared" si="14"/>
        <v>0</v>
      </c>
    </row>
    <row r="163" spans="1:27" ht="15" customHeight="1" x14ac:dyDescent="0.25">
      <c r="A163" s="256"/>
      <c r="B163" s="64"/>
      <c r="C163" s="257"/>
      <c r="D163" s="70"/>
      <c r="E163" s="258"/>
      <c r="F163" s="259" t="str">
        <f t="shared" si="15"/>
        <v/>
      </c>
      <c r="G163" s="65"/>
      <c r="H163" s="258"/>
      <c r="I163" s="201"/>
      <c r="J163" s="245"/>
      <c r="K163" s="265" t="str">
        <f t="shared" si="18"/>
        <v/>
      </c>
      <c r="L163" s="226"/>
      <c r="M163" s="227"/>
      <c r="N163" s="227"/>
      <c r="O163" s="228"/>
      <c r="P163" s="201"/>
      <c r="Q163" s="188"/>
      <c r="S163" s="815">
        <f>_xlfn.IFNA(IF($A163="Layered-Over",INDEX('Wage Grid'!$D$14:$D$80,MATCH($B163,ListBargainingUnit,0)),IF($C163=0,INDEX('Wage Grid'!$C$14:$C$80,MATCH($B163,ListBargainingUnit,0)),$C163)),0)</f>
        <v>0</v>
      </c>
      <c r="T163" s="815">
        <f>_xlfn.IFNA(IF($A163="Layered-Over",INDEX('Wage Grid'!$D$14:$D$80,MATCH($D163,ListBargainingUnit,0)),IF($E163=0,INDEX('Wage Grid'!$C$14:$C$80,MATCH($D163,ListBargainingUnit,0)),$E163)),0)</f>
        <v>0</v>
      </c>
      <c r="U163" s="815">
        <f t="shared" si="16"/>
        <v>0</v>
      </c>
      <c r="V163" s="363">
        <f>_xlfn.IFNA(INDEX('Wage Grid'!G$14:G$54,MATCH($U163,ListGridLevel,0)),0)</f>
        <v>0</v>
      </c>
      <c r="W163" s="363">
        <f>_xlfn.IFNA(INDEX('Wage Grid'!H$14:H$54,MATCH($U163,ListGridLevel,0)),0)</f>
        <v>0</v>
      </c>
      <c r="X163" s="363">
        <f>_xlfn.IFNA(INDEX('Wage Grid'!I$14:I$54,MATCH($U163,ListGridLevel,0)),0)</f>
        <v>0</v>
      </c>
      <c r="Y163" s="363">
        <f>_xlfn.IFNA(INDEX('Wage Grid'!J$14:J$54,MATCH($U163,ListGridLevel,0)),0)</f>
        <v>0</v>
      </c>
      <c r="Z163" s="363">
        <f t="shared" si="17"/>
        <v>0</v>
      </c>
      <c r="AA163" s="363">
        <f t="shared" si="14"/>
        <v>0</v>
      </c>
    </row>
    <row r="164" spans="1:27" ht="15" customHeight="1" x14ac:dyDescent="0.25">
      <c r="A164" s="256"/>
      <c r="B164" s="64"/>
      <c r="C164" s="257"/>
      <c r="D164" s="70"/>
      <c r="E164" s="258"/>
      <c r="F164" s="259" t="str">
        <f t="shared" si="15"/>
        <v/>
      </c>
      <c r="G164" s="65"/>
      <c r="H164" s="258"/>
      <c r="I164" s="201"/>
      <c r="J164" s="245"/>
      <c r="K164" s="265" t="str">
        <f t="shared" si="18"/>
        <v/>
      </c>
      <c r="L164" s="226"/>
      <c r="M164" s="227"/>
      <c r="N164" s="227"/>
      <c r="O164" s="228"/>
      <c r="P164" s="201"/>
      <c r="Q164" s="188"/>
      <c r="S164" s="815">
        <f>_xlfn.IFNA(IF($A164="Layered-Over",INDEX('Wage Grid'!$D$14:$D$80,MATCH($B164,ListBargainingUnit,0)),IF($C164=0,INDEX('Wage Grid'!$C$14:$C$80,MATCH($B164,ListBargainingUnit,0)),$C164)),0)</f>
        <v>0</v>
      </c>
      <c r="T164" s="815">
        <f>_xlfn.IFNA(IF($A164="Layered-Over",INDEX('Wage Grid'!$D$14:$D$80,MATCH($D164,ListBargainingUnit,0)),IF($E164=0,INDEX('Wage Grid'!$C$14:$C$80,MATCH($D164,ListBargainingUnit,0)),$E164)),0)</f>
        <v>0</v>
      </c>
      <c r="U164" s="815">
        <f t="shared" si="16"/>
        <v>0</v>
      </c>
      <c r="V164" s="363">
        <f>_xlfn.IFNA(INDEX('Wage Grid'!G$14:G$54,MATCH($U164,ListGridLevel,0)),0)</f>
        <v>0</v>
      </c>
      <c r="W164" s="363">
        <f>_xlfn.IFNA(INDEX('Wage Grid'!H$14:H$54,MATCH($U164,ListGridLevel,0)),0)</f>
        <v>0</v>
      </c>
      <c r="X164" s="363">
        <f>_xlfn.IFNA(INDEX('Wage Grid'!I$14:I$54,MATCH($U164,ListGridLevel,0)),0)</f>
        <v>0</v>
      </c>
      <c r="Y164" s="363">
        <f>_xlfn.IFNA(INDEX('Wage Grid'!J$14:J$54,MATCH($U164,ListGridLevel,0)),0)</f>
        <v>0</v>
      </c>
      <c r="Z164" s="363">
        <f t="shared" si="17"/>
        <v>0</v>
      </c>
      <c r="AA164" s="363">
        <f t="shared" si="14"/>
        <v>0</v>
      </c>
    </row>
    <row r="165" spans="1:27" ht="15" customHeight="1" x14ac:dyDescent="0.25">
      <c r="A165" s="256"/>
      <c r="B165" s="64"/>
      <c r="C165" s="257"/>
      <c r="D165" s="70"/>
      <c r="E165" s="258"/>
      <c r="F165" s="259" t="str">
        <f t="shared" si="15"/>
        <v/>
      </c>
      <c r="G165" s="65"/>
      <c r="H165" s="258"/>
      <c r="I165" s="201"/>
      <c r="J165" s="245"/>
      <c r="K165" s="265" t="str">
        <f t="shared" si="18"/>
        <v/>
      </c>
      <c r="L165" s="226"/>
      <c r="M165" s="227"/>
      <c r="N165" s="227"/>
      <c r="O165" s="228"/>
      <c r="P165" s="201"/>
      <c r="Q165" s="188"/>
      <c r="S165" s="815">
        <f>_xlfn.IFNA(IF($A165="Layered-Over",INDEX('Wage Grid'!$D$14:$D$80,MATCH($B165,ListBargainingUnit,0)),IF($C165=0,INDEX('Wage Grid'!$C$14:$C$80,MATCH($B165,ListBargainingUnit,0)),$C165)),0)</f>
        <v>0</v>
      </c>
      <c r="T165" s="815">
        <f>_xlfn.IFNA(IF($A165="Layered-Over",INDEX('Wage Grid'!$D$14:$D$80,MATCH($D165,ListBargainingUnit,0)),IF($E165=0,INDEX('Wage Grid'!$C$14:$C$80,MATCH($D165,ListBargainingUnit,0)),$E165)),0)</f>
        <v>0</v>
      </c>
      <c r="U165" s="815">
        <f t="shared" si="16"/>
        <v>0</v>
      </c>
      <c r="V165" s="363">
        <f>_xlfn.IFNA(INDEX('Wage Grid'!G$14:G$54,MATCH($U165,ListGridLevel,0)),0)</f>
        <v>0</v>
      </c>
      <c r="W165" s="363">
        <f>_xlfn.IFNA(INDEX('Wage Grid'!H$14:H$54,MATCH($U165,ListGridLevel,0)),0)</f>
        <v>0</v>
      </c>
      <c r="X165" s="363">
        <f>_xlfn.IFNA(INDEX('Wage Grid'!I$14:I$54,MATCH($U165,ListGridLevel,0)),0)</f>
        <v>0</v>
      </c>
      <c r="Y165" s="363">
        <f>_xlfn.IFNA(INDEX('Wage Grid'!J$14:J$54,MATCH($U165,ListGridLevel,0)),0)</f>
        <v>0</v>
      </c>
      <c r="Z165" s="363">
        <f t="shared" si="17"/>
        <v>0</v>
      </c>
      <c r="AA165" s="363">
        <f t="shared" si="14"/>
        <v>0</v>
      </c>
    </row>
    <row r="166" spans="1:27" ht="15" customHeight="1" x14ac:dyDescent="0.25">
      <c r="A166" s="256"/>
      <c r="B166" s="64"/>
      <c r="C166" s="257"/>
      <c r="D166" s="70"/>
      <c r="E166" s="258"/>
      <c r="F166" s="259" t="str">
        <f t="shared" si="15"/>
        <v/>
      </c>
      <c r="G166" s="65"/>
      <c r="H166" s="258"/>
      <c r="I166" s="201"/>
      <c r="J166" s="245"/>
      <c r="K166" s="265" t="str">
        <f t="shared" si="18"/>
        <v/>
      </c>
      <c r="L166" s="226"/>
      <c r="M166" s="227"/>
      <c r="N166" s="227"/>
      <c r="O166" s="228"/>
      <c r="P166" s="201"/>
      <c r="Q166" s="188"/>
      <c r="S166" s="815">
        <f>_xlfn.IFNA(IF($A166="Layered-Over",INDEX('Wage Grid'!$D$14:$D$80,MATCH($B166,ListBargainingUnit,0)),IF($C166=0,INDEX('Wage Grid'!$C$14:$C$80,MATCH($B166,ListBargainingUnit,0)),$C166)),0)</f>
        <v>0</v>
      </c>
      <c r="T166" s="815">
        <f>_xlfn.IFNA(IF($A166="Layered-Over",INDEX('Wage Grid'!$D$14:$D$80,MATCH($D166,ListBargainingUnit,0)),IF($E166=0,INDEX('Wage Grid'!$C$14:$C$80,MATCH($D166,ListBargainingUnit,0)),$E166)),0)</f>
        <v>0</v>
      </c>
      <c r="U166" s="815">
        <f t="shared" si="16"/>
        <v>0</v>
      </c>
      <c r="V166" s="363">
        <f>_xlfn.IFNA(INDEX('Wage Grid'!G$14:G$54,MATCH($U166,ListGridLevel,0)),0)</f>
        <v>0</v>
      </c>
      <c r="W166" s="363">
        <f>_xlfn.IFNA(INDEX('Wage Grid'!H$14:H$54,MATCH($U166,ListGridLevel,0)),0)</f>
        <v>0</v>
      </c>
      <c r="X166" s="363">
        <f>_xlfn.IFNA(INDEX('Wage Grid'!I$14:I$54,MATCH($U166,ListGridLevel,0)),0)</f>
        <v>0</v>
      </c>
      <c r="Y166" s="363">
        <f>_xlfn.IFNA(INDEX('Wage Grid'!J$14:J$54,MATCH($U166,ListGridLevel,0)),0)</f>
        <v>0</v>
      </c>
      <c r="Z166" s="363">
        <f t="shared" si="17"/>
        <v>0</v>
      </c>
      <c r="AA166" s="363">
        <f t="shared" si="14"/>
        <v>0</v>
      </c>
    </row>
    <row r="167" spans="1:27" ht="15" customHeight="1" x14ac:dyDescent="0.25">
      <c r="A167" s="256"/>
      <c r="B167" s="64"/>
      <c r="C167" s="257"/>
      <c r="D167" s="70"/>
      <c r="E167" s="258"/>
      <c r="F167" s="259" t="str">
        <f t="shared" si="15"/>
        <v/>
      </c>
      <c r="G167" s="65"/>
      <c r="H167" s="258"/>
      <c r="I167" s="201"/>
      <c r="J167" s="245"/>
      <c r="K167" s="265" t="str">
        <f t="shared" si="18"/>
        <v/>
      </c>
      <c r="L167" s="226"/>
      <c r="M167" s="227"/>
      <c r="N167" s="227"/>
      <c r="O167" s="228"/>
      <c r="P167" s="201"/>
      <c r="Q167" s="188"/>
      <c r="S167" s="815">
        <f>_xlfn.IFNA(IF($A167="Layered-Over",INDEX('Wage Grid'!$D$14:$D$80,MATCH($B167,ListBargainingUnit,0)),IF($C167=0,INDEX('Wage Grid'!$C$14:$C$80,MATCH($B167,ListBargainingUnit,0)),$C167)),0)</f>
        <v>0</v>
      </c>
      <c r="T167" s="815">
        <f>_xlfn.IFNA(IF($A167="Layered-Over",INDEX('Wage Grid'!$D$14:$D$80,MATCH($D167,ListBargainingUnit,0)),IF($E167=0,INDEX('Wage Grid'!$C$14:$C$80,MATCH($D167,ListBargainingUnit,0)),$E167)),0)</f>
        <v>0</v>
      </c>
      <c r="U167" s="815">
        <f t="shared" si="16"/>
        <v>0</v>
      </c>
      <c r="V167" s="363">
        <f>_xlfn.IFNA(INDEX('Wage Grid'!G$14:G$54,MATCH($U167,ListGridLevel,0)),0)</f>
        <v>0</v>
      </c>
      <c r="W167" s="363">
        <f>_xlfn.IFNA(INDEX('Wage Grid'!H$14:H$54,MATCH($U167,ListGridLevel,0)),0)</f>
        <v>0</v>
      </c>
      <c r="X167" s="363">
        <f>_xlfn.IFNA(INDEX('Wage Grid'!I$14:I$54,MATCH($U167,ListGridLevel,0)),0)</f>
        <v>0</v>
      </c>
      <c r="Y167" s="363">
        <f>_xlfn.IFNA(INDEX('Wage Grid'!J$14:J$54,MATCH($U167,ListGridLevel,0)),0)</f>
        <v>0</v>
      </c>
      <c r="Z167" s="363">
        <f t="shared" si="17"/>
        <v>0</v>
      </c>
      <c r="AA167" s="363">
        <f t="shared" si="14"/>
        <v>0</v>
      </c>
    </row>
    <row r="168" spans="1:27" ht="15" customHeight="1" x14ac:dyDescent="0.25">
      <c r="A168" s="256"/>
      <c r="B168" s="64"/>
      <c r="C168" s="257"/>
      <c r="D168" s="70"/>
      <c r="E168" s="258"/>
      <c r="F168" s="259" t="str">
        <f t="shared" si="15"/>
        <v/>
      </c>
      <c r="G168" s="65"/>
      <c r="H168" s="258"/>
      <c r="I168" s="201"/>
      <c r="J168" s="245"/>
      <c r="K168" s="265" t="str">
        <f t="shared" si="18"/>
        <v/>
      </c>
      <c r="L168" s="226"/>
      <c r="M168" s="227"/>
      <c r="N168" s="227"/>
      <c r="O168" s="228"/>
      <c r="P168" s="201"/>
      <c r="Q168" s="188"/>
      <c r="S168" s="815">
        <f>_xlfn.IFNA(IF($A168="Layered-Over",INDEX('Wage Grid'!$D$14:$D$80,MATCH($B168,ListBargainingUnit,0)),IF($C168=0,INDEX('Wage Grid'!$C$14:$C$80,MATCH($B168,ListBargainingUnit,0)),$C168)),0)</f>
        <v>0</v>
      </c>
      <c r="T168" s="815">
        <f>_xlfn.IFNA(IF($A168="Layered-Over",INDEX('Wage Grid'!$D$14:$D$80,MATCH($D168,ListBargainingUnit,0)),IF($E168=0,INDEX('Wage Grid'!$C$14:$C$80,MATCH($D168,ListBargainingUnit,0)),$E168)),0)</f>
        <v>0</v>
      </c>
      <c r="U168" s="815">
        <f t="shared" si="16"/>
        <v>0</v>
      </c>
      <c r="V168" s="363">
        <f>_xlfn.IFNA(INDEX('Wage Grid'!G$14:G$54,MATCH($U168,ListGridLevel,0)),0)</f>
        <v>0</v>
      </c>
      <c r="W168" s="363">
        <f>_xlfn.IFNA(INDEX('Wage Grid'!H$14:H$54,MATCH($U168,ListGridLevel,0)),0)</f>
        <v>0</v>
      </c>
      <c r="X168" s="363">
        <f>_xlfn.IFNA(INDEX('Wage Grid'!I$14:I$54,MATCH($U168,ListGridLevel,0)),0)</f>
        <v>0</v>
      </c>
      <c r="Y168" s="363">
        <f>_xlfn.IFNA(INDEX('Wage Grid'!J$14:J$54,MATCH($U168,ListGridLevel,0)),0)</f>
        <v>0</v>
      </c>
      <c r="Z168" s="363">
        <f t="shared" si="17"/>
        <v>0</v>
      </c>
      <c r="AA168" s="363">
        <f t="shared" si="14"/>
        <v>0</v>
      </c>
    </row>
    <row r="169" spans="1:27" ht="15" customHeight="1" x14ac:dyDescent="0.25">
      <c r="A169" s="256"/>
      <c r="B169" s="64"/>
      <c r="C169" s="257"/>
      <c r="D169" s="70"/>
      <c r="E169" s="258"/>
      <c r="F169" s="259" t="str">
        <f t="shared" si="15"/>
        <v/>
      </c>
      <c r="G169" s="65"/>
      <c r="H169" s="258"/>
      <c r="I169" s="201"/>
      <c r="J169" s="245"/>
      <c r="K169" s="265" t="str">
        <f t="shared" si="18"/>
        <v/>
      </c>
      <c r="L169" s="226"/>
      <c r="M169" s="227"/>
      <c r="N169" s="227"/>
      <c r="O169" s="228"/>
      <c r="P169" s="201"/>
      <c r="Q169" s="188"/>
      <c r="S169" s="815">
        <f>_xlfn.IFNA(IF($A169="Layered-Over",INDEX('Wage Grid'!$D$14:$D$80,MATCH($B169,ListBargainingUnit,0)),IF($C169=0,INDEX('Wage Grid'!$C$14:$C$80,MATCH($B169,ListBargainingUnit,0)),$C169)),0)</f>
        <v>0</v>
      </c>
      <c r="T169" s="815">
        <f>_xlfn.IFNA(IF($A169="Layered-Over",INDEX('Wage Grid'!$D$14:$D$80,MATCH($D169,ListBargainingUnit,0)),IF($E169=0,INDEX('Wage Grid'!$C$14:$C$80,MATCH($D169,ListBargainingUnit,0)),$E169)),0)</f>
        <v>0</v>
      </c>
      <c r="U169" s="815">
        <f t="shared" si="16"/>
        <v>0</v>
      </c>
      <c r="V169" s="363">
        <f>_xlfn.IFNA(INDEX('Wage Grid'!G$14:G$54,MATCH($U169,ListGridLevel,0)),0)</f>
        <v>0</v>
      </c>
      <c r="W169" s="363">
        <f>_xlfn.IFNA(INDEX('Wage Grid'!H$14:H$54,MATCH($U169,ListGridLevel,0)),0)</f>
        <v>0</v>
      </c>
      <c r="X169" s="363">
        <f>_xlfn.IFNA(INDEX('Wage Grid'!I$14:I$54,MATCH($U169,ListGridLevel,0)),0)</f>
        <v>0</v>
      </c>
      <c r="Y169" s="363">
        <f>_xlfn.IFNA(INDEX('Wage Grid'!J$14:J$54,MATCH($U169,ListGridLevel,0)),0)</f>
        <v>0</v>
      </c>
      <c r="Z169" s="363">
        <f t="shared" si="17"/>
        <v>0</v>
      </c>
      <c r="AA169" s="363">
        <f t="shared" si="14"/>
        <v>0</v>
      </c>
    </row>
    <row r="170" spans="1:27" ht="15" customHeight="1" x14ac:dyDescent="0.25">
      <c r="A170" s="256"/>
      <c r="B170" s="64"/>
      <c r="C170" s="257"/>
      <c r="D170" s="70"/>
      <c r="E170" s="258"/>
      <c r="F170" s="259" t="str">
        <f t="shared" si="15"/>
        <v/>
      </c>
      <c r="G170" s="65"/>
      <c r="H170" s="258"/>
      <c r="I170" s="201"/>
      <c r="J170" s="245"/>
      <c r="K170" s="265" t="str">
        <f t="shared" si="18"/>
        <v/>
      </c>
      <c r="L170" s="226"/>
      <c r="M170" s="227"/>
      <c r="N170" s="227"/>
      <c r="O170" s="228"/>
      <c r="P170" s="201"/>
      <c r="Q170" s="188"/>
      <c r="S170" s="815">
        <f>_xlfn.IFNA(IF($A170="Layered-Over",INDEX('Wage Grid'!$D$14:$D$80,MATCH($B170,ListBargainingUnit,0)),IF($C170=0,INDEX('Wage Grid'!$C$14:$C$80,MATCH($B170,ListBargainingUnit,0)),$C170)),0)</f>
        <v>0</v>
      </c>
      <c r="T170" s="815">
        <f>_xlfn.IFNA(IF($A170="Layered-Over",INDEX('Wage Grid'!$D$14:$D$80,MATCH($D170,ListBargainingUnit,0)),IF($E170=0,INDEX('Wage Grid'!$C$14:$C$80,MATCH($D170,ListBargainingUnit,0)),$E170)),0)</f>
        <v>0</v>
      </c>
      <c r="U170" s="815">
        <f t="shared" si="16"/>
        <v>0</v>
      </c>
      <c r="V170" s="363">
        <f>_xlfn.IFNA(INDEX('Wage Grid'!G$14:G$54,MATCH($U170,ListGridLevel,0)),0)</f>
        <v>0</v>
      </c>
      <c r="W170" s="363">
        <f>_xlfn.IFNA(INDEX('Wage Grid'!H$14:H$54,MATCH($U170,ListGridLevel,0)),0)</f>
        <v>0</v>
      </c>
      <c r="X170" s="363">
        <f>_xlfn.IFNA(INDEX('Wage Grid'!I$14:I$54,MATCH($U170,ListGridLevel,0)),0)</f>
        <v>0</v>
      </c>
      <c r="Y170" s="363">
        <f>_xlfn.IFNA(INDEX('Wage Grid'!J$14:J$54,MATCH($U170,ListGridLevel,0)),0)</f>
        <v>0</v>
      </c>
      <c r="Z170" s="363">
        <f t="shared" si="17"/>
        <v>0</v>
      </c>
      <c r="AA170" s="363">
        <f t="shared" si="14"/>
        <v>0</v>
      </c>
    </row>
    <row r="171" spans="1:27" ht="15" customHeight="1" x14ac:dyDescent="0.25">
      <c r="A171" s="256"/>
      <c r="B171" s="64"/>
      <c r="C171" s="257"/>
      <c r="D171" s="70"/>
      <c r="E171" s="258"/>
      <c r="F171" s="259" t="str">
        <f t="shared" si="15"/>
        <v/>
      </c>
      <c r="G171" s="65"/>
      <c r="H171" s="258"/>
      <c r="I171" s="201"/>
      <c r="J171" s="245"/>
      <c r="K171" s="265" t="str">
        <f t="shared" si="18"/>
        <v/>
      </c>
      <c r="L171" s="226"/>
      <c r="M171" s="227"/>
      <c r="N171" s="227"/>
      <c r="O171" s="228"/>
      <c r="P171" s="201"/>
      <c r="Q171" s="188"/>
      <c r="S171" s="815">
        <f>_xlfn.IFNA(IF($A171="Layered-Over",INDEX('Wage Grid'!$D$14:$D$80,MATCH($B171,ListBargainingUnit,0)),IF($C171=0,INDEX('Wage Grid'!$C$14:$C$80,MATCH($B171,ListBargainingUnit,0)),$C171)),0)</f>
        <v>0</v>
      </c>
      <c r="T171" s="815">
        <f>_xlfn.IFNA(IF($A171="Layered-Over",INDEX('Wage Grid'!$D$14:$D$80,MATCH($D171,ListBargainingUnit,0)),IF($E171=0,INDEX('Wage Grid'!$C$14:$C$80,MATCH($D171,ListBargainingUnit,0)),$E171)),0)</f>
        <v>0</v>
      </c>
      <c r="U171" s="815">
        <f t="shared" si="16"/>
        <v>0</v>
      </c>
      <c r="V171" s="363">
        <f>_xlfn.IFNA(INDEX('Wage Grid'!G$14:G$54,MATCH($U171,ListGridLevel,0)),0)</f>
        <v>0</v>
      </c>
      <c r="W171" s="363">
        <f>_xlfn.IFNA(INDEX('Wage Grid'!H$14:H$54,MATCH($U171,ListGridLevel,0)),0)</f>
        <v>0</v>
      </c>
      <c r="X171" s="363">
        <f>_xlfn.IFNA(INDEX('Wage Grid'!I$14:I$54,MATCH($U171,ListGridLevel,0)),0)</f>
        <v>0</v>
      </c>
      <c r="Y171" s="363">
        <f>_xlfn.IFNA(INDEX('Wage Grid'!J$14:J$54,MATCH($U171,ListGridLevel,0)),0)</f>
        <v>0</v>
      </c>
      <c r="Z171" s="363">
        <f t="shared" si="17"/>
        <v>0</v>
      </c>
      <c r="AA171" s="363">
        <f t="shared" si="14"/>
        <v>0</v>
      </c>
    </row>
    <row r="172" spans="1:27" ht="15" customHeight="1" x14ac:dyDescent="0.25">
      <c r="A172" s="256"/>
      <c r="B172" s="64"/>
      <c r="C172" s="257"/>
      <c r="D172" s="70"/>
      <c r="E172" s="258"/>
      <c r="F172" s="259" t="str">
        <f t="shared" si="15"/>
        <v/>
      </c>
      <c r="G172" s="65"/>
      <c r="H172" s="258"/>
      <c r="I172" s="201"/>
      <c r="J172" s="245"/>
      <c r="K172" s="265" t="str">
        <f t="shared" si="18"/>
        <v/>
      </c>
      <c r="L172" s="226"/>
      <c r="M172" s="227"/>
      <c r="N172" s="227"/>
      <c r="O172" s="228"/>
      <c r="P172" s="201"/>
      <c r="Q172" s="188"/>
      <c r="S172" s="815">
        <f>_xlfn.IFNA(IF($A172="Layered-Over",INDEX('Wage Grid'!$D$14:$D$80,MATCH($B172,ListBargainingUnit,0)),IF($C172=0,INDEX('Wage Grid'!$C$14:$C$80,MATCH($B172,ListBargainingUnit,0)),$C172)),0)</f>
        <v>0</v>
      </c>
      <c r="T172" s="815">
        <f>_xlfn.IFNA(IF($A172="Layered-Over",INDEX('Wage Grid'!$D$14:$D$80,MATCH($D172,ListBargainingUnit,0)),IF($E172=0,INDEX('Wage Grid'!$C$14:$C$80,MATCH($D172,ListBargainingUnit,0)),$E172)),0)</f>
        <v>0</v>
      </c>
      <c r="U172" s="815">
        <f t="shared" si="16"/>
        <v>0</v>
      </c>
      <c r="V172" s="363">
        <f>_xlfn.IFNA(INDEX('Wage Grid'!G$14:G$54,MATCH($U172,ListGridLevel,0)),0)</f>
        <v>0</v>
      </c>
      <c r="W172" s="363">
        <f>_xlfn.IFNA(INDEX('Wage Grid'!H$14:H$54,MATCH($U172,ListGridLevel,0)),0)</f>
        <v>0</v>
      </c>
      <c r="X172" s="363">
        <f>_xlfn.IFNA(INDEX('Wage Grid'!I$14:I$54,MATCH($U172,ListGridLevel,0)),0)</f>
        <v>0</v>
      </c>
      <c r="Y172" s="363">
        <f>_xlfn.IFNA(INDEX('Wage Grid'!J$14:J$54,MATCH($U172,ListGridLevel,0)),0)</f>
        <v>0</v>
      </c>
      <c r="Z172" s="363">
        <f t="shared" si="17"/>
        <v>0</v>
      </c>
      <c r="AA172" s="363">
        <f t="shared" si="14"/>
        <v>0</v>
      </c>
    </row>
    <row r="173" spans="1:27" ht="15" customHeight="1" x14ac:dyDescent="0.25">
      <c r="A173" s="256"/>
      <c r="B173" s="64"/>
      <c r="C173" s="257"/>
      <c r="D173" s="70"/>
      <c r="E173" s="258"/>
      <c r="F173" s="259" t="str">
        <f t="shared" si="15"/>
        <v/>
      </c>
      <c r="G173" s="65"/>
      <c r="H173" s="258"/>
      <c r="I173" s="201"/>
      <c r="J173" s="245"/>
      <c r="K173" s="265" t="str">
        <f t="shared" si="18"/>
        <v/>
      </c>
      <c r="L173" s="226"/>
      <c r="M173" s="227"/>
      <c r="N173" s="227"/>
      <c r="O173" s="228"/>
      <c r="P173" s="201"/>
      <c r="Q173" s="188"/>
      <c r="S173" s="815">
        <f>_xlfn.IFNA(IF($A173="Layered-Over",INDEX('Wage Grid'!$D$14:$D$80,MATCH($B173,ListBargainingUnit,0)),IF($C173=0,INDEX('Wage Grid'!$C$14:$C$80,MATCH($B173,ListBargainingUnit,0)),$C173)),0)</f>
        <v>0</v>
      </c>
      <c r="T173" s="815">
        <f>_xlfn.IFNA(IF($A173="Layered-Over",INDEX('Wage Grid'!$D$14:$D$80,MATCH($D173,ListBargainingUnit,0)),IF($E173=0,INDEX('Wage Grid'!$C$14:$C$80,MATCH($D173,ListBargainingUnit,0)),$E173)),0)</f>
        <v>0</v>
      </c>
      <c r="U173" s="815">
        <f t="shared" si="16"/>
        <v>0</v>
      </c>
      <c r="V173" s="363">
        <f>_xlfn.IFNA(INDEX('Wage Grid'!G$14:G$54,MATCH($U173,ListGridLevel,0)),0)</f>
        <v>0</v>
      </c>
      <c r="W173" s="363">
        <f>_xlfn.IFNA(INDEX('Wage Grid'!H$14:H$54,MATCH($U173,ListGridLevel,0)),0)</f>
        <v>0</v>
      </c>
      <c r="X173" s="363">
        <f>_xlfn.IFNA(INDEX('Wage Grid'!I$14:I$54,MATCH($U173,ListGridLevel,0)),0)</f>
        <v>0</v>
      </c>
      <c r="Y173" s="363">
        <f>_xlfn.IFNA(INDEX('Wage Grid'!J$14:J$54,MATCH($U173,ListGridLevel,0)),0)</f>
        <v>0</v>
      </c>
      <c r="Z173" s="363">
        <f t="shared" si="17"/>
        <v>0</v>
      </c>
      <c r="AA173" s="363">
        <f t="shared" si="14"/>
        <v>0</v>
      </c>
    </row>
    <row r="174" spans="1:27" ht="15" customHeight="1" x14ac:dyDescent="0.25">
      <c r="A174" s="256"/>
      <c r="B174" s="64"/>
      <c r="C174" s="257"/>
      <c r="D174" s="70"/>
      <c r="E174" s="258"/>
      <c r="F174" s="259" t="str">
        <f t="shared" si="15"/>
        <v/>
      </c>
      <c r="G174" s="65"/>
      <c r="H174" s="258"/>
      <c r="I174" s="201"/>
      <c r="J174" s="245"/>
      <c r="K174" s="265" t="str">
        <f t="shared" si="18"/>
        <v/>
      </c>
      <c r="L174" s="226"/>
      <c r="M174" s="227"/>
      <c r="N174" s="227"/>
      <c r="O174" s="228"/>
      <c r="P174" s="201"/>
      <c r="Q174" s="188"/>
      <c r="S174" s="815">
        <f>_xlfn.IFNA(IF($A174="Layered-Over",INDEX('Wage Grid'!$D$14:$D$80,MATCH($B174,ListBargainingUnit,0)),IF($C174=0,INDEX('Wage Grid'!$C$14:$C$80,MATCH($B174,ListBargainingUnit,0)),$C174)),0)</f>
        <v>0</v>
      </c>
      <c r="T174" s="815">
        <f>_xlfn.IFNA(IF($A174="Layered-Over",INDEX('Wage Grid'!$D$14:$D$80,MATCH($D174,ListBargainingUnit,0)),IF($E174=0,INDEX('Wage Grid'!$C$14:$C$80,MATCH($D174,ListBargainingUnit,0)),$E174)),0)</f>
        <v>0</v>
      </c>
      <c r="U174" s="815">
        <f t="shared" si="16"/>
        <v>0</v>
      </c>
      <c r="V174" s="363">
        <f>_xlfn.IFNA(INDEX('Wage Grid'!G$14:G$54,MATCH($U174,ListGridLevel,0)),0)</f>
        <v>0</v>
      </c>
      <c r="W174" s="363">
        <f>_xlfn.IFNA(INDEX('Wage Grid'!H$14:H$54,MATCH($U174,ListGridLevel,0)),0)</f>
        <v>0</v>
      </c>
      <c r="X174" s="363">
        <f>_xlfn.IFNA(INDEX('Wage Grid'!I$14:I$54,MATCH($U174,ListGridLevel,0)),0)</f>
        <v>0</v>
      </c>
      <c r="Y174" s="363">
        <f>_xlfn.IFNA(INDEX('Wage Grid'!J$14:J$54,MATCH($U174,ListGridLevel,0)),0)</f>
        <v>0</v>
      </c>
      <c r="Z174" s="363">
        <f t="shared" si="17"/>
        <v>0</v>
      </c>
      <c r="AA174" s="363">
        <f t="shared" si="14"/>
        <v>0</v>
      </c>
    </row>
    <row r="175" spans="1:27" ht="15" customHeight="1" x14ac:dyDescent="0.25">
      <c r="A175" s="256"/>
      <c r="B175" s="64"/>
      <c r="C175" s="257"/>
      <c r="D175" s="70"/>
      <c r="E175" s="258"/>
      <c r="F175" s="259" t="str">
        <f t="shared" si="15"/>
        <v/>
      </c>
      <c r="G175" s="65"/>
      <c r="H175" s="258"/>
      <c r="I175" s="201"/>
      <c r="J175" s="245"/>
      <c r="K175" s="265" t="str">
        <f t="shared" si="18"/>
        <v/>
      </c>
      <c r="L175" s="226"/>
      <c r="M175" s="227"/>
      <c r="N175" s="227"/>
      <c r="O175" s="228"/>
      <c r="P175" s="201"/>
      <c r="Q175" s="188"/>
      <c r="S175" s="815">
        <f>_xlfn.IFNA(IF($A175="Layered-Over",INDEX('Wage Grid'!$D$14:$D$80,MATCH($B175,ListBargainingUnit,0)),IF($C175=0,INDEX('Wage Grid'!$C$14:$C$80,MATCH($B175,ListBargainingUnit,0)),$C175)),0)</f>
        <v>0</v>
      </c>
      <c r="T175" s="815">
        <f>_xlfn.IFNA(IF($A175="Layered-Over",INDEX('Wage Grid'!$D$14:$D$80,MATCH($D175,ListBargainingUnit,0)),IF($E175=0,INDEX('Wage Grid'!$C$14:$C$80,MATCH($D175,ListBargainingUnit,0)),$E175)),0)</f>
        <v>0</v>
      </c>
      <c r="U175" s="815">
        <f t="shared" si="16"/>
        <v>0</v>
      </c>
      <c r="V175" s="363">
        <f>_xlfn.IFNA(INDEX('Wage Grid'!G$14:G$54,MATCH($U175,ListGridLevel,0)),0)</f>
        <v>0</v>
      </c>
      <c r="W175" s="363">
        <f>_xlfn.IFNA(INDEX('Wage Grid'!H$14:H$54,MATCH($U175,ListGridLevel,0)),0)</f>
        <v>0</v>
      </c>
      <c r="X175" s="363">
        <f>_xlfn.IFNA(INDEX('Wage Grid'!I$14:I$54,MATCH($U175,ListGridLevel,0)),0)</f>
        <v>0</v>
      </c>
      <c r="Y175" s="363">
        <f>_xlfn.IFNA(INDEX('Wage Grid'!J$14:J$54,MATCH($U175,ListGridLevel,0)),0)</f>
        <v>0</v>
      </c>
      <c r="Z175" s="363">
        <f t="shared" si="17"/>
        <v>0</v>
      </c>
      <c r="AA175" s="363">
        <f t="shared" si="14"/>
        <v>0</v>
      </c>
    </row>
    <row r="176" spans="1:27" ht="15" customHeight="1" x14ac:dyDescent="0.25">
      <c r="A176" s="256"/>
      <c r="B176" s="64"/>
      <c r="C176" s="257"/>
      <c r="D176" s="70"/>
      <c r="E176" s="258"/>
      <c r="F176" s="259" t="str">
        <f t="shared" si="15"/>
        <v/>
      </c>
      <c r="G176" s="65"/>
      <c r="H176" s="258"/>
      <c r="I176" s="201"/>
      <c r="J176" s="245"/>
      <c r="K176" s="265" t="str">
        <f t="shared" si="18"/>
        <v/>
      </c>
      <c r="L176" s="226"/>
      <c r="M176" s="227"/>
      <c r="N176" s="227"/>
      <c r="O176" s="228"/>
      <c r="P176" s="201"/>
      <c r="Q176" s="188"/>
      <c r="S176" s="815">
        <f>_xlfn.IFNA(IF($A176="Layered-Over",INDEX('Wage Grid'!$D$14:$D$80,MATCH($B176,ListBargainingUnit,0)),IF($C176=0,INDEX('Wage Grid'!$C$14:$C$80,MATCH($B176,ListBargainingUnit,0)),$C176)),0)</f>
        <v>0</v>
      </c>
      <c r="T176" s="815">
        <f>_xlfn.IFNA(IF($A176="Layered-Over",INDEX('Wage Grid'!$D$14:$D$80,MATCH($D176,ListBargainingUnit,0)),IF($E176=0,INDEX('Wage Grid'!$C$14:$C$80,MATCH($D176,ListBargainingUnit,0)),$E176)),0)</f>
        <v>0</v>
      </c>
      <c r="U176" s="815">
        <f t="shared" si="16"/>
        <v>0</v>
      </c>
      <c r="V176" s="363">
        <f>_xlfn.IFNA(INDEX('Wage Grid'!G$14:G$54,MATCH($U176,ListGridLevel,0)),0)</f>
        <v>0</v>
      </c>
      <c r="W176" s="363">
        <f>_xlfn.IFNA(INDEX('Wage Grid'!H$14:H$54,MATCH($U176,ListGridLevel,0)),0)</f>
        <v>0</v>
      </c>
      <c r="X176" s="363">
        <f>_xlfn.IFNA(INDEX('Wage Grid'!I$14:I$54,MATCH($U176,ListGridLevel,0)),0)</f>
        <v>0</v>
      </c>
      <c r="Y176" s="363">
        <f>_xlfn.IFNA(INDEX('Wage Grid'!J$14:J$54,MATCH($U176,ListGridLevel,0)),0)</f>
        <v>0</v>
      </c>
      <c r="Z176" s="363">
        <f t="shared" si="17"/>
        <v>0</v>
      </c>
      <c r="AA176" s="363">
        <f t="shared" si="14"/>
        <v>0</v>
      </c>
    </row>
    <row r="177" spans="1:27" ht="15" customHeight="1" x14ac:dyDescent="0.25">
      <c r="A177" s="256"/>
      <c r="B177" s="64"/>
      <c r="C177" s="257"/>
      <c r="D177" s="70"/>
      <c r="E177" s="258"/>
      <c r="F177" s="259" t="str">
        <f t="shared" si="15"/>
        <v/>
      </c>
      <c r="G177" s="65"/>
      <c r="H177" s="258"/>
      <c r="I177" s="201"/>
      <c r="J177" s="245"/>
      <c r="K177" s="265" t="str">
        <f t="shared" si="18"/>
        <v/>
      </c>
      <c r="L177" s="226"/>
      <c r="M177" s="227"/>
      <c r="N177" s="227"/>
      <c r="O177" s="228"/>
      <c r="P177" s="201"/>
      <c r="Q177" s="188"/>
      <c r="S177" s="815">
        <f>_xlfn.IFNA(IF($A177="Layered-Over",INDEX('Wage Grid'!$D$14:$D$80,MATCH($B177,ListBargainingUnit,0)),IF($C177=0,INDEX('Wage Grid'!$C$14:$C$80,MATCH($B177,ListBargainingUnit,0)),$C177)),0)</f>
        <v>0</v>
      </c>
      <c r="T177" s="815">
        <f>_xlfn.IFNA(IF($A177="Layered-Over",INDEX('Wage Grid'!$D$14:$D$80,MATCH($D177,ListBargainingUnit,0)),IF($E177=0,INDEX('Wage Grid'!$C$14:$C$80,MATCH($D177,ListBargainingUnit,0)),$E177)),0)</f>
        <v>0</v>
      </c>
      <c r="U177" s="815">
        <f t="shared" si="16"/>
        <v>0</v>
      </c>
      <c r="V177" s="363">
        <f>_xlfn.IFNA(INDEX('Wage Grid'!G$14:G$54,MATCH($U177,ListGridLevel,0)),0)</f>
        <v>0</v>
      </c>
      <c r="W177" s="363">
        <f>_xlfn.IFNA(INDEX('Wage Grid'!H$14:H$54,MATCH($U177,ListGridLevel,0)),0)</f>
        <v>0</v>
      </c>
      <c r="X177" s="363">
        <f>_xlfn.IFNA(INDEX('Wage Grid'!I$14:I$54,MATCH($U177,ListGridLevel,0)),0)</f>
        <v>0</v>
      </c>
      <c r="Y177" s="363">
        <f>_xlfn.IFNA(INDEX('Wage Grid'!J$14:J$54,MATCH($U177,ListGridLevel,0)),0)</f>
        <v>0</v>
      </c>
      <c r="Z177" s="363">
        <f t="shared" si="17"/>
        <v>0</v>
      </c>
      <c r="AA177" s="363">
        <f t="shared" ref="AA177:AA196" si="19">SUM(L177*V177,M177*W177,N177*X177,O177*Y177+P177*Q177)</f>
        <v>0</v>
      </c>
    </row>
    <row r="178" spans="1:27" ht="15" customHeight="1" x14ac:dyDescent="0.25">
      <c r="A178" s="256"/>
      <c r="B178" s="64"/>
      <c r="C178" s="257"/>
      <c r="D178" s="70"/>
      <c r="E178" s="258"/>
      <c r="F178" s="259" t="str">
        <f t="shared" si="15"/>
        <v/>
      </c>
      <c r="G178" s="65"/>
      <c r="H178" s="258"/>
      <c r="I178" s="201"/>
      <c r="J178" s="245"/>
      <c r="K178" s="265" t="str">
        <f t="shared" si="18"/>
        <v/>
      </c>
      <c r="L178" s="226"/>
      <c r="M178" s="227"/>
      <c r="N178" s="227"/>
      <c r="O178" s="228"/>
      <c r="P178" s="201"/>
      <c r="Q178" s="188"/>
      <c r="S178" s="815">
        <f>_xlfn.IFNA(IF($A178="Layered-Over",INDEX('Wage Grid'!$D$14:$D$80,MATCH($B178,ListBargainingUnit,0)),IF($C178=0,INDEX('Wage Grid'!$C$14:$C$80,MATCH($B178,ListBargainingUnit,0)),$C178)),0)</f>
        <v>0</v>
      </c>
      <c r="T178" s="815">
        <f>_xlfn.IFNA(IF($A178="Layered-Over",INDEX('Wage Grid'!$D$14:$D$80,MATCH($D178,ListBargainingUnit,0)),IF($E178=0,INDEX('Wage Grid'!$C$14:$C$80,MATCH($D178,ListBargainingUnit,0)),$E178)),0)</f>
        <v>0</v>
      </c>
      <c r="U178" s="815">
        <f t="shared" si="16"/>
        <v>0</v>
      </c>
      <c r="V178" s="363">
        <f>_xlfn.IFNA(INDEX('Wage Grid'!G$14:G$54,MATCH($U178,ListGridLevel,0)),0)</f>
        <v>0</v>
      </c>
      <c r="W178" s="363">
        <f>_xlfn.IFNA(INDEX('Wage Grid'!H$14:H$54,MATCH($U178,ListGridLevel,0)),0)</f>
        <v>0</v>
      </c>
      <c r="X178" s="363">
        <f>_xlfn.IFNA(INDEX('Wage Grid'!I$14:I$54,MATCH($U178,ListGridLevel,0)),0)</f>
        <v>0</v>
      </c>
      <c r="Y178" s="363">
        <f>_xlfn.IFNA(INDEX('Wage Grid'!J$14:J$54,MATCH($U178,ListGridLevel,0)),0)</f>
        <v>0</v>
      </c>
      <c r="Z178" s="363">
        <f t="shared" si="17"/>
        <v>0</v>
      </c>
      <c r="AA178" s="363">
        <f t="shared" si="19"/>
        <v>0</v>
      </c>
    </row>
    <row r="179" spans="1:27" ht="15" customHeight="1" x14ac:dyDescent="0.25">
      <c r="A179" s="256"/>
      <c r="B179" s="64"/>
      <c r="C179" s="257"/>
      <c r="D179" s="70"/>
      <c r="E179" s="258"/>
      <c r="F179" s="259" t="str">
        <f t="shared" si="15"/>
        <v/>
      </c>
      <c r="G179" s="65"/>
      <c r="H179" s="258"/>
      <c r="I179" s="201"/>
      <c r="J179" s="245"/>
      <c r="K179" s="265" t="str">
        <f t="shared" si="18"/>
        <v/>
      </c>
      <c r="L179" s="226"/>
      <c r="M179" s="227"/>
      <c r="N179" s="227"/>
      <c r="O179" s="228"/>
      <c r="P179" s="201"/>
      <c r="Q179" s="188"/>
      <c r="S179" s="815">
        <f>_xlfn.IFNA(IF($A179="Layered-Over",INDEX('Wage Grid'!$D$14:$D$80,MATCH($B179,ListBargainingUnit,0)),IF($C179=0,INDEX('Wage Grid'!$C$14:$C$80,MATCH($B179,ListBargainingUnit,0)),$C179)),0)</f>
        <v>0</v>
      </c>
      <c r="T179" s="815">
        <f>_xlfn.IFNA(IF($A179="Layered-Over",INDEX('Wage Grid'!$D$14:$D$80,MATCH($D179,ListBargainingUnit,0)),IF($E179=0,INDEX('Wage Grid'!$C$14:$C$80,MATCH($D179,ListBargainingUnit,0)),$E179)),0)</f>
        <v>0</v>
      </c>
      <c r="U179" s="815">
        <f t="shared" si="16"/>
        <v>0</v>
      </c>
      <c r="V179" s="363">
        <f>_xlfn.IFNA(INDEX('Wage Grid'!G$14:G$54,MATCH($U179,ListGridLevel,0)),0)</f>
        <v>0</v>
      </c>
      <c r="W179" s="363">
        <f>_xlfn.IFNA(INDEX('Wage Grid'!H$14:H$54,MATCH($U179,ListGridLevel,0)),0)</f>
        <v>0</v>
      </c>
      <c r="X179" s="363">
        <f>_xlfn.IFNA(INDEX('Wage Grid'!I$14:I$54,MATCH($U179,ListGridLevel,0)),0)</f>
        <v>0</v>
      </c>
      <c r="Y179" s="363">
        <f>_xlfn.IFNA(INDEX('Wage Grid'!J$14:J$54,MATCH($U179,ListGridLevel,0)),0)</f>
        <v>0</v>
      </c>
      <c r="Z179" s="363">
        <f t="shared" si="17"/>
        <v>0</v>
      </c>
      <c r="AA179" s="363">
        <f t="shared" si="19"/>
        <v>0</v>
      </c>
    </row>
    <row r="180" spans="1:27" ht="15" customHeight="1" x14ac:dyDescent="0.25">
      <c r="A180" s="256"/>
      <c r="B180" s="64"/>
      <c r="C180" s="257"/>
      <c r="D180" s="70"/>
      <c r="E180" s="258"/>
      <c r="F180" s="259" t="str">
        <f t="shared" si="15"/>
        <v/>
      </c>
      <c r="G180" s="65"/>
      <c r="H180" s="258"/>
      <c r="I180" s="201"/>
      <c r="J180" s="245"/>
      <c r="K180" s="265" t="str">
        <f t="shared" si="18"/>
        <v/>
      </c>
      <c r="L180" s="226"/>
      <c r="M180" s="227"/>
      <c r="N180" s="227"/>
      <c r="O180" s="228"/>
      <c r="P180" s="201"/>
      <c r="Q180" s="188"/>
      <c r="S180" s="815">
        <f>_xlfn.IFNA(IF($A180="Layered-Over",INDEX('Wage Grid'!$D$14:$D$80,MATCH($B180,ListBargainingUnit,0)),IF($C180=0,INDEX('Wage Grid'!$C$14:$C$80,MATCH($B180,ListBargainingUnit,0)),$C180)),0)</f>
        <v>0</v>
      </c>
      <c r="T180" s="815">
        <f>_xlfn.IFNA(IF($A180="Layered-Over",INDEX('Wage Grid'!$D$14:$D$80,MATCH($D180,ListBargainingUnit,0)),IF($E180=0,INDEX('Wage Grid'!$C$14:$C$80,MATCH($D180,ListBargainingUnit,0)),$E180)),0)</f>
        <v>0</v>
      </c>
      <c r="U180" s="815">
        <f t="shared" si="16"/>
        <v>0</v>
      </c>
      <c r="V180" s="363">
        <f>_xlfn.IFNA(INDEX('Wage Grid'!G$14:G$54,MATCH($U180,ListGridLevel,0)),0)</f>
        <v>0</v>
      </c>
      <c r="W180" s="363">
        <f>_xlfn.IFNA(INDEX('Wage Grid'!H$14:H$54,MATCH($U180,ListGridLevel,0)),0)</f>
        <v>0</v>
      </c>
      <c r="X180" s="363">
        <f>_xlfn.IFNA(INDEX('Wage Grid'!I$14:I$54,MATCH($U180,ListGridLevel,0)),0)</f>
        <v>0</v>
      </c>
      <c r="Y180" s="363">
        <f>_xlfn.IFNA(INDEX('Wage Grid'!J$14:J$54,MATCH($U180,ListGridLevel,0)),0)</f>
        <v>0</v>
      </c>
      <c r="Z180" s="363">
        <f t="shared" si="17"/>
        <v>0</v>
      </c>
      <c r="AA180" s="363">
        <f t="shared" si="19"/>
        <v>0</v>
      </c>
    </row>
    <row r="181" spans="1:27" ht="15" customHeight="1" x14ac:dyDescent="0.25">
      <c r="A181" s="256"/>
      <c r="B181" s="64"/>
      <c r="C181" s="257"/>
      <c r="D181" s="70"/>
      <c r="E181" s="258"/>
      <c r="F181" s="259" t="str">
        <f t="shared" si="15"/>
        <v/>
      </c>
      <c r="G181" s="65"/>
      <c r="H181" s="258"/>
      <c r="I181" s="201"/>
      <c r="J181" s="245"/>
      <c r="K181" s="265" t="str">
        <f t="shared" si="18"/>
        <v/>
      </c>
      <c r="L181" s="226"/>
      <c r="M181" s="227"/>
      <c r="N181" s="227"/>
      <c r="O181" s="228"/>
      <c r="P181" s="201"/>
      <c r="Q181" s="188"/>
      <c r="S181" s="815">
        <f>_xlfn.IFNA(IF($A181="Layered-Over",INDEX('Wage Grid'!$D$14:$D$80,MATCH($B181,ListBargainingUnit,0)),IF($C181=0,INDEX('Wage Grid'!$C$14:$C$80,MATCH($B181,ListBargainingUnit,0)),$C181)),0)</f>
        <v>0</v>
      </c>
      <c r="T181" s="815">
        <f>_xlfn.IFNA(IF($A181="Layered-Over",INDEX('Wage Grid'!$D$14:$D$80,MATCH($D181,ListBargainingUnit,0)),IF($E181=0,INDEX('Wage Grid'!$C$14:$C$80,MATCH($D181,ListBargainingUnit,0)),$E181)),0)</f>
        <v>0</v>
      </c>
      <c r="U181" s="815">
        <f t="shared" si="16"/>
        <v>0</v>
      </c>
      <c r="V181" s="363">
        <f>_xlfn.IFNA(INDEX('Wage Grid'!G$14:G$54,MATCH($U181,ListGridLevel,0)),0)</f>
        <v>0</v>
      </c>
      <c r="W181" s="363">
        <f>_xlfn.IFNA(INDEX('Wage Grid'!H$14:H$54,MATCH($U181,ListGridLevel,0)),0)</f>
        <v>0</v>
      </c>
      <c r="X181" s="363">
        <f>_xlfn.IFNA(INDEX('Wage Grid'!I$14:I$54,MATCH($U181,ListGridLevel,0)),0)</f>
        <v>0</v>
      </c>
      <c r="Y181" s="363">
        <f>_xlfn.IFNA(INDEX('Wage Grid'!J$14:J$54,MATCH($U181,ListGridLevel,0)),0)</f>
        <v>0</v>
      </c>
      <c r="Z181" s="363">
        <f t="shared" si="17"/>
        <v>0</v>
      </c>
      <c r="AA181" s="363">
        <f t="shared" si="19"/>
        <v>0</v>
      </c>
    </row>
    <row r="182" spans="1:27" ht="15" customHeight="1" x14ac:dyDescent="0.25">
      <c r="A182" s="256"/>
      <c r="B182" s="64"/>
      <c r="C182" s="257"/>
      <c r="D182" s="70"/>
      <c r="E182" s="258"/>
      <c r="F182" s="259" t="str">
        <f t="shared" si="15"/>
        <v/>
      </c>
      <c r="G182" s="65"/>
      <c r="H182" s="258"/>
      <c r="I182" s="201"/>
      <c r="J182" s="245"/>
      <c r="K182" s="265" t="str">
        <f t="shared" si="18"/>
        <v/>
      </c>
      <c r="L182" s="226"/>
      <c r="M182" s="227"/>
      <c r="N182" s="227"/>
      <c r="O182" s="228"/>
      <c r="P182" s="201"/>
      <c r="Q182" s="188"/>
      <c r="S182" s="815">
        <f>_xlfn.IFNA(IF($A182="Layered-Over",INDEX('Wage Grid'!$D$14:$D$80,MATCH($B182,ListBargainingUnit,0)),IF($C182=0,INDEX('Wage Grid'!$C$14:$C$80,MATCH($B182,ListBargainingUnit,0)),$C182)),0)</f>
        <v>0</v>
      </c>
      <c r="T182" s="815">
        <f>_xlfn.IFNA(IF($A182="Layered-Over",INDEX('Wage Grid'!$D$14:$D$80,MATCH($D182,ListBargainingUnit,0)),IF($E182=0,INDEX('Wage Grid'!$C$14:$C$80,MATCH($D182,ListBargainingUnit,0)),$E182)),0)</f>
        <v>0</v>
      </c>
      <c r="U182" s="815">
        <f t="shared" si="16"/>
        <v>0</v>
      </c>
      <c r="V182" s="363">
        <f>_xlfn.IFNA(INDEX('Wage Grid'!G$14:G$54,MATCH($U182,ListGridLevel,0)),0)</f>
        <v>0</v>
      </c>
      <c r="W182" s="363">
        <f>_xlfn.IFNA(INDEX('Wage Grid'!H$14:H$54,MATCH($U182,ListGridLevel,0)),0)</f>
        <v>0</v>
      </c>
      <c r="X182" s="363">
        <f>_xlfn.IFNA(INDEX('Wage Grid'!I$14:I$54,MATCH($U182,ListGridLevel,0)),0)</f>
        <v>0</v>
      </c>
      <c r="Y182" s="363">
        <f>_xlfn.IFNA(INDEX('Wage Grid'!J$14:J$54,MATCH($U182,ListGridLevel,0)),0)</f>
        <v>0</v>
      </c>
      <c r="Z182" s="363">
        <f t="shared" si="17"/>
        <v>0</v>
      </c>
      <c r="AA182" s="363">
        <f t="shared" si="19"/>
        <v>0</v>
      </c>
    </row>
    <row r="183" spans="1:27" ht="15" customHeight="1" x14ac:dyDescent="0.25">
      <c r="A183" s="256"/>
      <c r="B183" s="64"/>
      <c r="C183" s="257"/>
      <c r="D183" s="70"/>
      <c r="E183" s="258"/>
      <c r="F183" s="259" t="str">
        <f t="shared" si="15"/>
        <v/>
      </c>
      <c r="G183" s="65"/>
      <c r="H183" s="258"/>
      <c r="I183" s="201"/>
      <c r="J183" s="245"/>
      <c r="K183" s="265" t="str">
        <f t="shared" si="18"/>
        <v/>
      </c>
      <c r="L183" s="226"/>
      <c r="M183" s="227"/>
      <c r="N183" s="227"/>
      <c r="O183" s="228"/>
      <c r="P183" s="201"/>
      <c r="Q183" s="188"/>
      <c r="S183" s="815">
        <f>_xlfn.IFNA(IF($A183="Layered-Over",INDEX('Wage Grid'!$D$14:$D$80,MATCH($B183,ListBargainingUnit,0)),IF($C183=0,INDEX('Wage Grid'!$C$14:$C$80,MATCH($B183,ListBargainingUnit,0)),$C183)),0)</f>
        <v>0</v>
      </c>
      <c r="T183" s="815">
        <f>_xlfn.IFNA(IF($A183="Layered-Over",INDEX('Wage Grid'!$D$14:$D$80,MATCH($D183,ListBargainingUnit,0)),IF($E183=0,INDEX('Wage Grid'!$C$14:$C$80,MATCH($D183,ListBargainingUnit,0)),$E183)),0)</f>
        <v>0</v>
      </c>
      <c r="U183" s="815">
        <f t="shared" si="16"/>
        <v>0</v>
      </c>
      <c r="V183" s="363">
        <f>_xlfn.IFNA(INDEX('Wage Grid'!G$14:G$54,MATCH($U183,ListGridLevel,0)),0)</f>
        <v>0</v>
      </c>
      <c r="W183" s="363">
        <f>_xlfn.IFNA(INDEX('Wage Grid'!H$14:H$54,MATCH($U183,ListGridLevel,0)),0)</f>
        <v>0</v>
      </c>
      <c r="X183" s="363">
        <f>_xlfn.IFNA(INDEX('Wage Grid'!I$14:I$54,MATCH($U183,ListGridLevel,0)),0)</f>
        <v>0</v>
      </c>
      <c r="Y183" s="363">
        <f>_xlfn.IFNA(INDEX('Wage Grid'!J$14:J$54,MATCH($U183,ListGridLevel,0)),0)</f>
        <v>0</v>
      </c>
      <c r="Z183" s="363">
        <f t="shared" si="17"/>
        <v>0</v>
      </c>
      <c r="AA183" s="363">
        <f t="shared" si="19"/>
        <v>0</v>
      </c>
    </row>
    <row r="184" spans="1:27" ht="15" customHeight="1" x14ac:dyDescent="0.25">
      <c r="A184" s="256"/>
      <c r="B184" s="64"/>
      <c r="C184" s="257"/>
      <c r="D184" s="70"/>
      <c r="E184" s="258"/>
      <c r="F184" s="259" t="str">
        <f t="shared" si="15"/>
        <v/>
      </c>
      <c r="G184" s="65"/>
      <c r="H184" s="258"/>
      <c r="I184" s="201"/>
      <c r="J184" s="245"/>
      <c r="K184" s="265" t="str">
        <f t="shared" si="18"/>
        <v/>
      </c>
      <c r="L184" s="226"/>
      <c r="M184" s="227"/>
      <c r="N184" s="227"/>
      <c r="O184" s="228"/>
      <c r="P184" s="201"/>
      <c r="Q184" s="188"/>
      <c r="S184" s="815">
        <f>_xlfn.IFNA(IF($A184="Layered-Over",INDEX('Wage Grid'!$D$14:$D$80,MATCH($B184,ListBargainingUnit,0)),IF($C184=0,INDEX('Wage Grid'!$C$14:$C$80,MATCH($B184,ListBargainingUnit,0)),$C184)),0)</f>
        <v>0</v>
      </c>
      <c r="T184" s="815">
        <f>_xlfn.IFNA(IF($A184="Layered-Over",INDEX('Wage Grid'!$D$14:$D$80,MATCH($D184,ListBargainingUnit,0)),IF($E184=0,INDEX('Wage Grid'!$C$14:$C$80,MATCH($D184,ListBargainingUnit,0)),$E184)),0)</f>
        <v>0</v>
      </c>
      <c r="U184" s="815">
        <f t="shared" si="16"/>
        <v>0</v>
      </c>
      <c r="V184" s="363">
        <f>_xlfn.IFNA(INDEX('Wage Grid'!G$14:G$54,MATCH($U184,ListGridLevel,0)),0)</f>
        <v>0</v>
      </c>
      <c r="W184" s="363">
        <f>_xlfn.IFNA(INDEX('Wage Grid'!H$14:H$54,MATCH($U184,ListGridLevel,0)),0)</f>
        <v>0</v>
      </c>
      <c r="X184" s="363">
        <f>_xlfn.IFNA(INDEX('Wage Grid'!I$14:I$54,MATCH($U184,ListGridLevel,0)),0)</f>
        <v>0</v>
      </c>
      <c r="Y184" s="363">
        <f>_xlfn.IFNA(INDEX('Wage Grid'!J$14:J$54,MATCH($U184,ListGridLevel,0)),0)</f>
        <v>0</v>
      </c>
      <c r="Z184" s="363">
        <f t="shared" si="17"/>
        <v>0</v>
      </c>
      <c r="AA184" s="363">
        <f t="shared" si="19"/>
        <v>0</v>
      </c>
    </row>
    <row r="185" spans="1:27" ht="15" customHeight="1" x14ac:dyDescent="0.25">
      <c r="A185" s="256"/>
      <c r="B185" s="64"/>
      <c r="C185" s="257"/>
      <c r="D185" s="70"/>
      <c r="E185" s="258"/>
      <c r="F185" s="259" t="str">
        <f t="shared" si="15"/>
        <v/>
      </c>
      <c r="G185" s="65"/>
      <c r="H185" s="258"/>
      <c r="I185" s="201"/>
      <c r="J185" s="245"/>
      <c r="K185" s="265" t="str">
        <f t="shared" si="18"/>
        <v/>
      </c>
      <c r="L185" s="226"/>
      <c r="M185" s="227"/>
      <c r="N185" s="227"/>
      <c r="O185" s="228"/>
      <c r="P185" s="201"/>
      <c r="Q185" s="188"/>
      <c r="S185" s="815">
        <f>_xlfn.IFNA(IF($A185="Layered-Over",INDEX('Wage Grid'!$D$14:$D$80,MATCH($B185,ListBargainingUnit,0)),IF($C185=0,INDEX('Wage Grid'!$C$14:$C$80,MATCH($B185,ListBargainingUnit,0)),$C185)),0)</f>
        <v>0</v>
      </c>
      <c r="T185" s="815">
        <f>_xlfn.IFNA(IF($A185="Layered-Over",INDEX('Wage Grid'!$D$14:$D$80,MATCH($D185,ListBargainingUnit,0)),IF($E185=0,INDEX('Wage Grid'!$C$14:$C$80,MATCH($D185,ListBargainingUnit,0)),$E185)),0)</f>
        <v>0</v>
      </c>
      <c r="U185" s="815">
        <f t="shared" si="16"/>
        <v>0</v>
      </c>
      <c r="V185" s="363">
        <f>_xlfn.IFNA(INDEX('Wage Grid'!G$14:G$54,MATCH($U185,ListGridLevel,0)),0)</f>
        <v>0</v>
      </c>
      <c r="W185" s="363">
        <f>_xlfn.IFNA(INDEX('Wage Grid'!H$14:H$54,MATCH($U185,ListGridLevel,0)),0)</f>
        <v>0</v>
      </c>
      <c r="X185" s="363">
        <f>_xlfn.IFNA(INDEX('Wage Grid'!I$14:I$54,MATCH($U185,ListGridLevel,0)),0)</f>
        <v>0</v>
      </c>
      <c r="Y185" s="363">
        <f>_xlfn.IFNA(INDEX('Wage Grid'!J$14:J$54,MATCH($U185,ListGridLevel,0)),0)</f>
        <v>0</v>
      </c>
      <c r="Z185" s="363">
        <f t="shared" si="17"/>
        <v>0</v>
      </c>
      <c r="AA185" s="363">
        <f t="shared" si="19"/>
        <v>0</v>
      </c>
    </row>
    <row r="186" spans="1:27" ht="15" customHeight="1" x14ac:dyDescent="0.25">
      <c r="A186" s="256"/>
      <c r="B186" s="64"/>
      <c r="C186" s="257"/>
      <c r="D186" s="70"/>
      <c r="E186" s="258"/>
      <c r="F186" s="259" t="str">
        <f t="shared" si="15"/>
        <v/>
      </c>
      <c r="G186" s="65"/>
      <c r="H186" s="258"/>
      <c r="I186" s="201"/>
      <c r="J186" s="245"/>
      <c r="K186" s="265" t="str">
        <f t="shared" si="18"/>
        <v/>
      </c>
      <c r="L186" s="226"/>
      <c r="M186" s="227"/>
      <c r="N186" s="227"/>
      <c r="O186" s="228"/>
      <c r="P186" s="201"/>
      <c r="Q186" s="188"/>
      <c r="S186" s="815">
        <f>_xlfn.IFNA(IF($A186="Layered-Over",INDEX('Wage Grid'!$D$14:$D$80,MATCH($B186,ListBargainingUnit,0)),IF($C186=0,INDEX('Wage Grid'!$C$14:$C$80,MATCH($B186,ListBargainingUnit,0)),$C186)),0)</f>
        <v>0</v>
      </c>
      <c r="T186" s="815">
        <f>_xlfn.IFNA(IF($A186="Layered-Over",INDEX('Wage Grid'!$D$14:$D$80,MATCH($D186,ListBargainingUnit,0)),IF($E186=0,INDEX('Wage Grid'!$C$14:$C$80,MATCH($D186,ListBargainingUnit,0)),$E186)),0)</f>
        <v>0</v>
      </c>
      <c r="U186" s="815">
        <f t="shared" si="16"/>
        <v>0</v>
      </c>
      <c r="V186" s="363">
        <f>_xlfn.IFNA(INDEX('Wage Grid'!G$14:G$54,MATCH($U186,ListGridLevel,0)),0)</f>
        <v>0</v>
      </c>
      <c r="W186" s="363">
        <f>_xlfn.IFNA(INDEX('Wage Grid'!H$14:H$54,MATCH($U186,ListGridLevel,0)),0)</f>
        <v>0</v>
      </c>
      <c r="X186" s="363">
        <f>_xlfn.IFNA(INDEX('Wage Grid'!I$14:I$54,MATCH($U186,ListGridLevel,0)),0)</f>
        <v>0</v>
      </c>
      <c r="Y186" s="363">
        <f>_xlfn.IFNA(INDEX('Wage Grid'!J$14:J$54,MATCH($U186,ListGridLevel,0)),0)</f>
        <v>0</v>
      </c>
      <c r="Z186" s="363">
        <f t="shared" si="17"/>
        <v>0</v>
      </c>
      <c r="AA186" s="363">
        <f t="shared" si="19"/>
        <v>0</v>
      </c>
    </row>
    <row r="187" spans="1:27" ht="15" customHeight="1" x14ac:dyDescent="0.25">
      <c r="A187" s="256"/>
      <c r="B187" s="64"/>
      <c r="C187" s="257"/>
      <c r="D187" s="70"/>
      <c r="E187" s="258"/>
      <c r="F187" s="259" t="str">
        <f t="shared" si="15"/>
        <v/>
      </c>
      <c r="G187" s="65"/>
      <c r="H187" s="258"/>
      <c r="I187" s="201"/>
      <c r="J187" s="245"/>
      <c r="K187" s="265" t="str">
        <f t="shared" si="18"/>
        <v/>
      </c>
      <c r="L187" s="226"/>
      <c r="M187" s="227"/>
      <c r="N187" s="227"/>
      <c r="O187" s="228"/>
      <c r="P187" s="201"/>
      <c r="Q187" s="188"/>
      <c r="S187" s="815">
        <f>_xlfn.IFNA(IF($A187="Layered-Over",INDEX('Wage Grid'!$D$14:$D$80,MATCH($B187,ListBargainingUnit,0)),IF($C187=0,INDEX('Wage Grid'!$C$14:$C$80,MATCH($B187,ListBargainingUnit,0)),$C187)),0)</f>
        <v>0</v>
      </c>
      <c r="T187" s="815">
        <f>_xlfn.IFNA(IF($A187="Layered-Over",INDEX('Wage Grid'!$D$14:$D$80,MATCH($D187,ListBargainingUnit,0)),IF($E187=0,INDEX('Wage Grid'!$C$14:$C$80,MATCH($D187,ListBargainingUnit,0)),$E187)),0)</f>
        <v>0</v>
      </c>
      <c r="U187" s="815">
        <f t="shared" si="16"/>
        <v>0</v>
      </c>
      <c r="V187" s="363">
        <f>_xlfn.IFNA(INDEX('Wage Grid'!G$14:G$54,MATCH($U187,ListGridLevel,0)),0)</f>
        <v>0</v>
      </c>
      <c r="W187" s="363">
        <f>_xlfn.IFNA(INDEX('Wage Grid'!H$14:H$54,MATCH($U187,ListGridLevel,0)),0)</f>
        <v>0</v>
      </c>
      <c r="X187" s="363">
        <f>_xlfn.IFNA(INDEX('Wage Grid'!I$14:I$54,MATCH($U187,ListGridLevel,0)),0)</f>
        <v>0</v>
      </c>
      <c r="Y187" s="363">
        <f>_xlfn.IFNA(INDEX('Wage Grid'!J$14:J$54,MATCH($U187,ListGridLevel,0)),0)</f>
        <v>0</v>
      </c>
      <c r="Z187" s="363">
        <f t="shared" si="17"/>
        <v>0</v>
      </c>
      <c r="AA187" s="363">
        <f t="shared" si="19"/>
        <v>0</v>
      </c>
    </row>
    <row r="188" spans="1:27" ht="15" customHeight="1" x14ac:dyDescent="0.25">
      <c r="A188" s="256"/>
      <c r="B188" s="64"/>
      <c r="C188" s="257"/>
      <c r="D188" s="70"/>
      <c r="E188" s="258"/>
      <c r="F188" s="259" t="str">
        <f t="shared" si="15"/>
        <v/>
      </c>
      <c r="G188" s="65"/>
      <c r="H188" s="258"/>
      <c r="I188" s="201"/>
      <c r="J188" s="245"/>
      <c r="K188" s="265" t="str">
        <f t="shared" si="18"/>
        <v/>
      </c>
      <c r="L188" s="226"/>
      <c r="M188" s="227"/>
      <c r="N188" s="227"/>
      <c r="O188" s="228"/>
      <c r="P188" s="201"/>
      <c r="Q188" s="188"/>
      <c r="S188" s="815">
        <f>_xlfn.IFNA(IF($A188="Layered-Over",INDEX('Wage Grid'!$D$14:$D$80,MATCH($B188,ListBargainingUnit,0)),IF($C188=0,INDEX('Wage Grid'!$C$14:$C$80,MATCH($B188,ListBargainingUnit,0)),$C188)),0)</f>
        <v>0</v>
      </c>
      <c r="T188" s="815">
        <f>_xlfn.IFNA(IF($A188="Layered-Over",INDEX('Wage Grid'!$D$14:$D$80,MATCH($D188,ListBargainingUnit,0)),IF($E188=0,INDEX('Wage Grid'!$C$14:$C$80,MATCH($D188,ListBargainingUnit,0)),$E188)),0)</f>
        <v>0</v>
      </c>
      <c r="U188" s="815">
        <f t="shared" si="16"/>
        <v>0</v>
      </c>
      <c r="V188" s="363">
        <f>_xlfn.IFNA(INDEX('Wage Grid'!G$14:G$54,MATCH($U188,ListGridLevel,0)),0)</f>
        <v>0</v>
      </c>
      <c r="W188" s="363">
        <f>_xlfn.IFNA(INDEX('Wage Grid'!H$14:H$54,MATCH($U188,ListGridLevel,0)),0)</f>
        <v>0</v>
      </c>
      <c r="X188" s="363">
        <f>_xlfn.IFNA(INDEX('Wage Grid'!I$14:I$54,MATCH($U188,ListGridLevel,0)),0)</f>
        <v>0</v>
      </c>
      <c r="Y188" s="363">
        <f>_xlfn.IFNA(INDEX('Wage Grid'!J$14:J$54,MATCH($U188,ListGridLevel,0)),0)</f>
        <v>0</v>
      </c>
      <c r="Z188" s="363">
        <f t="shared" si="17"/>
        <v>0</v>
      </c>
      <c r="AA188" s="363">
        <f t="shared" si="19"/>
        <v>0</v>
      </c>
    </row>
    <row r="189" spans="1:27" ht="15" customHeight="1" x14ac:dyDescent="0.25">
      <c r="A189" s="256"/>
      <c r="B189" s="64"/>
      <c r="C189" s="257"/>
      <c r="D189" s="70"/>
      <c r="E189" s="258"/>
      <c r="F189" s="259" t="str">
        <f t="shared" si="15"/>
        <v/>
      </c>
      <c r="G189" s="65"/>
      <c r="H189" s="258"/>
      <c r="I189" s="201"/>
      <c r="J189" s="245"/>
      <c r="K189" s="265" t="str">
        <f t="shared" si="18"/>
        <v/>
      </c>
      <c r="L189" s="226"/>
      <c r="M189" s="227"/>
      <c r="N189" s="227"/>
      <c r="O189" s="228"/>
      <c r="P189" s="201"/>
      <c r="Q189" s="188"/>
      <c r="S189" s="815">
        <f>_xlfn.IFNA(IF($A189="Layered-Over",INDEX('Wage Grid'!$D$14:$D$80,MATCH($B189,ListBargainingUnit,0)),IF($C189=0,INDEX('Wage Grid'!$C$14:$C$80,MATCH($B189,ListBargainingUnit,0)),$C189)),0)</f>
        <v>0</v>
      </c>
      <c r="T189" s="815">
        <f>_xlfn.IFNA(IF($A189="Layered-Over",INDEX('Wage Grid'!$D$14:$D$80,MATCH($D189,ListBargainingUnit,0)),IF($E189=0,INDEX('Wage Grid'!$C$14:$C$80,MATCH($D189,ListBargainingUnit,0)),$E189)),0)</f>
        <v>0</v>
      </c>
      <c r="U189" s="815">
        <f t="shared" si="16"/>
        <v>0</v>
      </c>
      <c r="V189" s="363">
        <f>_xlfn.IFNA(INDEX('Wage Grid'!G$14:G$54,MATCH($U189,ListGridLevel,0)),0)</f>
        <v>0</v>
      </c>
      <c r="W189" s="363">
        <f>_xlfn.IFNA(INDEX('Wage Grid'!H$14:H$54,MATCH($U189,ListGridLevel,0)),0)</f>
        <v>0</v>
      </c>
      <c r="X189" s="363">
        <f>_xlfn.IFNA(INDEX('Wage Grid'!I$14:I$54,MATCH($U189,ListGridLevel,0)),0)</f>
        <v>0</v>
      </c>
      <c r="Y189" s="363">
        <f>_xlfn.IFNA(INDEX('Wage Grid'!J$14:J$54,MATCH($U189,ListGridLevel,0)),0)</f>
        <v>0</v>
      </c>
      <c r="Z189" s="363">
        <f t="shared" si="17"/>
        <v>0</v>
      </c>
      <c r="AA189" s="363">
        <f t="shared" si="19"/>
        <v>0</v>
      </c>
    </row>
    <row r="190" spans="1:27" ht="15" customHeight="1" x14ac:dyDescent="0.25">
      <c r="A190" s="256"/>
      <c r="B190" s="64"/>
      <c r="C190" s="257"/>
      <c r="D190" s="70"/>
      <c r="E190" s="258"/>
      <c r="F190" s="259" t="str">
        <f t="shared" si="15"/>
        <v/>
      </c>
      <c r="G190" s="65"/>
      <c r="H190" s="258"/>
      <c r="I190" s="201"/>
      <c r="J190" s="245"/>
      <c r="K190" s="265" t="str">
        <f t="shared" si="18"/>
        <v/>
      </c>
      <c r="L190" s="226"/>
      <c r="M190" s="227"/>
      <c r="N190" s="227"/>
      <c r="O190" s="228"/>
      <c r="P190" s="201"/>
      <c r="Q190" s="188"/>
      <c r="S190" s="815">
        <f>_xlfn.IFNA(IF($A190="Layered-Over",INDEX('Wage Grid'!$D$14:$D$80,MATCH($B190,ListBargainingUnit,0)),IF($C190=0,INDEX('Wage Grid'!$C$14:$C$80,MATCH($B190,ListBargainingUnit,0)),$C190)),0)</f>
        <v>0</v>
      </c>
      <c r="T190" s="815">
        <f>_xlfn.IFNA(IF($A190="Layered-Over",INDEX('Wage Grid'!$D$14:$D$80,MATCH($D190,ListBargainingUnit,0)),IF($E190=0,INDEX('Wage Grid'!$C$14:$C$80,MATCH($D190,ListBargainingUnit,0)),$E190)),0)</f>
        <v>0</v>
      </c>
      <c r="U190" s="815">
        <f t="shared" si="16"/>
        <v>0</v>
      </c>
      <c r="V190" s="363">
        <f>_xlfn.IFNA(INDEX('Wage Grid'!G$14:G$54,MATCH($U190,ListGridLevel,0)),0)</f>
        <v>0</v>
      </c>
      <c r="W190" s="363">
        <f>_xlfn.IFNA(INDEX('Wage Grid'!H$14:H$54,MATCH($U190,ListGridLevel,0)),0)</f>
        <v>0</v>
      </c>
      <c r="X190" s="363">
        <f>_xlfn.IFNA(INDEX('Wage Grid'!I$14:I$54,MATCH($U190,ListGridLevel,0)),0)</f>
        <v>0</v>
      </c>
      <c r="Y190" s="363">
        <f>_xlfn.IFNA(INDEX('Wage Grid'!J$14:J$54,MATCH($U190,ListGridLevel,0)),0)</f>
        <v>0</v>
      </c>
      <c r="Z190" s="363">
        <f t="shared" si="17"/>
        <v>0</v>
      </c>
      <c r="AA190" s="363">
        <f t="shared" si="19"/>
        <v>0</v>
      </c>
    </row>
    <row r="191" spans="1:27" ht="15" customHeight="1" x14ac:dyDescent="0.25">
      <c r="A191" s="256"/>
      <c r="B191" s="64"/>
      <c r="C191" s="257"/>
      <c r="D191" s="70"/>
      <c r="E191" s="258"/>
      <c r="F191" s="259" t="str">
        <f t="shared" si="15"/>
        <v/>
      </c>
      <c r="G191" s="65"/>
      <c r="H191" s="258"/>
      <c r="I191" s="201"/>
      <c r="J191" s="245"/>
      <c r="K191" s="265" t="str">
        <f t="shared" si="18"/>
        <v/>
      </c>
      <c r="L191" s="226"/>
      <c r="M191" s="227"/>
      <c r="N191" s="227"/>
      <c r="O191" s="228"/>
      <c r="P191" s="201"/>
      <c r="Q191" s="188"/>
      <c r="S191" s="815">
        <f>_xlfn.IFNA(IF($A191="Layered-Over",INDEX('Wage Grid'!$D$14:$D$80,MATCH($B191,ListBargainingUnit,0)),IF($C191=0,INDEX('Wage Grid'!$C$14:$C$80,MATCH($B191,ListBargainingUnit,0)),$C191)),0)</f>
        <v>0</v>
      </c>
      <c r="T191" s="815">
        <f>_xlfn.IFNA(IF($A191="Layered-Over",INDEX('Wage Grid'!$D$14:$D$80,MATCH($D191,ListBargainingUnit,0)),IF($E191=0,INDEX('Wage Grid'!$C$14:$C$80,MATCH($D191,ListBargainingUnit,0)),$E191)),0)</f>
        <v>0</v>
      </c>
      <c r="U191" s="815">
        <f t="shared" si="16"/>
        <v>0</v>
      </c>
      <c r="V191" s="363">
        <f>_xlfn.IFNA(INDEX('Wage Grid'!G$14:G$54,MATCH($U191,ListGridLevel,0)),0)</f>
        <v>0</v>
      </c>
      <c r="W191" s="363">
        <f>_xlfn.IFNA(INDEX('Wage Grid'!H$14:H$54,MATCH($U191,ListGridLevel,0)),0)</f>
        <v>0</v>
      </c>
      <c r="X191" s="363">
        <f>_xlfn.IFNA(INDEX('Wage Grid'!I$14:I$54,MATCH($U191,ListGridLevel,0)),0)</f>
        <v>0</v>
      </c>
      <c r="Y191" s="363">
        <f>_xlfn.IFNA(INDEX('Wage Grid'!J$14:J$54,MATCH($U191,ListGridLevel,0)),0)</f>
        <v>0</v>
      </c>
      <c r="Z191" s="363">
        <f t="shared" si="17"/>
        <v>0</v>
      </c>
      <c r="AA191" s="363">
        <f t="shared" si="19"/>
        <v>0</v>
      </c>
    </row>
    <row r="192" spans="1:27" ht="15" customHeight="1" x14ac:dyDescent="0.25">
      <c r="A192" s="256"/>
      <c r="B192" s="64"/>
      <c r="C192" s="257"/>
      <c r="D192" s="70"/>
      <c r="E192" s="258"/>
      <c r="F192" s="259" t="str">
        <f t="shared" si="15"/>
        <v/>
      </c>
      <c r="G192" s="65"/>
      <c r="H192" s="258"/>
      <c r="I192" s="201"/>
      <c r="J192" s="245"/>
      <c r="K192" s="265" t="str">
        <f t="shared" si="18"/>
        <v/>
      </c>
      <c r="L192" s="226"/>
      <c r="M192" s="227"/>
      <c r="N192" s="227"/>
      <c r="O192" s="228"/>
      <c r="P192" s="201"/>
      <c r="Q192" s="188"/>
      <c r="S192" s="815">
        <f>_xlfn.IFNA(IF($A192="Layered-Over",INDEX('Wage Grid'!$D$14:$D$80,MATCH($B192,ListBargainingUnit,0)),IF($C192=0,INDEX('Wage Grid'!$C$14:$C$80,MATCH($B192,ListBargainingUnit,0)),$C192)),0)</f>
        <v>0</v>
      </c>
      <c r="T192" s="815">
        <f>_xlfn.IFNA(IF($A192="Layered-Over",INDEX('Wage Grid'!$D$14:$D$80,MATCH($D192,ListBargainingUnit,0)),IF($E192=0,INDEX('Wage Grid'!$C$14:$C$80,MATCH($D192,ListBargainingUnit,0)),$E192)),0)</f>
        <v>0</v>
      </c>
      <c r="U192" s="815">
        <f t="shared" si="16"/>
        <v>0</v>
      </c>
      <c r="V192" s="363">
        <f>_xlfn.IFNA(INDEX('Wage Grid'!G$14:G$54,MATCH($U192,ListGridLevel,0)),0)</f>
        <v>0</v>
      </c>
      <c r="W192" s="363">
        <f>_xlfn.IFNA(INDEX('Wage Grid'!H$14:H$54,MATCH($U192,ListGridLevel,0)),0)</f>
        <v>0</v>
      </c>
      <c r="X192" s="363">
        <f>_xlfn.IFNA(INDEX('Wage Grid'!I$14:I$54,MATCH($U192,ListGridLevel,0)),0)</f>
        <v>0</v>
      </c>
      <c r="Y192" s="363">
        <f>_xlfn.IFNA(INDEX('Wage Grid'!J$14:J$54,MATCH($U192,ListGridLevel,0)),0)</f>
        <v>0</v>
      </c>
      <c r="Z192" s="363">
        <f t="shared" si="17"/>
        <v>0</v>
      </c>
      <c r="AA192" s="363">
        <f t="shared" si="19"/>
        <v>0</v>
      </c>
    </row>
    <row r="193" spans="1:27" ht="15" customHeight="1" x14ac:dyDescent="0.25">
      <c r="A193" s="256"/>
      <c r="B193" s="64"/>
      <c r="C193" s="257"/>
      <c r="D193" s="70"/>
      <c r="E193" s="258"/>
      <c r="F193" s="259" t="str">
        <f t="shared" si="15"/>
        <v/>
      </c>
      <c r="G193" s="65"/>
      <c r="H193" s="258"/>
      <c r="I193" s="201"/>
      <c r="J193" s="245"/>
      <c r="K193" s="265" t="str">
        <f t="shared" si="18"/>
        <v/>
      </c>
      <c r="L193" s="226"/>
      <c r="M193" s="227"/>
      <c r="N193" s="227"/>
      <c r="O193" s="228"/>
      <c r="P193" s="201"/>
      <c r="Q193" s="188"/>
      <c r="S193" s="815">
        <f>_xlfn.IFNA(IF($A193="Layered-Over",INDEX('Wage Grid'!$D$14:$D$80,MATCH($B193,ListBargainingUnit,0)),IF($C193=0,INDEX('Wage Grid'!$C$14:$C$80,MATCH($B193,ListBargainingUnit,0)),$C193)),0)</f>
        <v>0</v>
      </c>
      <c r="T193" s="815">
        <f>_xlfn.IFNA(IF($A193="Layered-Over",INDEX('Wage Grid'!$D$14:$D$80,MATCH($D193,ListBargainingUnit,0)),IF($E193=0,INDEX('Wage Grid'!$C$14:$C$80,MATCH($D193,ListBargainingUnit,0)),$E193)),0)</f>
        <v>0</v>
      </c>
      <c r="U193" s="815">
        <f t="shared" si="16"/>
        <v>0</v>
      </c>
      <c r="V193" s="363">
        <f>_xlfn.IFNA(INDEX('Wage Grid'!G$14:G$54,MATCH($U193,ListGridLevel,0)),0)</f>
        <v>0</v>
      </c>
      <c r="W193" s="363">
        <f>_xlfn.IFNA(INDEX('Wage Grid'!H$14:H$54,MATCH($U193,ListGridLevel,0)),0)</f>
        <v>0</v>
      </c>
      <c r="X193" s="363">
        <f>_xlfn.IFNA(INDEX('Wage Grid'!I$14:I$54,MATCH($U193,ListGridLevel,0)),0)</f>
        <v>0</v>
      </c>
      <c r="Y193" s="363">
        <f>_xlfn.IFNA(INDEX('Wage Grid'!J$14:J$54,MATCH($U193,ListGridLevel,0)),0)</f>
        <v>0</v>
      </c>
      <c r="Z193" s="363">
        <f t="shared" si="17"/>
        <v>0</v>
      </c>
      <c r="AA193" s="363">
        <f t="shared" si="19"/>
        <v>0</v>
      </c>
    </row>
    <row r="194" spans="1:27" ht="15" customHeight="1" x14ac:dyDescent="0.25">
      <c r="A194" s="256"/>
      <c r="B194" s="64"/>
      <c r="C194" s="257"/>
      <c r="D194" s="70"/>
      <c r="E194" s="258"/>
      <c r="F194" s="259" t="str">
        <f t="shared" si="15"/>
        <v/>
      </c>
      <c r="G194" s="65"/>
      <c r="H194" s="258"/>
      <c r="I194" s="201"/>
      <c r="J194" s="245"/>
      <c r="K194" s="265" t="str">
        <f t="shared" si="18"/>
        <v/>
      </c>
      <c r="L194" s="226"/>
      <c r="M194" s="227"/>
      <c r="N194" s="227"/>
      <c r="O194" s="228"/>
      <c r="P194" s="201"/>
      <c r="Q194" s="188"/>
      <c r="S194" s="815">
        <f>_xlfn.IFNA(IF($A194="Layered-Over",INDEX('Wage Grid'!$D$14:$D$80,MATCH($B194,ListBargainingUnit,0)),IF($C194=0,INDEX('Wage Grid'!$C$14:$C$80,MATCH($B194,ListBargainingUnit,0)),$C194)),0)</f>
        <v>0</v>
      </c>
      <c r="T194" s="815">
        <f>_xlfn.IFNA(IF($A194="Layered-Over",INDEX('Wage Grid'!$D$14:$D$80,MATCH($D194,ListBargainingUnit,0)),IF($E194=0,INDEX('Wage Grid'!$C$14:$C$80,MATCH($D194,ListBargainingUnit,0)),$E194)),0)</f>
        <v>0</v>
      </c>
      <c r="U194" s="815">
        <f t="shared" si="16"/>
        <v>0</v>
      </c>
      <c r="V194" s="363">
        <f>_xlfn.IFNA(INDEX('Wage Grid'!G$14:G$54,MATCH($U194,ListGridLevel,0)),0)</f>
        <v>0</v>
      </c>
      <c r="W194" s="363">
        <f>_xlfn.IFNA(INDEX('Wage Grid'!H$14:H$54,MATCH($U194,ListGridLevel,0)),0)</f>
        <v>0</v>
      </c>
      <c r="X194" s="363">
        <f>_xlfn.IFNA(INDEX('Wage Grid'!I$14:I$54,MATCH($U194,ListGridLevel,0)),0)</f>
        <v>0</v>
      </c>
      <c r="Y194" s="363">
        <f>_xlfn.IFNA(INDEX('Wage Grid'!J$14:J$54,MATCH($U194,ListGridLevel,0)),0)</f>
        <v>0</v>
      </c>
      <c r="Z194" s="363">
        <f t="shared" si="17"/>
        <v>0</v>
      </c>
      <c r="AA194" s="363">
        <f t="shared" si="19"/>
        <v>0</v>
      </c>
    </row>
    <row r="195" spans="1:27" ht="15" customHeight="1" x14ac:dyDescent="0.25">
      <c r="A195" s="256"/>
      <c r="B195" s="64"/>
      <c r="C195" s="257"/>
      <c r="D195" s="70"/>
      <c r="E195" s="258"/>
      <c r="F195" s="259" t="str">
        <f t="shared" si="15"/>
        <v/>
      </c>
      <c r="G195" s="65"/>
      <c r="H195" s="258"/>
      <c r="I195" s="201"/>
      <c r="J195" s="245"/>
      <c r="K195" s="265" t="str">
        <f t="shared" si="18"/>
        <v/>
      </c>
      <c r="L195" s="226"/>
      <c r="M195" s="227"/>
      <c r="N195" s="227"/>
      <c r="O195" s="228"/>
      <c r="P195" s="201"/>
      <c r="Q195" s="188"/>
      <c r="S195" s="815">
        <f>_xlfn.IFNA(IF($A195="Layered-Over",INDEX('Wage Grid'!$D$14:$D$80,MATCH($B195,ListBargainingUnit,0)),IF($C195=0,INDEX('Wage Grid'!$C$14:$C$80,MATCH($B195,ListBargainingUnit,0)),$C195)),0)</f>
        <v>0</v>
      </c>
      <c r="T195" s="815">
        <f>_xlfn.IFNA(IF($A195="Layered-Over",INDEX('Wage Grid'!$D$14:$D$80,MATCH($D195,ListBargainingUnit,0)),IF($E195=0,INDEX('Wage Grid'!$C$14:$C$80,MATCH($D195,ListBargainingUnit,0)),$E195)),0)</f>
        <v>0</v>
      </c>
      <c r="U195" s="815">
        <f t="shared" si="16"/>
        <v>0</v>
      </c>
      <c r="V195" s="363">
        <f>_xlfn.IFNA(INDEX('Wage Grid'!G$14:G$54,MATCH($U195,ListGridLevel,0)),0)</f>
        <v>0</v>
      </c>
      <c r="W195" s="363">
        <f>_xlfn.IFNA(INDEX('Wage Grid'!H$14:H$54,MATCH($U195,ListGridLevel,0)),0)</f>
        <v>0</v>
      </c>
      <c r="X195" s="363">
        <f>_xlfn.IFNA(INDEX('Wage Grid'!I$14:I$54,MATCH($U195,ListGridLevel,0)),0)</f>
        <v>0</v>
      </c>
      <c r="Y195" s="363">
        <f>_xlfn.IFNA(INDEX('Wage Grid'!J$14:J$54,MATCH($U195,ListGridLevel,0)),0)</f>
        <v>0</v>
      </c>
      <c r="Z195" s="363">
        <f t="shared" si="17"/>
        <v>0</v>
      </c>
      <c r="AA195" s="363">
        <f t="shared" si="19"/>
        <v>0</v>
      </c>
    </row>
    <row r="196" spans="1:27" ht="15" customHeight="1" thickBot="1" x14ac:dyDescent="0.3">
      <c r="A196" s="260"/>
      <c r="B196" s="66"/>
      <c r="C196" s="261"/>
      <c r="D196" s="71"/>
      <c r="E196" s="262"/>
      <c r="F196" s="263" t="str">
        <f t="shared" si="15"/>
        <v/>
      </c>
      <c r="G196" s="67"/>
      <c r="H196" s="262"/>
      <c r="I196" s="203"/>
      <c r="J196" s="247"/>
      <c r="K196" s="266" t="str">
        <f t="shared" si="18"/>
        <v/>
      </c>
      <c r="L196" s="229"/>
      <c r="M196" s="230"/>
      <c r="N196" s="230"/>
      <c r="O196" s="231"/>
      <c r="P196" s="203"/>
      <c r="Q196" s="190"/>
      <c r="S196" s="815">
        <f>_xlfn.IFNA(IF($A196="Layered-Over",INDEX('Wage Grid'!$D$14:$D$80,MATCH($B196,ListBargainingUnit,0)),IF($C196=0,INDEX('Wage Grid'!$C$14:$C$80,MATCH($B196,ListBargainingUnit,0)),$C196)),0)</f>
        <v>0</v>
      </c>
      <c r="T196" s="815">
        <f>_xlfn.IFNA(IF($A196="Layered-Over",INDEX('Wage Grid'!$D$14:$D$80,MATCH($D196,ListBargainingUnit,0)),IF($E196=0,INDEX('Wage Grid'!$C$14:$C$80,MATCH($D196,ListBargainingUnit,0)),$E196)),0)</f>
        <v>0</v>
      </c>
      <c r="U196" s="815">
        <f t="shared" si="16"/>
        <v>0</v>
      </c>
      <c r="V196" s="363">
        <f>_xlfn.IFNA(INDEX('Wage Grid'!G$14:G$54,MATCH($U196,ListGridLevel,0)),0)</f>
        <v>0</v>
      </c>
      <c r="W196" s="363">
        <f>_xlfn.IFNA(INDEX('Wage Grid'!H$14:H$54,MATCH($U196,ListGridLevel,0)),0)</f>
        <v>0</v>
      </c>
      <c r="X196" s="363">
        <f>_xlfn.IFNA(INDEX('Wage Grid'!I$14:I$54,MATCH($U196,ListGridLevel,0)),0)</f>
        <v>0</v>
      </c>
      <c r="Y196" s="363">
        <f>_xlfn.IFNA(INDEX('Wage Grid'!J$14:J$54,MATCH($U196,ListGridLevel,0)),0)</f>
        <v>0</v>
      </c>
      <c r="Z196" s="363">
        <f t="shared" si="17"/>
        <v>0</v>
      </c>
      <c r="AA196" s="363">
        <f t="shared" si="19"/>
        <v>0</v>
      </c>
    </row>
  </sheetData>
  <mergeCells count="13">
    <mergeCell ref="I9:L9"/>
    <mergeCell ref="I10:L10"/>
    <mergeCell ref="N9:Q9"/>
    <mergeCell ref="N10:Q10"/>
    <mergeCell ref="A9:H9"/>
    <mergeCell ref="A10:H10"/>
    <mergeCell ref="A13:A15"/>
    <mergeCell ref="B12:F12"/>
    <mergeCell ref="I13:J13"/>
    <mergeCell ref="K13:Q13"/>
    <mergeCell ref="I12:Q12"/>
    <mergeCell ref="G12:G15"/>
    <mergeCell ref="H12:H15"/>
  </mergeCells>
  <conditionalFormatting sqref="J17:J196">
    <cfRule type="expression" dxfId="141" priority="14">
      <formula>AND(I17&gt;0,ISBLANK(J17))</formula>
    </cfRule>
  </conditionalFormatting>
  <conditionalFormatting sqref="Q17:Q196">
    <cfRule type="expression" dxfId="140" priority="13">
      <formula>AND(P17&gt;0,ISBLANK(Q17))</formula>
    </cfRule>
  </conditionalFormatting>
  <conditionalFormatting sqref="B17:B196">
    <cfRule type="expression" dxfId="139" priority="12">
      <formula>IF(ISBLANK(A17),FALSE,ISBLANK(B17))</formula>
    </cfRule>
  </conditionalFormatting>
  <conditionalFormatting sqref="D17:D196">
    <cfRule type="expression" dxfId="138" priority="11">
      <formula>IF(A17="Integrated",ISBLANK(D17),FALSE)</formula>
    </cfRule>
  </conditionalFormatting>
  <conditionalFormatting sqref="H17:H196">
    <cfRule type="expression" dxfId="137" priority="4">
      <formula>IF(AND(NOT(ISBLANK(B17)),ISBLANK(H17)),TRUE,FALSE)</formula>
    </cfRule>
    <cfRule type="expression" dxfId="136" priority="6">
      <formula>AND(A17="Day Rate",ISBLANK(H17))</formula>
    </cfRule>
  </conditionalFormatting>
  <conditionalFormatting sqref="G17:G196">
    <cfRule type="expression" dxfId="135" priority="5">
      <formula>IF(AND(NOT(ISBLANK(B17)),ISBLANK(G17)),TRUE,FALSE)</formula>
    </cfRule>
  </conditionalFormatting>
  <conditionalFormatting sqref="E17:E196">
    <cfRule type="expression" dxfId="134" priority="32">
      <formula>IF(ISBLANK(E17),ISNA(#REF!),FALSE)</formula>
    </cfRule>
  </conditionalFormatting>
  <conditionalFormatting sqref="C17:C196">
    <cfRule type="expression" dxfId="133" priority="33">
      <formula>IF(ISBLANK(C17),ISNA(#REF!),FALSE)</formula>
    </cfRule>
    <cfRule type="expression" dxfId="132" priority="34">
      <formula>IF(A17="Unique",ISBLANK(C17),FALSE)</formula>
    </cfRule>
  </conditionalFormatting>
  <dataValidations count="7">
    <dataValidation type="decimal" operator="greaterThanOrEqual" allowBlank="1" showInputMessage="1" showErrorMessage="1" error="Please enter a number greater than or equal to 0.0." sqref="L17:P196 I17:I196" xr:uid="{00000000-0002-0000-0600-000000000000}">
      <formula1>0</formula1>
    </dataValidation>
    <dataValidation type="decimal" operator="greaterThanOrEqual" allowBlank="1" showInputMessage="1" showErrorMessage="1" error="Please enter a dollar amount greater than or equal to $0.00." sqref="J17:J196 Q17:Q196" xr:uid="{00000000-0002-0000-0600-000001000000}">
      <formula1>0</formula1>
    </dataValidation>
    <dataValidation type="list" allowBlank="1" sqref="A17:A196" xr:uid="{00000000-0002-0000-0600-000002000000}">
      <formula1>ListPositionType</formula1>
    </dataValidation>
    <dataValidation type="list" allowBlank="1" showInputMessage="1" showErrorMessage="1" error="Please choose an option from the drop-down list." sqref="G17:G196" xr:uid="{00000000-0002-0000-0600-000003000000}">
      <formula1>ListEmploymentType</formula1>
    </dataValidation>
    <dataValidation type="list" allowBlank="1" showInputMessage="1" showErrorMessage="1" error="Please choose an option from the drop-down list." sqref="H17:H196" xr:uid="{00000000-0002-0000-0600-000004000000}">
      <formula1>ListStandardHours</formula1>
    </dataValidation>
    <dataValidation type="list" errorStyle="information" allowBlank="1" sqref="D17:D196 B17:B196" xr:uid="{00000000-0002-0000-0600-000005000000}">
      <formula1>ListBargainingUnit</formula1>
    </dataValidation>
    <dataValidation type="list" allowBlank="1" sqref="E17:E196 C17:C196" xr:uid="{00000000-0002-0000-0600-000006000000}">
      <formula1>ListGridLevel</formula1>
    </dataValidation>
  </dataValidations>
  <pageMargins left="0.7" right="0.7" top="0.75" bottom="0.75" header="0.3" footer="0.3"/>
  <pageSetup paperSize="5" scale="49"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499984740745262"/>
    <pageSetUpPr fitToPage="1"/>
  </sheetPr>
  <dimension ref="A1:R196"/>
  <sheetViews>
    <sheetView workbookViewId="0"/>
  </sheetViews>
  <sheetFormatPr defaultColWidth="9.140625" defaultRowHeight="15" x14ac:dyDescent="0.25"/>
  <cols>
    <col min="1" max="1" width="13.7109375" style="43" customWidth="1"/>
    <col min="2" max="3" width="30.7109375" style="43" customWidth="1"/>
    <col min="4" max="4" width="13.7109375" style="43" customWidth="1"/>
    <col min="5" max="12" width="10.7109375" style="43" customWidth="1"/>
    <col min="13" max="16" width="13.7109375" style="43" customWidth="1"/>
    <col min="17" max="18" width="13.7109375" style="45" customWidth="1"/>
    <col min="19" max="16384" width="9.140625" style="43"/>
  </cols>
  <sheetData>
    <row r="1" spans="1:18" s="41" customFormat="1" ht="15" customHeight="1" x14ac:dyDescent="0.25">
      <c r="Q1" s="378"/>
      <c r="R1" s="378"/>
    </row>
    <row r="2" spans="1:18" s="41" customFormat="1" ht="15" customHeight="1" x14ac:dyDescent="0.25">
      <c r="Q2" s="378"/>
      <c r="R2" s="378"/>
    </row>
    <row r="3" spans="1:18" s="41" customFormat="1" ht="15" customHeight="1" x14ac:dyDescent="0.25">
      <c r="Q3" s="378"/>
      <c r="R3" s="378"/>
    </row>
    <row r="4" spans="1:18" s="41" customFormat="1" ht="15" customHeight="1" x14ac:dyDescent="0.25">
      <c r="Q4" s="378"/>
      <c r="R4" s="378"/>
    </row>
    <row r="5" spans="1:18" s="41" customFormat="1" ht="15" customHeight="1" x14ac:dyDescent="0.25">
      <c r="Q5" s="378"/>
      <c r="R5" s="378"/>
    </row>
    <row r="6" spans="1:18" s="41" customFormat="1" ht="15" customHeight="1" x14ac:dyDescent="0.25">
      <c r="Q6" s="378"/>
      <c r="R6" s="378"/>
    </row>
    <row r="7" spans="1:18" s="41" customFormat="1" ht="15" hidden="1" customHeight="1" x14ac:dyDescent="0.25">
      <c r="Q7" s="378"/>
      <c r="R7" s="378"/>
    </row>
    <row r="8" spans="1:18" s="41" customFormat="1" ht="15" hidden="1" customHeight="1" x14ac:dyDescent="0.25">
      <c r="Q8" s="378"/>
      <c r="R8" s="378"/>
    </row>
    <row r="9" spans="1:18" ht="18.75" x14ac:dyDescent="0.25">
      <c r="A9" s="1034" t="s">
        <v>187</v>
      </c>
      <c r="B9" s="1034"/>
      <c r="C9" s="1034"/>
      <c r="D9" s="1034"/>
      <c r="E9" s="1034"/>
      <c r="F9" s="42"/>
      <c r="G9" s="42"/>
      <c r="H9" s="42"/>
      <c r="I9" s="42"/>
      <c r="J9" s="42"/>
      <c r="K9" s="42"/>
      <c r="L9" s="42"/>
      <c r="M9" s="42"/>
      <c r="N9" s="42"/>
      <c r="O9" s="42"/>
      <c r="P9" s="42"/>
      <c r="Q9" s="316"/>
      <c r="R9" s="316"/>
    </row>
    <row r="10" spans="1:18" ht="18.75" x14ac:dyDescent="0.25">
      <c r="A10" s="1034" t="s">
        <v>21</v>
      </c>
      <c r="B10" s="1034"/>
      <c r="C10" s="1034"/>
      <c r="D10" s="1034"/>
      <c r="E10" s="1034"/>
      <c r="F10" s="42"/>
      <c r="G10" s="42"/>
      <c r="H10" s="42"/>
      <c r="I10" s="42"/>
      <c r="J10" s="42"/>
      <c r="K10" s="42"/>
      <c r="L10" s="42"/>
      <c r="M10" s="42"/>
      <c r="N10" s="42"/>
      <c r="O10" s="42"/>
      <c r="P10" s="42"/>
      <c r="Q10" s="316"/>
      <c r="R10" s="316"/>
    </row>
    <row r="11" spans="1:18" ht="15.75" thickBot="1" x14ac:dyDescent="0.3">
      <c r="A11" s="42"/>
      <c r="B11" s="42"/>
      <c r="C11" s="42"/>
      <c r="D11" s="42"/>
      <c r="E11" s="42"/>
      <c r="F11" s="42"/>
      <c r="G11" s="42"/>
      <c r="H11" s="42"/>
      <c r="I11" s="42"/>
      <c r="J11" s="42"/>
      <c r="K11" s="42"/>
      <c r="L11" s="42"/>
      <c r="M11" s="42"/>
      <c r="N11" s="42"/>
      <c r="O11" s="42"/>
      <c r="P11" s="42"/>
      <c r="Q11" s="316"/>
      <c r="R11" s="316"/>
    </row>
    <row r="12" spans="1:18" ht="45.75" customHeight="1" thickBot="1" x14ac:dyDescent="0.3">
      <c r="A12" s="26" t="s">
        <v>162</v>
      </c>
      <c r="B12" s="1012" t="s">
        <v>39</v>
      </c>
      <c r="C12" s="1013"/>
      <c r="D12" s="1020" t="s">
        <v>26</v>
      </c>
      <c r="E12" s="1044" t="s">
        <v>22</v>
      </c>
      <c r="F12" s="1035" t="s">
        <v>611</v>
      </c>
      <c r="G12" s="1036"/>
      <c r="H12" s="1036"/>
      <c r="I12" s="1036"/>
      <c r="J12" s="1036"/>
      <c r="K12" s="1036"/>
      <c r="L12" s="1036"/>
      <c r="M12" s="1049" t="s">
        <v>501</v>
      </c>
      <c r="N12" s="1050"/>
      <c r="O12" s="1050"/>
      <c r="P12" s="1051"/>
      <c r="Q12" s="1049" t="s">
        <v>403</v>
      </c>
      <c r="R12" s="1052"/>
    </row>
    <row r="13" spans="1:18" ht="15.75" customHeight="1" x14ac:dyDescent="0.25">
      <c r="A13" s="1009" t="s">
        <v>443</v>
      </c>
      <c r="B13" s="28"/>
      <c r="C13" s="29"/>
      <c r="D13" s="1021"/>
      <c r="E13" s="1045"/>
      <c r="F13" s="1038" t="s">
        <v>186</v>
      </c>
      <c r="G13" s="1017" t="s">
        <v>28</v>
      </c>
      <c r="H13" s="1018"/>
      <c r="I13" s="1018"/>
      <c r="J13" s="1018"/>
      <c r="K13" s="1018"/>
      <c r="L13" s="1037"/>
      <c r="M13" s="1040" t="s">
        <v>289</v>
      </c>
      <c r="N13" s="1042" t="s">
        <v>288</v>
      </c>
      <c r="O13" s="1056" t="s">
        <v>556</v>
      </c>
      <c r="P13" s="1047" t="s">
        <v>557</v>
      </c>
      <c r="Q13" s="1040" t="s">
        <v>402</v>
      </c>
      <c r="R13" s="1054" t="s">
        <v>466</v>
      </c>
    </row>
    <row r="14" spans="1:18" ht="51.75" customHeight="1" x14ac:dyDescent="0.25">
      <c r="A14" s="1010"/>
      <c r="B14" s="28" t="s">
        <v>23</v>
      </c>
      <c r="C14" s="29" t="s">
        <v>24</v>
      </c>
      <c r="D14" s="1021"/>
      <c r="E14" s="1045"/>
      <c r="F14" s="1039"/>
      <c r="G14" s="612" t="s">
        <v>180</v>
      </c>
      <c r="H14" s="613" t="s">
        <v>181</v>
      </c>
      <c r="I14" s="608" t="s">
        <v>182</v>
      </c>
      <c r="J14" s="614" t="s">
        <v>183</v>
      </c>
      <c r="K14" s="614" t="s">
        <v>184</v>
      </c>
      <c r="L14" s="615" t="s">
        <v>185</v>
      </c>
      <c r="M14" s="1041"/>
      <c r="N14" s="1043"/>
      <c r="O14" s="1057"/>
      <c r="P14" s="1048"/>
      <c r="Q14" s="1053"/>
      <c r="R14" s="1055"/>
    </row>
    <row r="15" spans="1:18" ht="15.75" customHeight="1" thickBot="1" x14ac:dyDescent="0.3">
      <c r="A15" s="1011"/>
      <c r="B15" s="31"/>
      <c r="C15" s="32"/>
      <c r="D15" s="1022"/>
      <c r="E15" s="1046"/>
      <c r="F15" s="645" t="s">
        <v>179</v>
      </c>
      <c r="G15" s="610" t="s">
        <v>179</v>
      </c>
      <c r="H15" s="616" t="s">
        <v>179</v>
      </c>
      <c r="I15" s="611" t="s">
        <v>179</v>
      </c>
      <c r="J15" s="611" t="s">
        <v>179</v>
      </c>
      <c r="K15" s="611" t="s">
        <v>179</v>
      </c>
      <c r="L15" s="617" t="s">
        <v>179</v>
      </c>
      <c r="M15" s="33" t="s">
        <v>179</v>
      </c>
      <c r="N15" s="51" t="s">
        <v>179</v>
      </c>
      <c r="O15" s="692" t="s">
        <v>179</v>
      </c>
      <c r="P15" s="674" t="s">
        <v>179</v>
      </c>
      <c r="Q15" s="33" t="s">
        <v>29</v>
      </c>
      <c r="R15" s="358" t="s">
        <v>465</v>
      </c>
    </row>
    <row r="16" spans="1:18" ht="15.75" customHeight="1" thickBot="1" x14ac:dyDescent="0.3">
      <c r="A16" s="191"/>
      <c r="B16" s="191"/>
      <c r="C16" s="191"/>
      <c r="D16" s="233"/>
      <c r="E16" s="234" t="s">
        <v>174</v>
      </c>
      <c r="F16" s="232">
        <f>SUM(F17:F196)</f>
        <v>0</v>
      </c>
      <c r="G16" s="232">
        <f>SUM(G17:G196)</f>
        <v>0</v>
      </c>
      <c r="H16" s="232">
        <f t="shared" ref="H16:L16" si="0">SUM(H17:H196)</f>
        <v>0</v>
      </c>
      <c r="I16" s="232">
        <f t="shared" si="0"/>
        <v>0</v>
      </c>
      <c r="J16" s="232">
        <f t="shared" si="0"/>
        <v>0</v>
      </c>
      <c r="K16" s="232">
        <f t="shared" si="0"/>
        <v>0</v>
      </c>
      <c r="L16" s="232">
        <f t="shared" si="0"/>
        <v>0</v>
      </c>
      <c r="M16" s="232">
        <f t="shared" ref="M16" si="1">SUM(M17:M196)</f>
        <v>0</v>
      </c>
      <c r="N16" s="232">
        <f t="shared" ref="N16:Q16" si="2">SUM(N17:N196)</f>
        <v>0</v>
      </c>
      <c r="O16" s="232">
        <f t="shared" si="2"/>
        <v>0</v>
      </c>
      <c r="P16" s="232">
        <f t="shared" si="2"/>
        <v>0</v>
      </c>
      <c r="Q16" s="382">
        <f t="shared" si="2"/>
        <v>0</v>
      </c>
      <c r="R16" s="382"/>
    </row>
    <row r="17" spans="1:18" ht="15" customHeight="1" x14ac:dyDescent="0.25">
      <c r="A17" s="235" t="str">
        <f>IF(ISBLANK('A1'!A17),"",'A1'!A17)</f>
        <v/>
      </c>
      <c r="B17" s="35" t="str">
        <f>IF(ISBLANK('A1'!B17),"",'A1'!B17)</f>
        <v/>
      </c>
      <c r="C17" s="36" t="str">
        <f>IF(ISBLANK('A1'!D17),"",'A1'!D17)</f>
        <v/>
      </c>
      <c r="D17" s="37" t="str">
        <f>IF(ISBLANK('A1'!G17),"",'A1'!G17)</f>
        <v/>
      </c>
      <c r="E17" s="236" t="str">
        <f>IF(ISBLANK('A1'!H17),"",'A1'!H17)</f>
        <v/>
      </c>
      <c r="F17" s="205"/>
      <c r="G17" s="206"/>
      <c r="H17" s="207"/>
      <c r="I17" s="207"/>
      <c r="J17" s="207"/>
      <c r="K17" s="207"/>
      <c r="L17" s="208"/>
      <c r="M17" s="209"/>
      <c r="N17" s="208"/>
      <c r="O17" s="208"/>
      <c r="P17" s="210"/>
      <c r="Q17" s="379" t="str">
        <f>IF(SUM('A1'!I17,'A1'!L17:P17)=0,"",SUM('A1'!I17,'A1'!L17:P17))</f>
        <v/>
      </c>
      <c r="R17" s="470"/>
    </row>
    <row r="18" spans="1:18" ht="15" customHeight="1" x14ac:dyDescent="0.25">
      <c r="A18" s="235" t="str">
        <f>IF(ISBLANK('A1'!A18),"",'A1'!A18)</f>
        <v/>
      </c>
      <c r="B18" s="35" t="str">
        <f>IF(ISBLANK('A1'!B18),"",'A1'!B18)</f>
        <v/>
      </c>
      <c r="C18" s="36" t="str">
        <f>IF(ISBLANK('A1'!D18),"",'A1'!D18)</f>
        <v/>
      </c>
      <c r="D18" s="37" t="str">
        <f>IF(ISBLANK('A1'!G18),"",'A1'!G18)</f>
        <v/>
      </c>
      <c r="E18" s="236" t="str">
        <f>IF(ISBLANK('A1'!H18),"",'A1'!H18)</f>
        <v/>
      </c>
      <c r="F18" s="211"/>
      <c r="G18" s="212"/>
      <c r="H18" s="213"/>
      <c r="I18" s="213"/>
      <c r="J18" s="213"/>
      <c r="K18" s="213"/>
      <c r="L18" s="214"/>
      <c r="M18" s="215"/>
      <c r="N18" s="214"/>
      <c r="O18" s="214"/>
      <c r="P18" s="216"/>
      <c r="Q18" s="380" t="str">
        <f>IF(SUM('A1'!I18,'A1'!L18:P18)=0,"",SUM('A1'!I18,'A1'!L18:P18))</f>
        <v/>
      </c>
      <c r="R18" s="471"/>
    </row>
    <row r="19" spans="1:18" ht="15" customHeight="1" x14ac:dyDescent="0.25">
      <c r="A19" s="235" t="str">
        <f>IF(ISBLANK('A1'!A19),"",'A1'!A19)</f>
        <v/>
      </c>
      <c r="B19" s="35" t="str">
        <f>IF(ISBLANK('A1'!B19),"",'A1'!B19)</f>
        <v/>
      </c>
      <c r="C19" s="36" t="str">
        <f>IF(ISBLANK('A1'!D19),"",'A1'!D19)</f>
        <v/>
      </c>
      <c r="D19" s="37" t="str">
        <f>IF(ISBLANK('A1'!G19),"",'A1'!G19)</f>
        <v/>
      </c>
      <c r="E19" s="236" t="str">
        <f>IF(ISBLANK('A1'!H19),"",'A1'!H19)</f>
        <v/>
      </c>
      <c r="F19" s="211"/>
      <c r="G19" s="212"/>
      <c r="H19" s="213"/>
      <c r="I19" s="213"/>
      <c r="J19" s="213"/>
      <c r="K19" s="213"/>
      <c r="L19" s="214"/>
      <c r="M19" s="215"/>
      <c r="N19" s="214"/>
      <c r="O19" s="214"/>
      <c r="P19" s="216"/>
      <c r="Q19" s="380" t="str">
        <f>IF(SUM('A1'!I19,'A1'!L19:P19)=0,"",SUM('A1'!I19,'A1'!L19:P19))</f>
        <v/>
      </c>
      <c r="R19" s="471"/>
    </row>
    <row r="20" spans="1:18" ht="15" customHeight="1" x14ac:dyDescent="0.25">
      <c r="A20" s="235" t="str">
        <f>IF(ISBLANK('A1'!A20),"",'A1'!A20)</f>
        <v/>
      </c>
      <c r="B20" s="35" t="str">
        <f>IF(ISBLANK('A1'!B20),"",'A1'!B20)</f>
        <v/>
      </c>
      <c r="C20" s="36" t="str">
        <f>IF(ISBLANK('A1'!D20),"",'A1'!D20)</f>
        <v/>
      </c>
      <c r="D20" s="37" t="str">
        <f>IF(ISBLANK('A1'!G20),"",'A1'!G20)</f>
        <v/>
      </c>
      <c r="E20" s="236" t="str">
        <f>IF(ISBLANK('A1'!H20),"",'A1'!H20)</f>
        <v/>
      </c>
      <c r="F20" s="211"/>
      <c r="G20" s="212"/>
      <c r="H20" s="213"/>
      <c r="I20" s="213"/>
      <c r="J20" s="213"/>
      <c r="K20" s="213"/>
      <c r="L20" s="214"/>
      <c r="M20" s="215"/>
      <c r="N20" s="214"/>
      <c r="O20" s="214"/>
      <c r="P20" s="216"/>
      <c r="Q20" s="380" t="str">
        <f>IF(SUM('A1'!I20,'A1'!L20:P20)=0,"",SUM('A1'!I20,'A1'!L20:P20))</f>
        <v/>
      </c>
      <c r="R20" s="471"/>
    </row>
    <row r="21" spans="1:18" ht="15" customHeight="1" x14ac:dyDescent="0.25">
      <c r="A21" s="235" t="str">
        <f>IF(ISBLANK('A1'!A21),"",'A1'!A21)</f>
        <v/>
      </c>
      <c r="B21" s="35" t="str">
        <f>IF(ISBLANK('A1'!B21),"",'A1'!B21)</f>
        <v/>
      </c>
      <c r="C21" s="36" t="str">
        <f>IF(ISBLANK('A1'!D21),"",'A1'!D21)</f>
        <v/>
      </c>
      <c r="D21" s="37" t="str">
        <f>IF(ISBLANK('A1'!G21),"",'A1'!G21)</f>
        <v/>
      </c>
      <c r="E21" s="236" t="str">
        <f>IF(ISBLANK('A1'!H21),"",'A1'!H21)</f>
        <v/>
      </c>
      <c r="F21" s="211"/>
      <c r="G21" s="212"/>
      <c r="H21" s="213"/>
      <c r="I21" s="213"/>
      <c r="J21" s="213"/>
      <c r="K21" s="213"/>
      <c r="L21" s="214"/>
      <c r="M21" s="215"/>
      <c r="N21" s="214"/>
      <c r="O21" s="214"/>
      <c r="P21" s="216"/>
      <c r="Q21" s="380" t="str">
        <f>IF(SUM('A1'!I21,'A1'!L21:P21)=0,"",SUM('A1'!I21,'A1'!L21:P21))</f>
        <v/>
      </c>
      <c r="R21" s="471"/>
    </row>
    <row r="22" spans="1:18" ht="15" customHeight="1" x14ac:dyDescent="0.25">
      <c r="A22" s="235" t="str">
        <f>IF(ISBLANK('A1'!A22),"",'A1'!A22)</f>
        <v/>
      </c>
      <c r="B22" s="35" t="str">
        <f>IF(ISBLANK('A1'!B22),"",'A1'!B22)</f>
        <v/>
      </c>
      <c r="C22" s="36" t="str">
        <f>IF(ISBLANK('A1'!D22),"",'A1'!D22)</f>
        <v/>
      </c>
      <c r="D22" s="37" t="str">
        <f>IF(ISBLANK('A1'!G22),"",'A1'!G22)</f>
        <v/>
      </c>
      <c r="E22" s="236" t="str">
        <f>IF(ISBLANK('A1'!H22),"",'A1'!H22)</f>
        <v/>
      </c>
      <c r="F22" s="211"/>
      <c r="G22" s="212"/>
      <c r="H22" s="213"/>
      <c r="I22" s="213"/>
      <c r="J22" s="213"/>
      <c r="K22" s="213"/>
      <c r="L22" s="214"/>
      <c r="M22" s="215"/>
      <c r="N22" s="214"/>
      <c r="O22" s="214"/>
      <c r="P22" s="216"/>
      <c r="Q22" s="380" t="str">
        <f>IF(SUM('A1'!I22,'A1'!L22:P22)=0,"",SUM('A1'!I22,'A1'!L22:P22))</f>
        <v/>
      </c>
      <c r="R22" s="471"/>
    </row>
    <row r="23" spans="1:18" ht="15" customHeight="1" x14ac:dyDescent="0.25">
      <c r="A23" s="235" t="str">
        <f>IF(ISBLANK('A1'!A23),"",'A1'!A23)</f>
        <v/>
      </c>
      <c r="B23" s="35" t="str">
        <f>IF(ISBLANK('A1'!B23),"",'A1'!B23)</f>
        <v/>
      </c>
      <c r="C23" s="36" t="str">
        <f>IF(ISBLANK('A1'!D23),"",'A1'!D23)</f>
        <v/>
      </c>
      <c r="D23" s="37" t="str">
        <f>IF(ISBLANK('A1'!G23),"",'A1'!G23)</f>
        <v/>
      </c>
      <c r="E23" s="236" t="str">
        <f>IF(ISBLANK('A1'!H23),"",'A1'!H23)</f>
        <v/>
      </c>
      <c r="F23" s="211"/>
      <c r="G23" s="212"/>
      <c r="H23" s="213"/>
      <c r="I23" s="213"/>
      <c r="J23" s="213"/>
      <c r="K23" s="213"/>
      <c r="L23" s="214"/>
      <c r="M23" s="215"/>
      <c r="N23" s="214"/>
      <c r="O23" s="214"/>
      <c r="P23" s="216"/>
      <c r="Q23" s="380" t="str">
        <f>IF(SUM('A1'!I23,'A1'!L23:P23)=0,"",SUM('A1'!I23,'A1'!L23:P23))</f>
        <v/>
      </c>
      <c r="R23" s="471"/>
    </row>
    <row r="24" spans="1:18" ht="15" customHeight="1" x14ac:dyDescent="0.25">
      <c r="A24" s="235" t="str">
        <f>IF(ISBLANK('A1'!A24),"",'A1'!A24)</f>
        <v/>
      </c>
      <c r="B24" s="35" t="str">
        <f>IF(ISBLANK('A1'!B24),"",'A1'!B24)</f>
        <v/>
      </c>
      <c r="C24" s="36" t="str">
        <f>IF(ISBLANK('A1'!D24),"",'A1'!D24)</f>
        <v/>
      </c>
      <c r="D24" s="37" t="str">
        <f>IF(ISBLANK('A1'!G24),"",'A1'!G24)</f>
        <v/>
      </c>
      <c r="E24" s="236" t="str">
        <f>IF(ISBLANK('A1'!H24),"",'A1'!H24)</f>
        <v/>
      </c>
      <c r="F24" s="211"/>
      <c r="G24" s="212"/>
      <c r="H24" s="213"/>
      <c r="I24" s="213"/>
      <c r="J24" s="213"/>
      <c r="K24" s="213"/>
      <c r="L24" s="214"/>
      <c r="M24" s="215"/>
      <c r="N24" s="214"/>
      <c r="O24" s="214"/>
      <c r="P24" s="216"/>
      <c r="Q24" s="380" t="str">
        <f>IF(SUM('A1'!I24,'A1'!L24:P24)=0,"",SUM('A1'!I24,'A1'!L24:P24))</f>
        <v/>
      </c>
      <c r="R24" s="471"/>
    </row>
    <row r="25" spans="1:18" ht="15" customHeight="1" x14ac:dyDescent="0.25">
      <c r="A25" s="235" t="str">
        <f>IF(ISBLANK('A1'!A25),"",'A1'!A25)</f>
        <v/>
      </c>
      <c r="B25" s="35" t="str">
        <f>IF(ISBLANK('A1'!B25),"",'A1'!B25)</f>
        <v/>
      </c>
      <c r="C25" s="36" t="str">
        <f>IF(ISBLANK('A1'!D25),"",'A1'!D25)</f>
        <v/>
      </c>
      <c r="D25" s="37" t="str">
        <f>IF(ISBLANK('A1'!G25),"",'A1'!G25)</f>
        <v/>
      </c>
      <c r="E25" s="236" t="str">
        <f>IF(ISBLANK('A1'!H25),"",'A1'!H25)</f>
        <v/>
      </c>
      <c r="F25" s="211"/>
      <c r="G25" s="212"/>
      <c r="H25" s="213"/>
      <c r="I25" s="213"/>
      <c r="J25" s="213"/>
      <c r="K25" s="213"/>
      <c r="L25" s="214"/>
      <c r="M25" s="215"/>
      <c r="N25" s="214"/>
      <c r="O25" s="214"/>
      <c r="P25" s="216"/>
      <c r="Q25" s="380" t="str">
        <f>IF(SUM('A1'!I25,'A1'!L25:P25)=0,"",SUM('A1'!I25,'A1'!L25:P25))</f>
        <v/>
      </c>
      <c r="R25" s="471"/>
    </row>
    <row r="26" spans="1:18" ht="15" customHeight="1" x14ac:dyDescent="0.25">
      <c r="A26" s="235" t="str">
        <f>IF(ISBLANK('A1'!A26),"",'A1'!A26)</f>
        <v/>
      </c>
      <c r="B26" s="35" t="str">
        <f>IF(ISBLANK('A1'!B26),"",'A1'!B26)</f>
        <v/>
      </c>
      <c r="C26" s="36" t="str">
        <f>IF(ISBLANK('A1'!D26),"",'A1'!D26)</f>
        <v/>
      </c>
      <c r="D26" s="37" t="str">
        <f>IF(ISBLANK('A1'!G26),"",'A1'!G26)</f>
        <v/>
      </c>
      <c r="E26" s="236" t="str">
        <f>IF(ISBLANK('A1'!H26),"",'A1'!H26)</f>
        <v/>
      </c>
      <c r="F26" s="211"/>
      <c r="G26" s="212"/>
      <c r="H26" s="213"/>
      <c r="I26" s="213"/>
      <c r="J26" s="213"/>
      <c r="K26" s="213"/>
      <c r="L26" s="214"/>
      <c r="M26" s="215"/>
      <c r="N26" s="214"/>
      <c r="O26" s="214"/>
      <c r="P26" s="216"/>
      <c r="Q26" s="380" t="str">
        <f>IF(SUM('A1'!I26,'A1'!L26:P26)=0,"",SUM('A1'!I26,'A1'!L26:P26))</f>
        <v/>
      </c>
      <c r="R26" s="471"/>
    </row>
    <row r="27" spans="1:18" ht="15" customHeight="1" x14ac:dyDescent="0.25">
      <c r="A27" s="235" t="str">
        <f>IF(ISBLANK('A1'!A27),"",'A1'!A27)</f>
        <v/>
      </c>
      <c r="B27" s="35" t="str">
        <f>IF(ISBLANK('A1'!B27),"",'A1'!B27)</f>
        <v/>
      </c>
      <c r="C27" s="36" t="str">
        <f>IF(ISBLANK('A1'!D27),"",'A1'!D27)</f>
        <v/>
      </c>
      <c r="D27" s="37" t="str">
        <f>IF(ISBLANK('A1'!G27),"",'A1'!G27)</f>
        <v/>
      </c>
      <c r="E27" s="236" t="str">
        <f>IF(ISBLANK('A1'!H27),"",'A1'!H27)</f>
        <v/>
      </c>
      <c r="F27" s="211"/>
      <c r="G27" s="212"/>
      <c r="H27" s="213"/>
      <c r="I27" s="213"/>
      <c r="J27" s="213"/>
      <c r="K27" s="213"/>
      <c r="L27" s="214"/>
      <c r="M27" s="215"/>
      <c r="N27" s="214"/>
      <c r="O27" s="214"/>
      <c r="P27" s="216"/>
      <c r="Q27" s="380" t="str">
        <f>IF(SUM('A1'!I27,'A1'!L27:P27)=0,"",SUM('A1'!I27,'A1'!L27:P27))</f>
        <v/>
      </c>
      <c r="R27" s="471"/>
    </row>
    <row r="28" spans="1:18" ht="15" customHeight="1" x14ac:dyDescent="0.25">
      <c r="A28" s="235" t="str">
        <f>IF(ISBLANK('A1'!A28),"",'A1'!A28)</f>
        <v/>
      </c>
      <c r="B28" s="35" t="str">
        <f>IF(ISBLANK('A1'!B28),"",'A1'!B28)</f>
        <v/>
      </c>
      <c r="C28" s="36" t="str">
        <f>IF(ISBLANK('A1'!D28),"",'A1'!D28)</f>
        <v/>
      </c>
      <c r="D28" s="37" t="str">
        <f>IF(ISBLANK('A1'!G28),"",'A1'!G28)</f>
        <v/>
      </c>
      <c r="E28" s="236" t="str">
        <f>IF(ISBLANK('A1'!H28),"",'A1'!H28)</f>
        <v/>
      </c>
      <c r="F28" s="211"/>
      <c r="G28" s="212"/>
      <c r="H28" s="213"/>
      <c r="I28" s="213"/>
      <c r="J28" s="213"/>
      <c r="K28" s="213"/>
      <c r="L28" s="214"/>
      <c r="M28" s="215"/>
      <c r="N28" s="214"/>
      <c r="O28" s="214"/>
      <c r="P28" s="216"/>
      <c r="Q28" s="380" t="str">
        <f>IF(SUM('A1'!I28,'A1'!L28:P28)=0,"",SUM('A1'!I28,'A1'!L28:P28))</f>
        <v/>
      </c>
      <c r="R28" s="471"/>
    </row>
    <row r="29" spans="1:18" ht="15" customHeight="1" x14ac:dyDescent="0.25">
      <c r="A29" s="235" t="str">
        <f>IF(ISBLANK('A1'!A29),"",'A1'!A29)</f>
        <v/>
      </c>
      <c r="B29" s="35" t="str">
        <f>IF(ISBLANK('A1'!B29),"",'A1'!B29)</f>
        <v/>
      </c>
      <c r="C29" s="36" t="str">
        <f>IF(ISBLANK('A1'!D29),"",'A1'!D29)</f>
        <v/>
      </c>
      <c r="D29" s="37" t="str">
        <f>IF(ISBLANK('A1'!G29),"",'A1'!G29)</f>
        <v/>
      </c>
      <c r="E29" s="236" t="str">
        <f>IF(ISBLANK('A1'!H29),"",'A1'!H29)</f>
        <v/>
      </c>
      <c r="F29" s="211"/>
      <c r="G29" s="212"/>
      <c r="H29" s="213"/>
      <c r="I29" s="213"/>
      <c r="J29" s="213"/>
      <c r="K29" s="213"/>
      <c r="L29" s="214"/>
      <c r="M29" s="215"/>
      <c r="N29" s="214"/>
      <c r="O29" s="214"/>
      <c r="P29" s="216"/>
      <c r="Q29" s="380" t="str">
        <f>IF(SUM('A1'!I29,'A1'!L29:P29)=0,"",SUM('A1'!I29,'A1'!L29:P29))</f>
        <v/>
      </c>
      <c r="R29" s="471"/>
    </row>
    <row r="30" spans="1:18" ht="15" customHeight="1" x14ac:dyDescent="0.25">
      <c r="A30" s="235" t="str">
        <f>IF(ISBLANK('A1'!A30),"",'A1'!A30)</f>
        <v/>
      </c>
      <c r="B30" s="35" t="str">
        <f>IF(ISBLANK('A1'!B30),"",'A1'!B30)</f>
        <v/>
      </c>
      <c r="C30" s="36" t="str">
        <f>IF(ISBLANK('A1'!D30),"",'A1'!D30)</f>
        <v/>
      </c>
      <c r="D30" s="37" t="str">
        <f>IF(ISBLANK('A1'!G30),"",'A1'!G30)</f>
        <v/>
      </c>
      <c r="E30" s="236" t="str">
        <f>IF(ISBLANK('A1'!H30),"",'A1'!H30)</f>
        <v/>
      </c>
      <c r="F30" s="211"/>
      <c r="G30" s="212"/>
      <c r="H30" s="213"/>
      <c r="I30" s="213"/>
      <c r="J30" s="213"/>
      <c r="K30" s="213"/>
      <c r="L30" s="214"/>
      <c r="M30" s="215"/>
      <c r="N30" s="214"/>
      <c r="O30" s="214"/>
      <c r="P30" s="216"/>
      <c r="Q30" s="380" t="str">
        <f>IF(SUM('A1'!I30,'A1'!L30:P30)=0,"",SUM('A1'!I30,'A1'!L30:P30))</f>
        <v/>
      </c>
      <c r="R30" s="471"/>
    </row>
    <row r="31" spans="1:18" ht="15" customHeight="1" x14ac:dyDescent="0.25">
      <c r="A31" s="235" t="str">
        <f>IF(ISBLANK('A1'!A31),"",'A1'!A31)</f>
        <v/>
      </c>
      <c r="B31" s="35" t="str">
        <f>IF(ISBLANK('A1'!B31),"",'A1'!B31)</f>
        <v/>
      </c>
      <c r="C31" s="36" t="str">
        <f>IF(ISBLANK('A1'!D31),"",'A1'!D31)</f>
        <v/>
      </c>
      <c r="D31" s="37" t="str">
        <f>IF(ISBLANK('A1'!G31),"",'A1'!G31)</f>
        <v/>
      </c>
      <c r="E31" s="236" t="str">
        <f>IF(ISBLANK('A1'!H31),"",'A1'!H31)</f>
        <v/>
      </c>
      <c r="F31" s="211"/>
      <c r="G31" s="212"/>
      <c r="H31" s="213"/>
      <c r="I31" s="213"/>
      <c r="J31" s="213"/>
      <c r="K31" s="213"/>
      <c r="L31" s="214"/>
      <c r="M31" s="215"/>
      <c r="N31" s="214"/>
      <c r="O31" s="214"/>
      <c r="P31" s="216"/>
      <c r="Q31" s="380" t="str">
        <f>IF(SUM('A1'!I31,'A1'!L31:P31)=0,"",SUM('A1'!I31,'A1'!L31:P31))</f>
        <v/>
      </c>
      <c r="R31" s="471"/>
    </row>
    <row r="32" spans="1:18" ht="15" customHeight="1" x14ac:dyDescent="0.25">
      <c r="A32" s="235" t="str">
        <f>IF(ISBLANK('A1'!A32),"",'A1'!A32)</f>
        <v/>
      </c>
      <c r="B32" s="35" t="str">
        <f>IF(ISBLANK('A1'!B32),"",'A1'!B32)</f>
        <v/>
      </c>
      <c r="C32" s="36" t="str">
        <f>IF(ISBLANK('A1'!D32),"",'A1'!D32)</f>
        <v/>
      </c>
      <c r="D32" s="37" t="str">
        <f>IF(ISBLANK('A1'!G32),"",'A1'!G32)</f>
        <v/>
      </c>
      <c r="E32" s="236" t="str">
        <f>IF(ISBLANK('A1'!H32),"",'A1'!H32)</f>
        <v/>
      </c>
      <c r="F32" s="211"/>
      <c r="G32" s="212"/>
      <c r="H32" s="213"/>
      <c r="I32" s="213"/>
      <c r="J32" s="213"/>
      <c r="K32" s="213"/>
      <c r="L32" s="214"/>
      <c r="M32" s="215"/>
      <c r="N32" s="214"/>
      <c r="O32" s="214"/>
      <c r="P32" s="216"/>
      <c r="Q32" s="380" t="str">
        <f>IF(SUM('A1'!I32,'A1'!L32:P32)=0,"",SUM('A1'!I32,'A1'!L32:P32))</f>
        <v/>
      </c>
      <c r="R32" s="471"/>
    </row>
    <row r="33" spans="1:18" ht="15" customHeight="1" x14ac:dyDescent="0.25">
      <c r="A33" s="235" t="str">
        <f>IF(ISBLANK('A1'!A33),"",'A1'!A33)</f>
        <v/>
      </c>
      <c r="B33" s="35" t="str">
        <f>IF(ISBLANK('A1'!B33),"",'A1'!B33)</f>
        <v/>
      </c>
      <c r="C33" s="36" t="str">
        <f>IF(ISBLANK('A1'!D33),"",'A1'!D33)</f>
        <v/>
      </c>
      <c r="D33" s="37" t="str">
        <f>IF(ISBLANK('A1'!G33),"",'A1'!G33)</f>
        <v/>
      </c>
      <c r="E33" s="236" t="str">
        <f>IF(ISBLANK('A1'!H33),"",'A1'!H33)</f>
        <v/>
      </c>
      <c r="F33" s="211"/>
      <c r="G33" s="212"/>
      <c r="H33" s="213"/>
      <c r="I33" s="213"/>
      <c r="J33" s="213"/>
      <c r="K33" s="213"/>
      <c r="L33" s="214"/>
      <c r="M33" s="215"/>
      <c r="N33" s="214"/>
      <c r="O33" s="214"/>
      <c r="P33" s="216"/>
      <c r="Q33" s="380" t="str">
        <f>IF(SUM('A1'!I33,'A1'!L33:P33)=0,"",SUM('A1'!I33,'A1'!L33:P33))</f>
        <v/>
      </c>
      <c r="R33" s="471"/>
    </row>
    <row r="34" spans="1:18" ht="15" customHeight="1" x14ac:dyDescent="0.25">
      <c r="A34" s="235" t="str">
        <f>IF(ISBLANK('A1'!A34),"",'A1'!A34)</f>
        <v/>
      </c>
      <c r="B34" s="35" t="str">
        <f>IF(ISBLANK('A1'!B34),"",'A1'!B34)</f>
        <v/>
      </c>
      <c r="C34" s="36" t="str">
        <f>IF(ISBLANK('A1'!D34),"",'A1'!D34)</f>
        <v/>
      </c>
      <c r="D34" s="37" t="str">
        <f>IF(ISBLANK('A1'!G34),"",'A1'!G34)</f>
        <v/>
      </c>
      <c r="E34" s="236" t="str">
        <f>IF(ISBLANK('A1'!H34),"",'A1'!H34)</f>
        <v/>
      </c>
      <c r="F34" s="211"/>
      <c r="G34" s="212"/>
      <c r="H34" s="213"/>
      <c r="I34" s="213"/>
      <c r="J34" s="213"/>
      <c r="K34" s="213"/>
      <c r="L34" s="214"/>
      <c r="M34" s="215"/>
      <c r="N34" s="214"/>
      <c r="O34" s="214"/>
      <c r="P34" s="216"/>
      <c r="Q34" s="380" t="str">
        <f>IF(SUM('A1'!I34,'A1'!L34:P34)=0,"",SUM('A1'!I34,'A1'!L34:P34))</f>
        <v/>
      </c>
      <c r="R34" s="471"/>
    </row>
    <row r="35" spans="1:18" ht="15" customHeight="1" x14ac:dyDescent="0.25">
      <c r="A35" s="235" t="str">
        <f>IF(ISBLANK('A1'!A35),"",'A1'!A35)</f>
        <v/>
      </c>
      <c r="B35" s="35" t="str">
        <f>IF(ISBLANK('A1'!B35),"",'A1'!B35)</f>
        <v/>
      </c>
      <c r="C35" s="36" t="str">
        <f>IF(ISBLANK('A1'!D35),"",'A1'!D35)</f>
        <v/>
      </c>
      <c r="D35" s="37" t="str">
        <f>IF(ISBLANK('A1'!G35),"",'A1'!G35)</f>
        <v/>
      </c>
      <c r="E35" s="236" t="str">
        <f>IF(ISBLANK('A1'!H35),"",'A1'!H35)</f>
        <v/>
      </c>
      <c r="F35" s="211"/>
      <c r="G35" s="212"/>
      <c r="H35" s="213"/>
      <c r="I35" s="213"/>
      <c r="J35" s="213"/>
      <c r="K35" s="213"/>
      <c r="L35" s="214"/>
      <c r="M35" s="215"/>
      <c r="N35" s="214"/>
      <c r="O35" s="214"/>
      <c r="P35" s="216"/>
      <c r="Q35" s="380" t="str">
        <f>IF(SUM('A1'!I35,'A1'!L35:P35)=0,"",SUM('A1'!I35,'A1'!L35:P35))</f>
        <v/>
      </c>
      <c r="R35" s="471"/>
    </row>
    <row r="36" spans="1:18" ht="15" customHeight="1" x14ac:dyDescent="0.25">
      <c r="A36" s="235" t="str">
        <f>IF(ISBLANK('A1'!A36),"",'A1'!A36)</f>
        <v/>
      </c>
      <c r="B36" s="35" t="str">
        <f>IF(ISBLANK('A1'!B36),"",'A1'!B36)</f>
        <v/>
      </c>
      <c r="C36" s="36" t="str">
        <f>IF(ISBLANK('A1'!D36),"",'A1'!D36)</f>
        <v/>
      </c>
      <c r="D36" s="37" t="str">
        <f>IF(ISBLANK('A1'!G36),"",'A1'!G36)</f>
        <v/>
      </c>
      <c r="E36" s="236" t="str">
        <f>IF(ISBLANK('A1'!H36),"",'A1'!H36)</f>
        <v/>
      </c>
      <c r="F36" s="211"/>
      <c r="G36" s="212"/>
      <c r="H36" s="213"/>
      <c r="I36" s="213"/>
      <c r="J36" s="213"/>
      <c r="K36" s="213"/>
      <c r="L36" s="214"/>
      <c r="M36" s="215"/>
      <c r="N36" s="214"/>
      <c r="O36" s="214"/>
      <c r="P36" s="216"/>
      <c r="Q36" s="380" t="str">
        <f>IF(SUM('A1'!I36,'A1'!L36:P36)=0,"",SUM('A1'!I36,'A1'!L36:P36))</f>
        <v/>
      </c>
      <c r="R36" s="471"/>
    </row>
    <row r="37" spans="1:18" ht="15" customHeight="1" x14ac:dyDescent="0.25">
      <c r="A37" s="235" t="str">
        <f>IF(ISBLANK('A1'!A37),"",'A1'!A37)</f>
        <v/>
      </c>
      <c r="B37" s="35" t="str">
        <f>IF(ISBLANK('A1'!B37),"",'A1'!B37)</f>
        <v/>
      </c>
      <c r="C37" s="36" t="str">
        <f>IF(ISBLANK('A1'!D37),"",'A1'!D37)</f>
        <v/>
      </c>
      <c r="D37" s="37" t="str">
        <f>IF(ISBLANK('A1'!G37),"",'A1'!G37)</f>
        <v/>
      </c>
      <c r="E37" s="236" t="str">
        <f>IF(ISBLANK('A1'!H37),"",'A1'!H37)</f>
        <v/>
      </c>
      <c r="F37" s="211"/>
      <c r="G37" s="212"/>
      <c r="H37" s="213"/>
      <c r="I37" s="213"/>
      <c r="J37" s="213"/>
      <c r="K37" s="213"/>
      <c r="L37" s="214"/>
      <c r="M37" s="215"/>
      <c r="N37" s="214"/>
      <c r="O37" s="214"/>
      <c r="P37" s="216"/>
      <c r="Q37" s="380" t="str">
        <f>IF(SUM('A1'!I37,'A1'!L37:P37)=0,"",SUM('A1'!I37,'A1'!L37:P37))</f>
        <v/>
      </c>
      <c r="R37" s="471"/>
    </row>
    <row r="38" spans="1:18" ht="15" customHeight="1" x14ac:dyDescent="0.25">
      <c r="A38" s="235" t="str">
        <f>IF(ISBLANK('A1'!A38),"",'A1'!A38)</f>
        <v/>
      </c>
      <c r="B38" s="35" t="str">
        <f>IF(ISBLANK('A1'!B38),"",'A1'!B38)</f>
        <v/>
      </c>
      <c r="C38" s="36" t="str">
        <f>IF(ISBLANK('A1'!D38),"",'A1'!D38)</f>
        <v/>
      </c>
      <c r="D38" s="37" t="str">
        <f>IF(ISBLANK('A1'!G38),"",'A1'!G38)</f>
        <v/>
      </c>
      <c r="E38" s="236" t="str">
        <f>IF(ISBLANK('A1'!H38),"",'A1'!H38)</f>
        <v/>
      </c>
      <c r="F38" s="211"/>
      <c r="G38" s="212"/>
      <c r="H38" s="213"/>
      <c r="I38" s="213"/>
      <c r="J38" s="213"/>
      <c r="K38" s="213"/>
      <c r="L38" s="214"/>
      <c r="M38" s="215"/>
      <c r="N38" s="214"/>
      <c r="O38" s="214"/>
      <c r="P38" s="216"/>
      <c r="Q38" s="380" t="str">
        <f>IF(SUM('A1'!I38,'A1'!L38:P38)=0,"",SUM('A1'!I38,'A1'!L38:P38))</f>
        <v/>
      </c>
      <c r="R38" s="471"/>
    </row>
    <row r="39" spans="1:18" ht="15" customHeight="1" x14ac:dyDescent="0.25">
      <c r="A39" s="235" t="str">
        <f>IF(ISBLANK('A1'!A39),"",'A1'!A39)</f>
        <v/>
      </c>
      <c r="B39" s="35" t="str">
        <f>IF(ISBLANK('A1'!B39),"",'A1'!B39)</f>
        <v/>
      </c>
      <c r="C39" s="36" t="str">
        <f>IF(ISBLANK('A1'!D39),"",'A1'!D39)</f>
        <v/>
      </c>
      <c r="D39" s="37" t="str">
        <f>IF(ISBLANK('A1'!G39),"",'A1'!G39)</f>
        <v/>
      </c>
      <c r="E39" s="236" t="str">
        <f>IF(ISBLANK('A1'!H39),"",'A1'!H39)</f>
        <v/>
      </c>
      <c r="F39" s="211"/>
      <c r="G39" s="212"/>
      <c r="H39" s="213"/>
      <c r="I39" s="213"/>
      <c r="J39" s="213"/>
      <c r="K39" s="213"/>
      <c r="L39" s="214"/>
      <c r="M39" s="215"/>
      <c r="N39" s="214"/>
      <c r="O39" s="214"/>
      <c r="P39" s="216"/>
      <c r="Q39" s="380" t="str">
        <f>IF(SUM('A1'!I39,'A1'!L39:P39)=0,"",SUM('A1'!I39,'A1'!L39:P39))</f>
        <v/>
      </c>
      <c r="R39" s="471"/>
    </row>
    <row r="40" spans="1:18" ht="15" customHeight="1" x14ac:dyDescent="0.25">
      <c r="A40" s="235" t="str">
        <f>IF(ISBLANK('A1'!A40),"",'A1'!A40)</f>
        <v/>
      </c>
      <c r="B40" s="35" t="str">
        <f>IF(ISBLANK('A1'!B40),"",'A1'!B40)</f>
        <v/>
      </c>
      <c r="C40" s="36" t="str">
        <f>IF(ISBLANK('A1'!D40),"",'A1'!D40)</f>
        <v/>
      </c>
      <c r="D40" s="37" t="str">
        <f>IF(ISBLANK('A1'!G40),"",'A1'!G40)</f>
        <v/>
      </c>
      <c r="E40" s="236" t="str">
        <f>IF(ISBLANK('A1'!H40),"",'A1'!H40)</f>
        <v/>
      </c>
      <c r="F40" s="211"/>
      <c r="G40" s="212"/>
      <c r="H40" s="213"/>
      <c r="I40" s="213"/>
      <c r="J40" s="213"/>
      <c r="K40" s="213"/>
      <c r="L40" s="214"/>
      <c r="M40" s="215"/>
      <c r="N40" s="214"/>
      <c r="O40" s="214"/>
      <c r="P40" s="216"/>
      <c r="Q40" s="380" t="str">
        <f>IF(SUM('A1'!I40,'A1'!L40:P40)=0,"",SUM('A1'!I40,'A1'!L40:P40))</f>
        <v/>
      </c>
      <c r="R40" s="471"/>
    </row>
    <row r="41" spans="1:18" ht="15" customHeight="1" x14ac:dyDescent="0.25">
      <c r="A41" s="235" t="str">
        <f>IF(ISBLANK('A1'!A41),"",'A1'!A41)</f>
        <v/>
      </c>
      <c r="B41" s="35" t="str">
        <f>IF(ISBLANK('A1'!B41),"",'A1'!B41)</f>
        <v/>
      </c>
      <c r="C41" s="36" t="str">
        <f>IF(ISBLANK('A1'!D41),"",'A1'!D41)</f>
        <v/>
      </c>
      <c r="D41" s="37" t="str">
        <f>IF(ISBLANK('A1'!G41),"",'A1'!G41)</f>
        <v/>
      </c>
      <c r="E41" s="236" t="str">
        <f>IF(ISBLANK('A1'!H41),"",'A1'!H41)</f>
        <v/>
      </c>
      <c r="F41" s="211"/>
      <c r="G41" s="212"/>
      <c r="H41" s="213"/>
      <c r="I41" s="213"/>
      <c r="J41" s="213"/>
      <c r="K41" s="213"/>
      <c r="L41" s="214"/>
      <c r="M41" s="215"/>
      <c r="N41" s="214"/>
      <c r="O41" s="214"/>
      <c r="P41" s="216"/>
      <c r="Q41" s="380" t="str">
        <f>IF(SUM('A1'!I41,'A1'!L41:P41)=0,"",SUM('A1'!I41,'A1'!L41:P41))</f>
        <v/>
      </c>
      <c r="R41" s="471"/>
    </row>
    <row r="42" spans="1:18" ht="15" customHeight="1" x14ac:dyDescent="0.25">
      <c r="A42" s="235" t="str">
        <f>IF(ISBLANK('A1'!A42),"",'A1'!A42)</f>
        <v/>
      </c>
      <c r="B42" s="35" t="str">
        <f>IF(ISBLANK('A1'!B42),"",'A1'!B42)</f>
        <v/>
      </c>
      <c r="C42" s="36" t="str">
        <f>IF(ISBLANK('A1'!D42),"",'A1'!D42)</f>
        <v/>
      </c>
      <c r="D42" s="37" t="str">
        <f>IF(ISBLANK('A1'!G42),"",'A1'!G42)</f>
        <v/>
      </c>
      <c r="E42" s="236" t="str">
        <f>IF(ISBLANK('A1'!H42),"",'A1'!H42)</f>
        <v/>
      </c>
      <c r="F42" s="211"/>
      <c r="G42" s="212"/>
      <c r="H42" s="213"/>
      <c r="I42" s="213"/>
      <c r="J42" s="213"/>
      <c r="K42" s="213"/>
      <c r="L42" s="214"/>
      <c r="M42" s="215"/>
      <c r="N42" s="214"/>
      <c r="O42" s="214"/>
      <c r="P42" s="216"/>
      <c r="Q42" s="380" t="str">
        <f>IF(SUM('A1'!I42,'A1'!L42:P42)=0,"",SUM('A1'!I42,'A1'!L42:P42))</f>
        <v/>
      </c>
      <c r="R42" s="471"/>
    </row>
    <row r="43" spans="1:18" ht="15" customHeight="1" x14ac:dyDescent="0.25">
      <c r="A43" s="235" t="str">
        <f>IF(ISBLANK('A1'!A43),"",'A1'!A43)</f>
        <v/>
      </c>
      <c r="B43" s="35" t="str">
        <f>IF(ISBLANK('A1'!B43),"",'A1'!B43)</f>
        <v/>
      </c>
      <c r="C43" s="36" t="str">
        <f>IF(ISBLANK('A1'!D43),"",'A1'!D43)</f>
        <v/>
      </c>
      <c r="D43" s="37" t="str">
        <f>IF(ISBLANK('A1'!G43),"",'A1'!G43)</f>
        <v/>
      </c>
      <c r="E43" s="236" t="str">
        <f>IF(ISBLANK('A1'!H43),"",'A1'!H43)</f>
        <v/>
      </c>
      <c r="F43" s="211"/>
      <c r="G43" s="212"/>
      <c r="H43" s="213"/>
      <c r="I43" s="213"/>
      <c r="J43" s="213"/>
      <c r="K43" s="213"/>
      <c r="L43" s="214"/>
      <c r="M43" s="215"/>
      <c r="N43" s="214"/>
      <c r="O43" s="214"/>
      <c r="P43" s="216"/>
      <c r="Q43" s="380" t="str">
        <f>IF(SUM('A1'!I43,'A1'!L43:P43)=0,"",SUM('A1'!I43,'A1'!L43:P43))</f>
        <v/>
      </c>
      <c r="R43" s="471"/>
    </row>
    <row r="44" spans="1:18" ht="15" customHeight="1" x14ac:dyDescent="0.25">
      <c r="A44" s="235" t="str">
        <f>IF(ISBLANK('A1'!A44),"",'A1'!A44)</f>
        <v/>
      </c>
      <c r="B44" s="35" t="str">
        <f>IF(ISBLANK('A1'!B44),"",'A1'!B44)</f>
        <v/>
      </c>
      <c r="C44" s="36" t="str">
        <f>IF(ISBLANK('A1'!D44),"",'A1'!D44)</f>
        <v/>
      </c>
      <c r="D44" s="37" t="str">
        <f>IF(ISBLANK('A1'!G44),"",'A1'!G44)</f>
        <v/>
      </c>
      <c r="E44" s="236" t="str">
        <f>IF(ISBLANK('A1'!H44),"",'A1'!H44)</f>
        <v/>
      </c>
      <c r="F44" s="211"/>
      <c r="G44" s="212"/>
      <c r="H44" s="213"/>
      <c r="I44" s="213"/>
      <c r="J44" s="213"/>
      <c r="K44" s="213"/>
      <c r="L44" s="214"/>
      <c r="M44" s="215"/>
      <c r="N44" s="214"/>
      <c r="O44" s="214"/>
      <c r="P44" s="216"/>
      <c r="Q44" s="380" t="str">
        <f>IF(SUM('A1'!I44,'A1'!L44:P44)=0,"",SUM('A1'!I44,'A1'!L44:P44))</f>
        <v/>
      </c>
      <c r="R44" s="471"/>
    </row>
    <row r="45" spans="1:18" ht="15" customHeight="1" x14ac:dyDescent="0.25">
      <c r="A45" s="235" t="str">
        <f>IF(ISBLANK('A1'!A45),"",'A1'!A45)</f>
        <v/>
      </c>
      <c r="B45" s="35" t="str">
        <f>IF(ISBLANK('A1'!B45),"",'A1'!B45)</f>
        <v/>
      </c>
      <c r="C45" s="36" t="str">
        <f>IF(ISBLANK('A1'!D45),"",'A1'!D45)</f>
        <v/>
      </c>
      <c r="D45" s="37" t="str">
        <f>IF(ISBLANK('A1'!G45),"",'A1'!G45)</f>
        <v/>
      </c>
      <c r="E45" s="236" t="str">
        <f>IF(ISBLANK('A1'!H45),"",'A1'!H45)</f>
        <v/>
      </c>
      <c r="F45" s="211"/>
      <c r="G45" s="212"/>
      <c r="H45" s="213"/>
      <c r="I45" s="213"/>
      <c r="J45" s="213"/>
      <c r="K45" s="213"/>
      <c r="L45" s="214"/>
      <c r="M45" s="215"/>
      <c r="N45" s="214"/>
      <c r="O45" s="214"/>
      <c r="P45" s="216"/>
      <c r="Q45" s="380" t="str">
        <f>IF(SUM('A1'!I45,'A1'!L45:P45)=0,"",SUM('A1'!I45,'A1'!L45:P45))</f>
        <v/>
      </c>
      <c r="R45" s="471"/>
    </row>
    <row r="46" spans="1:18" ht="15" customHeight="1" x14ac:dyDescent="0.25">
      <c r="A46" s="235" t="str">
        <f>IF(ISBLANK('A1'!A46),"",'A1'!A46)</f>
        <v/>
      </c>
      <c r="B46" s="35" t="str">
        <f>IF(ISBLANK('A1'!B46),"",'A1'!B46)</f>
        <v/>
      </c>
      <c r="C46" s="36" t="str">
        <f>IF(ISBLANK('A1'!D46),"",'A1'!D46)</f>
        <v/>
      </c>
      <c r="D46" s="37" t="str">
        <f>IF(ISBLANK('A1'!G46),"",'A1'!G46)</f>
        <v/>
      </c>
      <c r="E46" s="236" t="str">
        <f>IF(ISBLANK('A1'!H46),"",'A1'!H46)</f>
        <v/>
      </c>
      <c r="F46" s="211"/>
      <c r="G46" s="212"/>
      <c r="H46" s="213"/>
      <c r="I46" s="213"/>
      <c r="J46" s="213"/>
      <c r="K46" s="213"/>
      <c r="L46" s="214"/>
      <c r="M46" s="215"/>
      <c r="N46" s="214"/>
      <c r="O46" s="214"/>
      <c r="P46" s="216"/>
      <c r="Q46" s="380" t="str">
        <f>IF(SUM('A1'!I46,'A1'!L46:P46)=0,"",SUM('A1'!I46,'A1'!L46:P46))</f>
        <v/>
      </c>
      <c r="R46" s="471"/>
    </row>
    <row r="47" spans="1:18" ht="15" customHeight="1" x14ac:dyDescent="0.25">
      <c r="A47" s="235" t="str">
        <f>IF(ISBLANK('A1'!A47),"",'A1'!A47)</f>
        <v/>
      </c>
      <c r="B47" s="35" t="str">
        <f>IF(ISBLANK('A1'!B47),"",'A1'!B47)</f>
        <v/>
      </c>
      <c r="C47" s="36" t="str">
        <f>IF(ISBLANK('A1'!D47),"",'A1'!D47)</f>
        <v/>
      </c>
      <c r="D47" s="37" t="str">
        <f>IF(ISBLANK('A1'!G47),"",'A1'!G47)</f>
        <v/>
      </c>
      <c r="E47" s="236" t="str">
        <f>IF(ISBLANK('A1'!H47),"",'A1'!H47)</f>
        <v/>
      </c>
      <c r="F47" s="211"/>
      <c r="G47" s="212"/>
      <c r="H47" s="213"/>
      <c r="I47" s="213"/>
      <c r="J47" s="213"/>
      <c r="K47" s="213"/>
      <c r="L47" s="214"/>
      <c r="M47" s="215"/>
      <c r="N47" s="214"/>
      <c r="O47" s="214"/>
      <c r="P47" s="216"/>
      <c r="Q47" s="380" t="str">
        <f>IF(SUM('A1'!I47,'A1'!L47:P47)=0,"",SUM('A1'!I47,'A1'!L47:P47))</f>
        <v/>
      </c>
      <c r="R47" s="471"/>
    </row>
    <row r="48" spans="1:18" ht="15" customHeight="1" x14ac:dyDescent="0.25">
      <c r="A48" s="235" t="str">
        <f>IF(ISBLANK('A1'!A48),"",'A1'!A48)</f>
        <v/>
      </c>
      <c r="B48" s="35" t="str">
        <f>IF(ISBLANK('A1'!B48),"",'A1'!B48)</f>
        <v/>
      </c>
      <c r="C48" s="36" t="str">
        <f>IF(ISBLANK('A1'!D48),"",'A1'!D48)</f>
        <v/>
      </c>
      <c r="D48" s="37" t="str">
        <f>IF(ISBLANK('A1'!G48),"",'A1'!G48)</f>
        <v/>
      </c>
      <c r="E48" s="236" t="str">
        <f>IF(ISBLANK('A1'!H48),"",'A1'!H48)</f>
        <v/>
      </c>
      <c r="F48" s="211"/>
      <c r="G48" s="212"/>
      <c r="H48" s="213"/>
      <c r="I48" s="213"/>
      <c r="J48" s="213"/>
      <c r="K48" s="213"/>
      <c r="L48" s="214"/>
      <c r="M48" s="215"/>
      <c r="N48" s="214"/>
      <c r="O48" s="214"/>
      <c r="P48" s="216"/>
      <c r="Q48" s="380" t="str">
        <f>IF(SUM('A1'!I48,'A1'!L48:P48)=0,"",SUM('A1'!I48,'A1'!L48:P48))</f>
        <v/>
      </c>
      <c r="R48" s="471"/>
    </row>
    <row r="49" spans="1:18" ht="15" customHeight="1" x14ac:dyDescent="0.25">
      <c r="A49" s="235" t="str">
        <f>IF(ISBLANK('A1'!A49),"",'A1'!A49)</f>
        <v/>
      </c>
      <c r="B49" s="35" t="str">
        <f>IF(ISBLANK('A1'!B49),"",'A1'!B49)</f>
        <v/>
      </c>
      <c r="C49" s="36" t="str">
        <f>IF(ISBLANK('A1'!D49),"",'A1'!D49)</f>
        <v/>
      </c>
      <c r="D49" s="37" t="str">
        <f>IF(ISBLANK('A1'!G49),"",'A1'!G49)</f>
        <v/>
      </c>
      <c r="E49" s="236" t="str">
        <f>IF(ISBLANK('A1'!H49),"",'A1'!H49)</f>
        <v/>
      </c>
      <c r="F49" s="211"/>
      <c r="G49" s="212"/>
      <c r="H49" s="213"/>
      <c r="I49" s="213"/>
      <c r="J49" s="213"/>
      <c r="K49" s="213"/>
      <c r="L49" s="214"/>
      <c r="M49" s="215"/>
      <c r="N49" s="214"/>
      <c r="O49" s="214"/>
      <c r="P49" s="216"/>
      <c r="Q49" s="380" t="str">
        <f>IF(SUM('A1'!I49,'A1'!L49:P49)=0,"",SUM('A1'!I49,'A1'!L49:P49))</f>
        <v/>
      </c>
      <c r="R49" s="471"/>
    </row>
    <row r="50" spans="1:18" ht="15" customHeight="1" x14ac:dyDescent="0.25">
      <c r="A50" s="235" t="str">
        <f>IF(ISBLANK('A1'!A50),"",'A1'!A50)</f>
        <v/>
      </c>
      <c r="B50" s="35" t="str">
        <f>IF(ISBLANK('A1'!B50),"",'A1'!B50)</f>
        <v/>
      </c>
      <c r="C50" s="36" t="str">
        <f>IF(ISBLANK('A1'!D50),"",'A1'!D50)</f>
        <v/>
      </c>
      <c r="D50" s="37" t="str">
        <f>IF(ISBLANK('A1'!G50),"",'A1'!G50)</f>
        <v/>
      </c>
      <c r="E50" s="236" t="str">
        <f>IF(ISBLANK('A1'!H50),"",'A1'!H50)</f>
        <v/>
      </c>
      <c r="F50" s="211"/>
      <c r="G50" s="212"/>
      <c r="H50" s="213"/>
      <c r="I50" s="213"/>
      <c r="J50" s="213"/>
      <c r="K50" s="213"/>
      <c r="L50" s="214"/>
      <c r="M50" s="215"/>
      <c r="N50" s="214"/>
      <c r="O50" s="214"/>
      <c r="P50" s="216"/>
      <c r="Q50" s="380" t="str">
        <f>IF(SUM('A1'!I50,'A1'!L50:P50)=0,"",SUM('A1'!I50,'A1'!L50:P50))</f>
        <v/>
      </c>
      <c r="R50" s="471"/>
    </row>
    <row r="51" spans="1:18" ht="15" customHeight="1" x14ac:dyDescent="0.25">
      <c r="A51" s="235" t="str">
        <f>IF(ISBLANK('A1'!A51),"",'A1'!A51)</f>
        <v/>
      </c>
      <c r="B51" s="35" t="str">
        <f>IF(ISBLANK('A1'!B51),"",'A1'!B51)</f>
        <v/>
      </c>
      <c r="C51" s="36" t="str">
        <f>IF(ISBLANK('A1'!D51),"",'A1'!D51)</f>
        <v/>
      </c>
      <c r="D51" s="37" t="str">
        <f>IF(ISBLANK('A1'!G51),"",'A1'!G51)</f>
        <v/>
      </c>
      <c r="E51" s="236" t="str">
        <f>IF(ISBLANK('A1'!H51),"",'A1'!H51)</f>
        <v/>
      </c>
      <c r="F51" s="211"/>
      <c r="G51" s="212"/>
      <c r="H51" s="213"/>
      <c r="I51" s="213"/>
      <c r="J51" s="213"/>
      <c r="K51" s="213"/>
      <c r="L51" s="214"/>
      <c r="M51" s="215"/>
      <c r="N51" s="214"/>
      <c r="O51" s="214"/>
      <c r="P51" s="216"/>
      <c r="Q51" s="380" t="str">
        <f>IF(SUM('A1'!I51,'A1'!L51:P51)=0,"",SUM('A1'!I51,'A1'!L51:P51))</f>
        <v/>
      </c>
      <c r="R51" s="471"/>
    </row>
    <row r="52" spans="1:18" ht="15" customHeight="1" x14ac:dyDescent="0.25">
      <c r="A52" s="235" t="str">
        <f>IF(ISBLANK('A1'!A52),"",'A1'!A52)</f>
        <v/>
      </c>
      <c r="B52" s="35" t="str">
        <f>IF(ISBLANK('A1'!B52),"",'A1'!B52)</f>
        <v/>
      </c>
      <c r="C52" s="36" t="str">
        <f>IF(ISBLANK('A1'!D52),"",'A1'!D52)</f>
        <v/>
      </c>
      <c r="D52" s="37" t="str">
        <f>IF(ISBLANK('A1'!G52),"",'A1'!G52)</f>
        <v/>
      </c>
      <c r="E52" s="236" t="str">
        <f>IF(ISBLANK('A1'!H52),"",'A1'!H52)</f>
        <v/>
      </c>
      <c r="F52" s="211"/>
      <c r="G52" s="212"/>
      <c r="H52" s="213"/>
      <c r="I52" s="213"/>
      <c r="J52" s="213"/>
      <c r="K52" s="213"/>
      <c r="L52" s="214"/>
      <c r="M52" s="215"/>
      <c r="N52" s="214"/>
      <c r="O52" s="214"/>
      <c r="P52" s="216"/>
      <c r="Q52" s="380" t="str">
        <f>IF(SUM('A1'!I52,'A1'!L52:P52)=0,"",SUM('A1'!I52,'A1'!L52:P52))</f>
        <v/>
      </c>
      <c r="R52" s="471"/>
    </row>
    <row r="53" spans="1:18" ht="15" customHeight="1" x14ac:dyDescent="0.25">
      <c r="A53" s="235" t="str">
        <f>IF(ISBLANK('A1'!A53),"",'A1'!A53)</f>
        <v/>
      </c>
      <c r="B53" s="35" t="str">
        <f>IF(ISBLANK('A1'!B53),"",'A1'!B53)</f>
        <v/>
      </c>
      <c r="C53" s="36" t="str">
        <f>IF(ISBLANK('A1'!D53),"",'A1'!D53)</f>
        <v/>
      </c>
      <c r="D53" s="37" t="str">
        <f>IF(ISBLANK('A1'!G53),"",'A1'!G53)</f>
        <v/>
      </c>
      <c r="E53" s="236" t="str">
        <f>IF(ISBLANK('A1'!H53),"",'A1'!H53)</f>
        <v/>
      </c>
      <c r="F53" s="211"/>
      <c r="G53" s="212"/>
      <c r="H53" s="213"/>
      <c r="I53" s="213"/>
      <c r="J53" s="213"/>
      <c r="K53" s="213"/>
      <c r="L53" s="214"/>
      <c r="M53" s="215"/>
      <c r="N53" s="214"/>
      <c r="O53" s="214"/>
      <c r="P53" s="216"/>
      <c r="Q53" s="380" t="str">
        <f>IF(SUM('A1'!I53,'A1'!L53:P53)=0,"",SUM('A1'!I53,'A1'!L53:P53))</f>
        <v/>
      </c>
      <c r="R53" s="471"/>
    </row>
    <row r="54" spans="1:18" ht="15" customHeight="1" x14ac:dyDescent="0.25">
      <c r="A54" s="235" t="str">
        <f>IF(ISBLANK('A1'!A54),"",'A1'!A54)</f>
        <v/>
      </c>
      <c r="B54" s="35" t="str">
        <f>IF(ISBLANK('A1'!B54),"",'A1'!B54)</f>
        <v/>
      </c>
      <c r="C54" s="36" t="str">
        <f>IF(ISBLANK('A1'!D54),"",'A1'!D54)</f>
        <v/>
      </c>
      <c r="D54" s="37" t="str">
        <f>IF(ISBLANK('A1'!G54),"",'A1'!G54)</f>
        <v/>
      </c>
      <c r="E54" s="236" t="str">
        <f>IF(ISBLANK('A1'!H54),"",'A1'!H54)</f>
        <v/>
      </c>
      <c r="F54" s="211"/>
      <c r="G54" s="212"/>
      <c r="H54" s="213"/>
      <c r="I54" s="213"/>
      <c r="J54" s="213"/>
      <c r="K54" s="213"/>
      <c r="L54" s="214"/>
      <c r="M54" s="215"/>
      <c r="N54" s="214"/>
      <c r="O54" s="214"/>
      <c r="P54" s="216"/>
      <c r="Q54" s="380" t="str">
        <f>IF(SUM('A1'!I54,'A1'!L54:P54)=0,"",SUM('A1'!I54,'A1'!L54:P54))</f>
        <v/>
      </c>
      <c r="R54" s="471"/>
    </row>
    <row r="55" spans="1:18" ht="15" customHeight="1" x14ac:dyDescent="0.25">
      <c r="A55" s="235" t="str">
        <f>IF(ISBLANK('A1'!A55),"",'A1'!A55)</f>
        <v/>
      </c>
      <c r="B55" s="35" t="str">
        <f>IF(ISBLANK('A1'!B55),"",'A1'!B55)</f>
        <v/>
      </c>
      <c r="C55" s="36" t="str">
        <f>IF(ISBLANK('A1'!D55),"",'A1'!D55)</f>
        <v/>
      </c>
      <c r="D55" s="37" t="str">
        <f>IF(ISBLANK('A1'!G55),"",'A1'!G55)</f>
        <v/>
      </c>
      <c r="E55" s="236" t="str">
        <f>IF(ISBLANK('A1'!H55),"",'A1'!H55)</f>
        <v/>
      </c>
      <c r="F55" s="211"/>
      <c r="G55" s="212"/>
      <c r="H55" s="213"/>
      <c r="I55" s="213"/>
      <c r="J55" s="213"/>
      <c r="K55" s="213"/>
      <c r="L55" s="214"/>
      <c r="M55" s="215"/>
      <c r="N55" s="214"/>
      <c r="O55" s="214"/>
      <c r="P55" s="216"/>
      <c r="Q55" s="380" t="str">
        <f>IF(SUM('A1'!I55,'A1'!L55:P55)=0,"",SUM('A1'!I55,'A1'!L55:P55))</f>
        <v/>
      </c>
      <c r="R55" s="471"/>
    </row>
    <row r="56" spans="1:18" ht="15" customHeight="1" x14ac:dyDescent="0.25">
      <c r="A56" s="235" t="str">
        <f>IF(ISBLANK('A1'!A56),"",'A1'!A56)</f>
        <v/>
      </c>
      <c r="B56" s="35" t="str">
        <f>IF(ISBLANK('A1'!B56),"",'A1'!B56)</f>
        <v/>
      </c>
      <c r="C56" s="36" t="str">
        <f>IF(ISBLANK('A1'!D56),"",'A1'!D56)</f>
        <v/>
      </c>
      <c r="D56" s="37" t="str">
        <f>IF(ISBLANK('A1'!G56),"",'A1'!G56)</f>
        <v/>
      </c>
      <c r="E56" s="236" t="str">
        <f>IF(ISBLANK('A1'!H56),"",'A1'!H56)</f>
        <v/>
      </c>
      <c r="F56" s="211"/>
      <c r="G56" s="212"/>
      <c r="H56" s="213"/>
      <c r="I56" s="213"/>
      <c r="J56" s="213"/>
      <c r="K56" s="213"/>
      <c r="L56" s="214"/>
      <c r="M56" s="215"/>
      <c r="N56" s="214"/>
      <c r="O56" s="214"/>
      <c r="P56" s="216"/>
      <c r="Q56" s="380" t="str">
        <f>IF(SUM('A1'!I56,'A1'!L56:P56)=0,"",SUM('A1'!I56,'A1'!L56:P56))</f>
        <v/>
      </c>
      <c r="R56" s="471"/>
    </row>
    <row r="57" spans="1:18" ht="15" customHeight="1" x14ac:dyDescent="0.25">
      <c r="A57" s="235" t="str">
        <f>IF(ISBLANK('A1'!A57),"",'A1'!A57)</f>
        <v/>
      </c>
      <c r="B57" s="35" t="str">
        <f>IF(ISBLANK('A1'!B57),"",'A1'!B57)</f>
        <v/>
      </c>
      <c r="C57" s="36" t="str">
        <f>IF(ISBLANK('A1'!D57),"",'A1'!D57)</f>
        <v/>
      </c>
      <c r="D57" s="37" t="str">
        <f>IF(ISBLANK('A1'!G57),"",'A1'!G57)</f>
        <v/>
      </c>
      <c r="E57" s="236" t="str">
        <f>IF(ISBLANK('A1'!H57),"",'A1'!H57)</f>
        <v/>
      </c>
      <c r="F57" s="211"/>
      <c r="G57" s="212"/>
      <c r="H57" s="213"/>
      <c r="I57" s="213"/>
      <c r="J57" s="213"/>
      <c r="K57" s="213"/>
      <c r="L57" s="214"/>
      <c r="M57" s="215"/>
      <c r="N57" s="214"/>
      <c r="O57" s="214"/>
      <c r="P57" s="216"/>
      <c r="Q57" s="380" t="str">
        <f>IF(SUM('A1'!I57,'A1'!L57:P57)=0,"",SUM('A1'!I57,'A1'!L57:P57))</f>
        <v/>
      </c>
      <c r="R57" s="471"/>
    </row>
    <row r="58" spans="1:18" ht="15" customHeight="1" x14ac:dyDescent="0.25">
      <c r="A58" s="235" t="str">
        <f>IF(ISBLANK('A1'!A58),"",'A1'!A58)</f>
        <v/>
      </c>
      <c r="B58" s="35" t="str">
        <f>IF(ISBLANK('A1'!B58),"",'A1'!B58)</f>
        <v/>
      </c>
      <c r="C58" s="36" t="str">
        <f>IF(ISBLANK('A1'!D58),"",'A1'!D58)</f>
        <v/>
      </c>
      <c r="D58" s="37" t="str">
        <f>IF(ISBLANK('A1'!G58),"",'A1'!G58)</f>
        <v/>
      </c>
      <c r="E58" s="236" t="str">
        <f>IF(ISBLANK('A1'!H58),"",'A1'!H58)</f>
        <v/>
      </c>
      <c r="F58" s="211"/>
      <c r="G58" s="212"/>
      <c r="H58" s="213"/>
      <c r="I58" s="213"/>
      <c r="J58" s="213"/>
      <c r="K58" s="213"/>
      <c r="L58" s="214"/>
      <c r="M58" s="215"/>
      <c r="N58" s="214"/>
      <c r="O58" s="214"/>
      <c r="P58" s="216"/>
      <c r="Q58" s="380" t="str">
        <f>IF(SUM('A1'!I58,'A1'!L58:P58)=0,"",SUM('A1'!I58,'A1'!L58:P58))</f>
        <v/>
      </c>
      <c r="R58" s="471"/>
    </row>
    <row r="59" spans="1:18" ht="15" customHeight="1" x14ac:dyDescent="0.25">
      <c r="A59" s="235" t="str">
        <f>IF(ISBLANK('A1'!A59),"",'A1'!A59)</f>
        <v/>
      </c>
      <c r="B59" s="35" t="str">
        <f>IF(ISBLANK('A1'!B59),"",'A1'!B59)</f>
        <v/>
      </c>
      <c r="C59" s="36" t="str">
        <f>IF(ISBLANK('A1'!D59),"",'A1'!D59)</f>
        <v/>
      </c>
      <c r="D59" s="37" t="str">
        <f>IF(ISBLANK('A1'!G59),"",'A1'!G59)</f>
        <v/>
      </c>
      <c r="E59" s="236" t="str">
        <f>IF(ISBLANK('A1'!H59),"",'A1'!H59)</f>
        <v/>
      </c>
      <c r="F59" s="211"/>
      <c r="G59" s="212"/>
      <c r="H59" s="213"/>
      <c r="I59" s="213"/>
      <c r="J59" s="213"/>
      <c r="K59" s="213"/>
      <c r="L59" s="214"/>
      <c r="M59" s="215"/>
      <c r="N59" s="214"/>
      <c r="O59" s="214"/>
      <c r="P59" s="216"/>
      <c r="Q59" s="380" t="str">
        <f>IF(SUM('A1'!I59,'A1'!L59:P59)=0,"",SUM('A1'!I59,'A1'!L59:P59))</f>
        <v/>
      </c>
      <c r="R59" s="471"/>
    </row>
    <row r="60" spans="1:18" ht="15" customHeight="1" x14ac:dyDescent="0.25">
      <c r="A60" s="235" t="str">
        <f>IF(ISBLANK('A1'!A60),"",'A1'!A60)</f>
        <v/>
      </c>
      <c r="B60" s="35" t="str">
        <f>IF(ISBLANK('A1'!B60),"",'A1'!B60)</f>
        <v/>
      </c>
      <c r="C60" s="36" t="str">
        <f>IF(ISBLANK('A1'!D60),"",'A1'!D60)</f>
        <v/>
      </c>
      <c r="D60" s="37" t="str">
        <f>IF(ISBLANK('A1'!G60),"",'A1'!G60)</f>
        <v/>
      </c>
      <c r="E60" s="236" t="str">
        <f>IF(ISBLANK('A1'!H60),"",'A1'!H60)</f>
        <v/>
      </c>
      <c r="F60" s="211"/>
      <c r="G60" s="212"/>
      <c r="H60" s="213"/>
      <c r="I60" s="213"/>
      <c r="J60" s="213"/>
      <c r="K60" s="213"/>
      <c r="L60" s="214"/>
      <c r="M60" s="215"/>
      <c r="N60" s="214"/>
      <c r="O60" s="214"/>
      <c r="P60" s="216"/>
      <c r="Q60" s="380" t="str">
        <f>IF(SUM('A1'!I60,'A1'!L60:P60)=0,"",SUM('A1'!I60,'A1'!L60:P60))</f>
        <v/>
      </c>
      <c r="R60" s="471"/>
    </row>
    <row r="61" spans="1:18" ht="15" customHeight="1" x14ac:dyDescent="0.25">
      <c r="A61" s="235" t="str">
        <f>IF(ISBLANK('A1'!A61),"",'A1'!A61)</f>
        <v/>
      </c>
      <c r="B61" s="35" t="str">
        <f>IF(ISBLANK('A1'!B61),"",'A1'!B61)</f>
        <v/>
      </c>
      <c r="C61" s="36" t="str">
        <f>IF(ISBLANK('A1'!D61),"",'A1'!D61)</f>
        <v/>
      </c>
      <c r="D61" s="37" t="str">
        <f>IF(ISBLANK('A1'!G61),"",'A1'!G61)</f>
        <v/>
      </c>
      <c r="E61" s="236" t="str">
        <f>IF(ISBLANK('A1'!H61),"",'A1'!H61)</f>
        <v/>
      </c>
      <c r="F61" s="211"/>
      <c r="G61" s="212"/>
      <c r="H61" s="213"/>
      <c r="I61" s="213"/>
      <c r="J61" s="213"/>
      <c r="K61" s="213"/>
      <c r="L61" s="214"/>
      <c r="M61" s="215"/>
      <c r="N61" s="214"/>
      <c r="O61" s="214"/>
      <c r="P61" s="216"/>
      <c r="Q61" s="380" t="str">
        <f>IF(SUM('A1'!I61,'A1'!L61:P61)=0,"",SUM('A1'!I61,'A1'!L61:P61))</f>
        <v/>
      </c>
      <c r="R61" s="471"/>
    </row>
    <row r="62" spans="1:18" ht="15" customHeight="1" x14ac:dyDescent="0.25">
      <c r="A62" s="235" t="str">
        <f>IF(ISBLANK('A1'!A62),"",'A1'!A62)</f>
        <v/>
      </c>
      <c r="B62" s="35" t="str">
        <f>IF(ISBLANK('A1'!B62),"",'A1'!B62)</f>
        <v/>
      </c>
      <c r="C62" s="36" t="str">
        <f>IF(ISBLANK('A1'!D62),"",'A1'!D62)</f>
        <v/>
      </c>
      <c r="D62" s="37" t="str">
        <f>IF(ISBLANK('A1'!G62),"",'A1'!G62)</f>
        <v/>
      </c>
      <c r="E62" s="236" t="str">
        <f>IF(ISBLANK('A1'!H62),"",'A1'!H62)</f>
        <v/>
      </c>
      <c r="F62" s="211"/>
      <c r="G62" s="212"/>
      <c r="H62" s="213"/>
      <c r="I62" s="213"/>
      <c r="J62" s="213"/>
      <c r="K62" s="213"/>
      <c r="L62" s="214"/>
      <c r="M62" s="215"/>
      <c r="N62" s="214"/>
      <c r="O62" s="214"/>
      <c r="P62" s="216"/>
      <c r="Q62" s="380" t="str">
        <f>IF(SUM('A1'!I62,'A1'!L62:P62)=0,"",SUM('A1'!I62,'A1'!L62:P62))</f>
        <v/>
      </c>
      <c r="R62" s="471"/>
    </row>
    <row r="63" spans="1:18" ht="15" customHeight="1" x14ac:dyDescent="0.25">
      <c r="A63" s="235" t="str">
        <f>IF(ISBLANK('A1'!A63),"",'A1'!A63)</f>
        <v/>
      </c>
      <c r="B63" s="35" t="str">
        <f>IF(ISBLANK('A1'!B63),"",'A1'!B63)</f>
        <v/>
      </c>
      <c r="C63" s="36" t="str">
        <f>IF(ISBLANK('A1'!D63),"",'A1'!D63)</f>
        <v/>
      </c>
      <c r="D63" s="37" t="str">
        <f>IF(ISBLANK('A1'!G63),"",'A1'!G63)</f>
        <v/>
      </c>
      <c r="E63" s="236" t="str">
        <f>IF(ISBLANK('A1'!H63),"",'A1'!H63)</f>
        <v/>
      </c>
      <c r="F63" s="211"/>
      <c r="G63" s="212"/>
      <c r="H63" s="213"/>
      <c r="I63" s="213"/>
      <c r="J63" s="213"/>
      <c r="K63" s="213"/>
      <c r="L63" s="214"/>
      <c r="M63" s="215"/>
      <c r="N63" s="214"/>
      <c r="O63" s="214"/>
      <c r="P63" s="216"/>
      <c r="Q63" s="380" t="str">
        <f>IF(SUM('A1'!I63,'A1'!L63:P63)=0,"",SUM('A1'!I63,'A1'!L63:P63))</f>
        <v/>
      </c>
      <c r="R63" s="471"/>
    </row>
    <row r="64" spans="1:18" ht="15" customHeight="1" x14ac:dyDescent="0.25">
      <c r="A64" s="235" t="str">
        <f>IF(ISBLANK('A1'!A64),"",'A1'!A64)</f>
        <v/>
      </c>
      <c r="B64" s="35" t="str">
        <f>IF(ISBLANK('A1'!B64),"",'A1'!B64)</f>
        <v/>
      </c>
      <c r="C64" s="36" t="str">
        <f>IF(ISBLANK('A1'!D64),"",'A1'!D64)</f>
        <v/>
      </c>
      <c r="D64" s="37" t="str">
        <f>IF(ISBLANK('A1'!G64),"",'A1'!G64)</f>
        <v/>
      </c>
      <c r="E64" s="236" t="str">
        <f>IF(ISBLANK('A1'!H64),"",'A1'!H64)</f>
        <v/>
      </c>
      <c r="F64" s="211"/>
      <c r="G64" s="212"/>
      <c r="H64" s="213"/>
      <c r="I64" s="213"/>
      <c r="J64" s="213"/>
      <c r="K64" s="213"/>
      <c r="L64" s="214"/>
      <c r="M64" s="215"/>
      <c r="N64" s="214"/>
      <c r="O64" s="214"/>
      <c r="P64" s="216"/>
      <c r="Q64" s="380" t="str">
        <f>IF(SUM('A1'!I64,'A1'!L64:P64)=0,"",SUM('A1'!I64,'A1'!L64:P64))</f>
        <v/>
      </c>
      <c r="R64" s="471"/>
    </row>
    <row r="65" spans="1:18" ht="15" customHeight="1" x14ac:dyDescent="0.25">
      <c r="A65" s="235" t="str">
        <f>IF(ISBLANK('A1'!A65),"",'A1'!A65)</f>
        <v/>
      </c>
      <c r="B65" s="35" t="str">
        <f>IF(ISBLANK('A1'!B65),"",'A1'!B65)</f>
        <v/>
      </c>
      <c r="C65" s="36" t="str">
        <f>IF(ISBLANK('A1'!D65),"",'A1'!D65)</f>
        <v/>
      </c>
      <c r="D65" s="37" t="str">
        <f>IF(ISBLANK('A1'!G65),"",'A1'!G65)</f>
        <v/>
      </c>
      <c r="E65" s="236" t="str">
        <f>IF(ISBLANK('A1'!H65),"",'A1'!H65)</f>
        <v/>
      </c>
      <c r="F65" s="211"/>
      <c r="G65" s="212"/>
      <c r="H65" s="213"/>
      <c r="I65" s="213"/>
      <c r="J65" s="213"/>
      <c r="K65" s="213"/>
      <c r="L65" s="214"/>
      <c r="M65" s="215"/>
      <c r="N65" s="214"/>
      <c r="O65" s="214"/>
      <c r="P65" s="216"/>
      <c r="Q65" s="380" t="str">
        <f>IF(SUM('A1'!I65,'A1'!L65:P65)=0,"",SUM('A1'!I65,'A1'!L65:P65))</f>
        <v/>
      </c>
      <c r="R65" s="471"/>
    </row>
    <row r="66" spans="1:18" ht="15" customHeight="1" x14ac:dyDescent="0.25">
      <c r="A66" s="235" t="str">
        <f>IF(ISBLANK('A1'!A66),"",'A1'!A66)</f>
        <v/>
      </c>
      <c r="B66" s="35" t="str">
        <f>IF(ISBLANK('A1'!B66),"",'A1'!B66)</f>
        <v/>
      </c>
      <c r="C66" s="36" t="str">
        <f>IF(ISBLANK('A1'!D66),"",'A1'!D66)</f>
        <v/>
      </c>
      <c r="D66" s="37" t="str">
        <f>IF(ISBLANK('A1'!G66),"",'A1'!G66)</f>
        <v/>
      </c>
      <c r="E66" s="236" t="str">
        <f>IF(ISBLANK('A1'!H66),"",'A1'!H66)</f>
        <v/>
      </c>
      <c r="F66" s="211"/>
      <c r="G66" s="212"/>
      <c r="H66" s="213"/>
      <c r="I66" s="213"/>
      <c r="J66" s="213"/>
      <c r="K66" s="213"/>
      <c r="L66" s="214"/>
      <c r="M66" s="215"/>
      <c r="N66" s="214"/>
      <c r="O66" s="214"/>
      <c r="P66" s="216"/>
      <c r="Q66" s="380" t="str">
        <f>IF(SUM('A1'!I66,'A1'!L66:P66)=0,"",SUM('A1'!I66,'A1'!L66:P66))</f>
        <v/>
      </c>
      <c r="R66" s="471"/>
    </row>
    <row r="67" spans="1:18" ht="15" customHeight="1" x14ac:dyDescent="0.25">
      <c r="A67" s="235" t="str">
        <f>IF(ISBLANK('A1'!A67),"",'A1'!A67)</f>
        <v/>
      </c>
      <c r="B67" s="35" t="str">
        <f>IF(ISBLANK('A1'!B67),"",'A1'!B67)</f>
        <v/>
      </c>
      <c r="C67" s="36" t="str">
        <f>IF(ISBLANK('A1'!D67),"",'A1'!D67)</f>
        <v/>
      </c>
      <c r="D67" s="37" t="str">
        <f>IF(ISBLANK('A1'!G67),"",'A1'!G67)</f>
        <v/>
      </c>
      <c r="E67" s="236" t="str">
        <f>IF(ISBLANK('A1'!H67),"",'A1'!H67)</f>
        <v/>
      </c>
      <c r="F67" s="211"/>
      <c r="G67" s="212"/>
      <c r="H67" s="213"/>
      <c r="I67" s="213"/>
      <c r="J67" s="213"/>
      <c r="K67" s="213"/>
      <c r="L67" s="214"/>
      <c r="M67" s="215"/>
      <c r="N67" s="214"/>
      <c r="O67" s="214"/>
      <c r="P67" s="216"/>
      <c r="Q67" s="380" t="str">
        <f>IF(SUM('A1'!I67,'A1'!L67:P67)=0,"",SUM('A1'!I67,'A1'!L67:P67))</f>
        <v/>
      </c>
      <c r="R67" s="471"/>
    </row>
    <row r="68" spans="1:18" ht="15" customHeight="1" x14ac:dyDescent="0.25">
      <c r="A68" s="235" t="str">
        <f>IF(ISBLANK('A1'!A68),"",'A1'!A68)</f>
        <v/>
      </c>
      <c r="B68" s="35" t="str">
        <f>IF(ISBLANK('A1'!B68),"",'A1'!B68)</f>
        <v/>
      </c>
      <c r="C68" s="36" t="str">
        <f>IF(ISBLANK('A1'!D68),"",'A1'!D68)</f>
        <v/>
      </c>
      <c r="D68" s="37" t="str">
        <f>IF(ISBLANK('A1'!G68),"",'A1'!G68)</f>
        <v/>
      </c>
      <c r="E68" s="236" t="str">
        <f>IF(ISBLANK('A1'!H68),"",'A1'!H68)</f>
        <v/>
      </c>
      <c r="F68" s="211"/>
      <c r="G68" s="212"/>
      <c r="H68" s="213"/>
      <c r="I68" s="213"/>
      <c r="J68" s="213"/>
      <c r="K68" s="213"/>
      <c r="L68" s="214"/>
      <c r="M68" s="215"/>
      <c r="N68" s="214"/>
      <c r="O68" s="214"/>
      <c r="P68" s="216"/>
      <c r="Q68" s="380" t="str">
        <f>IF(SUM('A1'!I68,'A1'!L68:P68)=0,"",SUM('A1'!I68,'A1'!L68:P68))</f>
        <v/>
      </c>
      <c r="R68" s="471"/>
    </row>
    <row r="69" spans="1:18" ht="15" customHeight="1" x14ac:dyDescent="0.25">
      <c r="A69" s="235" t="str">
        <f>IF(ISBLANK('A1'!A69),"",'A1'!A69)</f>
        <v/>
      </c>
      <c r="B69" s="35" t="str">
        <f>IF(ISBLANK('A1'!B69),"",'A1'!B69)</f>
        <v/>
      </c>
      <c r="C69" s="36" t="str">
        <f>IF(ISBLANK('A1'!D69),"",'A1'!D69)</f>
        <v/>
      </c>
      <c r="D69" s="37" t="str">
        <f>IF(ISBLANK('A1'!G69),"",'A1'!G69)</f>
        <v/>
      </c>
      <c r="E69" s="236" t="str">
        <f>IF(ISBLANK('A1'!H69),"",'A1'!H69)</f>
        <v/>
      </c>
      <c r="F69" s="211"/>
      <c r="G69" s="212"/>
      <c r="H69" s="213"/>
      <c r="I69" s="213"/>
      <c r="J69" s="213"/>
      <c r="K69" s="213"/>
      <c r="L69" s="214"/>
      <c r="M69" s="215"/>
      <c r="N69" s="214"/>
      <c r="O69" s="214"/>
      <c r="P69" s="216"/>
      <c r="Q69" s="380" t="str">
        <f>IF(SUM('A1'!I69,'A1'!L69:P69)=0,"",SUM('A1'!I69,'A1'!L69:P69))</f>
        <v/>
      </c>
      <c r="R69" s="471"/>
    </row>
    <row r="70" spans="1:18" ht="15" customHeight="1" x14ac:dyDescent="0.25">
      <c r="A70" s="235" t="str">
        <f>IF(ISBLANK('A1'!A70),"",'A1'!A70)</f>
        <v/>
      </c>
      <c r="B70" s="35" t="str">
        <f>IF(ISBLANK('A1'!B70),"",'A1'!B70)</f>
        <v/>
      </c>
      <c r="C70" s="36" t="str">
        <f>IF(ISBLANK('A1'!D70),"",'A1'!D70)</f>
        <v/>
      </c>
      <c r="D70" s="37" t="str">
        <f>IF(ISBLANK('A1'!G70),"",'A1'!G70)</f>
        <v/>
      </c>
      <c r="E70" s="236" t="str">
        <f>IF(ISBLANK('A1'!H70),"",'A1'!H70)</f>
        <v/>
      </c>
      <c r="F70" s="211"/>
      <c r="G70" s="212"/>
      <c r="H70" s="213"/>
      <c r="I70" s="213"/>
      <c r="J70" s="213"/>
      <c r="K70" s="213"/>
      <c r="L70" s="214"/>
      <c r="M70" s="215"/>
      <c r="N70" s="214"/>
      <c r="O70" s="214"/>
      <c r="P70" s="216"/>
      <c r="Q70" s="380" t="str">
        <f>IF(SUM('A1'!I70,'A1'!L70:P70)=0,"",SUM('A1'!I70,'A1'!L70:P70))</f>
        <v/>
      </c>
      <c r="R70" s="471"/>
    </row>
    <row r="71" spans="1:18" ht="15" customHeight="1" x14ac:dyDescent="0.25">
      <c r="A71" s="235" t="str">
        <f>IF(ISBLANK('A1'!A71),"",'A1'!A71)</f>
        <v/>
      </c>
      <c r="B71" s="35" t="str">
        <f>IF(ISBLANK('A1'!B71),"",'A1'!B71)</f>
        <v/>
      </c>
      <c r="C71" s="36" t="str">
        <f>IF(ISBLANK('A1'!D71),"",'A1'!D71)</f>
        <v/>
      </c>
      <c r="D71" s="37" t="str">
        <f>IF(ISBLANK('A1'!G71),"",'A1'!G71)</f>
        <v/>
      </c>
      <c r="E71" s="236" t="str">
        <f>IF(ISBLANK('A1'!H71),"",'A1'!H71)</f>
        <v/>
      </c>
      <c r="F71" s="211"/>
      <c r="G71" s="212"/>
      <c r="H71" s="213"/>
      <c r="I71" s="213"/>
      <c r="J71" s="213"/>
      <c r="K71" s="213"/>
      <c r="L71" s="214"/>
      <c r="M71" s="215"/>
      <c r="N71" s="214"/>
      <c r="O71" s="214"/>
      <c r="P71" s="216"/>
      <c r="Q71" s="380" t="str">
        <f>IF(SUM('A1'!I71,'A1'!L71:P71)=0,"",SUM('A1'!I71,'A1'!L71:P71))</f>
        <v/>
      </c>
      <c r="R71" s="471"/>
    </row>
    <row r="72" spans="1:18" ht="15" customHeight="1" x14ac:dyDescent="0.25">
      <c r="A72" s="235" t="str">
        <f>IF(ISBLANK('A1'!A72),"",'A1'!A72)</f>
        <v/>
      </c>
      <c r="B72" s="35" t="str">
        <f>IF(ISBLANK('A1'!B72),"",'A1'!B72)</f>
        <v/>
      </c>
      <c r="C72" s="36" t="str">
        <f>IF(ISBLANK('A1'!D72),"",'A1'!D72)</f>
        <v/>
      </c>
      <c r="D72" s="37" t="str">
        <f>IF(ISBLANK('A1'!G72),"",'A1'!G72)</f>
        <v/>
      </c>
      <c r="E72" s="236" t="str">
        <f>IF(ISBLANK('A1'!H72),"",'A1'!H72)</f>
        <v/>
      </c>
      <c r="F72" s="211"/>
      <c r="G72" s="212"/>
      <c r="H72" s="213"/>
      <c r="I72" s="213"/>
      <c r="J72" s="213"/>
      <c r="K72" s="213"/>
      <c r="L72" s="214"/>
      <c r="M72" s="215"/>
      <c r="N72" s="214"/>
      <c r="O72" s="214"/>
      <c r="P72" s="216"/>
      <c r="Q72" s="380" t="str">
        <f>IF(SUM('A1'!I72,'A1'!L72:P72)=0,"",SUM('A1'!I72,'A1'!L72:P72))</f>
        <v/>
      </c>
      <c r="R72" s="471"/>
    </row>
    <row r="73" spans="1:18" ht="15" customHeight="1" x14ac:dyDescent="0.25">
      <c r="A73" s="235" t="str">
        <f>IF(ISBLANK('A1'!A73),"",'A1'!A73)</f>
        <v/>
      </c>
      <c r="B73" s="35" t="str">
        <f>IF(ISBLANK('A1'!B73),"",'A1'!B73)</f>
        <v/>
      </c>
      <c r="C73" s="36" t="str">
        <f>IF(ISBLANK('A1'!D73),"",'A1'!D73)</f>
        <v/>
      </c>
      <c r="D73" s="37" t="str">
        <f>IF(ISBLANK('A1'!G73),"",'A1'!G73)</f>
        <v/>
      </c>
      <c r="E73" s="236" t="str">
        <f>IF(ISBLANK('A1'!H73),"",'A1'!H73)</f>
        <v/>
      </c>
      <c r="F73" s="211"/>
      <c r="G73" s="212"/>
      <c r="H73" s="213"/>
      <c r="I73" s="213"/>
      <c r="J73" s="213"/>
      <c r="K73" s="213"/>
      <c r="L73" s="214"/>
      <c r="M73" s="215"/>
      <c r="N73" s="214"/>
      <c r="O73" s="214"/>
      <c r="P73" s="216"/>
      <c r="Q73" s="380" t="str">
        <f>IF(SUM('A1'!I73,'A1'!L73:P73)=0,"",SUM('A1'!I73,'A1'!L73:P73))</f>
        <v/>
      </c>
      <c r="R73" s="471"/>
    </row>
    <row r="74" spans="1:18" ht="15" customHeight="1" x14ac:dyDescent="0.25">
      <c r="A74" s="235" t="str">
        <f>IF(ISBLANK('A1'!A74),"",'A1'!A74)</f>
        <v/>
      </c>
      <c r="B74" s="35" t="str">
        <f>IF(ISBLANK('A1'!B74),"",'A1'!B74)</f>
        <v/>
      </c>
      <c r="C74" s="36" t="str">
        <f>IF(ISBLANK('A1'!D74),"",'A1'!D74)</f>
        <v/>
      </c>
      <c r="D74" s="37" t="str">
        <f>IF(ISBLANK('A1'!G74),"",'A1'!G74)</f>
        <v/>
      </c>
      <c r="E74" s="236" t="str">
        <f>IF(ISBLANK('A1'!H74),"",'A1'!H74)</f>
        <v/>
      </c>
      <c r="F74" s="211"/>
      <c r="G74" s="212"/>
      <c r="H74" s="213"/>
      <c r="I74" s="213"/>
      <c r="J74" s="213"/>
      <c r="K74" s="213"/>
      <c r="L74" s="214"/>
      <c r="M74" s="215"/>
      <c r="N74" s="214"/>
      <c r="O74" s="214"/>
      <c r="P74" s="216"/>
      <c r="Q74" s="380" t="str">
        <f>IF(SUM('A1'!I74,'A1'!L74:P74)=0,"",SUM('A1'!I74,'A1'!L74:P74))</f>
        <v/>
      </c>
      <c r="R74" s="471"/>
    </row>
    <row r="75" spans="1:18" ht="15" customHeight="1" x14ac:dyDescent="0.25">
      <c r="A75" s="235" t="str">
        <f>IF(ISBLANK('A1'!A75),"",'A1'!A75)</f>
        <v/>
      </c>
      <c r="B75" s="35" t="str">
        <f>IF(ISBLANK('A1'!B75),"",'A1'!B75)</f>
        <v/>
      </c>
      <c r="C75" s="36" t="str">
        <f>IF(ISBLANK('A1'!D75),"",'A1'!D75)</f>
        <v/>
      </c>
      <c r="D75" s="37" t="str">
        <f>IF(ISBLANK('A1'!G75),"",'A1'!G75)</f>
        <v/>
      </c>
      <c r="E75" s="236" t="str">
        <f>IF(ISBLANK('A1'!H75),"",'A1'!H75)</f>
        <v/>
      </c>
      <c r="F75" s="211"/>
      <c r="G75" s="212"/>
      <c r="H75" s="213"/>
      <c r="I75" s="213"/>
      <c r="J75" s="213"/>
      <c r="K75" s="213"/>
      <c r="L75" s="214"/>
      <c r="M75" s="215"/>
      <c r="N75" s="214"/>
      <c r="O75" s="214"/>
      <c r="P75" s="216"/>
      <c r="Q75" s="380" t="str">
        <f>IF(SUM('A1'!I75,'A1'!L75:P75)=0,"",SUM('A1'!I75,'A1'!L75:P75))</f>
        <v/>
      </c>
      <c r="R75" s="471"/>
    </row>
    <row r="76" spans="1:18" ht="15" customHeight="1" x14ac:dyDescent="0.25">
      <c r="A76" s="235" t="str">
        <f>IF(ISBLANK('A1'!A76),"",'A1'!A76)</f>
        <v/>
      </c>
      <c r="B76" s="35" t="str">
        <f>IF(ISBLANK('A1'!B76),"",'A1'!B76)</f>
        <v/>
      </c>
      <c r="C76" s="36" t="str">
        <f>IF(ISBLANK('A1'!D76),"",'A1'!D76)</f>
        <v/>
      </c>
      <c r="D76" s="37" t="str">
        <f>IF(ISBLANK('A1'!G76),"",'A1'!G76)</f>
        <v/>
      </c>
      <c r="E76" s="236" t="str">
        <f>IF(ISBLANK('A1'!H76),"",'A1'!H76)</f>
        <v/>
      </c>
      <c r="F76" s="211"/>
      <c r="G76" s="212"/>
      <c r="H76" s="213"/>
      <c r="I76" s="213"/>
      <c r="J76" s="213"/>
      <c r="K76" s="213"/>
      <c r="L76" s="214"/>
      <c r="M76" s="215"/>
      <c r="N76" s="214"/>
      <c r="O76" s="214"/>
      <c r="P76" s="216"/>
      <c r="Q76" s="380" t="str">
        <f>IF(SUM('A1'!I76,'A1'!L76:P76)=0,"",SUM('A1'!I76,'A1'!L76:P76))</f>
        <v/>
      </c>
      <c r="R76" s="471"/>
    </row>
    <row r="77" spans="1:18" ht="15" customHeight="1" x14ac:dyDescent="0.25">
      <c r="A77" s="235" t="str">
        <f>IF(ISBLANK('A1'!A77),"",'A1'!A77)</f>
        <v/>
      </c>
      <c r="B77" s="35" t="str">
        <f>IF(ISBLANK('A1'!B77),"",'A1'!B77)</f>
        <v/>
      </c>
      <c r="C77" s="36" t="str">
        <f>IF(ISBLANK('A1'!D77),"",'A1'!D77)</f>
        <v/>
      </c>
      <c r="D77" s="37" t="str">
        <f>IF(ISBLANK('A1'!G77),"",'A1'!G77)</f>
        <v/>
      </c>
      <c r="E77" s="236" t="str">
        <f>IF(ISBLANK('A1'!H77),"",'A1'!H77)</f>
        <v/>
      </c>
      <c r="F77" s="211"/>
      <c r="G77" s="212"/>
      <c r="H77" s="213"/>
      <c r="I77" s="213"/>
      <c r="J77" s="213"/>
      <c r="K77" s="213"/>
      <c r="L77" s="214"/>
      <c r="M77" s="215"/>
      <c r="N77" s="214"/>
      <c r="O77" s="214"/>
      <c r="P77" s="216"/>
      <c r="Q77" s="380" t="str">
        <f>IF(SUM('A1'!I77,'A1'!L77:P77)=0,"",SUM('A1'!I77,'A1'!L77:P77))</f>
        <v/>
      </c>
      <c r="R77" s="471"/>
    </row>
    <row r="78" spans="1:18" ht="15" customHeight="1" x14ac:dyDescent="0.25">
      <c r="A78" s="235" t="str">
        <f>IF(ISBLANK('A1'!A78),"",'A1'!A78)</f>
        <v/>
      </c>
      <c r="B78" s="35" t="str">
        <f>IF(ISBLANK('A1'!B78),"",'A1'!B78)</f>
        <v/>
      </c>
      <c r="C78" s="36" t="str">
        <f>IF(ISBLANK('A1'!D78),"",'A1'!D78)</f>
        <v/>
      </c>
      <c r="D78" s="37" t="str">
        <f>IF(ISBLANK('A1'!G78),"",'A1'!G78)</f>
        <v/>
      </c>
      <c r="E78" s="236" t="str">
        <f>IF(ISBLANK('A1'!H78),"",'A1'!H78)</f>
        <v/>
      </c>
      <c r="F78" s="211"/>
      <c r="G78" s="212"/>
      <c r="H78" s="213"/>
      <c r="I78" s="213"/>
      <c r="J78" s="213"/>
      <c r="K78" s="213"/>
      <c r="L78" s="214"/>
      <c r="M78" s="215"/>
      <c r="N78" s="214"/>
      <c r="O78" s="214"/>
      <c r="P78" s="216"/>
      <c r="Q78" s="380" t="str">
        <f>IF(SUM('A1'!I78,'A1'!L78:P78)=0,"",SUM('A1'!I78,'A1'!L78:P78))</f>
        <v/>
      </c>
      <c r="R78" s="471"/>
    </row>
    <row r="79" spans="1:18" ht="15" customHeight="1" x14ac:dyDescent="0.25">
      <c r="A79" s="235" t="str">
        <f>IF(ISBLANK('A1'!A79),"",'A1'!A79)</f>
        <v/>
      </c>
      <c r="B79" s="35" t="str">
        <f>IF(ISBLANK('A1'!B79),"",'A1'!B79)</f>
        <v/>
      </c>
      <c r="C79" s="36" t="str">
        <f>IF(ISBLANK('A1'!D79),"",'A1'!D79)</f>
        <v/>
      </c>
      <c r="D79" s="37" t="str">
        <f>IF(ISBLANK('A1'!G79),"",'A1'!G79)</f>
        <v/>
      </c>
      <c r="E79" s="236" t="str">
        <f>IF(ISBLANK('A1'!H79),"",'A1'!H79)</f>
        <v/>
      </c>
      <c r="F79" s="211"/>
      <c r="G79" s="212"/>
      <c r="H79" s="213"/>
      <c r="I79" s="213"/>
      <c r="J79" s="213"/>
      <c r="K79" s="213"/>
      <c r="L79" s="214"/>
      <c r="M79" s="215"/>
      <c r="N79" s="214"/>
      <c r="O79" s="214"/>
      <c r="P79" s="216"/>
      <c r="Q79" s="380" t="str">
        <f>IF(SUM('A1'!I79,'A1'!L79:P79)=0,"",SUM('A1'!I79,'A1'!L79:P79))</f>
        <v/>
      </c>
      <c r="R79" s="471"/>
    </row>
    <row r="80" spans="1:18" ht="15" customHeight="1" x14ac:dyDescent="0.25">
      <c r="A80" s="235" t="str">
        <f>IF(ISBLANK('A1'!A80),"",'A1'!A80)</f>
        <v/>
      </c>
      <c r="B80" s="35" t="str">
        <f>IF(ISBLANK('A1'!B80),"",'A1'!B80)</f>
        <v/>
      </c>
      <c r="C80" s="36" t="str">
        <f>IF(ISBLANK('A1'!D80),"",'A1'!D80)</f>
        <v/>
      </c>
      <c r="D80" s="37" t="str">
        <f>IF(ISBLANK('A1'!G80),"",'A1'!G80)</f>
        <v/>
      </c>
      <c r="E80" s="236" t="str">
        <f>IF(ISBLANK('A1'!H80),"",'A1'!H80)</f>
        <v/>
      </c>
      <c r="F80" s="211"/>
      <c r="G80" s="212"/>
      <c r="H80" s="213"/>
      <c r="I80" s="213"/>
      <c r="J80" s="213"/>
      <c r="K80" s="213"/>
      <c r="L80" s="214"/>
      <c r="M80" s="215"/>
      <c r="N80" s="214"/>
      <c r="O80" s="214"/>
      <c r="P80" s="216"/>
      <c r="Q80" s="380" t="str">
        <f>IF(SUM('A1'!I80,'A1'!L80:P80)=0,"",SUM('A1'!I80,'A1'!L80:P80))</f>
        <v/>
      </c>
      <c r="R80" s="471"/>
    </row>
    <row r="81" spans="1:18" ht="15" customHeight="1" x14ac:dyDescent="0.25">
      <c r="A81" s="235" t="str">
        <f>IF(ISBLANK('A1'!A81),"",'A1'!A81)</f>
        <v/>
      </c>
      <c r="B81" s="35" t="str">
        <f>IF(ISBLANK('A1'!B81),"",'A1'!B81)</f>
        <v/>
      </c>
      <c r="C81" s="36" t="str">
        <f>IF(ISBLANK('A1'!D81),"",'A1'!D81)</f>
        <v/>
      </c>
      <c r="D81" s="37" t="str">
        <f>IF(ISBLANK('A1'!G81),"",'A1'!G81)</f>
        <v/>
      </c>
      <c r="E81" s="236" t="str">
        <f>IF(ISBLANK('A1'!H81),"",'A1'!H81)</f>
        <v/>
      </c>
      <c r="F81" s="211"/>
      <c r="G81" s="212"/>
      <c r="H81" s="213"/>
      <c r="I81" s="213"/>
      <c r="J81" s="213"/>
      <c r="K81" s="213"/>
      <c r="L81" s="214"/>
      <c r="M81" s="215"/>
      <c r="N81" s="214"/>
      <c r="O81" s="214"/>
      <c r="P81" s="216"/>
      <c r="Q81" s="380" t="str">
        <f>IF(SUM('A1'!I81,'A1'!L81:P81)=0,"",SUM('A1'!I81,'A1'!L81:P81))</f>
        <v/>
      </c>
      <c r="R81" s="471"/>
    </row>
    <row r="82" spans="1:18" ht="15" customHeight="1" x14ac:dyDescent="0.25">
      <c r="A82" s="235" t="str">
        <f>IF(ISBLANK('A1'!A82),"",'A1'!A82)</f>
        <v/>
      </c>
      <c r="B82" s="35" t="str">
        <f>IF(ISBLANK('A1'!B82),"",'A1'!B82)</f>
        <v/>
      </c>
      <c r="C82" s="36" t="str">
        <f>IF(ISBLANK('A1'!D82),"",'A1'!D82)</f>
        <v/>
      </c>
      <c r="D82" s="37" t="str">
        <f>IF(ISBLANK('A1'!G82),"",'A1'!G82)</f>
        <v/>
      </c>
      <c r="E82" s="236" t="str">
        <f>IF(ISBLANK('A1'!H82),"",'A1'!H82)</f>
        <v/>
      </c>
      <c r="F82" s="211"/>
      <c r="G82" s="212"/>
      <c r="H82" s="213"/>
      <c r="I82" s="213"/>
      <c r="J82" s="213"/>
      <c r="K82" s="213"/>
      <c r="L82" s="214"/>
      <c r="M82" s="215"/>
      <c r="N82" s="214"/>
      <c r="O82" s="214"/>
      <c r="P82" s="216"/>
      <c r="Q82" s="380" t="str">
        <f>IF(SUM('A1'!I82,'A1'!L82:P82)=0,"",SUM('A1'!I82,'A1'!L82:P82))</f>
        <v/>
      </c>
      <c r="R82" s="471"/>
    </row>
    <row r="83" spans="1:18" ht="15" customHeight="1" x14ac:dyDescent="0.25">
      <c r="A83" s="235" t="str">
        <f>IF(ISBLANK('A1'!A83),"",'A1'!A83)</f>
        <v/>
      </c>
      <c r="B83" s="35" t="str">
        <f>IF(ISBLANK('A1'!B83),"",'A1'!B83)</f>
        <v/>
      </c>
      <c r="C83" s="36" t="str">
        <f>IF(ISBLANK('A1'!D83),"",'A1'!D83)</f>
        <v/>
      </c>
      <c r="D83" s="37" t="str">
        <f>IF(ISBLANK('A1'!G83),"",'A1'!G83)</f>
        <v/>
      </c>
      <c r="E83" s="236" t="str">
        <f>IF(ISBLANK('A1'!H83),"",'A1'!H83)</f>
        <v/>
      </c>
      <c r="F83" s="211"/>
      <c r="G83" s="212"/>
      <c r="H83" s="213"/>
      <c r="I83" s="213"/>
      <c r="J83" s="213"/>
      <c r="K83" s="213"/>
      <c r="L83" s="214"/>
      <c r="M83" s="215"/>
      <c r="N83" s="214"/>
      <c r="O83" s="214"/>
      <c r="P83" s="216"/>
      <c r="Q83" s="380" t="str">
        <f>IF(SUM('A1'!I83,'A1'!L83:P83)=0,"",SUM('A1'!I83,'A1'!L83:P83))</f>
        <v/>
      </c>
      <c r="R83" s="471"/>
    </row>
    <row r="84" spans="1:18" ht="15" customHeight="1" x14ac:dyDescent="0.25">
      <c r="A84" s="235" t="str">
        <f>IF(ISBLANK('A1'!A84),"",'A1'!A84)</f>
        <v/>
      </c>
      <c r="B84" s="35" t="str">
        <f>IF(ISBLANK('A1'!B84),"",'A1'!B84)</f>
        <v/>
      </c>
      <c r="C84" s="36" t="str">
        <f>IF(ISBLANK('A1'!D84),"",'A1'!D84)</f>
        <v/>
      </c>
      <c r="D84" s="37" t="str">
        <f>IF(ISBLANK('A1'!G84),"",'A1'!G84)</f>
        <v/>
      </c>
      <c r="E84" s="236" t="str">
        <f>IF(ISBLANK('A1'!H84),"",'A1'!H84)</f>
        <v/>
      </c>
      <c r="F84" s="211"/>
      <c r="G84" s="212"/>
      <c r="H84" s="213"/>
      <c r="I84" s="213"/>
      <c r="J84" s="213"/>
      <c r="K84" s="213"/>
      <c r="L84" s="214"/>
      <c r="M84" s="215"/>
      <c r="N84" s="214"/>
      <c r="O84" s="214"/>
      <c r="P84" s="216"/>
      <c r="Q84" s="380" t="str">
        <f>IF(SUM('A1'!I84,'A1'!L84:P84)=0,"",SUM('A1'!I84,'A1'!L84:P84))</f>
        <v/>
      </c>
      <c r="R84" s="471"/>
    </row>
    <row r="85" spans="1:18" ht="15" customHeight="1" x14ac:dyDescent="0.25">
      <c r="A85" s="235" t="str">
        <f>IF(ISBLANK('A1'!A85),"",'A1'!A85)</f>
        <v/>
      </c>
      <c r="B85" s="35" t="str">
        <f>IF(ISBLANK('A1'!B85),"",'A1'!B85)</f>
        <v/>
      </c>
      <c r="C85" s="36" t="str">
        <f>IF(ISBLANK('A1'!D85),"",'A1'!D85)</f>
        <v/>
      </c>
      <c r="D85" s="37" t="str">
        <f>IF(ISBLANK('A1'!G85),"",'A1'!G85)</f>
        <v/>
      </c>
      <c r="E85" s="236" t="str">
        <f>IF(ISBLANK('A1'!H85),"",'A1'!H85)</f>
        <v/>
      </c>
      <c r="F85" s="211"/>
      <c r="G85" s="212"/>
      <c r="H85" s="213"/>
      <c r="I85" s="213"/>
      <c r="J85" s="213"/>
      <c r="K85" s="213"/>
      <c r="L85" s="214"/>
      <c r="M85" s="215"/>
      <c r="N85" s="214"/>
      <c r="O85" s="214"/>
      <c r="P85" s="216"/>
      <c r="Q85" s="380" t="str">
        <f>IF(SUM('A1'!I85,'A1'!L85:P85)=0,"",SUM('A1'!I85,'A1'!L85:P85))</f>
        <v/>
      </c>
      <c r="R85" s="471"/>
    </row>
    <row r="86" spans="1:18" ht="15" customHeight="1" x14ac:dyDescent="0.25">
      <c r="A86" s="235" t="str">
        <f>IF(ISBLANK('A1'!A86),"",'A1'!A86)</f>
        <v/>
      </c>
      <c r="B86" s="35" t="str">
        <f>IF(ISBLANK('A1'!B86),"",'A1'!B86)</f>
        <v/>
      </c>
      <c r="C86" s="36" t="str">
        <f>IF(ISBLANK('A1'!D86),"",'A1'!D86)</f>
        <v/>
      </c>
      <c r="D86" s="37" t="str">
        <f>IF(ISBLANK('A1'!G86),"",'A1'!G86)</f>
        <v/>
      </c>
      <c r="E86" s="236" t="str">
        <f>IF(ISBLANK('A1'!H86),"",'A1'!H86)</f>
        <v/>
      </c>
      <c r="F86" s="211"/>
      <c r="G86" s="212"/>
      <c r="H86" s="213"/>
      <c r="I86" s="213"/>
      <c r="J86" s="213"/>
      <c r="K86" s="213"/>
      <c r="L86" s="214"/>
      <c r="M86" s="215"/>
      <c r="N86" s="214"/>
      <c r="O86" s="214"/>
      <c r="P86" s="216"/>
      <c r="Q86" s="380" t="str">
        <f>IF(SUM('A1'!I86,'A1'!L86:P86)=0,"",SUM('A1'!I86,'A1'!L86:P86))</f>
        <v/>
      </c>
      <c r="R86" s="471"/>
    </row>
    <row r="87" spans="1:18" ht="15" customHeight="1" x14ac:dyDescent="0.25">
      <c r="A87" s="235" t="str">
        <f>IF(ISBLANK('A1'!A87),"",'A1'!A87)</f>
        <v/>
      </c>
      <c r="B87" s="35" t="str">
        <f>IF(ISBLANK('A1'!B87),"",'A1'!B87)</f>
        <v/>
      </c>
      <c r="C87" s="36" t="str">
        <f>IF(ISBLANK('A1'!D87),"",'A1'!D87)</f>
        <v/>
      </c>
      <c r="D87" s="37" t="str">
        <f>IF(ISBLANK('A1'!G87),"",'A1'!G87)</f>
        <v/>
      </c>
      <c r="E87" s="236" t="str">
        <f>IF(ISBLANK('A1'!H87),"",'A1'!H87)</f>
        <v/>
      </c>
      <c r="F87" s="211"/>
      <c r="G87" s="212"/>
      <c r="H87" s="213"/>
      <c r="I87" s="213"/>
      <c r="J87" s="213"/>
      <c r="K87" s="213"/>
      <c r="L87" s="214"/>
      <c r="M87" s="215"/>
      <c r="N87" s="214"/>
      <c r="O87" s="214"/>
      <c r="P87" s="216"/>
      <c r="Q87" s="380" t="str">
        <f>IF(SUM('A1'!I87,'A1'!L87:P87)=0,"",SUM('A1'!I87,'A1'!L87:P87))</f>
        <v/>
      </c>
      <c r="R87" s="471"/>
    </row>
    <row r="88" spans="1:18" ht="15" customHeight="1" x14ac:dyDescent="0.25">
      <c r="A88" s="235" t="str">
        <f>IF(ISBLANK('A1'!A88),"",'A1'!A88)</f>
        <v/>
      </c>
      <c r="B88" s="35" t="str">
        <f>IF(ISBLANK('A1'!B88),"",'A1'!B88)</f>
        <v/>
      </c>
      <c r="C88" s="36" t="str">
        <f>IF(ISBLANK('A1'!D88),"",'A1'!D88)</f>
        <v/>
      </c>
      <c r="D88" s="37" t="str">
        <f>IF(ISBLANK('A1'!G88),"",'A1'!G88)</f>
        <v/>
      </c>
      <c r="E88" s="236" t="str">
        <f>IF(ISBLANK('A1'!H88),"",'A1'!H88)</f>
        <v/>
      </c>
      <c r="F88" s="211"/>
      <c r="G88" s="212"/>
      <c r="H88" s="213"/>
      <c r="I88" s="213"/>
      <c r="J88" s="213"/>
      <c r="K88" s="213"/>
      <c r="L88" s="214"/>
      <c r="M88" s="215"/>
      <c r="N88" s="214"/>
      <c r="O88" s="214"/>
      <c r="P88" s="216"/>
      <c r="Q88" s="380" t="str">
        <f>IF(SUM('A1'!I88,'A1'!L88:P88)=0,"",SUM('A1'!I88,'A1'!L88:P88))</f>
        <v/>
      </c>
      <c r="R88" s="471"/>
    </row>
    <row r="89" spans="1:18" ht="15" customHeight="1" x14ac:dyDescent="0.25">
      <c r="A89" s="235" t="str">
        <f>IF(ISBLANK('A1'!A89),"",'A1'!A89)</f>
        <v/>
      </c>
      <c r="B89" s="35" t="str">
        <f>IF(ISBLANK('A1'!B89),"",'A1'!B89)</f>
        <v/>
      </c>
      <c r="C89" s="36" t="str">
        <f>IF(ISBLANK('A1'!D89),"",'A1'!D89)</f>
        <v/>
      </c>
      <c r="D89" s="37" t="str">
        <f>IF(ISBLANK('A1'!G89),"",'A1'!G89)</f>
        <v/>
      </c>
      <c r="E89" s="236" t="str">
        <f>IF(ISBLANK('A1'!H89),"",'A1'!H89)</f>
        <v/>
      </c>
      <c r="F89" s="211"/>
      <c r="G89" s="212"/>
      <c r="H89" s="213"/>
      <c r="I89" s="213"/>
      <c r="J89" s="213"/>
      <c r="K89" s="213"/>
      <c r="L89" s="214"/>
      <c r="M89" s="215"/>
      <c r="N89" s="214"/>
      <c r="O89" s="214"/>
      <c r="P89" s="216"/>
      <c r="Q89" s="380" t="str">
        <f>IF(SUM('A1'!I89,'A1'!L89:P89)=0,"",SUM('A1'!I89,'A1'!L89:P89))</f>
        <v/>
      </c>
      <c r="R89" s="471"/>
    </row>
    <row r="90" spans="1:18" ht="15" customHeight="1" x14ac:dyDescent="0.25">
      <c r="A90" s="235" t="str">
        <f>IF(ISBLANK('A1'!A90),"",'A1'!A90)</f>
        <v/>
      </c>
      <c r="B90" s="35" t="str">
        <f>IF(ISBLANK('A1'!B90),"",'A1'!B90)</f>
        <v/>
      </c>
      <c r="C90" s="36" t="str">
        <f>IF(ISBLANK('A1'!D90),"",'A1'!D90)</f>
        <v/>
      </c>
      <c r="D90" s="37" t="str">
        <f>IF(ISBLANK('A1'!G90),"",'A1'!G90)</f>
        <v/>
      </c>
      <c r="E90" s="236" t="str">
        <f>IF(ISBLANK('A1'!H90),"",'A1'!H90)</f>
        <v/>
      </c>
      <c r="F90" s="211"/>
      <c r="G90" s="212"/>
      <c r="H90" s="213"/>
      <c r="I90" s="213"/>
      <c r="J90" s="213"/>
      <c r="K90" s="213"/>
      <c r="L90" s="214"/>
      <c r="M90" s="215"/>
      <c r="N90" s="214"/>
      <c r="O90" s="214"/>
      <c r="P90" s="216"/>
      <c r="Q90" s="380" t="str">
        <f>IF(SUM('A1'!I90,'A1'!L90:P90)=0,"",SUM('A1'!I90,'A1'!L90:P90))</f>
        <v/>
      </c>
      <c r="R90" s="471"/>
    </row>
    <row r="91" spans="1:18" ht="15" customHeight="1" x14ac:dyDescent="0.25">
      <c r="A91" s="235" t="str">
        <f>IF(ISBLANK('A1'!A91),"",'A1'!A91)</f>
        <v/>
      </c>
      <c r="B91" s="35" t="str">
        <f>IF(ISBLANK('A1'!B91),"",'A1'!B91)</f>
        <v/>
      </c>
      <c r="C91" s="36" t="str">
        <f>IF(ISBLANK('A1'!D91),"",'A1'!D91)</f>
        <v/>
      </c>
      <c r="D91" s="37" t="str">
        <f>IF(ISBLANK('A1'!G91),"",'A1'!G91)</f>
        <v/>
      </c>
      <c r="E91" s="236" t="str">
        <f>IF(ISBLANK('A1'!H91),"",'A1'!H91)</f>
        <v/>
      </c>
      <c r="F91" s="211"/>
      <c r="G91" s="212"/>
      <c r="H91" s="213"/>
      <c r="I91" s="213"/>
      <c r="J91" s="213"/>
      <c r="K91" s="213"/>
      <c r="L91" s="214"/>
      <c r="M91" s="215"/>
      <c r="N91" s="214"/>
      <c r="O91" s="214"/>
      <c r="P91" s="216"/>
      <c r="Q91" s="380" t="str">
        <f>IF(SUM('A1'!I91,'A1'!L91:P91)=0,"",SUM('A1'!I91,'A1'!L91:P91))</f>
        <v/>
      </c>
      <c r="R91" s="471"/>
    </row>
    <row r="92" spans="1:18" ht="15" customHeight="1" x14ac:dyDescent="0.25">
      <c r="A92" s="235" t="str">
        <f>IF(ISBLANK('A1'!A92),"",'A1'!A92)</f>
        <v/>
      </c>
      <c r="B92" s="35" t="str">
        <f>IF(ISBLANK('A1'!B92),"",'A1'!B92)</f>
        <v/>
      </c>
      <c r="C92" s="36" t="str">
        <f>IF(ISBLANK('A1'!D92),"",'A1'!D92)</f>
        <v/>
      </c>
      <c r="D92" s="37" t="str">
        <f>IF(ISBLANK('A1'!G92),"",'A1'!G92)</f>
        <v/>
      </c>
      <c r="E92" s="236" t="str">
        <f>IF(ISBLANK('A1'!H92),"",'A1'!H92)</f>
        <v/>
      </c>
      <c r="F92" s="211"/>
      <c r="G92" s="212"/>
      <c r="H92" s="213"/>
      <c r="I92" s="213"/>
      <c r="J92" s="213"/>
      <c r="K92" s="213"/>
      <c r="L92" s="214"/>
      <c r="M92" s="215"/>
      <c r="N92" s="214"/>
      <c r="O92" s="214"/>
      <c r="P92" s="216"/>
      <c r="Q92" s="380" t="str">
        <f>IF(SUM('A1'!I92,'A1'!L92:P92)=0,"",SUM('A1'!I92,'A1'!L92:P92))</f>
        <v/>
      </c>
      <c r="R92" s="471"/>
    </row>
    <row r="93" spans="1:18" ht="15" customHeight="1" x14ac:dyDescent="0.25">
      <c r="A93" s="235" t="str">
        <f>IF(ISBLANK('A1'!A93),"",'A1'!A93)</f>
        <v/>
      </c>
      <c r="B93" s="35" t="str">
        <f>IF(ISBLANK('A1'!B93),"",'A1'!B93)</f>
        <v/>
      </c>
      <c r="C93" s="36" t="str">
        <f>IF(ISBLANK('A1'!D93),"",'A1'!D93)</f>
        <v/>
      </c>
      <c r="D93" s="37" t="str">
        <f>IF(ISBLANK('A1'!G93),"",'A1'!G93)</f>
        <v/>
      </c>
      <c r="E93" s="236" t="str">
        <f>IF(ISBLANK('A1'!H93),"",'A1'!H93)</f>
        <v/>
      </c>
      <c r="F93" s="211"/>
      <c r="G93" s="212"/>
      <c r="H93" s="213"/>
      <c r="I93" s="213"/>
      <c r="J93" s="213"/>
      <c r="K93" s="213"/>
      <c r="L93" s="214"/>
      <c r="M93" s="215"/>
      <c r="N93" s="214"/>
      <c r="O93" s="214"/>
      <c r="P93" s="216"/>
      <c r="Q93" s="380" t="str">
        <f>IF(SUM('A1'!I93,'A1'!L93:P93)=0,"",SUM('A1'!I93,'A1'!L93:P93))</f>
        <v/>
      </c>
      <c r="R93" s="471"/>
    </row>
    <row r="94" spans="1:18" ht="15" customHeight="1" x14ac:dyDescent="0.25">
      <c r="A94" s="235" t="str">
        <f>IF(ISBLANK('A1'!A94),"",'A1'!A94)</f>
        <v/>
      </c>
      <c r="B94" s="35" t="str">
        <f>IF(ISBLANK('A1'!B94),"",'A1'!B94)</f>
        <v/>
      </c>
      <c r="C94" s="36" t="str">
        <f>IF(ISBLANK('A1'!D94),"",'A1'!D94)</f>
        <v/>
      </c>
      <c r="D94" s="37" t="str">
        <f>IF(ISBLANK('A1'!G94),"",'A1'!G94)</f>
        <v/>
      </c>
      <c r="E94" s="236" t="str">
        <f>IF(ISBLANK('A1'!H94),"",'A1'!H94)</f>
        <v/>
      </c>
      <c r="F94" s="211"/>
      <c r="G94" s="212"/>
      <c r="H94" s="213"/>
      <c r="I94" s="213"/>
      <c r="J94" s="213"/>
      <c r="K94" s="213"/>
      <c r="L94" s="214"/>
      <c r="M94" s="215"/>
      <c r="N94" s="214"/>
      <c r="O94" s="214"/>
      <c r="P94" s="216"/>
      <c r="Q94" s="380" t="str">
        <f>IF(SUM('A1'!I94,'A1'!L94:P94)=0,"",SUM('A1'!I94,'A1'!L94:P94))</f>
        <v/>
      </c>
      <c r="R94" s="471"/>
    </row>
    <row r="95" spans="1:18" ht="15" customHeight="1" x14ac:dyDescent="0.25">
      <c r="A95" s="235" t="str">
        <f>IF(ISBLANK('A1'!A95),"",'A1'!A95)</f>
        <v/>
      </c>
      <c r="B95" s="35" t="str">
        <f>IF(ISBLANK('A1'!B95),"",'A1'!B95)</f>
        <v/>
      </c>
      <c r="C95" s="36" t="str">
        <f>IF(ISBLANK('A1'!D95),"",'A1'!D95)</f>
        <v/>
      </c>
      <c r="D95" s="37" t="str">
        <f>IF(ISBLANK('A1'!G95),"",'A1'!G95)</f>
        <v/>
      </c>
      <c r="E95" s="236" t="str">
        <f>IF(ISBLANK('A1'!H95),"",'A1'!H95)</f>
        <v/>
      </c>
      <c r="F95" s="211"/>
      <c r="G95" s="212"/>
      <c r="H95" s="213"/>
      <c r="I95" s="213"/>
      <c r="J95" s="213"/>
      <c r="K95" s="213"/>
      <c r="L95" s="214"/>
      <c r="M95" s="215"/>
      <c r="N95" s="214"/>
      <c r="O95" s="214"/>
      <c r="P95" s="216"/>
      <c r="Q95" s="380" t="str">
        <f>IF(SUM('A1'!I95,'A1'!L95:P95)=0,"",SUM('A1'!I95,'A1'!L95:P95))</f>
        <v/>
      </c>
      <c r="R95" s="471"/>
    </row>
    <row r="96" spans="1:18" ht="15" customHeight="1" x14ac:dyDescent="0.25">
      <c r="A96" s="235" t="str">
        <f>IF(ISBLANK('A1'!A96),"",'A1'!A96)</f>
        <v/>
      </c>
      <c r="B96" s="35" t="str">
        <f>IF(ISBLANK('A1'!B96),"",'A1'!B96)</f>
        <v/>
      </c>
      <c r="C96" s="36" t="str">
        <f>IF(ISBLANK('A1'!D96),"",'A1'!D96)</f>
        <v/>
      </c>
      <c r="D96" s="37" t="str">
        <f>IF(ISBLANK('A1'!G96),"",'A1'!G96)</f>
        <v/>
      </c>
      <c r="E96" s="236" t="str">
        <f>IF(ISBLANK('A1'!H96),"",'A1'!H96)</f>
        <v/>
      </c>
      <c r="F96" s="211"/>
      <c r="G96" s="212"/>
      <c r="H96" s="213"/>
      <c r="I96" s="213"/>
      <c r="J96" s="213"/>
      <c r="K96" s="213"/>
      <c r="L96" s="214"/>
      <c r="M96" s="215"/>
      <c r="N96" s="214"/>
      <c r="O96" s="214"/>
      <c r="P96" s="216"/>
      <c r="Q96" s="380" t="str">
        <f>IF(SUM('A1'!I96,'A1'!L96:P96)=0,"",SUM('A1'!I96,'A1'!L96:P96))</f>
        <v/>
      </c>
      <c r="R96" s="471"/>
    </row>
    <row r="97" spans="1:18" ht="15" customHeight="1" x14ac:dyDescent="0.25">
      <c r="A97" s="235" t="str">
        <f>IF(ISBLANK('A1'!A97),"",'A1'!A97)</f>
        <v/>
      </c>
      <c r="B97" s="35" t="str">
        <f>IF(ISBLANK('A1'!B97),"",'A1'!B97)</f>
        <v/>
      </c>
      <c r="C97" s="36" t="str">
        <f>IF(ISBLANK('A1'!D97),"",'A1'!D97)</f>
        <v/>
      </c>
      <c r="D97" s="37" t="str">
        <f>IF(ISBLANK('A1'!G97),"",'A1'!G97)</f>
        <v/>
      </c>
      <c r="E97" s="236" t="str">
        <f>IF(ISBLANK('A1'!H97),"",'A1'!H97)</f>
        <v/>
      </c>
      <c r="F97" s="211"/>
      <c r="G97" s="212"/>
      <c r="H97" s="213"/>
      <c r="I97" s="213"/>
      <c r="J97" s="213"/>
      <c r="K97" s="213"/>
      <c r="L97" s="214"/>
      <c r="M97" s="215"/>
      <c r="N97" s="214"/>
      <c r="O97" s="214"/>
      <c r="P97" s="216"/>
      <c r="Q97" s="380" t="str">
        <f>IF(SUM('A1'!I97,'A1'!L97:P97)=0,"",SUM('A1'!I97,'A1'!L97:P97))</f>
        <v/>
      </c>
      <c r="R97" s="471"/>
    </row>
    <row r="98" spans="1:18" ht="15" customHeight="1" x14ac:dyDescent="0.25">
      <c r="A98" s="235" t="str">
        <f>IF(ISBLANK('A1'!A98),"",'A1'!A98)</f>
        <v/>
      </c>
      <c r="B98" s="35" t="str">
        <f>IF(ISBLANK('A1'!B98),"",'A1'!B98)</f>
        <v/>
      </c>
      <c r="C98" s="36" t="str">
        <f>IF(ISBLANK('A1'!D98),"",'A1'!D98)</f>
        <v/>
      </c>
      <c r="D98" s="37" t="str">
        <f>IF(ISBLANK('A1'!G98),"",'A1'!G98)</f>
        <v/>
      </c>
      <c r="E98" s="236" t="str">
        <f>IF(ISBLANK('A1'!H98),"",'A1'!H98)</f>
        <v/>
      </c>
      <c r="F98" s="211"/>
      <c r="G98" s="212"/>
      <c r="H98" s="213"/>
      <c r="I98" s="213"/>
      <c r="J98" s="213"/>
      <c r="K98" s="213"/>
      <c r="L98" s="214"/>
      <c r="M98" s="215"/>
      <c r="N98" s="214"/>
      <c r="O98" s="214"/>
      <c r="P98" s="216"/>
      <c r="Q98" s="380" t="str">
        <f>IF(SUM('A1'!I98,'A1'!L98:P98)=0,"",SUM('A1'!I98,'A1'!L98:P98))</f>
        <v/>
      </c>
      <c r="R98" s="471"/>
    </row>
    <row r="99" spans="1:18" ht="15" customHeight="1" x14ac:dyDescent="0.25">
      <c r="A99" s="235" t="str">
        <f>IF(ISBLANK('A1'!A99),"",'A1'!A99)</f>
        <v/>
      </c>
      <c r="B99" s="35" t="str">
        <f>IF(ISBLANK('A1'!B99),"",'A1'!B99)</f>
        <v/>
      </c>
      <c r="C99" s="36" t="str">
        <f>IF(ISBLANK('A1'!D99),"",'A1'!D99)</f>
        <v/>
      </c>
      <c r="D99" s="37" t="str">
        <f>IF(ISBLANK('A1'!G99),"",'A1'!G99)</f>
        <v/>
      </c>
      <c r="E99" s="236" t="str">
        <f>IF(ISBLANK('A1'!H99),"",'A1'!H99)</f>
        <v/>
      </c>
      <c r="F99" s="211"/>
      <c r="G99" s="212"/>
      <c r="H99" s="213"/>
      <c r="I99" s="213"/>
      <c r="J99" s="213"/>
      <c r="K99" s="213"/>
      <c r="L99" s="214"/>
      <c r="M99" s="215"/>
      <c r="N99" s="214"/>
      <c r="O99" s="214"/>
      <c r="P99" s="216"/>
      <c r="Q99" s="380" t="str">
        <f>IF(SUM('A1'!I99,'A1'!L99:P99)=0,"",SUM('A1'!I99,'A1'!L99:P99))</f>
        <v/>
      </c>
      <c r="R99" s="471"/>
    </row>
    <row r="100" spans="1:18" ht="15" customHeight="1" x14ac:dyDescent="0.25">
      <c r="A100" s="235" t="str">
        <f>IF(ISBLANK('A1'!A100),"",'A1'!A100)</f>
        <v/>
      </c>
      <c r="B100" s="35" t="str">
        <f>IF(ISBLANK('A1'!B100),"",'A1'!B100)</f>
        <v/>
      </c>
      <c r="C100" s="36" t="str">
        <f>IF(ISBLANK('A1'!D100),"",'A1'!D100)</f>
        <v/>
      </c>
      <c r="D100" s="37" t="str">
        <f>IF(ISBLANK('A1'!G100),"",'A1'!G100)</f>
        <v/>
      </c>
      <c r="E100" s="236" t="str">
        <f>IF(ISBLANK('A1'!H100),"",'A1'!H100)</f>
        <v/>
      </c>
      <c r="F100" s="211"/>
      <c r="G100" s="212"/>
      <c r="H100" s="213"/>
      <c r="I100" s="213"/>
      <c r="J100" s="213"/>
      <c r="K100" s="213"/>
      <c r="L100" s="214"/>
      <c r="M100" s="215"/>
      <c r="N100" s="214"/>
      <c r="O100" s="214"/>
      <c r="P100" s="216"/>
      <c r="Q100" s="380" t="str">
        <f>IF(SUM('A1'!I100,'A1'!L100:P100)=0,"",SUM('A1'!I100,'A1'!L100:P100))</f>
        <v/>
      </c>
      <c r="R100" s="471"/>
    </row>
    <row r="101" spans="1:18" ht="15" customHeight="1" x14ac:dyDescent="0.25">
      <c r="A101" s="235" t="str">
        <f>IF(ISBLANK('A1'!A101),"",'A1'!A101)</f>
        <v/>
      </c>
      <c r="B101" s="35" t="str">
        <f>IF(ISBLANK('A1'!B101),"",'A1'!B101)</f>
        <v/>
      </c>
      <c r="C101" s="36" t="str">
        <f>IF(ISBLANK('A1'!D101),"",'A1'!D101)</f>
        <v/>
      </c>
      <c r="D101" s="37" t="str">
        <f>IF(ISBLANK('A1'!G101),"",'A1'!G101)</f>
        <v/>
      </c>
      <c r="E101" s="236" t="str">
        <f>IF(ISBLANK('A1'!H101),"",'A1'!H101)</f>
        <v/>
      </c>
      <c r="F101" s="211"/>
      <c r="G101" s="212"/>
      <c r="H101" s="213"/>
      <c r="I101" s="213"/>
      <c r="J101" s="213"/>
      <c r="K101" s="213"/>
      <c r="L101" s="214"/>
      <c r="M101" s="215"/>
      <c r="N101" s="214"/>
      <c r="O101" s="214"/>
      <c r="P101" s="216"/>
      <c r="Q101" s="380" t="str">
        <f>IF(SUM('A1'!I101,'A1'!L101:P101)=0,"",SUM('A1'!I101,'A1'!L101:P101))</f>
        <v/>
      </c>
      <c r="R101" s="471"/>
    </row>
    <row r="102" spans="1:18" ht="15" customHeight="1" x14ac:dyDescent="0.25">
      <c r="A102" s="235" t="str">
        <f>IF(ISBLANK('A1'!A102),"",'A1'!A102)</f>
        <v/>
      </c>
      <c r="B102" s="35" t="str">
        <f>IF(ISBLANK('A1'!B102),"",'A1'!B102)</f>
        <v/>
      </c>
      <c r="C102" s="36" t="str">
        <f>IF(ISBLANK('A1'!D102),"",'A1'!D102)</f>
        <v/>
      </c>
      <c r="D102" s="37" t="str">
        <f>IF(ISBLANK('A1'!G102),"",'A1'!G102)</f>
        <v/>
      </c>
      <c r="E102" s="236" t="str">
        <f>IF(ISBLANK('A1'!H102),"",'A1'!H102)</f>
        <v/>
      </c>
      <c r="F102" s="211"/>
      <c r="G102" s="212"/>
      <c r="H102" s="213"/>
      <c r="I102" s="213"/>
      <c r="J102" s="213"/>
      <c r="K102" s="213"/>
      <c r="L102" s="214"/>
      <c r="M102" s="215"/>
      <c r="N102" s="214"/>
      <c r="O102" s="214"/>
      <c r="P102" s="216"/>
      <c r="Q102" s="380" t="str">
        <f>IF(SUM('A1'!I102,'A1'!L102:P102)=0,"",SUM('A1'!I102,'A1'!L102:P102))</f>
        <v/>
      </c>
      <c r="R102" s="471"/>
    </row>
    <row r="103" spans="1:18" ht="15" customHeight="1" x14ac:dyDescent="0.25">
      <c r="A103" s="235" t="str">
        <f>IF(ISBLANK('A1'!A103),"",'A1'!A103)</f>
        <v/>
      </c>
      <c r="B103" s="35" t="str">
        <f>IF(ISBLANK('A1'!B103),"",'A1'!B103)</f>
        <v/>
      </c>
      <c r="C103" s="36" t="str">
        <f>IF(ISBLANK('A1'!D103),"",'A1'!D103)</f>
        <v/>
      </c>
      <c r="D103" s="37" t="str">
        <f>IF(ISBLANK('A1'!G103),"",'A1'!G103)</f>
        <v/>
      </c>
      <c r="E103" s="236" t="str">
        <f>IF(ISBLANK('A1'!H103),"",'A1'!H103)</f>
        <v/>
      </c>
      <c r="F103" s="211"/>
      <c r="G103" s="212"/>
      <c r="H103" s="213"/>
      <c r="I103" s="213"/>
      <c r="J103" s="213"/>
      <c r="K103" s="213"/>
      <c r="L103" s="214"/>
      <c r="M103" s="215"/>
      <c r="N103" s="214"/>
      <c r="O103" s="214"/>
      <c r="P103" s="216"/>
      <c r="Q103" s="380" t="str">
        <f>IF(SUM('A1'!I103,'A1'!L103:P103)=0,"",SUM('A1'!I103,'A1'!L103:P103))</f>
        <v/>
      </c>
      <c r="R103" s="471"/>
    </row>
    <row r="104" spans="1:18" ht="15" customHeight="1" x14ac:dyDescent="0.25">
      <c r="A104" s="235" t="str">
        <f>IF(ISBLANK('A1'!A104),"",'A1'!A104)</f>
        <v/>
      </c>
      <c r="B104" s="35" t="str">
        <f>IF(ISBLANK('A1'!B104),"",'A1'!B104)</f>
        <v/>
      </c>
      <c r="C104" s="36" t="str">
        <f>IF(ISBLANK('A1'!D104),"",'A1'!D104)</f>
        <v/>
      </c>
      <c r="D104" s="37" t="str">
        <f>IF(ISBLANK('A1'!G104),"",'A1'!G104)</f>
        <v/>
      </c>
      <c r="E104" s="236" t="str">
        <f>IF(ISBLANK('A1'!H104),"",'A1'!H104)</f>
        <v/>
      </c>
      <c r="F104" s="211"/>
      <c r="G104" s="212"/>
      <c r="H104" s="213"/>
      <c r="I104" s="213"/>
      <c r="J104" s="213"/>
      <c r="K104" s="213"/>
      <c r="L104" s="214"/>
      <c r="M104" s="215"/>
      <c r="N104" s="214"/>
      <c r="O104" s="214"/>
      <c r="P104" s="216"/>
      <c r="Q104" s="380" t="str">
        <f>IF(SUM('A1'!I104,'A1'!L104:P104)=0,"",SUM('A1'!I104,'A1'!L104:P104))</f>
        <v/>
      </c>
      <c r="R104" s="471"/>
    </row>
    <row r="105" spans="1:18" ht="15" customHeight="1" x14ac:dyDescent="0.25">
      <c r="A105" s="235" t="str">
        <f>IF(ISBLANK('A1'!A105),"",'A1'!A105)</f>
        <v/>
      </c>
      <c r="B105" s="35" t="str">
        <f>IF(ISBLANK('A1'!B105),"",'A1'!B105)</f>
        <v/>
      </c>
      <c r="C105" s="36" t="str">
        <f>IF(ISBLANK('A1'!D105),"",'A1'!D105)</f>
        <v/>
      </c>
      <c r="D105" s="37" t="str">
        <f>IF(ISBLANK('A1'!G105),"",'A1'!G105)</f>
        <v/>
      </c>
      <c r="E105" s="236" t="str">
        <f>IF(ISBLANK('A1'!H105),"",'A1'!H105)</f>
        <v/>
      </c>
      <c r="F105" s="211"/>
      <c r="G105" s="212"/>
      <c r="H105" s="213"/>
      <c r="I105" s="213"/>
      <c r="J105" s="213"/>
      <c r="K105" s="213"/>
      <c r="L105" s="214"/>
      <c r="M105" s="215"/>
      <c r="N105" s="214"/>
      <c r="O105" s="214"/>
      <c r="P105" s="216"/>
      <c r="Q105" s="380" t="str">
        <f>IF(SUM('A1'!I105,'A1'!L105:P105)=0,"",SUM('A1'!I105,'A1'!L105:P105))</f>
        <v/>
      </c>
      <c r="R105" s="471"/>
    </row>
    <row r="106" spans="1:18" ht="15" customHeight="1" x14ac:dyDescent="0.25">
      <c r="A106" s="235" t="str">
        <f>IF(ISBLANK('A1'!A106),"",'A1'!A106)</f>
        <v/>
      </c>
      <c r="B106" s="35" t="str">
        <f>IF(ISBLANK('A1'!B106),"",'A1'!B106)</f>
        <v/>
      </c>
      <c r="C106" s="36" t="str">
        <f>IF(ISBLANK('A1'!D106),"",'A1'!D106)</f>
        <v/>
      </c>
      <c r="D106" s="37" t="str">
        <f>IF(ISBLANK('A1'!G106),"",'A1'!G106)</f>
        <v/>
      </c>
      <c r="E106" s="236" t="str">
        <f>IF(ISBLANK('A1'!H106),"",'A1'!H106)</f>
        <v/>
      </c>
      <c r="F106" s="211"/>
      <c r="G106" s="212"/>
      <c r="H106" s="213"/>
      <c r="I106" s="213"/>
      <c r="J106" s="213"/>
      <c r="K106" s="213"/>
      <c r="L106" s="214"/>
      <c r="M106" s="215"/>
      <c r="N106" s="214"/>
      <c r="O106" s="214"/>
      <c r="P106" s="216"/>
      <c r="Q106" s="380" t="str">
        <f>IF(SUM('A1'!I106,'A1'!L106:P106)=0,"",SUM('A1'!I106,'A1'!L106:P106))</f>
        <v/>
      </c>
      <c r="R106" s="471"/>
    </row>
    <row r="107" spans="1:18" ht="15" customHeight="1" x14ac:dyDescent="0.25">
      <c r="A107" s="235" t="str">
        <f>IF(ISBLANK('A1'!A107),"",'A1'!A107)</f>
        <v/>
      </c>
      <c r="B107" s="35" t="str">
        <f>IF(ISBLANK('A1'!B107),"",'A1'!B107)</f>
        <v/>
      </c>
      <c r="C107" s="36" t="str">
        <f>IF(ISBLANK('A1'!D107),"",'A1'!D107)</f>
        <v/>
      </c>
      <c r="D107" s="37" t="str">
        <f>IF(ISBLANK('A1'!G107),"",'A1'!G107)</f>
        <v/>
      </c>
      <c r="E107" s="236" t="str">
        <f>IF(ISBLANK('A1'!H107),"",'A1'!H107)</f>
        <v/>
      </c>
      <c r="F107" s="211"/>
      <c r="G107" s="212"/>
      <c r="H107" s="213"/>
      <c r="I107" s="213"/>
      <c r="J107" s="213"/>
      <c r="K107" s="213"/>
      <c r="L107" s="214"/>
      <c r="M107" s="215"/>
      <c r="N107" s="214"/>
      <c r="O107" s="214"/>
      <c r="P107" s="216"/>
      <c r="Q107" s="380" t="str">
        <f>IF(SUM('A1'!I107,'A1'!L107:P107)=0,"",SUM('A1'!I107,'A1'!L107:P107))</f>
        <v/>
      </c>
      <c r="R107" s="471"/>
    </row>
    <row r="108" spans="1:18" ht="15" customHeight="1" x14ac:dyDescent="0.25">
      <c r="A108" s="235" t="str">
        <f>IF(ISBLANK('A1'!A108),"",'A1'!A108)</f>
        <v/>
      </c>
      <c r="B108" s="35" t="str">
        <f>IF(ISBLANK('A1'!B108),"",'A1'!B108)</f>
        <v/>
      </c>
      <c r="C108" s="36" t="str">
        <f>IF(ISBLANK('A1'!D108),"",'A1'!D108)</f>
        <v/>
      </c>
      <c r="D108" s="37" t="str">
        <f>IF(ISBLANK('A1'!G108),"",'A1'!G108)</f>
        <v/>
      </c>
      <c r="E108" s="236" t="str">
        <f>IF(ISBLANK('A1'!H108),"",'A1'!H108)</f>
        <v/>
      </c>
      <c r="F108" s="211"/>
      <c r="G108" s="212"/>
      <c r="H108" s="213"/>
      <c r="I108" s="213"/>
      <c r="J108" s="213"/>
      <c r="K108" s="213"/>
      <c r="L108" s="214"/>
      <c r="M108" s="215"/>
      <c r="N108" s="214"/>
      <c r="O108" s="214"/>
      <c r="P108" s="216"/>
      <c r="Q108" s="380" t="str">
        <f>IF(SUM('A1'!I108,'A1'!L108:P108)=0,"",SUM('A1'!I108,'A1'!L108:P108))</f>
        <v/>
      </c>
      <c r="R108" s="471"/>
    </row>
    <row r="109" spans="1:18" ht="15" customHeight="1" x14ac:dyDescent="0.25">
      <c r="A109" s="235" t="str">
        <f>IF(ISBLANK('A1'!A109),"",'A1'!A109)</f>
        <v/>
      </c>
      <c r="B109" s="35" t="str">
        <f>IF(ISBLANK('A1'!B109),"",'A1'!B109)</f>
        <v/>
      </c>
      <c r="C109" s="36" t="str">
        <f>IF(ISBLANK('A1'!D109),"",'A1'!D109)</f>
        <v/>
      </c>
      <c r="D109" s="37" t="str">
        <f>IF(ISBLANK('A1'!G109),"",'A1'!G109)</f>
        <v/>
      </c>
      <c r="E109" s="236" t="str">
        <f>IF(ISBLANK('A1'!H109),"",'A1'!H109)</f>
        <v/>
      </c>
      <c r="F109" s="211"/>
      <c r="G109" s="212"/>
      <c r="H109" s="213"/>
      <c r="I109" s="213"/>
      <c r="J109" s="213"/>
      <c r="K109" s="213"/>
      <c r="L109" s="214"/>
      <c r="M109" s="215"/>
      <c r="N109" s="214"/>
      <c r="O109" s="214"/>
      <c r="P109" s="216"/>
      <c r="Q109" s="380" t="str">
        <f>IF(SUM('A1'!I109,'A1'!L109:P109)=0,"",SUM('A1'!I109,'A1'!L109:P109))</f>
        <v/>
      </c>
      <c r="R109" s="471"/>
    </row>
    <row r="110" spans="1:18" ht="15" customHeight="1" x14ac:dyDescent="0.25">
      <c r="A110" s="235" t="str">
        <f>IF(ISBLANK('A1'!A110),"",'A1'!A110)</f>
        <v/>
      </c>
      <c r="B110" s="35" t="str">
        <f>IF(ISBLANK('A1'!B110),"",'A1'!B110)</f>
        <v/>
      </c>
      <c r="C110" s="36" t="str">
        <f>IF(ISBLANK('A1'!D110),"",'A1'!D110)</f>
        <v/>
      </c>
      <c r="D110" s="37" t="str">
        <f>IF(ISBLANK('A1'!G110),"",'A1'!G110)</f>
        <v/>
      </c>
      <c r="E110" s="236" t="str">
        <f>IF(ISBLANK('A1'!H110),"",'A1'!H110)</f>
        <v/>
      </c>
      <c r="F110" s="211"/>
      <c r="G110" s="212"/>
      <c r="H110" s="213"/>
      <c r="I110" s="213"/>
      <c r="J110" s="213"/>
      <c r="K110" s="213"/>
      <c r="L110" s="214"/>
      <c r="M110" s="215"/>
      <c r="N110" s="214"/>
      <c r="O110" s="214"/>
      <c r="P110" s="216"/>
      <c r="Q110" s="380" t="str">
        <f>IF(SUM('A1'!I110,'A1'!L110:P110)=0,"",SUM('A1'!I110,'A1'!L110:P110))</f>
        <v/>
      </c>
      <c r="R110" s="471"/>
    </row>
    <row r="111" spans="1:18" ht="15" customHeight="1" x14ac:dyDescent="0.25">
      <c r="A111" s="235" t="str">
        <f>IF(ISBLANK('A1'!A111),"",'A1'!A111)</f>
        <v/>
      </c>
      <c r="B111" s="35" t="str">
        <f>IF(ISBLANK('A1'!B111),"",'A1'!B111)</f>
        <v/>
      </c>
      <c r="C111" s="36" t="str">
        <f>IF(ISBLANK('A1'!D111),"",'A1'!D111)</f>
        <v/>
      </c>
      <c r="D111" s="37" t="str">
        <f>IF(ISBLANK('A1'!G111),"",'A1'!G111)</f>
        <v/>
      </c>
      <c r="E111" s="236" t="str">
        <f>IF(ISBLANK('A1'!H111),"",'A1'!H111)</f>
        <v/>
      </c>
      <c r="F111" s="211"/>
      <c r="G111" s="212"/>
      <c r="H111" s="213"/>
      <c r="I111" s="213"/>
      <c r="J111" s="213"/>
      <c r="K111" s="213"/>
      <c r="L111" s="214"/>
      <c r="M111" s="215"/>
      <c r="N111" s="214"/>
      <c r="O111" s="214"/>
      <c r="P111" s="216"/>
      <c r="Q111" s="380" t="str">
        <f>IF(SUM('A1'!I111,'A1'!L111:P111)=0,"",SUM('A1'!I111,'A1'!L111:P111))</f>
        <v/>
      </c>
      <c r="R111" s="471"/>
    </row>
    <row r="112" spans="1:18" ht="15" customHeight="1" x14ac:dyDescent="0.25">
      <c r="A112" s="235" t="str">
        <f>IF(ISBLANK('A1'!A112),"",'A1'!A112)</f>
        <v/>
      </c>
      <c r="B112" s="35" t="str">
        <f>IF(ISBLANK('A1'!B112),"",'A1'!B112)</f>
        <v/>
      </c>
      <c r="C112" s="36" t="str">
        <f>IF(ISBLANK('A1'!D112),"",'A1'!D112)</f>
        <v/>
      </c>
      <c r="D112" s="37" t="str">
        <f>IF(ISBLANK('A1'!G112),"",'A1'!G112)</f>
        <v/>
      </c>
      <c r="E112" s="236" t="str">
        <f>IF(ISBLANK('A1'!H112),"",'A1'!H112)</f>
        <v/>
      </c>
      <c r="F112" s="211"/>
      <c r="G112" s="212"/>
      <c r="H112" s="213"/>
      <c r="I112" s="213"/>
      <c r="J112" s="213"/>
      <c r="K112" s="213"/>
      <c r="L112" s="214"/>
      <c r="M112" s="215"/>
      <c r="N112" s="214"/>
      <c r="O112" s="214"/>
      <c r="P112" s="216"/>
      <c r="Q112" s="380" t="str">
        <f>IF(SUM('A1'!I112,'A1'!L112:P112)=0,"",SUM('A1'!I112,'A1'!L112:P112))</f>
        <v/>
      </c>
      <c r="R112" s="471"/>
    </row>
    <row r="113" spans="1:18" ht="15" customHeight="1" x14ac:dyDescent="0.25">
      <c r="A113" s="235" t="str">
        <f>IF(ISBLANK('A1'!A113),"",'A1'!A113)</f>
        <v/>
      </c>
      <c r="B113" s="35" t="str">
        <f>IF(ISBLANK('A1'!B113),"",'A1'!B113)</f>
        <v/>
      </c>
      <c r="C113" s="36" t="str">
        <f>IF(ISBLANK('A1'!D113),"",'A1'!D113)</f>
        <v/>
      </c>
      <c r="D113" s="37" t="str">
        <f>IF(ISBLANK('A1'!G113),"",'A1'!G113)</f>
        <v/>
      </c>
      <c r="E113" s="236" t="str">
        <f>IF(ISBLANK('A1'!H113),"",'A1'!H113)</f>
        <v/>
      </c>
      <c r="F113" s="211"/>
      <c r="G113" s="212"/>
      <c r="H113" s="213"/>
      <c r="I113" s="213"/>
      <c r="J113" s="213"/>
      <c r="K113" s="213"/>
      <c r="L113" s="214"/>
      <c r="M113" s="215"/>
      <c r="N113" s="214"/>
      <c r="O113" s="214"/>
      <c r="P113" s="216"/>
      <c r="Q113" s="380" t="str">
        <f>IF(SUM('A1'!I113,'A1'!L113:P113)=0,"",SUM('A1'!I113,'A1'!L113:P113))</f>
        <v/>
      </c>
      <c r="R113" s="471"/>
    </row>
    <row r="114" spans="1:18" ht="15" customHeight="1" x14ac:dyDescent="0.25">
      <c r="A114" s="235" t="str">
        <f>IF(ISBLANK('A1'!A114),"",'A1'!A114)</f>
        <v/>
      </c>
      <c r="B114" s="35" t="str">
        <f>IF(ISBLANK('A1'!B114),"",'A1'!B114)</f>
        <v/>
      </c>
      <c r="C114" s="36" t="str">
        <f>IF(ISBLANK('A1'!D114),"",'A1'!D114)</f>
        <v/>
      </c>
      <c r="D114" s="37" t="str">
        <f>IF(ISBLANK('A1'!G114),"",'A1'!G114)</f>
        <v/>
      </c>
      <c r="E114" s="236" t="str">
        <f>IF(ISBLANK('A1'!H114),"",'A1'!H114)</f>
        <v/>
      </c>
      <c r="F114" s="211"/>
      <c r="G114" s="212"/>
      <c r="H114" s="213"/>
      <c r="I114" s="213"/>
      <c r="J114" s="213"/>
      <c r="K114" s="213"/>
      <c r="L114" s="214"/>
      <c r="M114" s="215"/>
      <c r="N114" s="214"/>
      <c r="O114" s="214"/>
      <c r="P114" s="216"/>
      <c r="Q114" s="380" t="str">
        <f>IF(SUM('A1'!I114,'A1'!L114:P114)=0,"",SUM('A1'!I114,'A1'!L114:P114))</f>
        <v/>
      </c>
      <c r="R114" s="471"/>
    </row>
    <row r="115" spans="1:18" ht="15" customHeight="1" x14ac:dyDescent="0.25">
      <c r="A115" s="235" t="str">
        <f>IF(ISBLANK('A1'!A115),"",'A1'!A115)</f>
        <v/>
      </c>
      <c r="B115" s="35" t="str">
        <f>IF(ISBLANK('A1'!B115),"",'A1'!B115)</f>
        <v/>
      </c>
      <c r="C115" s="36" t="str">
        <f>IF(ISBLANK('A1'!D115),"",'A1'!D115)</f>
        <v/>
      </c>
      <c r="D115" s="37" t="str">
        <f>IF(ISBLANK('A1'!G115),"",'A1'!G115)</f>
        <v/>
      </c>
      <c r="E115" s="236" t="str">
        <f>IF(ISBLANK('A1'!H115),"",'A1'!H115)</f>
        <v/>
      </c>
      <c r="F115" s="211"/>
      <c r="G115" s="212"/>
      <c r="H115" s="213"/>
      <c r="I115" s="213"/>
      <c r="J115" s="213"/>
      <c r="K115" s="213"/>
      <c r="L115" s="214"/>
      <c r="M115" s="215"/>
      <c r="N115" s="214"/>
      <c r="O115" s="214"/>
      <c r="P115" s="216"/>
      <c r="Q115" s="380" t="str">
        <f>IF(SUM('A1'!I115,'A1'!L115:P115)=0,"",SUM('A1'!I115,'A1'!L115:P115))</f>
        <v/>
      </c>
      <c r="R115" s="471"/>
    </row>
    <row r="116" spans="1:18" ht="15" customHeight="1" x14ac:dyDescent="0.25">
      <c r="A116" s="235" t="str">
        <f>IF(ISBLANK('A1'!A116),"",'A1'!A116)</f>
        <v/>
      </c>
      <c r="B116" s="35" t="str">
        <f>IF(ISBLANK('A1'!B116),"",'A1'!B116)</f>
        <v/>
      </c>
      <c r="C116" s="36" t="str">
        <f>IF(ISBLANK('A1'!D116),"",'A1'!D116)</f>
        <v/>
      </c>
      <c r="D116" s="37" t="str">
        <f>IF(ISBLANK('A1'!G116),"",'A1'!G116)</f>
        <v/>
      </c>
      <c r="E116" s="236" t="str">
        <f>IF(ISBLANK('A1'!H116),"",'A1'!H116)</f>
        <v/>
      </c>
      <c r="F116" s="211"/>
      <c r="G116" s="212"/>
      <c r="H116" s="213"/>
      <c r="I116" s="213"/>
      <c r="J116" s="213"/>
      <c r="K116" s="213"/>
      <c r="L116" s="214"/>
      <c r="M116" s="215"/>
      <c r="N116" s="214"/>
      <c r="O116" s="214"/>
      <c r="P116" s="216"/>
      <c r="Q116" s="380" t="str">
        <f>IF(SUM('A1'!I116,'A1'!L116:P116)=0,"",SUM('A1'!I116,'A1'!L116:P116))</f>
        <v/>
      </c>
      <c r="R116" s="471"/>
    </row>
    <row r="117" spans="1:18" ht="15" customHeight="1" x14ac:dyDescent="0.25">
      <c r="A117" s="235" t="str">
        <f>IF(ISBLANK('A1'!A117),"",'A1'!A117)</f>
        <v/>
      </c>
      <c r="B117" s="35" t="str">
        <f>IF(ISBLANK('A1'!B117),"",'A1'!B117)</f>
        <v/>
      </c>
      <c r="C117" s="36" t="str">
        <f>IF(ISBLANK('A1'!D117),"",'A1'!D117)</f>
        <v/>
      </c>
      <c r="D117" s="37" t="str">
        <f>IF(ISBLANK('A1'!G117),"",'A1'!G117)</f>
        <v/>
      </c>
      <c r="E117" s="236" t="str">
        <f>IF(ISBLANK('A1'!H117),"",'A1'!H117)</f>
        <v/>
      </c>
      <c r="F117" s="211"/>
      <c r="G117" s="212"/>
      <c r="H117" s="213"/>
      <c r="I117" s="213"/>
      <c r="J117" s="213"/>
      <c r="K117" s="213"/>
      <c r="L117" s="214"/>
      <c r="M117" s="215"/>
      <c r="N117" s="214"/>
      <c r="O117" s="214"/>
      <c r="P117" s="216"/>
      <c r="Q117" s="380" t="str">
        <f>IF(SUM('A1'!I117,'A1'!L117:P117)=0,"",SUM('A1'!I117,'A1'!L117:P117))</f>
        <v/>
      </c>
      <c r="R117" s="471"/>
    </row>
    <row r="118" spans="1:18" ht="15" customHeight="1" x14ac:dyDescent="0.25">
      <c r="A118" s="235" t="str">
        <f>IF(ISBLANK('A1'!A118),"",'A1'!A118)</f>
        <v/>
      </c>
      <c r="B118" s="35" t="str">
        <f>IF(ISBLANK('A1'!B118),"",'A1'!B118)</f>
        <v/>
      </c>
      <c r="C118" s="36" t="str">
        <f>IF(ISBLANK('A1'!D118),"",'A1'!D118)</f>
        <v/>
      </c>
      <c r="D118" s="37" t="str">
        <f>IF(ISBLANK('A1'!G118),"",'A1'!G118)</f>
        <v/>
      </c>
      <c r="E118" s="236" t="str">
        <f>IF(ISBLANK('A1'!H118),"",'A1'!H118)</f>
        <v/>
      </c>
      <c r="F118" s="211"/>
      <c r="G118" s="212"/>
      <c r="H118" s="213"/>
      <c r="I118" s="213"/>
      <c r="J118" s="213"/>
      <c r="K118" s="213"/>
      <c r="L118" s="214"/>
      <c r="M118" s="215"/>
      <c r="N118" s="214"/>
      <c r="O118" s="214"/>
      <c r="P118" s="216"/>
      <c r="Q118" s="380" t="str">
        <f>IF(SUM('A1'!I118,'A1'!L118:P118)=0,"",SUM('A1'!I118,'A1'!L118:P118))</f>
        <v/>
      </c>
      <c r="R118" s="471"/>
    </row>
    <row r="119" spans="1:18" ht="15" customHeight="1" x14ac:dyDescent="0.25">
      <c r="A119" s="235" t="str">
        <f>IF(ISBLANK('A1'!A119),"",'A1'!A119)</f>
        <v/>
      </c>
      <c r="B119" s="35" t="str">
        <f>IF(ISBLANK('A1'!B119),"",'A1'!B119)</f>
        <v/>
      </c>
      <c r="C119" s="36" t="str">
        <f>IF(ISBLANK('A1'!D119),"",'A1'!D119)</f>
        <v/>
      </c>
      <c r="D119" s="37" t="str">
        <f>IF(ISBLANK('A1'!G119),"",'A1'!G119)</f>
        <v/>
      </c>
      <c r="E119" s="236" t="str">
        <f>IF(ISBLANK('A1'!H119),"",'A1'!H119)</f>
        <v/>
      </c>
      <c r="F119" s="211"/>
      <c r="G119" s="212"/>
      <c r="H119" s="213"/>
      <c r="I119" s="213"/>
      <c r="J119" s="213"/>
      <c r="K119" s="213"/>
      <c r="L119" s="214"/>
      <c r="M119" s="215"/>
      <c r="N119" s="214"/>
      <c r="O119" s="214"/>
      <c r="P119" s="216"/>
      <c r="Q119" s="380" t="str">
        <f>IF(SUM('A1'!I119,'A1'!L119:P119)=0,"",SUM('A1'!I119,'A1'!L119:P119))</f>
        <v/>
      </c>
      <c r="R119" s="471"/>
    </row>
    <row r="120" spans="1:18" ht="15" customHeight="1" x14ac:dyDescent="0.25">
      <c r="A120" s="235" t="str">
        <f>IF(ISBLANK('A1'!A120),"",'A1'!A120)</f>
        <v/>
      </c>
      <c r="B120" s="35" t="str">
        <f>IF(ISBLANK('A1'!B120),"",'A1'!B120)</f>
        <v/>
      </c>
      <c r="C120" s="36" t="str">
        <f>IF(ISBLANK('A1'!D120),"",'A1'!D120)</f>
        <v/>
      </c>
      <c r="D120" s="37" t="str">
        <f>IF(ISBLANK('A1'!G120),"",'A1'!G120)</f>
        <v/>
      </c>
      <c r="E120" s="236" t="str">
        <f>IF(ISBLANK('A1'!H120),"",'A1'!H120)</f>
        <v/>
      </c>
      <c r="F120" s="211"/>
      <c r="G120" s="212"/>
      <c r="H120" s="213"/>
      <c r="I120" s="213"/>
      <c r="J120" s="213"/>
      <c r="K120" s="213"/>
      <c r="L120" s="214"/>
      <c r="M120" s="215"/>
      <c r="N120" s="214"/>
      <c r="O120" s="214"/>
      <c r="P120" s="216"/>
      <c r="Q120" s="380" t="str">
        <f>IF(SUM('A1'!I120,'A1'!L120:P120)=0,"",SUM('A1'!I120,'A1'!L120:P120))</f>
        <v/>
      </c>
      <c r="R120" s="471"/>
    </row>
    <row r="121" spans="1:18" ht="15" customHeight="1" x14ac:dyDescent="0.25">
      <c r="A121" s="235" t="str">
        <f>IF(ISBLANK('A1'!A121),"",'A1'!A121)</f>
        <v/>
      </c>
      <c r="B121" s="35" t="str">
        <f>IF(ISBLANK('A1'!B121),"",'A1'!B121)</f>
        <v/>
      </c>
      <c r="C121" s="36" t="str">
        <f>IF(ISBLANK('A1'!D121),"",'A1'!D121)</f>
        <v/>
      </c>
      <c r="D121" s="37" t="str">
        <f>IF(ISBLANK('A1'!G121),"",'A1'!G121)</f>
        <v/>
      </c>
      <c r="E121" s="236" t="str">
        <f>IF(ISBLANK('A1'!H121),"",'A1'!H121)</f>
        <v/>
      </c>
      <c r="F121" s="211"/>
      <c r="G121" s="212"/>
      <c r="H121" s="213"/>
      <c r="I121" s="213"/>
      <c r="J121" s="213"/>
      <c r="K121" s="213"/>
      <c r="L121" s="214"/>
      <c r="M121" s="215"/>
      <c r="N121" s="214"/>
      <c r="O121" s="214"/>
      <c r="P121" s="216"/>
      <c r="Q121" s="380" t="str">
        <f>IF(SUM('A1'!I121,'A1'!L121:P121)=0,"",SUM('A1'!I121,'A1'!L121:P121))</f>
        <v/>
      </c>
      <c r="R121" s="471"/>
    </row>
    <row r="122" spans="1:18" ht="15" customHeight="1" x14ac:dyDescent="0.25">
      <c r="A122" s="235" t="str">
        <f>IF(ISBLANK('A1'!A122),"",'A1'!A122)</f>
        <v/>
      </c>
      <c r="B122" s="35" t="str">
        <f>IF(ISBLANK('A1'!B122),"",'A1'!B122)</f>
        <v/>
      </c>
      <c r="C122" s="36" t="str">
        <f>IF(ISBLANK('A1'!D122),"",'A1'!D122)</f>
        <v/>
      </c>
      <c r="D122" s="37" t="str">
        <f>IF(ISBLANK('A1'!G122),"",'A1'!G122)</f>
        <v/>
      </c>
      <c r="E122" s="236" t="str">
        <f>IF(ISBLANK('A1'!H122),"",'A1'!H122)</f>
        <v/>
      </c>
      <c r="F122" s="211"/>
      <c r="G122" s="212"/>
      <c r="H122" s="213"/>
      <c r="I122" s="213"/>
      <c r="J122" s="213"/>
      <c r="K122" s="213"/>
      <c r="L122" s="214"/>
      <c r="M122" s="215"/>
      <c r="N122" s="214"/>
      <c r="O122" s="214"/>
      <c r="P122" s="216"/>
      <c r="Q122" s="380" t="str">
        <f>IF(SUM('A1'!I122,'A1'!L122:P122)=0,"",SUM('A1'!I122,'A1'!L122:P122))</f>
        <v/>
      </c>
      <c r="R122" s="471"/>
    </row>
    <row r="123" spans="1:18" ht="15" customHeight="1" x14ac:dyDescent="0.25">
      <c r="A123" s="235" t="str">
        <f>IF(ISBLANK('A1'!A123),"",'A1'!A123)</f>
        <v/>
      </c>
      <c r="B123" s="35" t="str">
        <f>IF(ISBLANK('A1'!B123),"",'A1'!B123)</f>
        <v/>
      </c>
      <c r="C123" s="36" t="str">
        <f>IF(ISBLANK('A1'!D123),"",'A1'!D123)</f>
        <v/>
      </c>
      <c r="D123" s="37" t="str">
        <f>IF(ISBLANK('A1'!G123),"",'A1'!G123)</f>
        <v/>
      </c>
      <c r="E123" s="236" t="str">
        <f>IF(ISBLANK('A1'!H123),"",'A1'!H123)</f>
        <v/>
      </c>
      <c r="F123" s="211"/>
      <c r="G123" s="212"/>
      <c r="H123" s="213"/>
      <c r="I123" s="213"/>
      <c r="J123" s="213"/>
      <c r="K123" s="213"/>
      <c r="L123" s="214"/>
      <c r="M123" s="215"/>
      <c r="N123" s="214"/>
      <c r="O123" s="214"/>
      <c r="P123" s="216"/>
      <c r="Q123" s="380" t="str">
        <f>IF(SUM('A1'!I123,'A1'!L123:P123)=0,"",SUM('A1'!I123,'A1'!L123:P123))</f>
        <v/>
      </c>
      <c r="R123" s="471"/>
    </row>
    <row r="124" spans="1:18" ht="15" customHeight="1" x14ac:dyDescent="0.25">
      <c r="A124" s="235" t="str">
        <f>IF(ISBLANK('A1'!A124),"",'A1'!A124)</f>
        <v/>
      </c>
      <c r="B124" s="35" t="str">
        <f>IF(ISBLANK('A1'!B124),"",'A1'!B124)</f>
        <v/>
      </c>
      <c r="C124" s="36" t="str">
        <f>IF(ISBLANK('A1'!D124),"",'A1'!D124)</f>
        <v/>
      </c>
      <c r="D124" s="37" t="str">
        <f>IF(ISBLANK('A1'!G124),"",'A1'!G124)</f>
        <v/>
      </c>
      <c r="E124" s="236" t="str">
        <f>IF(ISBLANK('A1'!H124),"",'A1'!H124)</f>
        <v/>
      </c>
      <c r="F124" s="211"/>
      <c r="G124" s="212"/>
      <c r="H124" s="213"/>
      <c r="I124" s="213"/>
      <c r="J124" s="213"/>
      <c r="K124" s="213"/>
      <c r="L124" s="214"/>
      <c r="M124" s="215"/>
      <c r="N124" s="214"/>
      <c r="O124" s="214"/>
      <c r="P124" s="216"/>
      <c r="Q124" s="380" t="str">
        <f>IF(SUM('A1'!I124,'A1'!L124:P124)=0,"",SUM('A1'!I124,'A1'!L124:P124))</f>
        <v/>
      </c>
      <c r="R124" s="471"/>
    </row>
    <row r="125" spans="1:18" ht="15" customHeight="1" x14ac:dyDescent="0.25">
      <c r="A125" s="235" t="str">
        <f>IF(ISBLANK('A1'!A125),"",'A1'!A125)</f>
        <v/>
      </c>
      <c r="B125" s="35" t="str">
        <f>IF(ISBLANK('A1'!B125),"",'A1'!B125)</f>
        <v/>
      </c>
      <c r="C125" s="36" t="str">
        <f>IF(ISBLANK('A1'!D125),"",'A1'!D125)</f>
        <v/>
      </c>
      <c r="D125" s="37" t="str">
        <f>IF(ISBLANK('A1'!G125),"",'A1'!G125)</f>
        <v/>
      </c>
      <c r="E125" s="236" t="str">
        <f>IF(ISBLANK('A1'!H125),"",'A1'!H125)</f>
        <v/>
      </c>
      <c r="F125" s="211"/>
      <c r="G125" s="212"/>
      <c r="H125" s="213"/>
      <c r="I125" s="213"/>
      <c r="J125" s="213"/>
      <c r="K125" s="213"/>
      <c r="L125" s="214"/>
      <c r="M125" s="215"/>
      <c r="N125" s="214"/>
      <c r="O125" s="214"/>
      <c r="P125" s="216"/>
      <c r="Q125" s="380" t="str">
        <f>IF(SUM('A1'!I125,'A1'!L125:P125)=0,"",SUM('A1'!I125,'A1'!L125:P125))</f>
        <v/>
      </c>
      <c r="R125" s="471"/>
    </row>
    <row r="126" spans="1:18" ht="15" customHeight="1" x14ac:dyDescent="0.25">
      <c r="A126" s="235" t="str">
        <f>IF(ISBLANK('A1'!A126),"",'A1'!A126)</f>
        <v/>
      </c>
      <c r="B126" s="35" t="str">
        <f>IF(ISBLANK('A1'!B126),"",'A1'!B126)</f>
        <v/>
      </c>
      <c r="C126" s="36" t="str">
        <f>IF(ISBLANK('A1'!D126),"",'A1'!D126)</f>
        <v/>
      </c>
      <c r="D126" s="37" t="str">
        <f>IF(ISBLANK('A1'!G126),"",'A1'!G126)</f>
        <v/>
      </c>
      <c r="E126" s="236" t="str">
        <f>IF(ISBLANK('A1'!H126),"",'A1'!H126)</f>
        <v/>
      </c>
      <c r="F126" s="211"/>
      <c r="G126" s="212"/>
      <c r="H126" s="213"/>
      <c r="I126" s="213"/>
      <c r="J126" s="213"/>
      <c r="K126" s="213"/>
      <c r="L126" s="214"/>
      <c r="M126" s="215"/>
      <c r="N126" s="214"/>
      <c r="O126" s="214"/>
      <c r="P126" s="216"/>
      <c r="Q126" s="380" t="str">
        <f>IF(SUM('A1'!I126,'A1'!L126:P126)=0,"",SUM('A1'!I126,'A1'!L126:P126))</f>
        <v/>
      </c>
      <c r="R126" s="471"/>
    </row>
    <row r="127" spans="1:18" ht="15" customHeight="1" x14ac:dyDescent="0.25">
      <c r="A127" s="235" t="str">
        <f>IF(ISBLANK('A1'!A127),"",'A1'!A127)</f>
        <v/>
      </c>
      <c r="B127" s="35" t="str">
        <f>IF(ISBLANK('A1'!B127),"",'A1'!B127)</f>
        <v/>
      </c>
      <c r="C127" s="36" t="str">
        <f>IF(ISBLANK('A1'!D127),"",'A1'!D127)</f>
        <v/>
      </c>
      <c r="D127" s="37" t="str">
        <f>IF(ISBLANK('A1'!G127),"",'A1'!G127)</f>
        <v/>
      </c>
      <c r="E127" s="236" t="str">
        <f>IF(ISBLANK('A1'!H127),"",'A1'!H127)</f>
        <v/>
      </c>
      <c r="F127" s="211"/>
      <c r="G127" s="212"/>
      <c r="H127" s="213"/>
      <c r="I127" s="213"/>
      <c r="J127" s="213"/>
      <c r="K127" s="213"/>
      <c r="L127" s="214"/>
      <c r="M127" s="215"/>
      <c r="N127" s="214"/>
      <c r="O127" s="214"/>
      <c r="P127" s="216"/>
      <c r="Q127" s="380" t="str">
        <f>IF(SUM('A1'!I127,'A1'!L127:P127)=0,"",SUM('A1'!I127,'A1'!L127:P127))</f>
        <v/>
      </c>
      <c r="R127" s="471"/>
    </row>
    <row r="128" spans="1:18" ht="15" customHeight="1" x14ac:dyDescent="0.25">
      <c r="A128" s="235" t="str">
        <f>IF(ISBLANK('A1'!A128),"",'A1'!A128)</f>
        <v/>
      </c>
      <c r="B128" s="35" t="str">
        <f>IF(ISBLANK('A1'!B128),"",'A1'!B128)</f>
        <v/>
      </c>
      <c r="C128" s="36" t="str">
        <f>IF(ISBLANK('A1'!D128),"",'A1'!D128)</f>
        <v/>
      </c>
      <c r="D128" s="37" t="str">
        <f>IF(ISBLANK('A1'!G128),"",'A1'!G128)</f>
        <v/>
      </c>
      <c r="E128" s="236" t="str">
        <f>IF(ISBLANK('A1'!H128),"",'A1'!H128)</f>
        <v/>
      </c>
      <c r="F128" s="211"/>
      <c r="G128" s="212"/>
      <c r="H128" s="213"/>
      <c r="I128" s="213"/>
      <c r="J128" s="213"/>
      <c r="K128" s="213"/>
      <c r="L128" s="214"/>
      <c r="M128" s="215"/>
      <c r="N128" s="214"/>
      <c r="O128" s="214"/>
      <c r="P128" s="216"/>
      <c r="Q128" s="380" t="str">
        <f>IF(SUM('A1'!I128,'A1'!L128:P128)=0,"",SUM('A1'!I128,'A1'!L128:P128))</f>
        <v/>
      </c>
      <c r="R128" s="471"/>
    </row>
    <row r="129" spans="1:18" ht="15" customHeight="1" x14ac:dyDescent="0.25">
      <c r="A129" s="235" t="str">
        <f>IF(ISBLANK('A1'!A129),"",'A1'!A129)</f>
        <v/>
      </c>
      <c r="B129" s="35" t="str">
        <f>IF(ISBLANK('A1'!B129),"",'A1'!B129)</f>
        <v/>
      </c>
      <c r="C129" s="36" t="str">
        <f>IF(ISBLANK('A1'!D129),"",'A1'!D129)</f>
        <v/>
      </c>
      <c r="D129" s="37" t="str">
        <f>IF(ISBLANK('A1'!G129),"",'A1'!G129)</f>
        <v/>
      </c>
      <c r="E129" s="236" t="str">
        <f>IF(ISBLANK('A1'!H129),"",'A1'!H129)</f>
        <v/>
      </c>
      <c r="F129" s="211"/>
      <c r="G129" s="212"/>
      <c r="H129" s="213"/>
      <c r="I129" s="213"/>
      <c r="J129" s="213"/>
      <c r="K129" s="213"/>
      <c r="L129" s="214"/>
      <c r="M129" s="215"/>
      <c r="N129" s="214"/>
      <c r="O129" s="214"/>
      <c r="P129" s="216"/>
      <c r="Q129" s="380" t="str">
        <f>IF(SUM('A1'!I129,'A1'!L129:P129)=0,"",SUM('A1'!I129,'A1'!L129:P129))</f>
        <v/>
      </c>
      <c r="R129" s="471"/>
    </row>
    <row r="130" spans="1:18" ht="15" customHeight="1" x14ac:dyDescent="0.25">
      <c r="A130" s="235" t="str">
        <f>IF(ISBLANK('A1'!A130),"",'A1'!A130)</f>
        <v/>
      </c>
      <c r="B130" s="35" t="str">
        <f>IF(ISBLANK('A1'!B130),"",'A1'!B130)</f>
        <v/>
      </c>
      <c r="C130" s="36" t="str">
        <f>IF(ISBLANK('A1'!D130),"",'A1'!D130)</f>
        <v/>
      </c>
      <c r="D130" s="37" t="str">
        <f>IF(ISBLANK('A1'!G130),"",'A1'!G130)</f>
        <v/>
      </c>
      <c r="E130" s="236" t="str">
        <f>IF(ISBLANK('A1'!H130),"",'A1'!H130)</f>
        <v/>
      </c>
      <c r="F130" s="211"/>
      <c r="G130" s="212"/>
      <c r="H130" s="213"/>
      <c r="I130" s="213"/>
      <c r="J130" s="213"/>
      <c r="K130" s="213"/>
      <c r="L130" s="214"/>
      <c r="M130" s="215"/>
      <c r="N130" s="214"/>
      <c r="O130" s="214"/>
      <c r="P130" s="216"/>
      <c r="Q130" s="380" t="str">
        <f>IF(SUM('A1'!I130,'A1'!L130:P130)=0,"",SUM('A1'!I130,'A1'!L130:P130))</f>
        <v/>
      </c>
      <c r="R130" s="471"/>
    </row>
    <row r="131" spans="1:18" ht="15" customHeight="1" x14ac:dyDescent="0.25">
      <c r="A131" s="235" t="str">
        <f>IF(ISBLANK('A1'!A131),"",'A1'!A131)</f>
        <v/>
      </c>
      <c r="B131" s="35" t="str">
        <f>IF(ISBLANK('A1'!B131),"",'A1'!B131)</f>
        <v/>
      </c>
      <c r="C131" s="36" t="str">
        <f>IF(ISBLANK('A1'!D131),"",'A1'!D131)</f>
        <v/>
      </c>
      <c r="D131" s="37" t="str">
        <f>IF(ISBLANK('A1'!G131),"",'A1'!G131)</f>
        <v/>
      </c>
      <c r="E131" s="236" t="str">
        <f>IF(ISBLANK('A1'!H131),"",'A1'!H131)</f>
        <v/>
      </c>
      <c r="F131" s="211"/>
      <c r="G131" s="212"/>
      <c r="H131" s="213"/>
      <c r="I131" s="213"/>
      <c r="J131" s="213"/>
      <c r="K131" s="213"/>
      <c r="L131" s="214"/>
      <c r="M131" s="215"/>
      <c r="N131" s="214"/>
      <c r="O131" s="214"/>
      <c r="P131" s="216"/>
      <c r="Q131" s="380" t="str">
        <f>IF(SUM('A1'!I131,'A1'!L131:P131)=0,"",SUM('A1'!I131,'A1'!L131:P131))</f>
        <v/>
      </c>
      <c r="R131" s="471"/>
    </row>
    <row r="132" spans="1:18" ht="15" customHeight="1" x14ac:dyDescent="0.25">
      <c r="A132" s="235" t="str">
        <f>IF(ISBLANK('A1'!A132),"",'A1'!A132)</f>
        <v/>
      </c>
      <c r="B132" s="35" t="str">
        <f>IF(ISBLANK('A1'!B132),"",'A1'!B132)</f>
        <v/>
      </c>
      <c r="C132" s="36" t="str">
        <f>IF(ISBLANK('A1'!D132),"",'A1'!D132)</f>
        <v/>
      </c>
      <c r="D132" s="37" t="str">
        <f>IF(ISBLANK('A1'!G132),"",'A1'!G132)</f>
        <v/>
      </c>
      <c r="E132" s="236" t="str">
        <f>IF(ISBLANK('A1'!H132),"",'A1'!H132)</f>
        <v/>
      </c>
      <c r="F132" s="211"/>
      <c r="G132" s="212"/>
      <c r="H132" s="213"/>
      <c r="I132" s="213"/>
      <c r="J132" s="213"/>
      <c r="K132" s="213"/>
      <c r="L132" s="214"/>
      <c r="M132" s="215"/>
      <c r="N132" s="214"/>
      <c r="O132" s="214"/>
      <c r="P132" s="216"/>
      <c r="Q132" s="380" t="str">
        <f>IF(SUM('A1'!I132,'A1'!L132:P132)=0,"",SUM('A1'!I132,'A1'!L132:P132))</f>
        <v/>
      </c>
      <c r="R132" s="471"/>
    </row>
    <row r="133" spans="1:18" ht="15" customHeight="1" x14ac:dyDescent="0.25">
      <c r="A133" s="235" t="str">
        <f>IF(ISBLANK('A1'!A133),"",'A1'!A133)</f>
        <v/>
      </c>
      <c r="B133" s="35" t="str">
        <f>IF(ISBLANK('A1'!B133),"",'A1'!B133)</f>
        <v/>
      </c>
      <c r="C133" s="36" t="str">
        <f>IF(ISBLANK('A1'!D133),"",'A1'!D133)</f>
        <v/>
      </c>
      <c r="D133" s="37" t="str">
        <f>IF(ISBLANK('A1'!G133),"",'A1'!G133)</f>
        <v/>
      </c>
      <c r="E133" s="236" t="str">
        <f>IF(ISBLANK('A1'!H133),"",'A1'!H133)</f>
        <v/>
      </c>
      <c r="F133" s="211"/>
      <c r="G133" s="212"/>
      <c r="H133" s="213"/>
      <c r="I133" s="213"/>
      <c r="J133" s="213"/>
      <c r="K133" s="213"/>
      <c r="L133" s="214"/>
      <c r="M133" s="215"/>
      <c r="N133" s="214"/>
      <c r="O133" s="214"/>
      <c r="P133" s="216"/>
      <c r="Q133" s="380" t="str">
        <f>IF(SUM('A1'!I133,'A1'!L133:P133)=0,"",SUM('A1'!I133,'A1'!L133:P133))</f>
        <v/>
      </c>
      <c r="R133" s="471"/>
    </row>
    <row r="134" spans="1:18" ht="15" customHeight="1" x14ac:dyDescent="0.25">
      <c r="A134" s="235" t="str">
        <f>IF(ISBLANK('A1'!A134),"",'A1'!A134)</f>
        <v/>
      </c>
      <c r="B134" s="35" t="str">
        <f>IF(ISBLANK('A1'!B134),"",'A1'!B134)</f>
        <v/>
      </c>
      <c r="C134" s="36" t="str">
        <f>IF(ISBLANK('A1'!D134),"",'A1'!D134)</f>
        <v/>
      </c>
      <c r="D134" s="37" t="str">
        <f>IF(ISBLANK('A1'!G134),"",'A1'!G134)</f>
        <v/>
      </c>
      <c r="E134" s="236" t="str">
        <f>IF(ISBLANK('A1'!H134),"",'A1'!H134)</f>
        <v/>
      </c>
      <c r="F134" s="211"/>
      <c r="G134" s="212"/>
      <c r="H134" s="213"/>
      <c r="I134" s="213"/>
      <c r="J134" s="213"/>
      <c r="K134" s="213"/>
      <c r="L134" s="214"/>
      <c r="M134" s="215"/>
      <c r="N134" s="214"/>
      <c r="O134" s="214"/>
      <c r="P134" s="216"/>
      <c r="Q134" s="380" t="str">
        <f>IF(SUM('A1'!I134,'A1'!L134:P134)=0,"",SUM('A1'!I134,'A1'!L134:P134))</f>
        <v/>
      </c>
      <c r="R134" s="471"/>
    </row>
    <row r="135" spans="1:18" ht="15" customHeight="1" x14ac:dyDescent="0.25">
      <c r="A135" s="235" t="str">
        <f>IF(ISBLANK('A1'!A135),"",'A1'!A135)</f>
        <v/>
      </c>
      <c r="B135" s="35" t="str">
        <f>IF(ISBLANK('A1'!B135),"",'A1'!B135)</f>
        <v/>
      </c>
      <c r="C135" s="36" t="str">
        <f>IF(ISBLANK('A1'!D135),"",'A1'!D135)</f>
        <v/>
      </c>
      <c r="D135" s="37" t="str">
        <f>IF(ISBLANK('A1'!G135),"",'A1'!G135)</f>
        <v/>
      </c>
      <c r="E135" s="236" t="str">
        <f>IF(ISBLANK('A1'!H135),"",'A1'!H135)</f>
        <v/>
      </c>
      <c r="F135" s="211"/>
      <c r="G135" s="212"/>
      <c r="H135" s="213"/>
      <c r="I135" s="213"/>
      <c r="J135" s="213"/>
      <c r="K135" s="213"/>
      <c r="L135" s="214"/>
      <c r="M135" s="215"/>
      <c r="N135" s="214"/>
      <c r="O135" s="214"/>
      <c r="P135" s="216"/>
      <c r="Q135" s="380" t="str">
        <f>IF(SUM('A1'!I135,'A1'!L135:P135)=0,"",SUM('A1'!I135,'A1'!L135:P135))</f>
        <v/>
      </c>
      <c r="R135" s="471"/>
    </row>
    <row r="136" spans="1:18" ht="15" customHeight="1" x14ac:dyDescent="0.25">
      <c r="A136" s="235" t="str">
        <f>IF(ISBLANK('A1'!A136),"",'A1'!A136)</f>
        <v/>
      </c>
      <c r="B136" s="35" t="str">
        <f>IF(ISBLANK('A1'!B136),"",'A1'!B136)</f>
        <v/>
      </c>
      <c r="C136" s="36" t="str">
        <f>IF(ISBLANK('A1'!D136),"",'A1'!D136)</f>
        <v/>
      </c>
      <c r="D136" s="37" t="str">
        <f>IF(ISBLANK('A1'!G136),"",'A1'!G136)</f>
        <v/>
      </c>
      <c r="E136" s="236" t="str">
        <f>IF(ISBLANK('A1'!H136),"",'A1'!H136)</f>
        <v/>
      </c>
      <c r="F136" s="211"/>
      <c r="G136" s="212"/>
      <c r="H136" s="213"/>
      <c r="I136" s="213"/>
      <c r="J136" s="213"/>
      <c r="K136" s="213"/>
      <c r="L136" s="214"/>
      <c r="M136" s="215"/>
      <c r="N136" s="214"/>
      <c r="O136" s="214"/>
      <c r="P136" s="216"/>
      <c r="Q136" s="380" t="str">
        <f>IF(SUM('A1'!I136,'A1'!L136:P136)=0,"",SUM('A1'!I136,'A1'!L136:P136))</f>
        <v/>
      </c>
      <c r="R136" s="471"/>
    </row>
    <row r="137" spans="1:18" ht="15" customHeight="1" x14ac:dyDescent="0.25">
      <c r="A137" s="235" t="str">
        <f>IF(ISBLANK('A1'!A137),"",'A1'!A137)</f>
        <v/>
      </c>
      <c r="B137" s="35" t="str">
        <f>IF(ISBLANK('A1'!B137),"",'A1'!B137)</f>
        <v/>
      </c>
      <c r="C137" s="36" t="str">
        <f>IF(ISBLANK('A1'!D137),"",'A1'!D137)</f>
        <v/>
      </c>
      <c r="D137" s="37" t="str">
        <f>IF(ISBLANK('A1'!G137),"",'A1'!G137)</f>
        <v/>
      </c>
      <c r="E137" s="236" t="str">
        <f>IF(ISBLANK('A1'!H137),"",'A1'!H137)</f>
        <v/>
      </c>
      <c r="F137" s="211"/>
      <c r="G137" s="212"/>
      <c r="H137" s="213"/>
      <c r="I137" s="213"/>
      <c r="J137" s="213"/>
      <c r="K137" s="213"/>
      <c r="L137" s="214"/>
      <c r="M137" s="215"/>
      <c r="N137" s="214"/>
      <c r="O137" s="214"/>
      <c r="P137" s="216"/>
      <c r="Q137" s="380" t="str">
        <f>IF(SUM('A1'!I137,'A1'!L137:P137)=0,"",SUM('A1'!I137,'A1'!L137:P137))</f>
        <v/>
      </c>
      <c r="R137" s="471"/>
    </row>
    <row r="138" spans="1:18" ht="15" customHeight="1" x14ac:dyDescent="0.25">
      <c r="A138" s="235" t="str">
        <f>IF(ISBLANK('A1'!A138),"",'A1'!A138)</f>
        <v/>
      </c>
      <c r="B138" s="35" t="str">
        <f>IF(ISBLANK('A1'!B138),"",'A1'!B138)</f>
        <v/>
      </c>
      <c r="C138" s="36" t="str">
        <f>IF(ISBLANK('A1'!D138),"",'A1'!D138)</f>
        <v/>
      </c>
      <c r="D138" s="37" t="str">
        <f>IF(ISBLANK('A1'!G138),"",'A1'!G138)</f>
        <v/>
      </c>
      <c r="E138" s="236" t="str">
        <f>IF(ISBLANK('A1'!H138),"",'A1'!H138)</f>
        <v/>
      </c>
      <c r="F138" s="211"/>
      <c r="G138" s="212"/>
      <c r="H138" s="213"/>
      <c r="I138" s="213"/>
      <c r="J138" s="213"/>
      <c r="K138" s="213"/>
      <c r="L138" s="214"/>
      <c r="M138" s="215"/>
      <c r="N138" s="214"/>
      <c r="O138" s="214"/>
      <c r="P138" s="216"/>
      <c r="Q138" s="380" t="str">
        <f>IF(SUM('A1'!I138,'A1'!L138:P138)=0,"",SUM('A1'!I138,'A1'!L138:P138))</f>
        <v/>
      </c>
      <c r="R138" s="471"/>
    </row>
    <row r="139" spans="1:18" ht="15" customHeight="1" x14ac:dyDescent="0.25">
      <c r="A139" s="235" t="str">
        <f>IF(ISBLANK('A1'!A139),"",'A1'!A139)</f>
        <v/>
      </c>
      <c r="B139" s="35" t="str">
        <f>IF(ISBLANK('A1'!B139),"",'A1'!B139)</f>
        <v/>
      </c>
      <c r="C139" s="36" t="str">
        <f>IF(ISBLANK('A1'!D139),"",'A1'!D139)</f>
        <v/>
      </c>
      <c r="D139" s="37" t="str">
        <f>IF(ISBLANK('A1'!G139),"",'A1'!G139)</f>
        <v/>
      </c>
      <c r="E139" s="236" t="str">
        <f>IF(ISBLANK('A1'!H139),"",'A1'!H139)</f>
        <v/>
      </c>
      <c r="F139" s="211"/>
      <c r="G139" s="212"/>
      <c r="H139" s="213"/>
      <c r="I139" s="213"/>
      <c r="J139" s="213"/>
      <c r="K139" s="213"/>
      <c r="L139" s="214"/>
      <c r="M139" s="215"/>
      <c r="N139" s="214"/>
      <c r="O139" s="214"/>
      <c r="P139" s="216"/>
      <c r="Q139" s="380" t="str">
        <f>IF(SUM('A1'!I139,'A1'!L139:P139)=0,"",SUM('A1'!I139,'A1'!L139:P139))</f>
        <v/>
      </c>
      <c r="R139" s="471"/>
    </row>
    <row r="140" spans="1:18" ht="15" customHeight="1" x14ac:dyDescent="0.25">
      <c r="A140" s="235" t="str">
        <f>IF(ISBLANK('A1'!A140),"",'A1'!A140)</f>
        <v/>
      </c>
      <c r="B140" s="35" t="str">
        <f>IF(ISBLANK('A1'!B140),"",'A1'!B140)</f>
        <v/>
      </c>
      <c r="C140" s="36" t="str">
        <f>IF(ISBLANK('A1'!D140),"",'A1'!D140)</f>
        <v/>
      </c>
      <c r="D140" s="37" t="str">
        <f>IF(ISBLANK('A1'!G140),"",'A1'!G140)</f>
        <v/>
      </c>
      <c r="E140" s="236" t="str">
        <f>IF(ISBLANK('A1'!H140),"",'A1'!H140)</f>
        <v/>
      </c>
      <c r="F140" s="211"/>
      <c r="G140" s="212"/>
      <c r="H140" s="213"/>
      <c r="I140" s="213"/>
      <c r="J140" s="213"/>
      <c r="K140" s="213"/>
      <c r="L140" s="214"/>
      <c r="M140" s="215"/>
      <c r="N140" s="214"/>
      <c r="O140" s="214"/>
      <c r="P140" s="216"/>
      <c r="Q140" s="380" t="str">
        <f>IF(SUM('A1'!I140,'A1'!L140:P140)=0,"",SUM('A1'!I140,'A1'!L140:P140))</f>
        <v/>
      </c>
      <c r="R140" s="471"/>
    </row>
    <row r="141" spans="1:18" ht="15" customHeight="1" x14ac:dyDescent="0.25">
      <c r="A141" s="235" t="str">
        <f>IF(ISBLANK('A1'!A141),"",'A1'!A141)</f>
        <v/>
      </c>
      <c r="B141" s="35" t="str">
        <f>IF(ISBLANK('A1'!B141),"",'A1'!B141)</f>
        <v/>
      </c>
      <c r="C141" s="36" t="str">
        <f>IF(ISBLANK('A1'!D141),"",'A1'!D141)</f>
        <v/>
      </c>
      <c r="D141" s="37" t="str">
        <f>IF(ISBLANK('A1'!G141),"",'A1'!G141)</f>
        <v/>
      </c>
      <c r="E141" s="236" t="str">
        <f>IF(ISBLANK('A1'!H141),"",'A1'!H141)</f>
        <v/>
      </c>
      <c r="F141" s="211"/>
      <c r="G141" s="212"/>
      <c r="H141" s="213"/>
      <c r="I141" s="213"/>
      <c r="J141" s="213"/>
      <c r="K141" s="213"/>
      <c r="L141" s="214"/>
      <c r="M141" s="215"/>
      <c r="N141" s="214"/>
      <c r="O141" s="214"/>
      <c r="P141" s="216"/>
      <c r="Q141" s="380" t="str">
        <f>IF(SUM('A1'!I141,'A1'!L141:P141)=0,"",SUM('A1'!I141,'A1'!L141:P141))</f>
        <v/>
      </c>
      <c r="R141" s="471"/>
    </row>
    <row r="142" spans="1:18" ht="15" customHeight="1" x14ac:dyDescent="0.25">
      <c r="A142" s="235" t="str">
        <f>IF(ISBLANK('A1'!A142),"",'A1'!A142)</f>
        <v/>
      </c>
      <c r="B142" s="35" t="str">
        <f>IF(ISBLANK('A1'!B142),"",'A1'!B142)</f>
        <v/>
      </c>
      <c r="C142" s="36" t="str">
        <f>IF(ISBLANK('A1'!D142),"",'A1'!D142)</f>
        <v/>
      </c>
      <c r="D142" s="37" t="str">
        <f>IF(ISBLANK('A1'!G142),"",'A1'!G142)</f>
        <v/>
      </c>
      <c r="E142" s="236" t="str">
        <f>IF(ISBLANK('A1'!H142),"",'A1'!H142)</f>
        <v/>
      </c>
      <c r="F142" s="211"/>
      <c r="G142" s="212"/>
      <c r="H142" s="213"/>
      <c r="I142" s="213"/>
      <c r="J142" s="213"/>
      <c r="K142" s="213"/>
      <c r="L142" s="214"/>
      <c r="M142" s="215"/>
      <c r="N142" s="214"/>
      <c r="O142" s="214"/>
      <c r="P142" s="216"/>
      <c r="Q142" s="380" t="str">
        <f>IF(SUM('A1'!I142,'A1'!L142:P142)=0,"",SUM('A1'!I142,'A1'!L142:P142))</f>
        <v/>
      </c>
      <c r="R142" s="471"/>
    </row>
    <row r="143" spans="1:18" ht="15" customHeight="1" x14ac:dyDescent="0.25">
      <c r="A143" s="235" t="str">
        <f>IF(ISBLANK('A1'!A143),"",'A1'!A143)</f>
        <v/>
      </c>
      <c r="B143" s="35" t="str">
        <f>IF(ISBLANK('A1'!B143),"",'A1'!B143)</f>
        <v/>
      </c>
      <c r="C143" s="36" t="str">
        <f>IF(ISBLANK('A1'!D143),"",'A1'!D143)</f>
        <v/>
      </c>
      <c r="D143" s="37" t="str">
        <f>IF(ISBLANK('A1'!G143),"",'A1'!G143)</f>
        <v/>
      </c>
      <c r="E143" s="236" t="str">
        <f>IF(ISBLANK('A1'!H143),"",'A1'!H143)</f>
        <v/>
      </c>
      <c r="F143" s="211"/>
      <c r="G143" s="212"/>
      <c r="H143" s="213"/>
      <c r="I143" s="213"/>
      <c r="J143" s="213"/>
      <c r="K143" s="213"/>
      <c r="L143" s="214"/>
      <c r="M143" s="215"/>
      <c r="N143" s="214"/>
      <c r="O143" s="214"/>
      <c r="P143" s="216"/>
      <c r="Q143" s="380" t="str">
        <f>IF(SUM('A1'!I143,'A1'!L143:P143)=0,"",SUM('A1'!I143,'A1'!L143:P143))</f>
        <v/>
      </c>
      <c r="R143" s="471"/>
    </row>
    <row r="144" spans="1:18" ht="15" customHeight="1" x14ac:dyDescent="0.25">
      <c r="A144" s="235" t="str">
        <f>IF(ISBLANK('A1'!A144),"",'A1'!A144)</f>
        <v/>
      </c>
      <c r="B144" s="35" t="str">
        <f>IF(ISBLANK('A1'!B144),"",'A1'!B144)</f>
        <v/>
      </c>
      <c r="C144" s="36" t="str">
        <f>IF(ISBLANK('A1'!D144),"",'A1'!D144)</f>
        <v/>
      </c>
      <c r="D144" s="37" t="str">
        <f>IF(ISBLANK('A1'!G144),"",'A1'!G144)</f>
        <v/>
      </c>
      <c r="E144" s="236" t="str">
        <f>IF(ISBLANK('A1'!H144),"",'A1'!H144)</f>
        <v/>
      </c>
      <c r="F144" s="211"/>
      <c r="G144" s="212"/>
      <c r="H144" s="213"/>
      <c r="I144" s="213"/>
      <c r="J144" s="213"/>
      <c r="K144" s="213"/>
      <c r="L144" s="214"/>
      <c r="M144" s="215"/>
      <c r="N144" s="214"/>
      <c r="O144" s="214"/>
      <c r="P144" s="216"/>
      <c r="Q144" s="380" t="str">
        <f>IF(SUM('A1'!I144,'A1'!L144:P144)=0,"",SUM('A1'!I144,'A1'!L144:P144))</f>
        <v/>
      </c>
      <c r="R144" s="471"/>
    </row>
    <row r="145" spans="1:18" ht="15" customHeight="1" x14ac:dyDescent="0.25">
      <c r="A145" s="235" t="str">
        <f>IF(ISBLANK('A1'!A145),"",'A1'!A145)</f>
        <v/>
      </c>
      <c r="B145" s="35" t="str">
        <f>IF(ISBLANK('A1'!B145),"",'A1'!B145)</f>
        <v/>
      </c>
      <c r="C145" s="36" t="str">
        <f>IF(ISBLANK('A1'!D145),"",'A1'!D145)</f>
        <v/>
      </c>
      <c r="D145" s="37" t="str">
        <f>IF(ISBLANK('A1'!G145),"",'A1'!G145)</f>
        <v/>
      </c>
      <c r="E145" s="236" t="str">
        <f>IF(ISBLANK('A1'!H145),"",'A1'!H145)</f>
        <v/>
      </c>
      <c r="F145" s="211"/>
      <c r="G145" s="212"/>
      <c r="H145" s="213"/>
      <c r="I145" s="213"/>
      <c r="J145" s="213"/>
      <c r="K145" s="213"/>
      <c r="L145" s="214"/>
      <c r="M145" s="215"/>
      <c r="N145" s="214"/>
      <c r="O145" s="214"/>
      <c r="P145" s="216"/>
      <c r="Q145" s="380" t="str">
        <f>IF(SUM('A1'!I145,'A1'!L145:P145)=0,"",SUM('A1'!I145,'A1'!L145:P145))</f>
        <v/>
      </c>
      <c r="R145" s="471"/>
    </row>
    <row r="146" spans="1:18" ht="15" customHeight="1" x14ac:dyDescent="0.25">
      <c r="A146" s="235" t="str">
        <f>IF(ISBLANK('A1'!A146),"",'A1'!A146)</f>
        <v/>
      </c>
      <c r="B146" s="35" t="str">
        <f>IF(ISBLANK('A1'!B146),"",'A1'!B146)</f>
        <v/>
      </c>
      <c r="C146" s="36" t="str">
        <f>IF(ISBLANK('A1'!D146),"",'A1'!D146)</f>
        <v/>
      </c>
      <c r="D146" s="37" t="str">
        <f>IF(ISBLANK('A1'!G146),"",'A1'!G146)</f>
        <v/>
      </c>
      <c r="E146" s="236" t="str">
        <f>IF(ISBLANK('A1'!H146),"",'A1'!H146)</f>
        <v/>
      </c>
      <c r="F146" s="211"/>
      <c r="G146" s="212"/>
      <c r="H146" s="213"/>
      <c r="I146" s="213"/>
      <c r="J146" s="213"/>
      <c r="K146" s="213"/>
      <c r="L146" s="214"/>
      <c r="M146" s="215"/>
      <c r="N146" s="214"/>
      <c r="O146" s="214"/>
      <c r="P146" s="216"/>
      <c r="Q146" s="380" t="str">
        <f>IF(SUM('A1'!I146,'A1'!L146:P146)=0,"",SUM('A1'!I146,'A1'!L146:P146))</f>
        <v/>
      </c>
      <c r="R146" s="471"/>
    </row>
    <row r="147" spans="1:18" ht="15" customHeight="1" x14ac:dyDescent="0.25">
      <c r="A147" s="235" t="str">
        <f>IF(ISBLANK('A1'!A147),"",'A1'!A147)</f>
        <v/>
      </c>
      <c r="B147" s="35" t="str">
        <f>IF(ISBLANK('A1'!B147),"",'A1'!B147)</f>
        <v/>
      </c>
      <c r="C147" s="36" t="str">
        <f>IF(ISBLANK('A1'!D147),"",'A1'!D147)</f>
        <v/>
      </c>
      <c r="D147" s="37" t="str">
        <f>IF(ISBLANK('A1'!G147),"",'A1'!G147)</f>
        <v/>
      </c>
      <c r="E147" s="236" t="str">
        <f>IF(ISBLANK('A1'!H147),"",'A1'!H147)</f>
        <v/>
      </c>
      <c r="F147" s="211"/>
      <c r="G147" s="212"/>
      <c r="H147" s="213"/>
      <c r="I147" s="213"/>
      <c r="J147" s="213"/>
      <c r="K147" s="213"/>
      <c r="L147" s="214"/>
      <c r="M147" s="215"/>
      <c r="N147" s="214"/>
      <c r="O147" s="214"/>
      <c r="P147" s="216"/>
      <c r="Q147" s="380" t="str">
        <f>IF(SUM('A1'!I147,'A1'!L147:P147)=0,"",SUM('A1'!I147,'A1'!L147:P147))</f>
        <v/>
      </c>
      <c r="R147" s="471"/>
    </row>
    <row r="148" spans="1:18" ht="15" customHeight="1" x14ac:dyDescent="0.25">
      <c r="A148" s="235" t="str">
        <f>IF(ISBLANK('A1'!A148),"",'A1'!A148)</f>
        <v/>
      </c>
      <c r="B148" s="35" t="str">
        <f>IF(ISBLANK('A1'!B148),"",'A1'!B148)</f>
        <v/>
      </c>
      <c r="C148" s="36" t="str">
        <f>IF(ISBLANK('A1'!D148),"",'A1'!D148)</f>
        <v/>
      </c>
      <c r="D148" s="37" t="str">
        <f>IF(ISBLANK('A1'!G148),"",'A1'!G148)</f>
        <v/>
      </c>
      <c r="E148" s="236" t="str">
        <f>IF(ISBLANK('A1'!H148),"",'A1'!H148)</f>
        <v/>
      </c>
      <c r="F148" s="211"/>
      <c r="G148" s="212"/>
      <c r="H148" s="213"/>
      <c r="I148" s="213"/>
      <c r="J148" s="213"/>
      <c r="K148" s="213"/>
      <c r="L148" s="214"/>
      <c r="M148" s="215"/>
      <c r="N148" s="214"/>
      <c r="O148" s="214"/>
      <c r="P148" s="216"/>
      <c r="Q148" s="380" t="str">
        <f>IF(SUM('A1'!I148,'A1'!L148:P148)=0,"",SUM('A1'!I148,'A1'!L148:P148))</f>
        <v/>
      </c>
      <c r="R148" s="471"/>
    </row>
    <row r="149" spans="1:18" ht="15" customHeight="1" x14ac:dyDescent="0.25">
      <c r="A149" s="235" t="str">
        <f>IF(ISBLANK('A1'!A149),"",'A1'!A149)</f>
        <v/>
      </c>
      <c r="B149" s="35" t="str">
        <f>IF(ISBLANK('A1'!B149),"",'A1'!B149)</f>
        <v/>
      </c>
      <c r="C149" s="36" t="str">
        <f>IF(ISBLANK('A1'!D149),"",'A1'!D149)</f>
        <v/>
      </c>
      <c r="D149" s="37" t="str">
        <f>IF(ISBLANK('A1'!G149),"",'A1'!G149)</f>
        <v/>
      </c>
      <c r="E149" s="236" t="str">
        <f>IF(ISBLANK('A1'!H149),"",'A1'!H149)</f>
        <v/>
      </c>
      <c r="F149" s="211"/>
      <c r="G149" s="212"/>
      <c r="H149" s="213"/>
      <c r="I149" s="213"/>
      <c r="J149" s="213"/>
      <c r="K149" s="213"/>
      <c r="L149" s="214"/>
      <c r="M149" s="215"/>
      <c r="N149" s="214"/>
      <c r="O149" s="214"/>
      <c r="P149" s="216"/>
      <c r="Q149" s="380" t="str">
        <f>IF(SUM('A1'!I149,'A1'!L149:P149)=0,"",SUM('A1'!I149,'A1'!L149:P149))</f>
        <v/>
      </c>
      <c r="R149" s="471"/>
    </row>
    <row r="150" spans="1:18" ht="15" customHeight="1" x14ac:dyDescent="0.25">
      <c r="A150" s="235" t="str">
        <f>IF(ISBLANK('A1'!A150),"",'A1'!A150)</f>
        <v/>
      </c>
      <c r="B150" s="35" t="str">
        <f>IF(ISBLANK('A1'!B150),"",'A1'!B150)</f>
        <v/>
      </c>
      <c r="C150" s="36" t="str">
        <f>IF(ISBLANK('A1'!D150),"",'A1'!D150)</f>
        <v/>
      </c>
      <c r="D150" s="37" t="str">
        <f>IF(ISBLANK('A1'!G150),"",'A1'!G150)</f>
        <v/>
      </c>
      <c r="E150" s="236" t="str">
        <f>IF(ISBLANK('A1'!H150),"",'A1'!H150)</f>
        <v/>
      </c>
      <c r="F150" s="211"/>
      <c r="G150" s="212"/>
      <c r="H150" s="213"/>
      <c r="I150" s="213"/>
      <c r="J150" s="213"/>
      <c r="K150" s="213"/>
      <c r="L150" s="214"/>
      <c r="M150" s="215"/>
      <c r="N150" s="214"/>
      <c r="O150" s="214"/>
      <c r="P150" s="216"/>
      <c r="Q150" s="380" t="str">
        <f>IF(SUM('A1'!I150,'A1'!L150:P150)=0,"",SUM('A1'!I150,'A1'!L150:P150))</f>
        <v/>
      </c>
      <c r="R150" s="471"/>
    </row>
    <row r="151" spans="1:18" ht="15" customHeight="1" x14ac:dyDescent="0.25">
      <c r="A151" s="235" t="str">
        <f>IF(ISBLANK('A1'!A151),"",'A1'!A151)</f>
        <v/>
      </c>
      <c r="B151" s="35" t="str">
        <f>IF(ISBLANK('A1'!B151),"",'A1'!B151)</f>
        <v/>
      </c>
      <c r="C151" s="36" t="str">
        <f>IF(ISBLANK('A1'!D151),"",'A1'!D151)</f>
        <v/>
      </c>
      <c r="D151" s="37" t="str">
        <f>IF(ISBLANK('A1'!G151),"",'A1'!G151)</f>
        <v/>
      </c>
      <c r="E151" s="236" t="str">
        <f>IF(ISBLANK('A1'!H151),"",'A1'!H151)</f>
        <v/>
      </c>
      <c r="F151" s="211"/>
      <c r="G151" s="212"/>
      <c r="H151" s="213"/>
      <c r="I151" s="213"/>
      <c r="J151" s="213"/>
      <c r="K151" s="213"/>
      <c r="L151" s="214"/>
      <c r="M151" s="215"/>
      <c r="N151" s="214"/>
      <c r="O151" s="214"/>
      <c r="P151" s="216"/>
      <c r="Q151" s="380" t="str">
        <f>IF(SUM('A1'!I151,'A1'!L151:P151)=0,"",SUM('A1'!I151,'A1'!L151:P151))</f>
        <v/>
      </c>
      <c r="R151" s="471"/>
    </row>
    <row r="152" spans="1:18" ht="15" customHeight="1" x14ac:dyDescent="0.25">
      <c r="A152" s="235" t="str">
        <f>IF(ISBLANK('A1'!A152),"",'A1'!A152)</f>
        <v/>
      </c>
      <c r="B152" s="35" t="str">
        <f>IF(ISBLANK('A1'!B152),"",'A1'!B152)</f>
        <v/>
      </c>
      <c r="C152" s="36" t="str">
        <f>IF(ISBLANK('A1'!D152),"",'A1'!D152)</f>
        <v/>
      </c>
      <c r="D152" s="37" t="str">
        <f>IF(ISBLANK('A1'!G152),"",'A1'!G152)</f>
        <v/>
      </c>
      <c r="E152" s="236" t="str">
        <f>IF(ISBLANK('A1'!H152),"",'A1'!H152)</f>
        <v/>
      </c>
      <c r="F152" s="211"/>
      <c r="G152" s="212"/>
      <c r="H152" s="213"/>
      <c r="I152" s="213"/>
      <c r="J152" s="213"/>
      <c r="K152" s="213"/>
      <c r="L152" s="214"/>
      <c r="M152" s="215"/>
      <c r="N152" s="214"/>
      <c r="O152" s="214"/>
      <c r="P152" s="216"/>
      <c r="Q152" s="380" t="str">
        <f>IF(SUM('A1'!I152,'A1'!L152:P152)=0,"",SUM('A1'!I152,'A1'!L152:P152))</f>
        <v/>
      </c>
      <c r="R152" s="471"/>
    </row>
    <row r="153" spans="1:18" ht="15" customHeight="1" x14ac:dyDescent="0.25">
      <c r="A153" s="235" t="str">
        <f>IF(ISBLANK('A1'!A153),"",'A1'!A153)</f>
        <v/>
      </c>
      <c r="B153" s="35" t="str">
        <f>IF(ISBLANK('A1'!B153),"",'A1'!B153)</f>
        <v/>
      </c>
      <c r="C153" s="36" t="str">
        <f>IF(ISBLANK('A1'!D153),"",'A1'!D153)</f>
        <v/>
      </c>
      <c r="D153" s="37" t="str">
        <f>IF(ISBLANK('A1'!G153),"",'A1'!G153)</f>
        <v/>
      </c>
      <c r="E153" s="236" t="str">
        <f>IF(ISBLANK('A1'!H153),"",'A1'!H153)</f>
        <v/>
      </c>
      <c r="F153" s="211"/>
      <c r="G153" s="212"/>
      <c r="H153" s="213"/>
      <c r="I153" s="213"/>
      <c r="J153" s="213"/>
      <c r="K153" s="213"/>
      <c r="L153" s="214"/>
      <c r="M153" s="215"/>
      <c r="N153" s="214"/>
      <c r="O153" s="214"/>
      <c r="P153" s="216"/>
      <c r="Q153" s="380" t="str">
        <f>IF(SUM('A1'!I153,'A1'!L153:P153)=0,"",SUM('A1'!I153,'A1'!L153:P153))</f>
        <v/>
      </c>
      <c r="R153" s="471"/>
    </row>
    <row r="154" spans="1:18" ht="15" customHeight="1" x14ac:dyDescent="0.25">
      <c r="A154" s="235" t="str">
        <f>IF(ISBLANK('A1'!A154),"",'A1'!A154)</f>
        <v/>
      </c>
      <c r="B154" s="35" t="str">
        <f>IF(ISBLANK('A1'!B154),"",'A1'!B154)</f>
        <v/>
      </c>
      <c r="C154" s="36" t="str">
        <f>IF(ISBLANK('A1'!D154),"",'A1'!D154)</f>
        <v/>
      </c>
      <c r="D154" s="37" t="str">
        <f>IF(ISBLANK('A1'!G154),"",'A1'!G154)</f>
        <v/>
      </c>
      <c r="E154" s="236" t="str">
        <f>IF(ISBLANK('A1'!H154),"",'A1'!H154)</f>
        <v/>
      </c>
      <c r="F154" s="211"/>
      <c r="G154" s="212"/>
      <c r="H154" s="213"/>
      <c r="I154" s="213"/>
      <c r="J154" s="213"/>
      <c r="K154" s="213"/>
      <c r="L154" s="214"/>
      <c r="M154" s="215"/>
      <c r="N154" s="214"/>
      <c r="O154" s="214"/>
      <c r="P154" s="216"/>
      <c r="Q154" s="380" t="str">
        <f>IF(SUM('A1'!I154,'A1'!L154:P154)=0,"",SUM('A1'!I154,'A1'!L154:P154))</f>
        <v/>
      </c>
      <c r="R154" s="471"/>
    </row>
    <row r="155" spans="1:18" ht="15" customHeight="1" x14ac:dyDescent="0.25">
      <c r="A155" s="235" t="str">
        <f>IF(ISBLANK('A1'!A155),"",'A1'!A155)</f>
        <v/>
      </c>
      <c r="B155" s="35" t="str">
        <f>IF(ISBLANK('A1'!B155),"",'A1'!B155)</f>
        <v/>
      </c>
      <c r="C155" s="36" t="str">
        <f>IF(ISBLANK('A1'!D155),"",'A1'!D155)</f>
        <v/>
      </c>
      <c r="D155" s="37" t="str">
        <f>IF(ISBLANK('A1'!G155),"",'A1'!G155)</f>
        <v/>
      </c>
      <c r="E155" s="236" t="str">
        <f>IF(ISBLANK('A1'!H155),"",'A1'!H155)</f>
        <v/>
      </c>
      <c r="F155" s="211"/>
      <c r="G155" s="212"/>
      <c r="H155" s="213"/>
      <c r="I155" s="213"/>
      <c r="J155" s="213"/>
      <c r="K155" s="213"/>
      <c r="L155" s="214"/>
      <c r="M155" s="215"/>
      <c r="N155" s="214"/>
      <c r="O155" s="214"/>
      <c r="P155" s="216"/>
      <c r="Q155" s="380" t="str">
        <f>IF(SUM('A1'!I155,'A1'!L155:P155)=0,"",SUM('A1'!I155,'A1'!L155:P155))</f>
        <v/>
      </c>
      <c r="R155" s="471"/>
    </row>
    <row r="156" spans="1:18" ht="15" customHeight="1" x14ac:dyDescent="0.25">
      <c r="A156" s="235" t="str">
        <f>IF(ISBLANK('A1'!A156),"",'A1'!A156)</f>
        <v/>
      </c>
      <c r="B156" s="35" t="str">
        <f>IF(ISBLANK('A1'!B156),"",'A1'!B156)</f>
        <v/>
      </c>
      <c r="C156" s="36" t="str">
        <f>IF(ISBLANK('A1'!D156),"",'A1'!D156)</f>
        <v/>
      </c>
      <c r="D156" s="37" t="str">
        <f>IF(ISBLANK('A1'!G156),"",'A1'!G156)</f>
        <v/>
      </c>
      <c r="E156" s="236" t="str">
        <f>IF(ISBLANK('A1'!H156),"",'A1'!H156)</f>
        <v/>
      </c>
      <c r="F156" s="211"/>
      <c r="G156" s="212"/>
      <c r="H156" s="213"/>
      <c r="I156" s="213"/>
      <c r="J156" s="213"/>
      <c r="K156" s="213"/>
      <c r="L156" s="214"/>
      <c r="M156" s="215"/>
      <c r="N156" s="214"/>
      <c r="O156" s="214"/>
      <c r="P156" s="216"/>
      <c r="Q156" s="380" t="str">
        <f>IF(SUM('A1'!I156,'A1'!L156:P156)=0,"",SUM('A1'!I156,'A1'!L156:P156))</f>
        <v/>
      </c>
      <c r="R156" s="471"/>
    </row>
    <row r="157" spans="1:18" ht="15" customHeight="1" x14ac:dyDescent="0.25">
      <c r="A157" s="235" t="str">
        <f>IF(ISBLANK('A1'!A157),"",'A1'!A157)</f>
        <v/>
      </c>
      <c r="B157" s="35" t="str">
        <f>IF(ISBLANK('A1'!B157),"",'A1'!B157)</f>
        <v/>
      </c>
      <c r="C157" s="36" t="str">
        <f>IF(ISBLANK('A1'!D157),"",'A1'!D157)</f>
        <v/>
      </c>
      <c r="D157" s="37" t="str">
        <f>IF(ISBLANK('A1'!G157),"",'A1'!G157)</f>
        <v/>
      </c>
      <c r="E157" s="236" t="str">
        <f>IF(ISBLANK('A1'!H157),"",'A1'!H157)</f>
        <v/>
      </c>
      <c r="F157" s="211"/>
      <c r="G157" s="212"/>
      <c r="H157" s="213"/>
      <c r="I157" s="213"/>
      <c r="J157" s="213"/>
      <c r="K157" s="213"/>
      <c r="L157" s="214"/>
      <c r="M157" s="215"/>
      <c r="N157" s="214"/>
      <c r="O157" s="214"/>
      <c r="P157" s="216"/>
      <c r="Q157" s="380" t="str">
        <f>IF(SUM('A1'!I157,'A1'!L157:P157)=0,"",SUM('A1'!I157,'A1'!L157:P157))</f>
        <v/>
      </c>
      <c r="R157" s="471"/>
    </row>
    <row r="158" spans="1:18" ht="15" customHeight="1" x14ac:dyDescent="0.25">
      <c r="A158" s="235" t="str">
        <f>IF(ISBLANK('A1'!A158),"",'A1'!A158)</f>
        <v/>
      </c>
      <c r="B158" s="35" t="str">
        <f>IF(ISBLANK('A1'!B158),"",'A1'!B158)</f>
        <v/>
      </c>
      <c r="C158" s="36" t="str">
        <f>IF(ISBLANK('A1'!D158),"",'A1'!D158)</f>
        <v/>
      </c>
      <c r="D158" s="37" t="str">
        <f>IF(ISBLANK('A1'!G158),"",'A1'!G158)</f>
        <v/>
      </c>
      <c r="E158" s="236" t="str">
        <f>IF(ISBLANK('A1'!H158),"",'A1'!H158)</f>
        <v/>
      </c>
      <c r="F158" s="211"/>
      <c r="G158" s="212"/>
      <c r="H158" s="213"/>
      <c r="I158" s="213"/>
      <c r="J158" s="213"/>
      <c r="K158" s="213"/>
      <c r="L158" s="214"/>
      <c r="M158" s="215"/>
      <c r="N158" s="214"/>
      <c r="O158" s="214"/>
      <c r="P158" s="216"/>
      <c r="Q158" s="380" t="str">
        <f>IF(SUM('A1'!I158,'A1'!L158:P158)=0,"",SUM('A1'!I158,'A1'!L158:P158))</f>
        <v/>
      </c>
      <c r="R158" s="471"/>
    </row>
    <row r="159" spans="1:18" ht="15" customHeight="1" x14ac:dyDescent="0.25">
      <c r="A159" s="235" t="str">
        <f>IF(ISBLANK('A1'!A159),"",'A1'!A159)</f>
        <v/>
      </c>
      <c r="B159" s="35" t="str">
        <f>IF(ISBLANK('A1'!B159),"",'A1'!B159)</f>
        <v/>
      </c>
      <c r="C159" s="36" t="str">
        <f>IF(ISBLANK('A1'!D159),"",'A1'!D159)</f>
        <v/>
      </c>
      <c r="D159" s="37" t="str">
        <f>IF(ISBLANK('A1'!G159),"",'A1'!G159)</f>
        <v/>
      </c>
      <c r="E159" s="236" t="str">
        <f>IF(ISBLANK('A1'!H159),"",'A1'!H159)</f>
        <v/>
      </c>
      <c r="F159" s="211"/>
      <c r="G159" s="212"/>
      <c r="H159" s="213"/>
      <c r="I159" s="213"/>
      <c r="J159" s="213"/>
      <c r="K159" s="213"/>
      <c r="L159" s="214"/>
      <c r="M159" s="215"/>
      <c r="N159" s="214"/>
      <c r="O159" s="214"/>
      <c r="P159" s="216"/>
      <c r="Q159" s="380" t="str">
        <f>IF(SUM('A1'!I159,'A1'!L159:P159)=0,"",SUM('A1'!I159,'A1'!L159:P159))</f>
        <v/>
      </c>
      <c r="R159" s="471"/>
    </row>
    <row r="160" spans="1:18" ht="15" customHeight="1" x14ac:dyDescent="0.25">
      <c r="A160" s="235" t="str">
        <f>IF(ISBLANK('A1'!A160),"",'A1'!A160)</f>
        <v/>
      </c>
      <c r="B160" s="35" t="str">
        <f>IF(ISBLANK('A1'!B160),"",'A1'!B160)</f>
        <v/>
      </c>
      <c r="C160" s="36" t="str">
        <f>IF(ISBLANK('A1'!D160),"",'A1'!D160)</f>
        <v/>
      </c>
      <c r="D160" s="37" t="str">
        <f>IF(ISBLANK('A1'!G160),"",'A1'!G160)</f>
        <v/>
      </c>
      <c r="E160" s="236" t="str">
        <f>IF(ISBLANK('A1'!H160),"",'A1'!H160)</f>
        <v/>
      </c>
      <c r="F160" s="211"/>
      <c r="G160" s="212"/>
      <c r="H160" s="213"/>
      <c r="I160" s="213"/>
      <c r="J160" s="213"/>
      <c r="K160" s="213"/>
      <c r="L160" s="214"/>
      <c r="M160" s="215"/>
      <c r="N160" s="214"/>
      <c r="O160" s="214"/>
      <c r="P160" s="216"/>
      <c r="Q160" s="380" t="str">
        <f>IF(SUM('A1'!I160,'A1'!L160:P160)=0,"",SUM('A1'!I160,'A1'!L160:P160))</f>
        <v/>
      </c>
      <c r="R160" s="471"/>
    </row>
    <row r="161" spans="1:18" ht="15" customHeight="1" x14ac:dyDescent="0.25">
      <c r="A161" s="235" t="str">
        <f>IF(ISBLANK('A1'!A161),"",'A1'!A161)</f>
        <v/>
      </c>
      <c r="B161" s="35" t="str">
        <f>IF(ISBLANK('A1'!B161),"",'A1'!B161)</f>
        <v/>
      </c>
      <c r="C161" s="36" t="str">
        <f>IF(ISBLANK('A1'!D161),"",'A1'!D161)</f>
        <v/>
      </c>
      <c r="D161" s="37" t="str">
        <f>IF(ISBLANK('A1'!G161),"",'A1'!G161)</f>
        <v/>
      </c>
      <c r="E161" s="236" t="str">
        <f>IF(ISBLANK('A1'!H161),"",'A1'!H161)</f>
        <v/>
      </c>
      <c r="F161" s="211"/>
      <c r="G161" s="212"/>
      <c r="H161" s="213"/>
      <c r="I161" s="213"/>
      <c r="J161" s="213"/>
      <c r="K161" s="213"/>
      <c r="L161" s="214"/>
      <c r="M161" s="215"/>
      <c r="N161" s="214"/>
      <c r="O161" s="214"/>
      <c r="P161" s="216"/>
      <c r="Q161" s="380" t="str">
        <f>IF(SUM('A1'!I161,'A1'!L161:P161)=0,"",SUM('A1'!I161,'A1'!L161:P161))</f>
        <v/>
      </c>
      <c r="R161" s="471"/>
    </row>
    <row r="162" spans="1:18" ht="15" customHeight="1" x14ac:dyDescent="0.25">
      <c r="A162" s="235" t="str">
        <f>IF(ISBLANK('A1'!A162),"",'A1'!A162)</f>
        <v/>
      </c>
      <c r="B162" s="35" t="str">
        <f>IF(ISBLANK('A1'!B162),"",'A1'!B162)</f>
        <v/>
      </c>
      <c r="C162" s="36" t="str">
        <f>IF(ISBLANK('A1'!D162),"",'A1'!D162)</f>
        <v/>
      </c>
      <c r="D162" s="37" t="str">
        <f>IF(ISBLANK('A1'!G162),"",'A1'!G162)</f>
        <v/>
      </c>
      <c r="E162" s="236" t="str">
        <f>IF(ISBLANK('A1'!H162),"",'A1'!H162)</f>
        <v/>
      </c>
      <c r="F162" s="211"/>
      <c r="G162" s="212"/>
      <c r="H162" s="213"/>
      <c r="I162" s="213"/>
      <c r="J162" s="213"/>
      <c r="K162" s="213"/>
      <c r="L162" s="214"/>
      <c r="M162" s="215"/>
      <c r="N162" s="214"/>
      <c r="O162" s="214"/>
      <c r="P162" s="216"/>
      <c r="Q162" s="380" t="str">
        <f>IF(SUM('A1'!I162,'A1'!L162:P162)=0,"",SUM('A1'!I162,'A1'!L162:P162))</f>
        <v/>
      </c>
      <c r="R162" s="471"/>
    </row>
    <row r="163" spans="1:18" ht="15" customHeight="1" x14ac:dyDescent="0.25">
      <c r="A163" s="235" t="str">
        <f>IF(ISBLANK('A1'!A163),"",'A1'!A163)</f>
        <v/>
      </c>
      <c r="B163" s="35" t="str">
        <f>IF(ISBLANK('A1'!B163),"",'A1'!B163)</f>
        <v/>
      </c>
      <c r="C163" s="36" t="str">
        <f>IF(ISBLANK('A1'!D163),"",'A1'!D163)</f>
        <v/>
      </c>
      <c r="D163" s="37" t="str">
        <f>IF(ISBLANK('A1'!G163),"",'A1'!G163)</f>
        <v/>
      </c>
      <c r="E163" s="236" t="str">
        <f>IF(ISBLANK('A1'!H163),"",'A1'!H163)</f>
        <v/>
      </c>
      <c r="F163" s="211"/>
      <c r="G163" s="212"/>
      <c r="H163" s="213"/>
      <c r="I163" s="213"/>
      <c r="J163" s="213"/>
      <c r="K163" s="213"/>
      <c r="L163" s="214"/>
      <c r="M163" s="215"/>
      <c r="N163" s="214"/>
      <c r="O163" s="214"/>
      <c r="P163" s="216"/>
      <c r="Q163" s="380" t="str">
        <f>IF(SUM('A1'!I163,'A1'!L163:P163)=0,"",SUM('A1'!I163,'A1'!L163:P163))</f>
        <v/>
      </c>
      <c r="R163" s="471"/>
    </row>
    <row r="164" spans="1:18" ht="15" customHeight="1" x14ac:dyDescent="0.25">
      <c r="A164" s="235" t="str">
        <f>IF(ISBLANK('A1'!A164),"",'A1'!A164)</f>
        <v/>
      </c>
      <c r="B164" s="35" t="str">
        <f>IF(ISBLANK('A1'!B164),"",'A1'!B164)</f>
        <v/>
      </c>
      <c r="C164" s="36" t="str">
        <f>IF(ISBLANK('A1'!D164),"",'A1'!D164)</f>
        <v/>
      </c>
      <c r="D164" s="37" t="str">
        <f>IF(ISBLANK('A1'!G164),"",'A1'!G164)</f>
        <v/>
      </c>
      <c r="E164" s="236" t="str">
        <f>IF(ISBLANK('A1'!H164),"",'A1'!H164)</f>
        <v/>
      </c>
      <c r="F164" s="211"/>
      <c r="G164" s="212"/>
      <c r="H164" s="213"/>
      <c r="I164" s="213"/>
      <c r="J164" s="213"/>
      <c r="K164" s="213"/>
      <c r="L164" s="214"/>
      <c r="M164" s="215"/>
      <c r="N164" s="214"/>
      <c r="O164" s="214"/>
      <c r="P164" s="216"/>
      <c r="Q164" s="380" t="str">
        <f>IF(SUM('A1'!I164,'A1'!L164:P164)=0,"",SUM('A1'!I164,'A1'!L164:P164))</f>
        <v/>
      </c>
      <c r="R164" s="471"/>
    </row>
    <row r="165" spans="1:18" ht="15" customHeight="1" x14ac:dyDescent="0.25">
      <c r="A165" s="235" t="str">
        <f>IF(ISBLANK('A1'!A165),"",'A1'!A165)</f>
        <v/>
      </c>
      <c r="B165" s="35" t="str">
        <f>IF(ISBLANK('A1'!B165),"",'A1'!B165)</f>
        <v/>
      </c>
      <c r="C165" s="36" t="str">
        <f>IF(ISBLANK('A1'!D165),"",'A1'!D165)</f>
        <v/>
      </c>
      <c r="D165" s="37" t="str">
        <f>IF(ISBLANK('A1'!G165),"",'A1'!G165)</f>
        <v/>
      </c>
      <c r="E165" s="236" t="str">
        <f>IF(ISBLANK('A1'!H165),"",'A1'!H165)</f>
        <v/>
      </c>
      <c r="F165" s="211"/>
      <c r="G165" s="212"/>
      <c r="H165" s="213"/>
      <c r="I165" s="213"/>
      <c r="J165" s="213"/>
      <c r="K165" s="213"/>
      <c r="L165" s="214"/>
      <c r="M165" s="215"/>
      <c r="N165" s="214"/>
      <c r="O165" s="214"/>
      <c r="P165" s="216"/>
      <c r="Q165" s="380" t="str">
        <f>IF(SUM('A1'!I165,'A1'!L165:P165)=0,"",SUM('A1'!I165,'A1'!L165:P165))</f>
        <v/>
      </c>
      <c r="R165" s="471"/>
    </row>
    <row r="166" spans="1:18" ht="15" customHeight="1" x14ac:dyDescent="0.25">
      <c r="A166" s="235" t="str">
        <f>IF(ISBLANK('A1'!A166),"",'A1'!A166)</f>
        <v/>
      </c>
      <c r="B166" s="35" t="str">
        <f>IF(ISBLANK('A1'!B166),"",'A1'!B166)</f>
        <v/>
      </c>
      <c r="C166" s="36" t="str">
        <f>IF(ISBLANK('A1'!D166),"",'A1'!D166)</f>
        <v/>
      </c>
      <c r="D166" s="37" t="str">
        <f>IF(ISBLANK('A1'!G166),"",'A1'!G166)</f>
        <v/>
      </c>
      <c r="E166" s="236" t="str">
        <f>IF(ISBLANK('A1'!H166),"",'A1'!H166)</f>
        <v/>
      </c>
      <c r="F166" s="211"/>
      <c r="G166" s="212"/>
      <c r="H166" s="213"/>
      <c r="I166" s="213"/>
      <c r="J166" s="213"/>
      <c r="K166" s="213"/>
      <c r="L166" s="214"/>
      <c r="M166" s="215"/>
      <c r="N166" s="214"/>
      <c r="O166" s="214"/>
      <c r="P166" s="216"/>
      <c r="Q166" s="380" t="str">
        <f>IF(SUM('A1'!I166,'A1'!L166:P166)=0,"",SUM('A1'!I166,'A1'!L166:P166))</f>
        <v/>
      </c>
      <c r="R166" s="471"/>
    </row>
    <row r="167" spans="1:18" ht="15" customHeight="1" x14ac:dyDescent="0.25">
      <c r="A167" s="235" t="str">
        <f>IF(ISBLANK('A1'!A167),"",'A1'!A167)</f>
        <v/>
      </c>
      <c r="B167" s="35" t="str">
        <f>IF(ISBLANK('A1'!B167),"",'A1'!B167)</f>
        <v/>
      </c>
      <c r="C167" s="36" t="str">
        <f>IF(ISBLANK('A1'!D167),"",'A1'!D167)</f>
        <v/>
      </c>
      <c r="D167" s="37" t="str">
        <f>IF(ISBLANK('A1'!G167),"",'A1'!G167)</f>
        <v/>
      </c>
      <c r="E167" s="236" t="str">
        <f>IF(ISBLANK('A1'!H167),"",'A1'!H167)</f>
        <v/>
      </c>
      <c r="F167" s="211"/>
      <c r="G167" s="212"/>
      <c r="H167" s="213"/>
      <c r="I167" s="213"/>
      <c r="J167" s="213"/>
      <c r="K167" s="213"/>
      <c r="L167" s="214"/>
      <c r="M167" s="215"/>
      <c r="N167" s="214"/>
      <c r="O167" s="214"/>
      <c r="P167" s="216"/>
      <c r="Q167" s="380" t="str">
        <f>IF(SUM('A1'!I167,'A1'!L167:P167)=0,"",SUM('A1'!I167,'A1'!L167:P167))</f>
        <v/>
      </c>
      <c r="R167" s="471"/>
    </row>
    <row r="168" spans="1:18" ht="15" customHeight="1" x14ac:dyDescent="0.25">
      <c r="A168" s="235" t="str">
        <f>IF(ISBLANK('A1'!A168),"",'A1'!A168)</f>
        <v/>
      </c>
      <c r="B168" s="35" t="str">
        <f>IF(ISBLANK('A1'!B168),"",'A1'!B168)</f>
        <v/>
      </c>
      <c r="C168" s="36" t="str">
        <f>IF(ISBLANK('A1'!D168),"",'A1'!D168)</f>
        <v/>
      </c>
      <c r="D168" s="37" t="str">
        <f>IF(ISBLANK('A1'!G168),"",'A1'!G168)</f>
        <v/>
      </c>
      <c r="E168" s="236" t="str">
        <f>IF(ISBLANK('A1'!H168),"",'A1'!H168)</f>
        <v/>
      </c>
      <c r="F168" s="211"/>
      <c r="G168" s="212"/>
      <c r="H168" s="213"/>
      <c r="I168" s="213"/>
      <c r="J168" s="213"/>
      <c r="K168" s="213"/>
      <c r="L168" s="214"/>
      <c r="M168" s="215"/>
      <c r="N168" s="214"/>
      <c r="O168" s="214"/>
      <c r="P168" s="216"/>
      <c r="Q168" s="380" t="str">
        <f>IF(SUM('A1'!I168,'A1'!L168:P168)=0,"",SUM('A1'!I168,'A1'!L168:P168))</f>
        <v/>
      </c>
      <c r="R168" s="471"/>
    </row>
    <row r="169" spans="1:18" ht="15" customHeight="1" x14ac:dyDescent="0.25">
      <c r="A169" s="235" t="str">
        <f>IF(ISBLANK('A1'!A169),"",'A1'!A169)</f>
        <v/>
      </c>
      <c r="B169" s="35" t="str">
        <f>IF(ISBLANK('A1'!B169),"",'A1'!B169)</f>
        <v/>
      </c>
      <c r="C169" s="36" t="str">
        <f>IF(ISBLANK('A1'!D169),"",'A1'!D169)</f>
        <v/>
      </c>
      <c r="D169" s="37" t="str">
        <f>IF(ISBLANK('A1'!G169),"",'A1'!G169)</f>
        <v/>
      </c>
      <c r="E169" s="236" t="str">
        <f>IF(ISBLANK('A1'!H169),"",'A1'!H169)</f>
        <v/>
      </c>
      <c r="F169" s="211"/>
      <c r="G169" s="212"/>
      <c r="H169" s="213"/>
      <c r="I169" s="213"/>
      <c r="J169" s="213"/>
      <c r="K169" s="213"/>
      <c r="L169" s="214"/>
      <c r="M169" s="215"/>
      <c r="N169" s="214"/>
      <c r="O169" s="214"/>
      <c r="P169" s="216"/>
      <c r="Q169" s="380" t="str">
        <f>IF(SUM('A1'!I169,'A1'!L169:P169)=0,"",SUM('A1'!I169,'A1'!L169:P169))</f>
        <v/>
      </c>
      <c r="R169" s="471"/>
    </row>
    <row r="170" spans="1:18" ht="15" customHeight="1" x14ac:dyDescent="0.25">
      <c r="A170" s="235" t="str">
        <f>IF(ISBLANK('A1'!A170),"",'A1'!A170)</f>
        <v/>
      </c>
      <c r="B170" s="35" t="str">
        <f>IF(ISBLANK('A1'!B170),"",'A1'!B170)</f>
        <v/>
      </c>
      <c r="C170" s="36" t="str">
        <f>IF(ISBLANK('A1'!D170),"",'A1'!D170)</f>
        <v/>
      </c>
      <c r="D170" s="37" t="str">
        <f>IF(ISBLANK('A1'!G170),"",'A1'!G170)</f>
        <v/>
      </c>
      <c r="E170" s="236" t="str">
        <f>IF(ISBLANK('A1'!H170),"",'A1'!H170)</f>
        <v/>
      </c>
      <c r="F170" s="211"/>
      <c r="G170" s="212"/>
      <c r="H170" s="213"/>
      <c r="I170" s="213"/>
      <c r="J170" s="213"/>
      <c r="K170" s="213"/>
      <c r="L170" s="214"/>
      <c r="M170" s="215"/>
      <c r="N170" s="214"/>
      <c r="O170" s="214"/>
      <c r="P170" s="216"/>
      <c r="Q170" s="380" t="str">
        <f>IF(SUM('A1'!I170,'A1'!L170:P170)=0,"",SUM('A1'!I170,'A1'!L170:P170))</f>
        <v/>
      </c>
      <c r="R170" s="471"/>
    </row>
    <row r="171" spans="1:18" ht="15" customHeight="1" x14ac:dyDescent="0.25">
      <c r="A171" s="235" t="str">
        <f>IF(ISBLANK('A1'!A171),"",'A1'!A171)</f>
        <v/>
      </c>
      <c r="B171" s="35" t="str">
        <f>IF(ISBLANK('A1'!B171),"",'A1'!B171)</f>
        <v/>
      </c>
      <c r="C171" s="36" t="str">
        <f>IF(ISBLANK('A1'!D171),"",'A1'!D171)</f>
        <v/>
      </c>
      <c r="D171" s="37" t="str">
        <f>IF(ISBLANK('A1'!G171),"",'A1'!G171)</f>
        <v/>
      </c>
      <c r="E171" s="236" t="str">
        <f>IF(ISBLANK('A1'!H171),"",'A1'!H171)</f>
        <v/>
      </c>
      <c r="F171" s="211"/>
      <c r="G171" s="212"/>
      <c r="H171" s="213"/>
      <c r="I171" s="213"/>
      <c r="J171" s="213"/>
      <c r="K171" s="213"/>
      <c r="L171" s="214"/>
      <c r="M171" s="215"/>
      <c r="N171" s="214"/>
      <c r="O171" s="214"/>
      <c r="P171" s="216"/>
      <c r="Q171" s="380" t="str">
        <f>IF(SUM('A1'!I171,'A1'!L171:P171)=0,"",SUM('A1'!I171,'A1'!L171:P171))</f>
        <v/>
      </c>
      <c r="R171" s="471"/>
    </row>
    <row r="172" spans="1:18" ht="15" customHeight="1" x14ac:dyDescent="0.25">
      <c r="A172" s="235" t="str">
        <f>IF(ISBLANK('A1'!A172),"",'A1'!A172)</f>
        <v/>
      </c>
      <c r="B172" s="35" t="str">
        <f>IF(ISBLANK('A1'!B172),"",'A1'!B172)</f>
        <v/>
      </c>
      <c r="C172" s="36" t="str">
        <f>IF(ISBLANK('A1'!D172),"",'A1'!D172)</f>
        <v/>
      </c>
      <c r="D172" s="37" t="str">
        <f>IF(ISBLANK('A1'!G172),"",'A1'!G172)</f>
        <v/>
      </c>
      <c r="E172" s="236" t="str">
        <f>IF(ISBLANK('A1'!H172),"",'A1'!H172)</f>
        <v/>
      </c>
      <c r="F172" s="211"/>
      <c r="G172" s="212"/>
      <c r="H172" s="213"/>
      <c r="I172" s="213"/>
      <c r="J172" s="213"/>
      <c r="K172" s="213"/>
      <c r="L172" s="214"/>
      <c r="M172" s="215"/>
      <c r="N172" s="214"/>
      <c r="O172" s="214"/>
      <c r="P172" s="216"/>
      <c r="Q172" s="380" t="str">
        <f>IF(SUM('A1'!I172,'A1'!L172:P172)=0,"",SUM('A1'!I172,'A1'!L172:P172))</f>
        <v/>
      </c>
      <c r="R172" s="471"/>
    </row>
    <row r="173" spans="1:18" ht="15" customHeight="1" x14ac:dyDescent="0.25">
      <c r="A173" s="235" t="str">
        <f>IF(ISBLANK('A1'!A173),"",'A1'!A173)</f>
        <v/>
      </c>
      <c r="B173" s="35" t="str">
        <f>IF(ISBLANK('A1'!B173),"",'A1'!B173)</f>
        <v/>
      </c>
      <c r="C173" s="36" t="str">
        <f>IF(ISBLANK('A1'!D173),"",'A1'!D173)</f>
        <v/>
      </c>
      <c r="D173" s="37" t="str">
        <f>IF(ISBLANK('A1'!G173),"",'A1'!G173)</f>
        <v/>
      </c>
      <c r="E173" s="236" t="str">
        <f>IF(ISBLANK('A1'!H173),"",'A1'!H173)</f>
        <v/>
      </c>
      <c r="F173" s="211"/>
      <c r="G173" s="212"/>
      <c r="H173" s="213"/>
      <c r="I173" s="213"/>
      <c r="J173" s="213"/>
      <c r="K173" s="213"/>
      <c r="L173" s="214"/>
      <c r="M173" s="215"/>
      <c r="N173" s="214"/>
      <c r="O173" s="214"/>
      <c r="P173" s="216"/>
      <c r="Q173" s="380" t="str">
        <f>IF(SUM('A1'!I173,'A1'!L173:P173)=0,"",SUM('A1'!I173,'A1'!L173:P173))</f>
        <v/>
      </c>
      <c r="R173" s="471"/>
    </row>
    <row r="174" spans="1:18" ht="15" customHeight="1" x14ac:dyDescent="0.25">
      <c r="A174" s="235" t="str">
        <f>IF(ISBLANK('A1'!A174),"",'A1'!A174)</f>
        <v/>
      </c>
      <c r="B174" s="35" t="str">
        <f>IF(ISBLANK('A1'!B174),"",'A1'!B174)</f>
        <v/>
      </c>
      <c r="C174" s="36" t="str">
        <f>IF(ISBLANK('A1'!D174),"",'A1'!D174)</f>
        <v/>
      </c>
      <c r="D174" s="37" t="str">
        <f>IF(ISBLANK('A1'!G174),"",'A1'!G174)</f>
        <v/>
      </c>
      <c r="E174" s="236" t="str">
        <f>IF(ISBLANK('A1'!H174),"",'A1'!H174)</f>
        <v/>
      </c>
      <c r="F174" s="211"/>
      <c r="G174" s="212"/>
      <c r="H174" s="213"/>
      <c r="I174" s="213"/>
      <c r="J174" s="213"/>
      <c r="K174" s="213"/>
      <c r="L174" s="214"/>
      <c r="M174" s="215"/>
      <c r="N174" s="214"/>
      <c r="O174" s="214"/>
      <c r="P174" s="216"/>
      <c r="Q174" s="380" t="str">
        <f>IF(SUM('A1'!I174,'A1'!L174:P174)=0,"",SUM('A1'!I174,'A1'!L174:P174))</f>
        <v/>
      </c>
      <c r="R174" s="471"/>
    </row>
    <row r="175" spans="1:18" ht="15" customHeight="1" x14ac:dyDescent="0.25">
      <c r="A175" s="235" t="str">
        <f>IF(ISBLANK('A1'!A175),"",'A1'!A175)</f>
        <v/>
      </c>
      <c r="B175" s="35" t="str">
        <f>IF(ISBLANK('A1'!B175),"",'A1'!B175)</f>
        <v/>
      </c>
      <c r="C175" s="36" t="str">
        <f>IF(ISBLANK('A1'!D175),"",'A1'!D175)</f>
        <v/>
      </c>
      <c r="D175" s="37" t="str">
        <f>IF(ISBLANK('A1'!G175),"",'A1'!G175)</f>
        <v/>
      </c>
      <c r="E175" s="236" t="str">
        <f>IF(ISBLANK('A1'!H175),"",'A1'!H175)</f>
        <v/>
      </c>
      <c r="F175" s="211"/>
      <c r="G175" s="212"/>
      <c r="H175" s="213"/>
      <c r="I175" s="213"/>
      <c r="J175" s="213"/>
      <c r="K175" s="213"/>
      <c r="L175" s="214"/>
      <c r="M175" s="215"/>
      <c r="N175" s="214"/>
      <c r="O175" s="214"/>
      <c r="P175" s="216"/>
      <c r="Q175" s="380" t="str">
        <f>IF(SUM('A1'!I175,'A1'!L175:P175)=0,"",SUM('A1'!I175,'A1'!L175:P175))</f>
        <v/>
      </c>
      <c r="R175" s="471"/>
    </row>
    <row r="176" spans="1:18" ht="15" customHeight="1" x14ac:dyDescent="0.25">
      <c r="A176" s="235" t="str">
        <f>IF(ISBLANK('A1'!A176),"",'A1'!A176)</f>
        <v/>
      </c>
      <c r="B176" s="35" t="str">
        <f>IF(ISBLANK('A1'!B176),"",'A1'!B176)</f>
        <v/>
      </c>
      <c r="C176" s="36" t="str">
        <f>IF(ISBLANK('A1'!D176),"",'A1'!D176)</f>
        <v/>
      </c>
      <c r="D176" s="37" t="str">
        <f>IF(ISBLANK('A1'!G176),"",'A1'!G176)</f>
        <v/>
      </c>
      <c r="E176" s="236" t="str">
        <f>IF(ISBLANK('A1'!H176),"",'A1'!H176)</f>
        <v/>
      </c>
      <c r="F176" s="211"/>
      <c r="G176" s="212"/>
      <c r="H176" s="213"/>
      <c r="I176" s="213"/>
      <c r="J176" s="213"/>
      <c r="K176" s="213"/>
      <c r="L176" s="214"/>
      <c r="M176" s="215"/>
      <c r="N176" s="214"/>
      <c r="O176" s="214"/>
      <c r="P176" s="216"/>
      <c r="Q176" s="380" t="str">
        <f>IF(SUM('A1'!I176,'A1'!L176:P176)=0,"",SUM('A1'!I176,'A1'!L176:P176))</f>
        <v/>
      </c>
      <c r="R176" s="471"/>
    </row>
    <row r="177" spans="1:18" ht="15" customHeight="1" x14ac:dyDescent="0.25">
      <c r="A177" s="235" t="str">
        <f>IF(ISBLANK('A1'!A177),"",'A1'!A177)</f>
        <v/>
      </c>
      <c r="B177" s="35" t="str">
        <f>IF(ISBLANK('A1'!B177),"",'A1'!B177)</f>
        <v/>
      </c>
      <c r="C177" s="36" t="str">
        <f>IF(ISBLANK('A1'!D177),"",'A1'!D177)</f>
        <v/>
      </c>
      <c r="D177" s="37" t="str">
        <f>IF(ISBLANK('A1'!G177),"",'A1'!G177)</f>
        <v/>
      </c>
      <c r="E177" s="236" t="str">
        <f>IF(ISBLANK('A1'!H177),"",'A1'!H177)</f>
        <v/>
      </c>
      <c r="F177" s="211"/>
      <c r="G177" s="212"/>
      <c r="H177" s="213"/>
      <c r="I177" s="213"/>
      <c r="J177" s="213"/>
      <c r="K177" s="213"/>
      <c r="L177" s="214"/>
      <c r="M177" s="215"/>
      <c r="N177" s="214"/>
      <c r="O177" s="214"/>
      <c r="P177" s="216"/>
      <c r="Q177" s="380" t="str">
        <f>IF(SUM('A1'!I177,'A1'!L177:P177)=0,"",SUM('A1'!I177,'A1'!L177:P177))</f>
        <v/>
      </c>
      <c r="R177" s="471"/>
    </row>
    <row r="178" spans="1:18" ht="15" customHeight="1" x14ac:dyDescent="0.25">
      <c r="A178" s="235" t="str">
        <f>IF(ISBLANK('A1'!A178),"",'A1'!A178)</f>
        <v/>
      </c>
      <c r="B178" s="35" t="str">
        <f>IF(ISBLANK('A1'!B178),"",'A1'!B178)</f>
        <v/>
      </c>
      <c r="C178" s="36" t="str">
        <f>IF(ISBLANK('A1'!D178),"",'A1'!D178)</f>
        <v/>
      </c>
      <c r="D178" s="37" t="str">
        <f>IF(ISBLANK('A1'!G178),"",'A1'!G178)</f>
        <v/>
      </c>
      <c r="E178" s="236" t="str">
        <f>IF(ISBLANK('A1'!H178),"",'A1'!H178)</f>
        <v/>
      </c>
      <c r="F178" s="211"/>
      <c r="G178" s="212"/>
      <c r="H178" s="213"/>
      <c r="I178" s="213"/>
      <c r="J178" s="213"/>
      <c r="K178" s="213"/>
      <c r="L178" s="214"/>
      <c r="M178" s="215"/>
      <c r="N178" s="214"/>
      <c r="O178" s="214"/>
      <c r="P178" s="216"/>
      <c r="Q178" s="380" t="str">
        <f>IF(SUM('A1'!I178,'A1'!L178:P178)=0,"",SUM('A1'!I178,'A1'!L178:P178))</f>
        <v/>
      </c>
      <c r="R178" s="471"/>
    </row>
    <row r="179" spans="1:18" ht="15" customHeight="1" x14ac:dyDescent="0.25">
      <c r="A179" s="235" t="str">
        <f>IF(ISBLANK('A1'!A179),"",'A1'!A179)</f>
        <v/>
      </c>
      <c r="B179" s="35" t="str">
        <f>IF(ISBLANK('A1'!B179),"",'A1'!B179)</f>
        <v/>
      </c>
      <c r="C179" s="36" t="str">
        <f>IF(ISBLANK('A1'!D179),"",'A1'!D179)</f>
        <v/>
      </c>
      <c r="D179" s="37" t="str">
        <f>IF(ISBLANK('A1'!G179),"",'A1'!G179)</f>
        <v/>
      </c>
      <c r="E179" s="236" t="str">
        <f>IF(ISBLANK('A1'!H179),"",'A1'!H179)</f>
        <v/>
      </c>
      <c r="F179" s="211"/>
      <c r="G179" s="212"/>
      <c r="H179" s="213"/>
      <c r="I179" s="213"/>
      <c r="J179" s="213"/>
      <c r="K179" s="213"/>
      <c r="L179" s="214"/>
      <c r="M179" s="215"/>
      <c r="N179" s="214"/>
      <c r="O179" s="214"/>
      <c r="P179" s="216"/>
      <c r="Q179" s="380" t="str">
        <f>IF(SUM('A1'!I179,'A1'!L179:P179)=0,"",SUM('A1'!I179,'A1'!L179:P179))</f>
        <v/>
      </c>
      <c r="R179" s="471"/>
    </row>
    <row r="180" spans="1:18" ht="15" customHeight="1" x14ac:dyDescent="0.25">
      <c r="A180" s="235" t="str">
        <f>IF(ISBLANK('A1'!A180),"",'A1'!A180)</f>
        <v/>
      </c>
      <c r="B180" s="35" t="str">
        <f>IF(ISBLANK('A1'!B180),"",'A1'!B180)</f>
        <v/>
      </c>
      <c r="C180" s="36" t="str">
        <f>IF(ISBLANK('A1'!D180),"",'A1'!D180)</f>
        <v/>
      </c>
      <c r="D180" s="37" t="str">
        <f>IF(ISBLANK('A1'!G180),"",'A1'!G180)</f>
        <v/>
      </c>
      <c r="E180" s="236" t="str">
        <f>IF(ISBLANK('A1'!H180),"",'A1'!H180)</f>
        <v/>
      </c>
      <c r="F180" s="211"/>
      <c r="G180" s="212"/>
      <c r="H180" s="213"/>
      <c r="I180" s="213"/>
      <c r="J180" s="213"/>
      <c r="K180" s="213"/>
      <c r="L180" s="214"/>
      <c r="M180" s="215"/>
      <c r="N180" s="214"/>
      <c r="O180" s="214"/>
      <c r="P180" s="216"/>
      <c r="Q180" s="380" t="str">
        <f>IF(SUM('A1'!I180,'A1'!L180:P180)=0,"",SUM('A1'!I180,'A1'!L180:P180))</f>
        <v/>
      </c>
      <c r="R180" s="471"/>
    </row>
    <row r="181" spans="1:18" ht="15" customHeight="1" x14ac:dyDescent="0.25">
      <c r="A181" s="235" t="str">
        <f>IF(ISBLANK('A1'!A181),"",'A1'!A181)</f>
        <v/>
      </c>
      <c r="B181" s="35" t="str">
        <f>IF(ISBLANK('A1'!B181),"",'A1'!B181)</f>
        <v/>
      </c>
      <c r="C181" s="36" t="str">
        <f>IF(ISBLANK('A1'!D181),"",'A1'!D181)</f>
        <v/>
      </c>
      <c r="D181" s="37" t="str">
        <f>IF(ISBLANK('A1'!G181),"",'A1'!G181)</f>
        <v/>
      </c>
      <c r="E181" s="236" t="str">
        <f>IF(ISBLANK('A1'!H181),"",'A1'!H181)</f>
        <v/>
      </c>
      <c r="F181" s="211"/>
      <c r="G181" s="212"/>
      <c r="H181" s="213"/>
      <c r="I181" s="213"/>
      <c r="J181" s="213"/>
      <c r="K181" s="213"/>
      <c r="L181" s="214"/>
      <c r="M181" s="215"/>
      <c r="N181" s="214"/>
      <c r="O181" s="214"/>
      <c r="P181" s="216"/>
      <c r="Q181" s="380" t="str">
        <f>IF(SUM('A1'!I181,'A1'!L181:P181)=0,"",SUM('A1'!I181,'A1'!L181:P181))</f>
        <v/>
      </c>
      <c r="R181" s="471"/>
    </row>
    <row r="182" spans="1:18" ht="15" customHeight="1" x14ac:dyDescent="0.25">
      <c r="A182" s="235" t="str">
        <f>IF(ISBLANK('A1'!A182),"",'A1'!A182)</f>
        <v/>
      </c>
      <c r="B182" s="35" t="str">
        <f>IF(ISBLANK('A1'!B182),"",'A1'!B182)</f>
        <v/>
      </c>
      <c r="C182" s="36" t="str">
        <f>IF(ISBLANK('A1'!D182),"",'A1'!D182)</f>
        <v/>
      </c>
      <c r="D182" s="37" t="str">
        <f>IF(ISBLANK('A1'!G182),"",'A1'!G182)</f>
        <v/>
      </c>
      <c r="E182" s="236" t="str">
        <f>IF(ISBLANK('A1'!H182),"",'A1'!H182)</f>
        <v/>
      </c>
      <c r="F182" s="211"/>
      <c r="G182" s="212"/>
      <c r="H182" s="213"/>
      <c r="I182" s="213"/>
      <c r="J182" s="213"/>
      <c r="K182" s="213"/>
      <c r="L182" s="214"/>
      <c r="M182" s="215"/>
      <c r="N182" s="214"/>
      <c r="O182" s="214"/>
      <c r="P182" s="216"/>
      <c r="Q182" s="380" t="str">
        <f>IF(SUM('A1'!I182,'A1'!L182:P182)=0,"",SUM('A1'!I182,'A1'!L182:P182))</f>
        <v/>
      </c>
      <c r="R182" s="471"/>
    </row>
    <row r="183" spans="1:18" ht="15" customHeight="1" x14ac:dyDescent="0.25">
      <c r="A183" s="235" t="str">
        <f>IF(ISBLANK('A1'!A183),"",'A1'!A183)</f>
        <v/>
      </c>
      <c r="B183" s="35" t="str">
        <f>IF(ISBLANK('A1'!B183),"",'A1'!B183)</f>
        <v/>
      </c>
      <c r="C183" s="36" t="str">
        <f>IF(ISBLANK('A1'!D183),"",'A1'!D183)</f>
        <v/>
      </c>
      <c r="D183" s="37" t="str">
        <f>IF(ISBLANK('A1'!G183),"",'A1'!G183)</f>
        <v/>
      </c>
      <c r="E183" s="236" t="str">
        <f>IF(ISBLANK('A1'!H183),"",'A1'!H183)</f>
        <v/>
      </c>
      <c r="F183" s="211"/>
      <c r="G183" s="212"/>
      <c r="H183" s="213"/>
      <c r="I183" s="213"/>
      <c r="J183" s="213"/>
      <c r="K183" s="213"/>
      <c r="L183" s="214"/>
      <c r="M183" s="215"/>
      <c r="N183" s="214"/>
      <c r="O183" s="214"/>
      <c r="P183" s="216"/>
      <c r="Q183" s="380" t="str">
        <f>IF(SUM('A1'!I183,'A1'!L183:P183)=0,"",SUM('A1'!I183,'A1'!L183:P183))</f>
        <v/>
      </c>
      <c r="R183" s="471"/>
    </row>
    <row r="184" spans="1:18" ht="15" customHeight="1" x14ac:dyDescent="0.25">
      <c r="A184" s="235" t="str">
        <f>IF(ISBLANK('A1'!A184),"",'A1'!A184)</f>
        <v/>
      </c>
      <c r="B184" s="35" t="str">
        <f>IF(ISBLANK('A1'!B184),"",'A1'!B184)</f>
        <v/>
      </c>
      <c r="C184" s="36" t="str">
        <f>IF(ISBLANK('A1'!D184),"",'A1'!D184)</f>
        <v/>
      </c>
      <c r="D184" s="37" t="str">
        <f>IF(ISBLANK('A1'!G184),"",'A1'!G184)</f>
        <v/>
      </c>
      <c r="E184" s="236" t="str">
        <f>IF(ISBLANK('A1'!H184),"",'A1'!H184)</f>
        <v/>
      </c>
      <c r="F184" s="211"/>
      <c r="G184" s="212"/>
      <c r="H184" s="213"/>
      <c r="I184" s="213"/>
      <c r="J184" s="213"/>
      <c r="K184" s="213"/>
      <c r="L184" s="214"/>
      <c r="M184" s="215"/>
      <c r="N184" s="214"/>
      <c r="O184" s="214"/>
      <c r="P184" s="216"/>
      <c r="Q184" s="380" t="str">
        <f>IF(SUM('A1'!I184,'A1'!L184:P184)=0,"",SUM('A1'!I184,'A1'!L184:P184))</f>
        <v/>
      </c>
      <c r="R184" s="471"/>
    </row>
    <row r="185" spans="1:18" ht="15" customHeight="1" x14ac:dyDescent="0.25">
      <c r="A185" s="235" t="str">
        <f>IF(ISBLANK('A1'!A185),"",'A1'!A185)</f>
        <v/>
      </c>
      <c r="B185" s="35" t="str">
        <f>IF(ISBLANK('A1'!B185),"",'A1'!B185)</f>
        <v/>
      </c>
      <c r="C185" s="36" t="str">
        <f>IF(ISBLANK('A1'!D185),"",'A1'!D185)</f>
        <v/>
      </c>
      <c r="D185" s="37" t="str">
        <f>IF(ISBLANK('A1'!G185),"",'A1'!G185)</f>
        <v/>
      </c>
      <c r="E185" s="236" t="str">
        <f>IF(ISBLANK('A1'!H185),"",'A1'!H185)</f>
        <v/>
      </c>
      <c r="F185" s="211"/>
      <c r="G185" s="212"/>
      <c r="H185" s="213"/>
      <c r="I185" s="213"/>
      <c r="J185" s="213"/>
      <c r="K185" s="213"/>
      <c r="L185" s="214"/>
      <c r="M185" s="215"/>
      <c r="N185" s="214"/>
      <c r="O185" s="214"/>
      <c r="P185" s="216"/>
      <c r="Q185" s="380" t="str">
        <f>IF(SUM('A1'!I185,'A1'!L185:P185)=0,"",SUM('A1'!I185,'A1'!L185:P185))</f>
        <v/>
      </c>
      <c r="R185" s="471"/>
    </row>
    <row r="186" spans="1:18" ht="15" customHeight="1" x14ac:dyDescent="0.25">
      <c r="A186" s="235" t="str">
        <f>IF(ISBLANK('A1'!A186),"",'A1'!A186)</f>
        <v/>
      </c>
      <c r="B186" s="35" t="str">
        <f>IF(ISBLANK('A1'!B186),"",'A1'!B186)</f>
        <v/>
      </c>
      <c r="C186" s="36" t="str">
        <f>IF(ISBLANK('A1'!D186),"",'A1'!D186)</f>
        <v/>
      </c>
      <c r="D186" s="37" t="str">
        <f>IF(ISBLANK('A1'!G186),"",'A1'!G186)</f>
        <v/>
      </c>
      <c r="E186" s="236" t="str">
        <f>IF(ISBLANK('A1'!H186),"",'A1'!H186)</f>
        <v/>
      </c>
      <c r="F186" s="211"/>
      <c r="G186" s="212"/>
      <c r="H186" s="213"/>
      <c r="I186" s="213"/>
      <c r="J186" s="213"/>
      <c r="K186" s="213"/>
      <c r="L186" s="214"/>
      <c r="M186" s="215"/>
      <c r="N186" s="214"/>
      <c r="O186" s="214"/>
      <c r="P186" s="216"/>
      <c r="Q186" s="380" t="str">
        <f>IF(SUM('A1'!I186,'A1'!L186:P186)=0,"",SUM('A1'!I186,'A1'!L186:P186))</f>
        <v/>
      </c>
      <c r="R186" s="471"/>
    </row>
    <row r="187" spans="1:18" ht="15" customHeight="1" x14ac:dyDescent="0.25">
      <c r="A187" s="235" t="str">
        <f>IF(ISBLANK('A1'!A187),"",'A1'!A187)</f>
        <v/>
      </c>
      <c r="B187" s="35" t="str">
        <f>IF(ISBLANK('A1'!B187),"",'A1'!B187)</f>
        <v/>
      </c>
      <c r="C187" s="36" t="str">
        <f>IF(ISBLANK('A1'!D187),"",'A1'!D187)</f>
        <v/>
      </c>
      <c r="D187" s="37" t="str">
        <f>IF(ISBLANK('A1'!G187),"",'A1'!G187)</f>
        <v/>
      </c>
      <c r="E187" s="236" t="str">
        <f>IF(ISBLANK('A1'!H187),"",'A1'!H187)</f>
        <v/>
      </c>
      <c r="F187" s="211"/>
      <c r="G187" s="212"/>
      <c r="H187" s="213"/>
      <c r="I187" s="213"/>
      <c r="J187" s="213"/>
      <c r="K187" s="213"/>
      <c r="L187" s="214"/>
      <c r="M187" s="215"/>
      <c r="N187" s="214"/>
      <c r="O187" s="214"/>
      <c r="P187" s="216"/>
      <c r="Q187" s="380" t="str">
        <f>IF(SUM('A1'!I187,'A1'!L187:P187)=0,"",SUM('A1'!I187,'A1'!L187:P187))</f>
        <v/>
      </c>
      <c r="R187" s="471"/>
    </row>
    <row r="188" spans="1:18" ht="15" customHeight="1" x14ac:dyDescent="0.25">
      <c r="A188" s="235" t="str">
        <f>IF(ISBLANK('A1'!A188),"",'A1'!A188)</f>
        <v/>
      </c>
      <c r="B188" s="35" t="str">
        <f>IF(ISBLANK('A1'!B188),"",'A1'!B188)</f>
        <v/>
      </c>
      <c r="C188" s="36" t="str">
        <f>IF(ISBLANK('A1'!D188),"",'A1'!D188)</f>
        <v/>
      </c>
      <c r="D188" s="37" t="str">
        <f>IF(ISBLANK('A1'!G188),"",'A1'!G188)</f>
        <v/>
      </c>
      <c r="E188" s="236" t="str">
        <f>IF(ISBLANK('A1'!H188),"",'A1'!H188)</f>
        <v/>
      </c>
      <c r="F188" s="211"/>
      <c r="G188" s="212"/>
      <c r="H188" s="213"/>
      <c r="I188" s="213"/>
      <c r="J188" s="213"/>
      <c r="K188" s="213"/>
      <c r="L188" s="214"/>
      <c r="M188" s="215"/>
      <c r="N188" s="214"/>
      <c r="O188" s="214"/>
      <c r="P188" s="216"/>
      <c r="Q188" s="380" t="str">
        <f>IF(SUM('A1'!I188,'A1'!L188:P188)=0,"",SUM('A1'!I188,'A1'!L188:P188))</f>
        <v/>
      </c>
      <c r="R188" s="471"/>
    </row>
    <row r="189" spans="1:18" ht="15" customHeight="1" x14ac:dyDescent="0.25">
      <c r="A189" s="235" t="str">
        <f>IF(ISBLANK('A1'!A189),"",'A1'!A189)</f>
        <v/>
      </c>
      <c r="B189" s="35" t="str">
        <f>IF(ISBLANK('A1'!B189),"",'A1'!B189)</f>
        <v/>
      </c>
      <c r="C189" s="36" t="str">
        <f>IF(ISBLANK('A1'!D189),"",'A1'!D189)</f>
        <v/>
      </c>
      <c r="D189" s="37" t="str">
        <f>IF(ISBLANK('A1'!G189),"",'A1'!G189)</f>
        <v/>
      </c>
      <c r="E189" s="236" t="str">
        <f>IF(ISBLANK('A1'!H189),"",'A1'!H189)</f>
        <v/>
      </c>
      <c r="F189" s="211"/>
      <c r="G189" s="212"/>
      <c r="H189" s="213"/>
      <c r="I189" s="213"/>
      <c r="J189" s="213"/>
      <c r="K189" s="213"/>
      <c r="L189" s="214"/>
      <c r="M189" s="215"/>
      <c r="N189" s="214"/>
      <c r="O189" s="214"/>
      <c r="P189" s="216"/>
      <c r="Q189" s="380" t="str">
        <f>IF(SUM('A1'!I189,'A1'!L189:P189)=0,"",SUM('A1'!I189,'A1'!L189:P189))</f>
        <v/>
      </c>
      <c r="R189" s="471"/>
    </row>
    <row r="190" spans="1:18" ht="15" customHeight="1" x14ac:dyDescent="0.25">
      <c r="A190" s="235" t="str">
        <f>IF(ISBLANK('A1'!A190),"",'A1'!A190)</f>
        <v/>
      </c>
      <c r="B190" s="35" t="str">
        <f>IF(ISBLANK('A1'!B190),"",'A1'!B190)</f>
        <v/>
      </c>
      <c r="C190" s="36" t="str">
        <f>IF(ISBLANK('A1'!D190),"",'A1'!D190)</f>
        <v/>
      </c>
      <c r="D190" s="37" t="str">
        <f>IF(ISBLANK('A1'!G190),"",'A1'!G190)</f>
        <v/>
      </c>
      <c r="E190" s="236" t="str">
        <f>IF(ISBLANK('A1'!H190),"",'A1'!H190)</f>
        <v/>
      </c>
      <c r="F190" s="211"/>
      <c r="G190" s="212"/>
      <c r="H190" s="213"/>
      <c r="I190" s="213"/>
      <c r="J190" s="213"/>
      <c r="K190" s="213"/>
      <c r="L190" s="214"/>
      <c r="M190" s="215"/>
      <c r="N190" s="214"/>
      <c r="O190" s="214"/>
      <c r="P190" s="216"/>
      <c r="Q190" s="380" t="str">
        <f>IF(SUM('A1'!I190,'A1'!L190:P190)=0,"",SUM('A1'!I190,'A1'!L190:P190))</f>
        <v/>
      </c>
      <c r="R190" s="471"/>
    </row>
    <row r="191" spans="1:18" ht="15" customHeight="1" x14ac:dyDescent="0.25">
      <c r="A191" s="235" t="str">
        <f>IF(ISBLANK('A1'!A191),"",'A1'!A191)</f>
        <v/>
      </c>
      <c r="B191" s="35" t="str">
        <f>IF(ISBLANK('A1'!B191),"",'A1'!B191)</f>
        <v/>
      </c>
      <c r="C191" s="36" t="str">
        <f>IF(ISBLANK('A1'!D191),"",'A1'!D191)</f>
        <v/>
      </c>
      <c r="D191" s="37" t="str">
        <f>IF(ISBLANK('A1'!G191),"",'A1'!G191)</f>
        <v/>
      </c>
      <c r="E191" s="236" t="str">
        <f>IF(ISBLANK('A1'!H191),"",'A1'!H191)</f>
        <v/>
      </c>
      <c r="F191" s="211"/>
      <c r="G191" s="212"/>
      <c r="H191" s="213"/>
      <c r="I191" s="213"/>
      <c r="J191" s="213"/>
      <c r="K191" s="213"/>
      <c r="L191" s="214"/>
      <c r="M191" s="215"/>
      <c r="N191" s="214"/>
      <c r="O191" s="214"/>
      <c r="P191" s="216"/>
      <c r="Q191" s="380" t="str">
        <f>IF(SUM('A1'!I191,'A1'!L191:P191)=0,"",SUM('A1'!I191,'A1'!L191:P191))</f>
        <v/>
      </c>
      <c r="R191" s="471"/>
    </row>
    <row r="192" spans="1:18" ht="15" customHeight="1" x14ac:dyDescent="0.25">
      <c r="A192" s="235" t="str">
        <f>IF(ISBLANK('A1'!A192),"",'A1'!A192)</f>
        <v/>
      </c>
      <c r="B192" s="35" t="str">
        <f>IF(ISBLANK('A1'!B192),"",'A1'!B192)</f>
        <v/>
      </c>
      <c r="C192" s="36" t="str">
        <f>IF(ISBLANK('A1'!D192),"",'A1'!D192)</f>
        <v/>
      </c>
      <c r="D192" s="37" t="str">
        <f>IF(ISBLANK('A1'!G192),"",'A1'!G192)</f>
        <v/>
      </c>
      <c r="E192" s="236" t="str">
        <f>IF(ISBLANK('A1'!H192),"",'A1'!H192)</f>
        <v/>
      </c>
      <c r="F192" s="211"/>
      <c r="G192" s="212"/>
      <c r="H192" s="213"/>
      <c r="I192" s="213"/>
      <c r="J192" s="213"/>
      <c r="K192" s="213"/>
      <c r="L192" s="214"/>
      <c r="M192" s="215"/>
      <c r="N192" s="214"/>
      <c r="O192" s="214"/>
      <c r="P192" s="216"/>
      <c r="Q192" s="380" t="str">
        <f>IF(SUM('A1'!I192,'A1'!L192:P192)=0,"",SUM('A1'!I192,'A1'!L192:P192))</f>
        <v/>
      </c>
      <c r="R192" s="471"/>
    </row>
    <row r="193" spans="1:18" ht="15" customHeight="1" x14ac:dyDescent="0.25">
      <c r="A193" s="235" t="str">
        <f>IF(ISBLANK('A1'!A193),"",'A1'!A193)</f>
        <v/>
      </c>
      <c r="B193" s="35" t="str">
        <f>IF(ISBLANK('A1'!B193),"",'A1'!B193)</f>
        <v/>
      </c>
      <c r="C193" s="36" t="str">
        <f>IF(ISBLANK('A1'!D193),"",'A1'!D193)</f>
        <v/>
      </c>
      <c r="D193" s="37" t="str">
        <f>IF(ISBLANK('A1'!G193),"",'A1'!G193)</f>
        <v/>
      </c>
      <c r="E193" s="236" t="str">
        <f>IF(ISBLANK('A1'!H193),"",'A1'!H193)</f>
        <v/>
      </c>
      <c r="F193" s="211"/>
      <c r="G193" s="212"/>
      <c r="H193" s="213"/>
      <c r="I193" s="213"/>
      <c r="J193" s="213"/>
      <c r="K193" s="213"/>
      <c r="L193" s="214"/>
      <c r="M193" s="215"/>
      <c r="N193" s="214"/>
      <c r="O193" s="214"/>
      <c r="P193" s="216"/>
      <c r="Q193" s="380" t="str">
        <f>IF(SUM('A1'!I193,'A1'!L193:P193)=0,"",SUM('A1'!I193,'A1'!L193:P193))</f>
        <v/>
      </c>
      <c r="R193" s="471"/>
    </row>
    <row r="194" spans="1:18" ht="15" customHeight="1" x14ac:dyDescent="0.25">
      <c r="A194" s="235" t="str">
        <f>IF(ISBLANK('A1'!A194),"",'A1'!A194)</f>
        <v/>
      </c>
      <c r="B194" s="35" t="str">
        <f>IF(ISBLANK('A1'!B194),"",'A1'!B194)</f>
        <v/>
      </c>
      <c r="C194" s="36" t="str">
        <f>IF(ISBLANK('A1'!D194),"",'A1'!D194)</f>
        <v/>
      </c>
      <c r="D194" s="37" t="str">
        <f>IF(ISBLANK('A1'!G194),"",'A1'!G194)</f>
        <v/>
      </c>
      <c r="E194" s="236" t="str">
        <f>IF(ISBLANK('A1'!H194),"",'A1'!H194)</f>
        <v/>
      </c>
      <c r="F194" s="211"/>
      <c r="G194" s="212"/>
      <c r="H194" s="213"/>
      <c r="I194" s="213"/>
      <c r="J194" s="213"/>
      <c r="K194" s="213"/>
      <c r="L194" s="214"/>
      <c r="M194" s="215"/>
      <c r="N194" s="214"/>
      <c r="O194" s="214"/>
      <c r="P194" s="216"/>
      <c r="Q194" s="380" t="str">
        <f>IF(SUM('A1'!I194,'A1'!L194:P194)=0,"",SUM('A1'!I194,'A1'!L194:P194))</f>
        <v/>
      </c>
      <c r="R194" s="471"/>
    </row>
    <row r="195" spans="1:18" ht="15" customHeight="1" x14ac:dyDescent="0.25">
      <c r="A195" s="235" t="str">
        <f>IF(ISBLANK('A1'!A195),"",'A1'!A195)</f>
        <v/>
      </c>
      <c r="B195" s="35" t="str">
        <f>IF(ISBLANK('A1'!B195),"",'A1'!B195)</f>
        <v/>
      </c>
      <c r="C195" s="36" t="str">
        <f>IF(ISBLANK('A1'!D195),"",'A1'!D195)</f>
        <v/>
      </c>
      <c r="D195" s="37" t="str">
        <f>IF(ISBLANK('A1'!G195),"",'A1'!G195)</f>
        <v/>
      </c>
      <c r="E195" s="236" t="str">
        <f>IF(ISBLANK('A1'!H195),"",'A1'!H195)</f>
        <v/>
      </c>
      <c r="F195" s="211"/>
      <c r="G195" s="212"/>
      <c r="H195" s="213"/>
      <c r="I195" s="213"/>
      <c r="J195" s="213"/>
      <c r="K195" s="213"/>
      <c r="L195" s="214"/>
      <c r="M195" s="215"/>
      <c r="N195" s="214"/>
      <c r="O195" s="214"/>
      <c r="P195" s="216"/>
      <c r="Q195" s="380" t="str">
        <f>IF(SUM('A1'!I195,'A1'!L195:P195)=0,"",SUM('A1'!I195,'A1'!L195:P195))</f>
        <v/>
      </c>
      <c r="R195" s="471"/>
    </row>
    <row r="196" spans="1:18" ht="15" customHeight="1" thickBot="1" x14ac:dyDescent="0.3">
      <c r="A196" s="237" t="str">
        <f>IF(ISBLANK('A1'!A196),"",'A1'!A196)</f>
        <v/>
      </c>
      <c r="B196" s="38" t="str">
        <f>IF(ISBLANK('A1'!B196),"",'A1'!B196)</f>
        <v/>
      </c>
      <c r="C196" s="39" t="str">
        <f>IF(ISBLANK('A1'!D196),"",'A1'!D196)</f>
        <v/>
      </c>
      <c r="D196" s="40" t="str">
        <f>IF(ISBLANK('A1'!G196),"",'A1'!G196)</f>
        <v/>
      </c>
      <c r="E196" s="238" t="str">
        <f>IF(ISBLANK('A1'!H196),"",'A1'!H196)</f>
        <v/>
      </c>
      <c r="F196" s="217"/>
      <c r="G196" s="218"/>
      <c r="H196" s="219"/>
      <c r="I196" s="219"/>
      <c r="J196" s="219"/>
      <c r="K196" s="219"/>
      <c r="L196" s="220"/>
      <c r="M196" s="221"/>
      <c r="N196" s="220"/>
      <c r="O196" s="220"/>
      <c r="P196" s="222"/>
      <c r="Q196" s="381" t="str">
        <f>IF(SUM('A1'!I196,'A1'!L196:P196)=0,"",SUM('A1'!I196,'A1'!L196:P196))</f>
        <v/>
      </c>
      <c r="R196" s="472"/>
    </row>
  </sheetData>
  <mergeCells count="17">
    <mergeCell ref="P13:P14"/>
    <mergeCell ref="M12:P12"/>
    <mergeCell ref="Q12:R12"/>
    <mergeCell ref="Q13:Q14"/>
    <mergeCell ref="R13:R14"/>
    <mergeCell ref="O13:O14"/>
    <mergeCell ref="A9:E9"/>
    <mergeCell ref="A10:E10"/>
    <mergeCell ref="B12:C12"/>
    <mergeCell ref="D12:D15"/>
    <mergeCell ref="E12:E15"/>
    <mergeCell ref="A13:A15"/>
    <mergeCell ref="F12:L12"/>
    <mergeCell ref="G13:L13"/>
    <mergeCell ref="F13:F14"/>
    <mergeCell ref="M13:M14"/>
    <mergeCell ref="N13:N14"/>
  </mergeCells>
  <dataValidations count="2">
    <dataValidation type="whole" operator="greaterThanOrEqual" allowBlank="1" showInputMessage="1" showErrorMessage="1" error="Please enter a whole number greater than or equal to 0." sqref="F17:P196" xr:uid="{00000000-0002-0000-0700-000000000000}">
      <formula1>0</formula1>
    </dataValidation>
    <dataValidation type="decimal" allowBlank="1" showInputMessage="1" showErrorMessage="1" error="Please enter a percentage between 0.0% and 100.0%." sqref="R17:R196" xr:uid="{00000000-0002-0000-0700-000001000000}">
      <formula1>0</formula1>
      <formula2>1</formula2>
    </dataValidation>
  </dataValidations>
  <pageMargins left="0.7" right="0.7" top="0.75" bottom="0.75" header="0.3" footer="0.3"/>
  <pageSetup paperSize="5" scale="47"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pageSetUpPr fitToPage="1"/>
  </sheetPr>
  <dimension ref="A1:U67"/>
  <sheetViews>
    <sheetView workbookViewId="0"/>
  </sheetViews>
  <sheetFormatPr defaultColWidth="9.140625" defaultRowHeight="15" x14ac:dyDescent="0.25"/>
  <cols>
    <col min="1" max="1" width="13.7109375" style="92" customWidth="1"/>
    <col min="2" max="2" width="10.7109375" style="92" customWidth="1"/>
    <col min="3" max="3" width="2.85546875" style="181" customWidth="1"/>
    <col min="4" max="4" width="10.7109375" style="92" customWidth="1"/>
    <col min="5" max="5" width="9.140625" style="92" customWidth="1"/>
    <col min="6" max="9" width="10.7109375" style="92" customWidth="1"/>
    <col min="10" max="10" width="2.85546875" style="92" customWidth="1"/>
    <col min="11" max="13" width="10.7109375" style="92" customWidth="1"/>
    <col min="14" max="14" width="9.140625" style="92"/>
    <col min="15" max="15" width="40.7109375" style="92" customWidth="1"/>
    <col min="16" max="21" width="10.7109375" style="92" customWidth="1"/>
    <col min="22" max="16384" width="9.140625" style="92"/>
  </cols>
  <sheetData>
    <row r="1" spans="1:21" s="90" customFormat="1" ht="15" customHeight="1" x14ac:dyDescent="0.25">
      <c r="C1" s="178"/>
    </row>
    <row r="2" spans="1:21" s="90" customFormat="1" ht="15" customHeight="1" x14ac:dyDescent="0.25">
      <c r="C2" s="178"/>
    </row>
    <row r="3" spans="1:21" s="90" customFormat="1" ht="15" customHeight="1" x14ac:dyDescent="0.25">
      <c r="C3" s="178"/>
    </row>
    <row r="4" spans="1:21" s="90" customFormat="1" ht="15" customHeight="1" x14ac:dyDescent="0.25">
      <c r="C4" s="178"/>
    </row>
    <row r="5" spans="1:21" s="90" customFormat="1" ht="15" customHeight="1" x14ac:dyDescent="0.25">
      <c r="C5" s="178"/>
    </row>
    <row r="6" spans="1:21" s="90" customFormat="1" ht="15" customHeight="1" x14ac:dyDescent="0.25">
      <c r="C6" s="178"/>
    </row>
    <row r="7" spans="1:21" s="90" customFormat="1" ht="15" hidden="1" customHeight="1" x14ac:dyDescent="0.25">
      <c r="C7" s="178"/>
    </row>
    <row r="8" spans="1:21" s="90" customFormat="1" ht="15" hidden="1" customHeight="1" x14ac:dyDescent="0.25">
      <c r="C8" s="178"/>
    </row>
    <row r="9" spans="1:21" ht="18.75" x14ac:dyDescent="0.25">
      <c r="A9" s="1071" t="s">
        <v>196</v>
      </c>
      <c r="B9" s="1071"/>
      <c r="C9" s="1071"/>
      <c r="D9" s="1071"/>
      <c r="E9" s="1071"/>
      <c r="F9" s="1071"/>
      <c r="G9" s="1071"/>
      <c r="H9" s="1071"/>
      <c r="I9" s="1071"/>
      <c r="J9" s="1071"/>
      <c r="K9" s="1071"/>
      <c r="L9" s="1071"/>
      <c r="M9" s="1071"/>
      <c r="N9" s="91"/>
      <c r="O9" s="91"/>
      <c r="P9" s="91"/>
      <c r="Q9" s="91"/>
      <c r="R9" s="91"/>
      <c r="S9" s="91"/>
      <c r="T9" s="91"/>
      <c r="U9" s="91"/>
    </row>
    <row r="10" spans="1:21" ht="18.75" x14ac:dyDescent="0.25">
      <c r="A10" s="1071" t="s">
        <v>626</v>
      </c>
      <c r="B10" s="1071"/>
      <c r="C10" s="1071"/>
      <c r="D10" s="1071"/>
      <c r="E10" s="1071"/>
      <c r="F10" s="1071"/>
      <c r="G10" s="1071"/>
      <c r="H10" s="1071"/>
      <c r="I10" s="1071"/>
      <c r="J10" s="1071"/>
      <c r="K10" s="1071"/>
      <c r="L10" s="1071"/>
      <c r="M10" s="1071"/>
      <c r="N10" s="91"/>
      <c r="O10" s="91"/>
      <c r="P10" s="91"/>
      <c r="Q10" s="91"/>
      <c r="R10" s="91"/>
      <c r="S10" s="91"/>
      <c r="T10" s="91"/>
      <c r="U10" s="91"/>
    </row>
    <row r="11" spans="1:21" x14ac:dyDescent="0.25">
      <c r="A11" s="91"/>
      <c r="B11" s="91"/>
      <c r="C11" s="179"/>
      <c r="D11" s="91"/>
      <c r="E11" s="91"/>
      <c r="F11" s="91"/>
      <c r="G11" s="91"/>
      <c r="H11" s="91"/>
      <c r="I11" s="91"/>
      <c r="J11" s="91"/>
      <c r="K11" s="91"/>
      <c r="L11" s="91"/>
      <c r="M11" s="91"/>
      <c r="N11" s="91"/>
      <c r="O11" s="91"/>
      <c r="P11" s="91"/>
      <c r="Q11" s="91"/>
      <c r="R11" s="91"/>
      <c r="S11" s="91"/>
      <c r="T11" s="91"/>
      <c r="U11" s="91"/>
    </row>
    <row r="12" spans="1:21" ht="45" customHeight="1" thickBot="1" x14ac:dyDescent="0.3">
      <c r="A12" s="1072" t="s">
        <v>612</v>
      </c>
      <c r="B12" s="1072"/>
      <c r="C12" s="1072"/>
      <c r="D12" s="1072"/>
      <c r="E12" s="91"/>
      <c r="F12" s="1072" t="s">
        <v>613</v>
      </c>
      <c r="G12" s="1072"/>
      <c r="H12" s="1072"/>
      <c r="I12" s="1072"/>
      <c r="J12" s="1072"/>
      <c r="K12" s="1072"/>
      <c r="L12" s="1072"/>
      <c r="M12" s="1072"/>
      <c r="N12" s="91"/>
      <c r="O12" s="1072" t="s">
        <v>614</v>
      </c>
      <c r="P12" s="1073"/>
      <c r="Q12" s="1073"/>
      <c r="R12" s="1073"/>
      <c r="S12" s="1073"/>
      <c r="T12" s="1073"/>
      <c r="U12" s="1073"/>
    </row>
    <row r="13" spans="1:21" x14ac:dyDescent="0.25">
      <c r="A13" s="1066"/>
      <c r="B13" s="1064" t="s">
        <v>167</v>
      </c>
      <c r="C13" s="180"/>
      <c r="D13" s="1064" t="s">
        <v>328</v>
      </c>
      <c r="E13" s="91"/>
      <c r="F13" s="1064"/>
      <c r="G13" s="1068" t="s">
        <v>167</v>
      </c>
      <c r="H13" s="1069"/>
      <c r="I13" s="1070"/>
      <c r="J13" s="91"/>
      <c r="K13" s="1068" t="s">
        <v>328</v>
      </c>
      <c r="L13" s="1069"/>
      <c r="M13" s="1070"/>
      <c r="N13" s="91"/>
      <c r="O13" s="415" t="s">
        <v>436</v>
      </c>
      <c r="P13" s="1068" t="s">
        <v>326</v>
      </c>
      <c r="Q13" s="1069"/>
      <c r="R13" s="1070"/>
      <c r="S13" s="1068" t="s">
        <v>327</v>
      </c>
      <c r="T13" s="1070"/>
      <c r="U13" s="1064" t="s">
        <v>318</v>
      </c>
    </row>
    <row r="14" spans="1:21" ht="26.25" thickBot="1" x14ac:dyDescent="0.3">
      <c r="A14" s="1067"/>
      <c r="B14" s="1065"/>
      <c r="C14" s="180"/>
      <c r="D14" s="1065"/>
      <c r="E14" s="91"/>
      <c r="F14" s="1065"/>
      <c r="G14" s="175" t="s">
        <v>171</v>
      </c>
      <c r="H14" s="489" t="s">
        <v>170</v>
      </c>
      <c r="I14" s="492" t="s">
        <v>473</v>
      </c>
      <c r="J14" s="91"/>
      <c r="K14" s="175" t="s">
        <v>171</v>
      </c>
      <c r="L14" s="489" t="s">
        <v>170</v>
      </c>
      <c r="M14" s="492" t="s">
        <v>473</v>
      </c>
      <c r="N14" s="91"/>
      <c r="O14" s="437" t="s">
        <v>437</v>
      </c>
      <c r="P14" s="172" t="s">
        <v>321</v>
      </c>
      <c r="Q14" s="176" t="s">
        <v>322</v>
      </c>
      <c r="R14" s="177" t="s">
        <v>323</v>
      </c>
      <c r="S14" s="30" t="s">
        <v>358</v>
      </c>
      <c r="T14" s="177" t="s">
        <v>325</v>
      </c>
      <c r="U14" s="1065"/>
    </row>
    <row r="15" spans="1:21" x14ac:dyDescent="0.25">
      <c r="A15" s="355" t="s">
        <v>292</v>
      </c>
      <c r="B15" s="322"/>
      <c r="C15" s="323"/>
      <c r="D15" s="359"/>
      <c r="E15" s="91"/>
      <c r="F15" s="52" t="s">
        <v>319</v>
      </c>
      <c r="G15" s="326"/>
      <c r="H15" s="490"/>
      <c r="I15" s="327"/>
      <c r="J15" s="328"/>
      <c r="K15" s="326"/>
      <c r="L15" s="490"/>
      <c r="M15" s="327"/>
      <c r="N15" s="91"/>
      <c r="O15" s="173" t="s">
        <v>238</v>
      </c>
      <c r="P15" s="329"/>
      <c r="Q15" s="338"/>
      <c r="R15" s="339"/>
      <c r="S15" s="329"/>
      <c r="T15" s="339"/>
      <c r="U15" s="353">
        <f t="shared" ref="U15:U16" si="0">SUM(P15:T15)</f>
        <v>0</v>
      </c>
    </row>
    <row r="16" spans="1:21" x14ac:dyDescent="0.25">
      <c r="A16" s="356" t="s">
        <v>293</v>
      </c>
      <c r="B16" s="324"/>
      <c r="C16" s="323"/>
      <c r="D16" s="324"/>
      <c r="E16" s="91"/>
      <c r="F16" s="173">
        <v>20</v>
      </c>
      <c r="G16" s="329"/>
      <c r="H16" s="338"/>
      <c r="I16" s="330"/>
      <c r="J16" s="328"/>
      <c r="K16" s="329"/>
      <c r="L16" s="338"/>
      <c r="M16" s="330"/>
      <c r="N16" s="91"/>
      <c r="O16" s="174" t="s">
        <v>324</v>
      </c>
      <c r="P16" s="331"/>
      <c r="Q16" s="442"/>
      <c r="R16" s="443"/>
      <c r="S16" s="331"/>
      <c r="T16" s="443"/>
      <c r="U16" s="444">
        <f t="shared" si="0"/>
        <v>0</v>
      </c>
    </row>
    <row r="17" spans="1:21" x14ac:dyDescent="0.25">
      <c r="A17" s="356" t="s">
        <v>294</v>
      </c>
      <c r="B17" s="324"/>
      <c r="C17" s="323"/>
      <c r="D17" s="324"/>
      <c r="E17" s="91"/>
      <c r="F17" s="173">
        <v>21</v>
      </c>
      <c r="G17" s="329"/>
      <c r="H17" s="338"/>
      <c r="I17" s="330"/>
      <c r="J17" s="328"/>
      <c r="K17" s="329"/>
      <c r="L17" s="338"/>
      <c r="M17" s="330"/>
      <c r="N17" s="91"/>
      <c r="O17" s="417" t="s">
        <v>438</v>
      </c>
      <c r="P17" s="1061"/>
      <c r="Q17" s="1062"/>
      <c r="R17" s="1063"/>
      <c r="S17" s="438"/>
      <c r="T17" s="439"/>
      <c r="U17" s="340">
        <f>SUM(P17:T17)</f>
        <v>0</v>
      </c>
    </row>
    <row r="18" spans="1:21" x14ac:dyDescent="0.25">
      <c r="A18" s="356" t="s">
        <v>295</v>
      </c>
      <c r="B18" s="324"/>
      <c r="C18" s="323"/>
      <c r="D18" s="324"/>
      <c r="E18" s="91"/>
      <c r="F18" s="173">
        <v>22</v>
      </c>
      <c r="G18" s="329"/>
      <c r="H18" s="338"/>
      <c r="I18" s="330"/>
      <c r="J18" s="328"/>
      <c r="K18" s="329"/>
      <c r="L18" s="338"/>
      <c r="M18" s="330"/>
      <c r="N18" s="91"/>
      <c r="O18" s="457" t="s">
        <v>439</v>
      </c>
      <c r="P18" s="1061"/>
      <c r="Q18" s="1062"/>
      <c r="R18" s="1063"/>
      <c r="S18" s="438"/>
      <c r="T18" s="439"/>
      <c r="U18" s="340">
        <f>SUM(P18:T18)</f>
        <v>0</v>
      </c>
    </row>
    <row r="19" spans="1:21" ht="15.75" thickBot="1" x14ac:dyDescent="0.3">
      <c r="A19" s="356" t="s">
        <v>296</v>
      </c>
      <c r="B19" s="324"/>
      <c r="C19" s="323"/>
      <c r="D19" s="324"/>
      <c r="E19" s="91"/>
      <c r="F19" s="173">
        <v>23</v>
      </c>
      <c r="G19" s="329"/>
      <c r="H19" s="338"/>
      <c r="I19" s="330"/>
      <c r="J19" s="328"/>
      <c r="K19" s="329"/>
      <c r="L19" s="338"/>
      <c r="M19" s="330"/>
      <c r="N19" s="91"/>
      <c r="O19" s="467" t="s">
        <v>462</v>
      </c>
      <c r="P19" s="1058"/>
      <c r="Q19" s="1059"/>
      <c r="R19" s="1060"/>
      <c r="S19" s="440"/>
      <c r="T19" s="441"/>
      <c r="U19" s="341">
        <f>SUM(P19:T19)</f>
        <v>0</v>
      </c>
    </row>
    <row r="20" spans="1:21" x14ac:dyDescent="0.25">
      <c r="A20" s="356" t="s">
        <v>297</v>
      </c>
      <c r="B20" s="324"/>
      <c r="C20" s="323"/>
      <c r="D20" s="324"/>
      <c r="E20" s="91"/>
      <c r="F20" s="173">
        <v>24</v>
      </c>
      <c r="G20" s="329"/>
      <c r="H20" s="338"/>
      <c r="I20" s="330"/>
      <c r="J20" s="328"/>
      <c r="K20" s="329"/>
      <c r="L20" s="338"/>
      <c r="M20" s="330"/>
      <c r="N20" s="91"/>
      <c r="O20" s="91"/>
      <c r="P20" s="91"/>
      <c r="Q20" s="91"/>
      <c r="R20" s="91"/>
      <c r="S20" s="91"/>
      <c r="T20" s="91"/>
      <c r="U20" s="91"/>
    </row>
    <row r="21" spans="1:21" x14ac:dyDescent="0.25">
      <c r="A21" s="356" t="s">
        <v>298</v>
      </c>
      <c r="B21" s="324"/>
      <c r="C21" s="323"/>
      <c r="D21" s="324"/>
      <c r="E21" s="91"/>
      <c r="F21" s="173">
        <v>25</v>
      </c>
      <c r="G21" s="329"/>
      <c r="H21" s="338"/>
      <c r="I21" s="330"/>
      <c r="J21" s="328"/>
      <c r="K21" s="329"/>
      <c r="L21" s="338"/>
      <c r="M21" s="330"/>
      <c r="N21" s="91"/>
      <c r="O21" s="91"/>
      <c r="P21" s="91"/>
      <c r="Q21" s="91"/>
      <c r="R21" s="91"/>
      <c r="S21" s="91"/>
      <c r="T21" s="591"/>
      <c r="U21" s="591"/>
    </row>
    <row r="22" spans="1:21" ht="15" customHeight="1" x14ac:dyDescent="0.25">
      <c r="A22" s="356" t="s">
        <v>299</v>
      </c>
      <c r="B22" s="324"/>
      <c r="C22" s="323"/>
      <c r="D22" s="324"/>
      <c r="E22" s="91"/>
      <c r="F22" s="173">
        <v>26</v>
      </c>
      <c r="G22" s="329"/>
      <c r="H22" s="338"/>
      <c r="I22" s="330"/>
      <c r="J22" s="328"/>
      <c r="K22" s="329"/>
      <c r="L22" s="338"/>
      <c r="M22" s="330"/>
      <c r="N22" s="91"/>
      <c r="O22" s="91"/>
      <c r="P22" s="91"/>
      <c r="Q22" s="91"/>
      <c r="R22" s="91"/>
      <c r="S22" s="91"/>
      <c r="T22" s="591"/>
      <c r="U22" s="591"/>
    </row>
    <row r="23" spans="1:21" x14ac:dyDescent="0.25">
      <c r="A23" s="356" t="s">
        <v>300</v>
      </c>
      <c r="B23" s="324"/>
      <c r="C23" s="323"/>
      <c r="D23" s="324"/>
      <c r="E23" s="91"/>
      <c r="F23" s="173">
        <v>27</v>
      </c>
      <c r="G23" s="329"/>
      <c r="H23" s="338"/>
      <c r="I23" s="330"/>
      <c r="J23" s="328"/>
      <c r="K23" s="329"/>
      <c r="L23" s="338"/>
      <c r="M23" s="330"/>
      <c r="N23" s="91"/>
      <c r="O23" s="91"/>
      <c r="P23" s="91"/>
      <c r="Q23" s="91"/>
      <c r="R23" s="91"/>
      <c r="S23" s="91"/>
      <c r="T23" s="591"/>
      <c r="U23" s="591"/>
    </row>
    <row r="24" spans="1:21" x14ac:dyDescent="0.25">
      <c r="A24" s="356" t="s">
        <v>301</v>
      </c>
      <c r="B24" s="324"/>
      <c r="C24" s="323"/>
      <c r="D24" s="324"/>
      <c r="E24" s="91"/>
      <c r="F24" s="173">
        <v>28</v>
      </c>
      <c r="G24" s="329"/>
      <c r="H24" s="338"/>
      <c r="I24" s="330"/>
      <c r="J24" s="328"/>
      <c r="K24" s="329"/>
      <c r="L24" s="338"/>
      <c r="M24" s="330"/>
      <c r="N24" s="91"/>
      <c r="O24" s="91"/>
      <c r="P24" s="91"/>
      <c r="Q24" s="91"/>
      <c r="R24" s="91"/>
      <c r="S24" s="91"/>
      <c r="T24" s="591"/>
      <c r="U24" s="591"/>
    </row>
    <row r="25" spans="1:21" x14ac:dyDescent="0.25">
      <c r="A25" s="356" t="s">
        <v>302</v>
      </c>
      <c r="B25" s="324"/>
      <c r="C25" s="323"/>
      <c r="D25" s="324"/>
      <c r="E25" s="91"/>
      <c r="F25" s="173">
        <v>29</v>
      </c>
      <c r="G25" s="329"/>
      <c r="H25" s="338"/>
      <c r="I25" s="330"/>
      <c r="J25" s="328"/>
      <c r="K25" s="329"/>
      <c r="L25" s="338"/>
      <c r="M25" s="330"/>
      <c r="N25" s="91"/>
      <c r="O25" s="91"/>
      <c r="P25" s="91"/>
      <c r="Q25" s="91"/>
      <c r="R25" s="91"/>
      <c r="S25" s="91"/>
      <c r="T25" s="591"/>
      <c r="U25" s="591"/>
    </row>
    <row r="26" spans="1:21" x14ac:dyDescent="0.25">
      <c r="A26" s="356" t="s">
        <v>303</v>
      </c>
      <c r="B26" s="324"/>
      <c r="C26" s="323"/>
      <c r="D26" s="324"/>
      <c r="E26" s="91"/>
      <c r="F26" s="173">
        <v>30</v>
      </c>
      <c r="G26" s="329"/>
      <c r="H26" s="338"/>
      <c r="I26" s="330"/>
      <c r="J26" s="328"/>
      <c r="K26" s="329"/>
      <c r="L26" s="338"/>
      <c r="M26" s="330"/>
      <c r="N26" s="91"/>
      <c r="O26" s="91"/>
      <c r="P26" s="91"/>
      <c r="Q26" s="91"/>
      <c r="R26" s="91"/>
      <c r="S26" s="91"/>
      <c r="T26" s="591"/>
      <c r="U26" s="591"/>
    </row>
    <row r="27" spans="1:21" x14ac:dyDescent="0.25">
      <c r="A27" s="356" t="s">
        <v>304</v>
      </c>
      <c r="B27" s="324"/>
      <c r="C27" s="323"/>
      <c r="D27" s="324"/>
      <c r="E27" s="91"/>
      <c r="F27" s="173">
        <v>31</v>
      </c>
      <c r="G27" s="329"/>
      <c r="H27" s="338"/>
      <c r="I27" s="330"/>
      <c r="J27" s="328"/>
      <c r="K27" s="329"/>
      <c r="L27" s="338"/>
      <c r="M27" s="330"/>
      <c r="N27" s="91"/>
      <c r="O27" s="91"/>
      <c r="P27" s="91"/>
      <c r="Q27" s="91"/>
      <c r="R27" s="91"/>
      <c r="S27" s="91"/>
      <c r="T27" s="591"/>
      <c r="U27" s="591"/>
    </row>
    <row r="28" spans="1:21" x14ac:dyDescent="0.25">
      <c r="A28" s="356" t="s">
        <v>305</v>
      </c>
      <c r="B28" s="324"/>
      <c r="C28" s="323"/>
      <c r="D28" s="324"/>
      <c r="E28" s="91"/>
      <c r="F28" s="173">
        <v>32</v>
      </c>
      <c r="G28" s="329"/>
      <c r="H28" s="338"/>
      <c r="I28" s="330"/>
      <c r="J28" s="328"/>
      <c r="K28" s="329"/>
      <c r="L28" s="338"/>
      <c r="M28" s="330"/>
      <c r="N28" s="91"/>
      <c r="O28" s="91"/>
      <c r="P28" s="91"/>
      <c r="Q28" s="91"/>
      <c r="R28" s="91"/>
      <c r="S28" s="91"/>
      <c r="T28" s="591"/>
      <c r="U28" s="591"/>
    </row>
    <row r="29" spans="1:21" x14ac:dyDescent="0.25">
      <c r="A29" s="356" t="s">
        <v>306</v>
      </c>
      <c r="B29" s="324"/>
      <c r="C29" s="323"/>
      <c r="D29" s="324"/>
      <c r="E29" s="91"/>
      <c r="F29" s="173">
        <v>33</v>
      </c>
      <c r="G29" s="329"/>
      <c r="H29" s="338"/>
      <c r="I29" s="330"/>
      <c r="J29" s="328"/>
      <c r="K29" s="329"/>
      <c r="L29" s="338"/>
      <c r="M29" s="330"/>
      <c r="N29" s="91"/>
      <c r="O29" s="91"/>
      <c r="P29" s="91"/>
      <c r="Q29" s="91"/>
      <c r="R29" s="91"/>
      <c r="S29" s="91"/>
      <c r="T29" s="591"/>
      <c r="U29" s="591"/>
    </row>
    <row r="30" spans="1:21" x14ac:dyDescent="0.25">
      <c r="A30" s="356" t="s">
        <v>307</v>
      </c>
      <c r="B30" s="324"/>
      <c r="C30" s="323"/>
      <c r="D30" s="324"/>
      <c r="E30" s="91"/>
      <c r="F30" s="173">
        <v>34</v>
      </c>
      <c r="G30" s="329"/>
      <c r="H30" s="338"/>
      <c r="I30" s="330"/>
      <c r="J30" s="328"/>
      <c r="K30" s="329"/>
      <c r="L30" s="338"/>
      <c r="M30" s="330"/>
      <c r="N30" s="91"/>
      <c r="O30" s="91"/>
      <c r="P30" s="91"/>
      <c r="Q30" s="91"/>
      <c r="R30" s="91"/>
      <c r="S30" s="91"/>
      <c r="T30" s="591"/>
      <c r="U30" s="591"/>
    </row>
    <row r="31" spans="1:21" x14ac:dyDescent="0.25">
      <c r="A31" s="356" t="s">
        <v>308</v>
      </c>
      <c r="B31" s="324"/>
      <c r="C31" s="323"/>
      <c r="D31" s="324"/>
      <c r="E31" s="91"/>
      <c r="F31" s="173">
        <v>35</v>
      </c>
      <c r="G31" s="329"/>
      <c r="H31" s="338"/>
      <c r="I31" s="330"/>
      <c r="J31" s="328"/>
      <c r="K31" s="329"/>
      <c r="L31" s="338"/>
      <c r="M31" s="330"/>
      <c r="N31" s="91"/>
      <c r="O31" s="91"/>
      <c r="P31" s="91"/>
      <c r="Q31" s="91"/>
      <c r="R31" s="91"/>
      <c r="S31" s="91"/>
      <c r="T31" s="591"/>
      <c r="U31" s="591"/>
    </row>
    <row r="32" spans="1:21" x14ac:dyDescent="0.25">
      <c r="A32" s="356" t="s">
        <v>309</v>
      </c>
      <c r="B32" s="324"/>
      <c r="C32" s="323"/>
      <c r="D32" s="324"/>
      <c r="E32" s="91"/>
      <c r="F32" s="173">
        <v>36</v>
      </c>
      <c r="G32" s="329"/>
      <c r="H32" s="338"/>
      <c r="I32" s="330"/>
      <c r="J32" s="328"/>
      <c r="K32" s="329"/>
      <c r="L32" s="338"/>
      <c r="M32" s="330"/>
      <c r="N32" s="91"/>
      <c r="O32" s="91"/>
      <c r="P32" s="91"/>
      <c r="Q32" s="91"/>
      <c r="R32" s="91"/>
      <c r="S32" s="91"/>
      <c r="T32" s="591"/>
      <c r="U32" s="591"/>
    </row>
    <row r="33" spans="1:21" x14ac:dyDescent="0.25">
      <c r="A33" s="356" t="s">
        <v>310</v>
      </c>
      <c r="B33" s="324"/>
      <c r="C33" s="323"/>
      <c r="D33" s="324"/>
      <c r="E33" s="91"/>
      <c r="F33" s="173">
        <v>37</v>
      </c>
      <c r="G33" s="329"/>
      <c r="H33" s="338"/>
      <c r="I33" s="330"/>
      <c r="J33" s="328"/>
      <c r="K33" s="329"/>
      <c r="L33" s="338"/>
      <c r="M33" s="330"/>
      <c r="N33" s="91"/>
      <c r="O33" s="91"/>
      <c r="P33" s="91"/>
      <c r="Q33" s="91"/>
      <c r="R33" s="91"/>
      <c r="S33" s="91"/>
      <c r="T33" s="591"/>
      <c r="U33" s="591"/>
    </row>
    <row r="34" spans="1:21" x14ac:dyDescent="0.25">
      <c r="A34" s="356" t="s">
        <v>311</v>
      </c>
      <c r="B34" s="324"/>
      <c r="C34" s="323"/>
      <c r="D34" s="324"/>
      <c r="E34" s="91"/>
      <c r="F34" s="173">
        <v>38</v>
      </c>
      <c r="G34" s="329"/>
      <c r="H34" s="338"/>
      <c r="I34" s="330"/>
      <c r="J34" s="328"/>
      <c r="K34" s="329"/>
      <c r="L34" s="338"/>
      <c r="M34" s="330"/>
      <c r="N34" s="91"/>
      <c r="O34" s="91"/>
      <c r="P34" s="91"/>
      <c r="Q34" s="91"/>
      <c r="R34" s="91"/>
      <c r="S34" s="91"/>
      <c r="T34" s="591"/>
      <c r="U34" s="591"/>
    </row>
    <row r="35" spans="1:21" x14ac:dyDescent="0.25">
      <c r="A35" s="356" t="s">
        <v>312</v>
      </c>
      <c r="B35" s="324"/>
      <c r="C35" s="323"/>
      <c r="D35" s="324"/>
      <c r="E35" s="91"/>
      <c r="F35" s="173">
        <v>39</v>
      </c>
      <c r="G35" s="329"/>
      <c r="H35" s="338"/>
      <c r="I35" s="330"/>
      <c r="J35" s="328"/>
      <c r="K35" s="329"/>
      <c r="L35" s="338"/>
      <c r="M35" s="330"/>
      <c r="N35" s="91"/>
      <c r="O35" s="91"/>
      <c r="P35" s="91"/>
      <c r="Q35" s="91"/>
      <c r="R35" s="91"/>
      <c r="S35" s="91"/>
      <c r="T35" s="591"/>
      <c r="U35" s="591"/>
    </row>
    <row r="36" spans="1:21" x14ac:dyDescent="0.25">
      <c r="A36" s="356" t="s">
        <v>313</v>
      </c>
      <c r="B36" s="324"/>
      <c r="C36" s="323"/>
      <c r="D36" s="324"/>
      <c r="E36" s="91"/>
      <c r="F36" s="173">
        <v>40</v>
      </c>
      <c r="G36" s="329"/>
      <c r="H36" s="338"/>
      <c r="I36" s="330"/>
      <c r="J36" s="328"/>
      <c r="K36" s="329"/>
      <c r="L36" s="338"/>
      <c r="M36" s="330"/>
      <c r="N36" s="91"/>
      <c r="O36" s="91"/>
      <c r="P36" s="91"/>
      <c r="Q36" s="91"/>
      <c r="R36" s="91"/>
      <c r="S36" s="91"/>
      <c r="T36" s="591"/>
      <c r="U36" s="591"/>
    </row>
    <row r="37" spans="1:21" ht="14.45" customHeight="1" x14ac:dyDescent="0.25">
      <c r="A37" s="356" t="s">
        <v>314</v>
      </c>
      <c r="B37" s="324"/>
      <c r="C37" s="323"/>
      <c r="D37" s="324"/>
      <c r="E37" s="91"/>
      <c r="F37" s="173">
        <v>41</v>
      </c>
      <c r="G37" s="329"/>
      <c r="H37" s="338"/>
      <c r="I37" s="330"/>
      <c r="J37" s="328"/>
      <c r="K37" s="329"/>
      <c r="L37" s="338"/>
      <c r="M37" s="330"/>
      <c r="N37" s="91"/>
      <c r="O37" s="91"/>
      <c r="P37" s="91"/>
      <c r="Q37" s="91"/>
      <c r="R37" s="91"/>
      <c r="S37" s="91"/>
      <c r="T37" s="591"/>
      <c r="U37" s="591"/>
    </row>
    <row r="38" spans="1:21" ht="14.45" customHeight="1" x14ac:dyDescent="0.25">
      <c r="A38" s="356" t="s">
        <v>315</v>
      </c>
      <c r="B38" s="324"/>
      <c r="C38" s="323"/>
      <c r="D38" s="324"/>
      <c r="E38" s="91"/>
      <c r="F38" s="173">
        <v>42</v>
      </c>
      <c r="G38" s="329"/>
      <c r="H38" s="338"/>
      <c r="I38" s="330"/>
      <c r="J38" s="328"/>
      <c r="K38" s="329"/>
      <c r="L38" s="338"/>
      <c r="M38" s="330"/>
      <c r="N38" s="91"/>
      <c r="O38" s="91"/>
      <c r="P38" s="91"/>
      <c r="Q38" s="91"/>
      <c r="R38" s="91"/>
      <c r="S38" s="91"/>
      <c r="T38" s="591"/>
      <c r="U38" s="591"/>
    </row>
    <row r="39" spans="1:21" x14ac:dyDescent="0.25">
      <c r="A39" s="356" t="s">
        <v>316</v>
      </c>
      <c r="B39" s="324"/>
      <c r="C39" s="323"/>
      <c r="D39" s="324"/>
      <c r="E39" s="91"/>
      <c r="F39" s="173">
        <v>43</v>
      </c>
      <c r="G39" s="329"/>
      <c r="H39" s="338"/>
      <c r="I39" s="330"/>
      <c r="J39" s="328"/>
      <c r="K39" s="329"/>
      <c r="L39" s="338"/>
      <c r="M39" s="330"/>
      <c r="N39" s="91"/>
      <c r="O39" s="91"/>
      <c r="P39" s="91"/>
      <c r="Q39" s="91"/>
      <c r="R39" s="91"/>
      <c r="S39" s="91"/>
      <c r="T39" s="591"/>
      <c r="U39" s="591"/>
    </row>
    <row r="40" spans="1:21" x14ac:dyDescent="0.25">
      <c r="A40" s="356" t="s">
        <v>317</v>
      </c>
      <c r="B40" s="324"/>
      <c r="C40" s="323"/>
      <c r="D40" s="324"/>
      <c r="E40" s="91"/>
      <c r="F40" s="173">
        <v>44</v>
      </c>
      <c r="G40" s="329"/>
      <c r="H40" s="338"/>
      <c r="I40" s="330"/>
      <c r="J40" s="328"/>
      <c r="K40" s="329"/>
      <c r="L40" s="338"/>
      <c r="M40" s="330"/>
      <c r="N40" s="91"/>
      <c r="O40" s="91"/>
      <c r="P40" s="91"/>
      <c r="Q40" s="91"/>
      <c r="R40" s="91"/>
      <c r="S40" s="91"/>
      <c r="T40" s="591"/>
      <c r="U40" s="591"/>
    </row>
    <row r="41" spans="1:21" x14ac:dyDescent="0.25">
      <c r="A41" s="356" t="s">
        <v>366</v>
      </c>
      <c r="B41" s="324"/>
      <c r="C41" s="323"/>
      <c r="D41" s="325"/>
      <c r="E41" s="91"/>
      <c r="F41" s="173">
        <v>45</v>
      </c>
      <c r="G41" s="329"/>
      <c r="H41" s="338"/>
      <c r="I41" s="330"/>
      <c r="J41" s="328"/>
      <c r="K41" s="329"/>
      <c r="L41" s="338"/>
      <c r="M41" s="330"/>
      <c r="N41" s="91"/>
      <c r="O41" s="91"/>
      <c r="P41" s="91"/>
      <c r="Q41" s="91"/>
      <c r="R41" s="91"/>
      <c r="S41" s="91"/>
      <c r="T41" s="591"/>
      <c r="U41" s="591"/>
    </row>
    <row r="42" spans="1:21" x14ac:dyDescent="0.25">
      <c r="A42" s="356" t="s">
        <v>367</v>
      </c>
      <c r="B42" s="324"/>
      <c r="C42" s="323"/>
      <c r="D42" s="324"/>
      <c r="E42" s="91"/>
      <c r="F42" s="173">
        <v>46</v>
      </c>
      <c r="G42" s="329"/>
      <c r="H42" s="338"/>
      <c r="I42" s="330"/>
      <c r="J42" s="328"/>
      <c r="K42" s="329"/>
      <c r="L42" s="338"/>
      <c r="M42" s="330"/>
      <c r="N42" s="91"/>
      <c r="O42" s="91"/>
      <c r="P42" s="91"/>
      <c r="Q42" s="91"/>
      <c r="R42" s="91"/>
      <c r="S42" s="91"/>
      <c r="T42" s="591"/>
      <c r="U42" s="591"/>
    </row>
    <row r="43" spans="1:21" x14ac:dyDescent="0.25">
      <c r="A43" s="356" t="s">
        <v>368</v>
      </c>
      <c r="B43" s="361"/>
      <c r="C43" s="180"/>
      <c r="D43" s="361"/>
      <c r="E43" s="91"/>
      <c r="F43" s="173">
        <v>47</v>
      </c>
      <c r="G43" s="329"/>
      <c r="H43" s="338"/>
      <c r="I43" s="330"/>
      <c r="J43" s="328"/>
      <c r="K43" s="329"/>
      <c r="L43" s="338"/>
      <c r="M43" s="330"/>
      <c r="N43" s="91"/>
      <c r="O43" s="91"/>
      <c r="P43" s="91"/>
      <c r="Q43" s="91"/>
      <c r="R43" s="91"/>
      <c r="S43" s="91"/>
      <c r="T43" s="591"/>
      <c r="U43" s="591"/>
    </row>
    <row r="44" spans="1:21" x14ac:dyDescent="0.25">
      <c r="A44" s="356" t="s">
        <v>369</v>
      </c>
      <c r="B44" s="361"/>
      <c r="C44" s="180"/>
      <c r="D44" s="361"/>
      <c r="E44" s="91"/>
      <c r="F44" s="173">
        <v>48</v>
      </c>
      <c r="G44" s="329"/>
      <c r="H44" s="338"/>
      <c r="I44" s="330"/>
      <c r="J44" s="328"/>
      <c r="K44" s="329"/>
      <c r="L44" s="338"/>
      <c r="M44" s="330"/>
      <c r="N44" s="91"/>
      <c r="O44" s="91"/>
      <c r="P44" s="91"/>
      <c r="Q44" s="91"/>
      <c r="R44" s="91"/>
      <c r="S44" s="91"/>
      <c r="T44" s="591"/>
      <c r="U44" s="591"/>
    </row>
    <row r="45" spans="1:21" x14ac:dyDescent="0.25">
      <c r="A45" s="356" t="s">
        <v>370</v>
      </c>
      <c r="B45" s="361"/>
      <c r="C45" s="180"/>
      <c r="D45" s="361"/>
      <c r="E45" s="91"/>
      <c r="F45" s="173">
        <v>49</v>
      </c>
      <c r="G45" s="329"/>
      <c r="H45" s="338"/>
      <c r="I45" s="330"/>
      <c r="J45" s="328"/>
      <c r="K45" s="329"/>
      <c r="L45" s="338"/>
      <c r="M45" s="330"/>
      <c r="N45" s="91"/>
      <c r="O45" s="91"/>
      <c r="P45" s="91"/>
      <c r="Q45" s="91"/>
      <c r="R45" s="91"/>
      <c r="S45" s="91"/>
      <c r="T45" s="591"/>
      <c r="U45" s="591"/>
    </row>
    <row r="46" spans="1:21" x14ac:dyDescent="0.25">
      <c r="A46" s="356" t="s">
        <v>371</v>
      </c>
      <c r="B46" s="361"/>
      <c r="C46" s="180"/>
      <c r="D46" s="361"/>
      <c r="E46" s="91"/>
      <c r="F46" s="173">
        <v>50</v>
      </c>
      <c r="G46" s="329"/>
      <c r="H46" s="338"/>
      <c r="I46" s="330"/>
      <c r="J46" s="328"/>
      <c r="K46" s="329"/>
      <c r="L46" s="338"/>
      <c r="M46" s="330"/>
      <c r="N46" s="91"/>
      <c r="O46" s="91"/>
      <c r="P46" s="91"/>
      <c r="Q46" s="91"/>
      <c r="R46" s="91"/>
      <c r="S46" s="91"/>
      <c r="T46" s="591"/>
      <c r="U46" s="591"/>
    </row>
    <row r="47" spans="1:21" x14ac:dyDescent="0.25">
      <c r="A47" s="356" t="s">
        <v>372</v>
      </c>
      <c r="B47" s="361"/>
      <c r="C47" s="180"/>
      <c r="D47" s="361"/>
      <c r="E47" s="91"/>
      <c r="F47" s="173">
        <v>51</v>
      </c>
      <c r="G47" s="329"/>
      <c r="H47" s="338"/>
      <c r="I47" s="330"/>
      <c r="J47" s="328"/>
      <c r="K47" s="329"/>
      <c r="L47" s="338"/>
      <c r="M47" s="330"/>
      <c r="N47" s="91"/>
      <c r="O47" s="91"/>
      <c r="P47" s="91"/>
      <c r="Q47" s="91"/>
      <c r="R47" s="91"/>
      <c r="S47" s="91"/>
      <c r="T47" s="591"/>
      <c r="U47" s="591"/>
    </row>
    <row r="48" spans="1:21" x14ac:dyDescent="0.25">
      <c r="A48" s="356" t="s">
        <v>373</v>
      </c>
      <c r="B48" s="361"/>
      <c r="C48" s="180"/>
      <c r="D48" s="361"/>
      <c r="E48" s="91"/>
      <c r="F48" s="173">
        <v>52</v>
      </c>
      <c r="G48" s="329"/>
      <c r="H48" s="338"/>
      <c r="I48" s="330"/>
      <c r="J48" s="328"/>
      <c r="K48" s="329"/>
      <c r="L48" s="338"/>
      <c r="M48" s="330"/>
      <c r="N48" s="91"/>
      <c r="O48" s="590"/>
      <c r="P48" s="590"/>
      <c r="Q48" s="91"/>
      <c r="R48" s="91"/>
      <c r="S48" s="91"/>
      <c r="T48" s="91"/>
      <c r="U48" s="91"/>
    </row>
    <row r="49" spans="1:21" x14ac:dyDescent="0.25">
      <c r="A49" s="356" t="s">
        <v>374</v>
      </c>
      <c r="B49" s="361"/>
      <c r="C49" s="180"/>
      <c r="D49" s="361"/>
      <c r="E49" s="91"/>
      <c r="F49" s="173">
        <v>53</v>
      </c>
      <c r="G49" s="329"/>
      <c r="H49" s="338"/>
      <c r="I49" s="330"/>
      <c r="J49" s="328"/>
      <c r="K49" s="329"/>
      <c r="L49" s="338"/>
      <c r="M49" s="330"/>
      <c r="N49" s="91"/>
      <c r="O49" s="590"/>
      <c r="P49" s="590"/>
      <c r="Q49" s="91"/>
      <c r="R49" s="91"/>
      <c r="S49" s="91"/>
      <c r="T49" s="91"/>
      <c r="U49" s="91"/>
    </row>
    <row r="50" spans="1:21" x14ac:dyDescent="0.25">
      <c r="A50" s="356" t="s">
        <v>375</v>
      </c>
      <c r="B50" s="361"/>
      <c r="C50" s="180"/>
      <c r="D50" s="361"/>
      <c r="E50" s="91"/>
      <c r="F50" s="173">
        <v>54</v>
      </c>
      <c r="G50" s="329"/>
      <c r="H50" s="338"/>
      <c r="I50" s="330"/>
      <c r="J50" s="328"/>
      <c r="K50" s="329"/>
      <c r="L50" s="338"/>
      <c r="M50" s="330"/>
      <c r="N50" s="91"/>
      <c r="O50" s="91"/>
      <c r="P50" s="91"/>
      <c r="Q50" s="91"/>
      <c r="R50" s="91"/>
      <c r="S50" s="91"/>
      <c r="T50" s="91"/>
      <c r="U50" s="91"/>
    </row>
    <row r="51" spans="1:21" x14ac:dyDescent="0.25">
      <c r="A51" s="356" t="s">
        <v>376</v>
      </c>
      <c r="B51" s="361"/>
      <c r="C51" s="180"/>
      <c r="D51" s="361"/>
      <c r="E51" s="91"/>
      <c r="F51" s="173">
        <v>55</v>
      </c>
      <c r="G51" s="329"/>
      <c r="H51" s="338"/>
      <c r="I51" s="330"/>
      <c r="J51" s="328"/>
      <c r="K51" s="329"/>
      <c r="L51" s="338"/>
      <c r="M51" s="330"/>
      <c r="N51" s="91"/>
      <c r="O51" s="91"/>
      <c r="P51" s="91"/>
      <c r="Q51" s="91"/>
      <c r="R51" s="91"/>
      <c r="S51" s="91"/>
      <c r="T51" s="91"/>
      <c r="U51" s="91"/>
    </row>
    <row r="52" spans="1:21" x14ac:dyDescent="0.25">
      <c r="A52" s="356" t="s">
        <v>377</v>
      </c>
      <c r="B52" s="361"/>
      <c r="C52" s="180"/>
      <c r="D52" s="361"/>
      <c r="E52" s="91"/>
      <c r="F52" s="173">
        <v>56</v>
      </c>
      <c r="G52" s="329"/>
      <c r="H52" s="338"/>
      <c r="I52" s="330"/>
      <c r="J52" s="328"/>
      <c r="K52" s="329"/>
      <c r="L52" s="338"/>
      <c r="M52" s="330"/>
      <c r="N52" s="91"/>
      <c r="O52" s="91"/>
      <c r="P52" s="91"/>
      <c r="Q52" s="91"/>
      <c r="R52" s="91"/>
      <c r="S52" s="91"/>
      <c r="T52" s="91"/>
      <c r="U52" s="91"/>
    </row>
    <row r="53" spans="1:21" x14ac:dyDescent="0.25">
      <c r="A53" s="356" t="s">
        <v>378</v>
      </c>
      <c r="B53" s="361"/>
      <c r="C53" s="180"/>
      <c r="D53" s="361"/>
      <c r="E53" s="91"/>
      <c r="F53" s="173">
        <v>57</v>
      </c>
      <c r="G53" s="329"/>
      <c r="H53" s="338"/>
      <c r="I53" s="330"/>
      <c r="J53" s="328"/>
      <c r="K53" s="329"/>
      <c r="L53" s="338"/>
      <c r="M53" s="330"/>
      <c r="N53" s="91"/>
      <c r="O53" s="91"/>
      <c r="P53" s="91"/>
      <c r="Q53" s="91"/>
      <c r="R53" s="91"/>
      <c r="S53" s="91"/>
      <c r="T53" s="91"/>
      <c r="U53" s="91"/>
    </row>
    <row r="54" spans="1:21" x14ac:dyDescent="0.25">
      <c r="A54" s="356" t="s">
        <v>379</v>
      </c>
      <c r="B54" s="361"/>
      <c r="C54" s="180"/>
      <c r="D54" s="361"/>
      <c r="E54" s="91"/>
      <c r="F54" s="173">
        <v>58</v>
      </c>
      <c r="G54" s="329"/>
      <c r="H54" s="338"/>
      <c r="I54" s="330"/>
      <c r="J54" s="328"/>
      <c r="K54" s="329"/>
      <c r="L54" s="338"/>
      <c r="M54" s="330"/>
      <c r="N54" s="91"/>
      <c r="O54" s="91"/>
      <c r="P54" s="91"/>
      <c r="Q54" s="91"/>
      <c r="R54" s="91"/>
      <c r="S54" s="91"/>
      <c r="T54" s="91"/>
      <c r="U54" s="91"/>
    </row>
    <row r="55" spans="1:21" x14ac:dyDescent="0.25">
      <c r="A55" s="356" t="s">
        <v>380</v>
      </c>
      <c r="B55" s="361"/>
      <c r="C55" s="180"/>
      <c r="D55" s="361"/>
      <c r="E55" s="91"/>
      <c r="F55" s="173">
        <v>59</v>
      </c>
      <c r="G55" s="329"/>
      <c r="H55" s="338"/>
      <c r="I55" s="330"/>
      <c r="J55" s="328"/>
      <c r="K55" s="329"/>
      <c r="L55" s="338"/>
      <c r="M55" s="330"/>
      <c r="N55" s="91"/>
      <c r="O55" s="91"/>
      <c r="P55" s="91"/>
      <c r="Q55" s="91"/>
      <c r="R55" s="91"/>
      <c r="S55" s="91"/>
      <c r="T55" s="91"/>
      <c r="U55" s="91"/>
    </row>
    <row r="56" spans="1:21" x14ac:dyDescent="0.25">
      <c r="A56" s="356" t="s">
        <v>381</v>
      </c>
      <c r="B56" s="361"/>
      <c r="C56" s="180"/>
      <c r="D56" s="361"/>
      <c r="E56" s="91"/>
      <c r="F56" s="173">
        <v>60</v>
      </c>
      <c r="G56" s="329"/>
      <c r="H56" s="338"/>
      <c r="I56" s="330"/>
      <c r="J56" s="328"/>
      <c r="K56" s="329"/>
      <c r="L56" s="338"/>
      <c r="M56" s="330"/>
      <c r="N56" s="91"/>
      <c r="O56" s="91"/>
      <c r="P56" s="91"/>
      <c r="Q56" s="91"/>
      <c r="R56" s="91"/>
      <c r="S56" s="91"/>
      <c r="T56" s="91"/>
      <c r="U56" s="91"/>
    </row>
    <row r="57" spans="1:21" x14ac:dyDescent="0.25">
      <c r="A57" s="356" t="s">
        <v>382</v>
      </c>
      <c r="B57" s="361"/>
      <c r="C57" s="180"/>
      <c r="D57" s="361"/>
      <c r="E57" s="91"/>
      <c r="F57" s="173">
        <v>61</v>
      </c>
      <c r="G57" s="329"/>
      <c r="H57" s="338"/>
      <c r="I57" s="330"/>
      <c r="J57" s="328"/>
      <c r="K57" s="329"/>
      <c r="L57" s="338"/>
      <c r="M57" s="330"/>
      <c r="N57" s="91"/>
      <c r="O57" s="91"/>
      <c r="P57" s="91"/>
      <c r="Q57" s="91"/>
      <c r="R57" s="91"/>
      <c r="S57" s="91"/>
      <c r="T57" s="91"/>
      <c r="U57" s="91"/>
    </row>
    <row r="58" spans="1:21" x14ac:dyDescent="0.25">
      <c r="A58" s="356" t="s">
        <v>383</v>
      </c>
      <c r="B58" s="361"/>
      <c r="C58" s="180"/>
      <c r="D58" s="361"/>
      <c r="E58" s="91"/>
      <c r="F58" s="173">
        <v>62</v>
      </c>
      <c r="G58" s="329"/>
      <c r="H58" s="338"/>
      <c r="I58" s="330"/>
      <c r="J58" s="328"/>
      <c r="K58" s="329"/>
      <c r="L58" s="338"/>
      <c r="M58" s="330"/>
      <c r="N58" s="91"/>
      <c r="O58" s="91"/>
      <c r="P58" s="91"/>
      <c r="Q58" s="91"/>
      <c r="R58" s="91"/>
      <c r="S58" s="91"/>
      <c r="T58" s="91"/>
      <c r="U58" s="91"/>
    </row>
    <row r="59" spans="1:21" x14ac:dyDescent="0.25">
      <c r="A59" s="356" t="s">
        <v>384</v>
      </c>
      <c r="B59" s="361"/>
      <c r="C59" s="180"/>
      <c r="D59" s="361"/>
      <c r="E59" s="91"/>
      <c r="F59" s="173">
        <v>63</v>
      </c>
      <c r="G59" s="329"/>
      <c r="H59" s="338"/>
      <c r="I59" s="330"/>
      <c r="J59" s="328"/>
      <c r="K59" s="329"/>
      <c r="L59" s="338"/>
      <c r="M59" s="330"/>
      <c r="N59" s="91"/>
      <c r="O59" s="91"/>
      <c r="P59" s="91"/>
      <c r="Q59" s="91"/>
      <c r="R59" s="91"/>
      <c r="S59" s="91"/>
      <c r="T59" s="91"/>
      <c r="U59" s="91"/>
    </row>
    <row r="60" spans="1:21" x14ac:dyDescent="0.25">
      <c r="A60" s="356" t="s">
        <v>385</v>
      </c>
      <c r="B60" s="361"/>
      <c r="C60" s="180"/>
      <c r="D60" s="361"/>
      <c r="E60" s="91"/>
      <c r="F60" s="173">
        <v>64</v>
      </c>
      <c r="G60" s="329"/>
      <c r="H60" s="338"/>
      <c r="I60" s="330"/>
      <c r="J60" s="328"/>
      <c r="K60" s="329"/>
      <c r="L60" s="338"/>
      <c r="M60" s="330"/>
      <c r="N60" s="91"/>
      <c r="O60" s="91"/>
      <c r="P60" s="91"/>
      <c r="Q60" s="91"/>
      <c r="R60" s="91"/>
      <c r="S60" s="91"/>
      <c r="T60" s="91"/>
      <c r="U60" s="91"/>
    </row>
    <row r="61" spans="1:21" x14ac:dyDescent="0.25">
      <c r="A61" s="356" t="s">
        <v>386</v>
      </c>
      <c r="B61" s="361"/>
      <c r="C61" s="180"/>
      <c r="D61" s="361"/>
      <c r="E61" s="91"/>
      <c r="F61" s="173">
        <v>65</v>
      </c>
      <c r="G61" s="329"/>
      <c r="H61" s="338"/>
      <c r="I61" s="330"/>
      <c r="J61" s="328"/>
      <c r="K61" s="329"/>
      <c r="L61" s="338"/>
      <c r="M61" s="330"/>
      <c r="N61" s="91"/>
      <c r="O61" s="91"/>
      <c r="P61" s="91"/>
      <c r="Q61" s="91"/>
      <c r="R61" s="91"/>
      <c r="S61" s="91"/>
      <c r="T61" s="91"/>
      <c r="U61" s="91"/>
    </row>
    <row r="62" spans="1:21" x14ac:dyDescent="0.25">
      <c r="A62" s="356" t="s">
        <v>387</v>
      </c>
      <c r="B62" s="361"/>
      <c r="C62" s="180"/>
      <c r="D62" s="361"/>
      <c r="E62" s="91"/>
      <c r="F62" s="173">
        <v>66</v>
      </c>
      <c r="G62" s="329"/>
      <c r="H62" s="338"/>
      <c r="I62" s="330"/>
      <c r="J62" s="328"/>
      <c r="K62" s="329"/>
      <c r="L62" s="338"/>
      <c r="M62" s="330"/>
      <c r="N62" s="91"/>
      <c r="O62" s="91"/>
      <c r="P62" s="91"/>
      <c r="Q62" s="91"/>
      <c r="R62" s="91"/>
      <c r="S62" s="91"/>
      <c r="T62" s="91"/>
      <c r="U62" s="91"/>
    </row>
    <row r="63" spans="1:21" x14ac:dyDescent="0.25">
      <c r="A63" s="356" t="s">
        <v>388</v>
      </c>
      <c r="B63" s="361"/>
      <c r="C63" s="180"/>
      <c r="D63" s="361"/>
      <c r="E63" s="91"/>
      <c r="F63" s="173">
        <v>67</v>
      </c>
      <c r="G63" s="329"/>
      <c r="H63" s="338"/>
      <c r="I63" s="330"/>
      <c r="J63" s="328"/>
      <c r="K63" s="329"/>
      <c r="L63" s="338"/>
      <c r="M63" s="330"/>
      <c r="N63" s="91"/>
      <c r="O63" s="91"/>
      <c r="P63" s="91"/>
      <c r="Q63" s="91"/>
      <c r="R63" s="91"/>
      <c r="S63" s="91"/>
      <c r="T63" s="91"/>
      <c r="U63" s="91"/>
    </row>
    <row r="64" spans="1:21" x14ac:dyDescent="0.25">
      <c r="A64" s="356" t="s">
        <v>389</v>
      </c>
      <c r="B64" s="361"/>
      <c r="C64" s="180"/>
      <c r="D64" s="361"/>
      <c r="E64" s="91"/>
      <c r="F64" s="173">
        <v>68</v>
      </c>
      <c r="G64" s="329"/>
      <c r="H64" s="338"/>
      <c r="I64" s="330"/>
      <c r="J64" s="328"/>
      <c r="K64" s="329"/>
      <c r="L64" s="338"/>
      <c r="M64" s="330"/>
      <c r="N64" s="91"/>
      <c r="O64" s="91"/>
      <c r="P64" s="91"/>
      <c r="Q64" s="91"/>
      <c r="R64" s="91"/>
      <c r="S64" s="91"/>
      <c r="T64" s="91"/>
      <c r="U64" s="91"/>
    </row>
    <row r="65" spans="1:21" x14ac:dyDescent="0.25">
      <c r="A65" s="356" t="s">
        <v>390</v>
      </c>
      <c r="B65" s="361"/>
      <c r="C65" s="180"/>
      <c r="D65" s="361"/>
      <c r="E65" s="91"/>
      <c r="F65" s="173">
        <v>69</v>
      </c>
      <c r="G65" s="329"/>
      <c r="H65" s="338"/>
      <c r="I65" s="330"/>
      <c r="J65" s="328"/>
      <c r="K65" s="329"/>
      <c r="L65" s="338"/>
      <c r="M65" s="330"/>
      <c r="N65" s="91"/>
      <c r="O65" s="91"/>
      <c r="P65" s="91"/>
      <c r="Q65" s="91"/>
      <c r="R65" s="91"/>
      <c r="S65" s="91"/>
      <c r="T65" s="91"/>
      <c r="U65" s="91"/>
    </row>
    <row r="66" spans="1:21" ht="15.75" thickBot="1" x14ac:dyDescent="0.3">
      <c r="A66" s="357" t="s">
        <v>391</v>
      </c>
      <c r="B66" s="362"/>
      <c r="C66" s="180"/>
      <c r="D66" s="362"/>
      <c r="E66" s="91"/>
      <c r="F66" s="174" t="s">
        <v>320</v>
      </c>
      <c r="G66" s="331"/>
      <c r="H66" s="475"/>
      <c r="I66" s="332"/>
      <c r="J66" s="328"/>
      <c r="K66" s="331"/>
      <c r="L66" s="475"/>
      <c r="M66" s="332"/>
      <c r="N66" s="91"/>
      <c r="O66" s="91"/>
      <c r="P66" s="91"/>
      <c r="Q66" s="91"/>
      <c r="R66" s="91"/>
      <c r="S66" s="91"/>
      <c r="T66" s="91"/>
      <c r="U66" s="91"/>
    </row>
    <row r="67" spans="1:21" ht="15.75" thickBot="1" x14ac:dyDescent="0.3">
      <c r="A67" s="354" t="s">
        <v>318</v>
      </c>
      <c r="B67" s="360">
        <f>SUM(B15:B66)</f>
        <v>0</v>
      </c>
      <c r="C67" s="180"/>
      <c r="D67" s="360">
        <f>SUM(D15:D66)</f>
        <v>0</v>
      </c>
      <c r="E67" s="91"/>
      <c r="F67" s="184" t="s">
        <v>318</v>
      </c>
      <c r="G67" s="333">
        <f>SUM(G15:G66)</f>
        <v>0</v>
      </c>
      <c r="H67" s="491">
        <f t="shared" ref="H67:I67" si="1">SUM(H15:H66)</f>
        <v>0</v>
      </c>
      <c r="I67" s="334">
        <f t="shared" si="1"/>
        <v>0</v>
      </c>
      <c r="J67" s="328"/>
      <c r="K67" s="333">
        <f t="shared" ref="K67:M67" si="2">SUM(K15:K66)</f>
        <v>0</v>
      </c>
      <c r="L67" s="491">
        <f t="shared" si="2"/>
        <v>0</v>
      </c>
      <c r="M67" s="334">
        <f t="shared" si="2"/>
        <v>0</v>
      </c>
      <c r="N67" s="91"/>
    </row>
  </sheetData>
  <mergeCells count="17">
    <mergeCell ref="A9:M9"/>
    <mergeCell ref="A10:M10"/>
    <mergeCell ref="A12:D12"/>
    <mergeCell ref="F12:M12"/>
    <mergeCell ref="O12:U12"/>
    <mergeCell ref="A13:A14"/>
    <mergeCell ref="F13:F14"/>
    <mergeCell ref="P13:R13"/>
    <mergeCell ref="S13:T13"/>
    <mergeCell ref="G13:I13"/>
    <mergeCell ref="K13:M13"/>
    <mergeCell ref="P19:R19"/>
    <mergeCell ref="P17:R17"/>
    <mergeCell ref="P18:R18"/>
    <mergeCell ref="U13:U14"/>
    <mergeCell ref="B13:B14"/>
    <mergeCell ref="D13:D14"/>
  </mergeCells>
  <dataValidations count="1">
    <dataValidation type="whole" operator="greaterThanOrEqual" allowBlank="1" showInputMessage="1" showErrorMessage="1" error="Please enter a whole number greater than or equal to 0." sqref="B15:B41 D15:D41 G15:I66 K15:M66 P15:T19" xr:uid="{00000000-0002-0000-0800-000000000000}">
      <formula1>0</formula1>
    </dataValidation>
  </dataValidations>
  <pageMargins left="0.7" right="0.7" top="0.75" bottom="0.75" header="0.3" footer="0.3"/>
  <pageSetup paperSize="5" scale="51"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499984740745262"/>
    <pageSetUpPr fitToPage="1"/>
  </sheetPr>
  <dimension ref="A1:AH196"/>
  <sheetViews>
    <sheetView workbookViewId="0"/>
  </sheetViews>
  <sheetFormatPr defaultColWidth="9.140625" defaultRowHeight="15" x14ac:dyDescent="0.25"/>
  <cols>
    <col min="1" max="1" width="45.7109375" style="84" customWidth="1"/>
    <col min="2" max="2" width="13.7109375" style="84" customWidth="1"/>
    <col min="3" max="19" width="10.7109375" style="84" customWidth="1"/>
    <col min="20" max="21" width="13.7109375" style="84" customWidth="1"/>
    <col min="22" max="23" width="13.7109375" style="92" customWidth="1"/>
    <col min="24" max="25" width="13.7109375" style="84" customWidth="1"/>
    <col min="26" max="26" width="9.140625" style="84"/>
    <col min="27" max="27" width="0" style="810" hidden="1" customWidth="1"/>
    <col min="28" max="32" width="0" style="813" hidden="1" customWidth="1"/>
    <col min="33" max="33" width="0" style="45" hidden="1" customWidth="1"/>
    <col min="34" max="34" width="0" style="813" hidden="1" customWidth="1"/>
    <col min="35" max="16384" width="9.140625" style="84"/>
  </cols>
  <sheetData>
    <row r="1" spans="1:34" s="93" customFormat="1" ht="15" customHeight="1" x14ac:dyDescent="0.25">
      <c r="V1" s="90"/>
      <c r="W1" s="90"/>
      <c r="AA1" s="809"/>
      <c r="AB1" s="812"/>
      <c r="AC1" s="812"/>
      <c r="AD1" s="812"/>
      <c r="AE1" s="812"/>
      <c r="AF1" s="812"/>
      <c r="AG1" s="378"/>
      <c r="AH1" s="812"/>
    </row>
    <row r="2" spans="1:34" s="93" customFormat="1" ht="15" customHeight="1" x14ac:dyDescent="0.25">
      <c r="V2" s="90"/>
      <c r="W2" s="90"/>
      <c r="AA2" s="809"/>
      <c r="AB2" s="812"/>
      <c r="AC2" s="812"/>
      <c r="AD2" s="812"/>
      <c r="AE2" s="812"/>
      <c r="AF2" s="812"/>
      <c r="AG2" s="378"/>
      <c r="AH2" s="812"/>
    </row>
    <row r="3" spans="1:34" s="93" customFormat="1" ht="15" customHeight="1" x14ac:dyDescent="0.25">
      <c r="V3" s="90"/>
      <c r="W3" s="90"/>
      <c r="AA3" s="809"/>
      <c r="AB3" s="812"/>
      <c r="AC3" s="812"/>
      <c r="AD3" s="812"/>
      <c r="AE3" s="812"/>
      <c r="AF3" s="812"/>
      <c r="AG3" s="378"/>
      <c r="AH3" s="812"/>
    </row>
    <row r="4" spans="1:34" s="93" customFormat="1" ht="15" customHeight="1" x14ac:dyDescent="0.25">
      <c r="V4" s="90"/>
      <c r="W4" s="90"/>
      <c r="AA4" s="809"/>
      <c r="AB4" s="812"/>
      <c r="AC4" s="812"/>
      <c r="AD4" s="812"/>
      <c r="AE4" s="812"/>
      <c r="AF4" s="812"/>
      <c r="AG4" s="378"/>
      <c r="AH4" s="812"/>
    </row>
    <row r="5" spans="1:34" s="93" customFormat="1" ht="15" customHeight="1" x14ac:dyDescent="0.25">
      <c r="V5" s="90"/>
      <c r="W5" s="90"/>
      <c r="AA5" s="809"/>
      <c r="AB5" s="812"/>
      <c r="AC5" s="812"/>
      <c r="AD5" s="812"/>
      <c r="AE5" s="812"/>
      <c r="AF5" s="812"/>
      <c r="AG5" s="378"/>
      <c r="AH5" s="812"/>
    </row>
    <row r="6" spans="1:34" s="93" customFormat="1" ht="15" customHeight="1" x14ac:dyDescent="0.25">
      <c r="V6" s="90"/>
      <c r="W6" s="90"/>
      <c r="AA6" s="809"/>
      <c r="AB6" s="812"/>
      <c r="AC6" s="812"/>
      <c r="AD6" s="812"/>
      <c r="AE6" s="812"/>
      <c r="AF6" s="812"/>
      <c r="AG6" s="378"/>
      <c r="AH6" s="812"/>
    </row>
    <row r="7" spans="1:34" s="93" customFormat="1" ht="15" customHeight="1" x14ac:dyDescent="0.25">
      <c r="V7" s="90"/>
      <c r="W7" s="90"/>
      <c r="AA7" s="809"/>
      <c r="AB7" s="812"/>
      <c r="AC7" s="812"/>
      <c r="AD7" s="812"/>
      <c r="AE7" s="812"/>
      <c r="AF7" s="812"/>
      <c r="AG7" s="378"/>
      <c r="AH7" s="812"/>
    </row>
    <row r="8" spans="1:34" s="93" customFormat="1" ht="15" customHeight="1" thickBot="1" x14ac:dyDescent="0.3">
      <c r="V8" s="90"/>
      <c r="W8" s="90"/>
      <c r="AA8" s="809"/>
      <c r="AB8" s="812"/>
      <c r="AC8" s="812"/>
      <c r="AD8" s="812"/>
      <c r="AE8" s="812"/>
      <c r="AF8" s="812"/>
      <c r="AG8" s="378"/>
      <c r="AH8" s="812"/>
    </row>
    <row r="9" spans="1:34" ht="18.75" x14ac:dyDescent="0.25">
      <c r="A9" s="1074" t="s">
        <v>400</v>
      </c>
      <c r="B9" s="1074"/>
      <c r="C9" s="1074"/>
      <c r="D9" s="1074"/>
      <c r="E9" s="1074"/>
      <c r="F9" s="1074"/>
      <c r="G9" s="1074"/>
      <c r="H9" s="1074"/>
      <c r="I9" s="1074"/>
      <c r="J9" s="1074"/>
      <c r="K9" s="1074"/>
      <c r="L9" s="1074"/>
      <c r="M9" s="1026" t="s">
        <v>519</v>
      </c>
      <c r="N9" s="1027"/>
      <c r="O9" s="1027"/>
      <c r="P9" s="1028"/>
      <c r="Q9" s="660" t="str">
        <f>Home!J23</f>
        <v/>
      </c>
      <c r="R9" s="1032" t="s">
        <v>531</v>
      </c>
      <c r="S9" s="1101"/>
      <c r="T9" s="1101"/>
      <c r="U9" s="1101"/>
      <c r="V9" s="91"/>
      <c r="W9" s="591"/>
      <c r="X9" s="94"/>
      <c r="Y9" s="94"/>
    </row>
    <row r="10" spans="1:34" ht="19.5" thickBot="1" x14ac:dyDescent="0.3">
      <c r="A10" s="1074" t="s">
        <v>21</v>
      </c>
      <c r="B10" s="1074"/>
      <c r="C10" s="1074"/>
      <c r="D10" s="1074"/>
      <c r="E10" s="1074"/>
      <c r="F10" s="1074"/>
      <c r="G10" s="1074"/>
      <c r="H10" s="1074"/>
      <c r="I10" s="1074"/>
      <c r="J10" s="1074"/>
      <c r="K10" s="1074"/>
      <c r="L10" s="1074"/>
      <c r="M10" s="1029" t="s">
        <v>520</v>
      </c>
      <c r="N10" s="1030"/>
      <c r="O10" s="1030"/>
      <c r="P10" s="1031"/>
      <c r="Q10" s="661" t="str">
        <f>Home!J24</f>
        <v/>
      </c>
      <c r="R10" s="1032" t="s">
        <v>531</v>
      </c>
      <c r="S10" s="1101"/>
      <c r="T10" s="1101"/>
      <c r="U10" s="1101"/>
      <c r="V10" s="91"/>
      <c r="W10" s="591"/>
      <c r="X10" s="94"/>
      <c r="Y10" s="94"/>
    </row>
    <row r="11" spans="1:34" ht="15.75" customHeight="1" thickBot="1" x14ac:dyDescent="0.3">
      <c r="A11" s="94"/>
      <c r="B11" s="94"/>
      <c r="C11" s="94"/>
      <c r="D11" s="94"/>
      <c r="E11" s="94"/>
      <c r="F11" s="94"/>
      <c r="G11" s="94"/>
      <c r="H11" s="94"/>
      <c r="I11" s="94"/>
      <c r="J11" s="94"/>
      <c r="K11" s="94"/>
      <c r="L11" s="94"/>
      <c r="M11" s="94"/>
      <c r="N11" s="94"/>
      <c r="O11" s="94"/>
      <c r="P11" s="94"/>
      <c r="Q11" s="94"/>
      <c r="R11" s="94"/>
      <c r="S11" s="94"/>
      <c r="T11" s="94"/>
      <c r="U11" s="94"/>
      <c r="V11" s="91"/>
      <c r="W11" s="591"/>
      <c r="X11" s="94"/>
      <c r="Y11" s="94"/>
    </row>
    <row r="12" spans="1:34" ht="45.75" customHeight="1" thickBot="1" x14ac:dyDescent="0.3">
      <c r="A12" s="1095" t="s">
        <v>194</v>
      </c>
      <c r="B12" s="1087" t="s">
        <v>392</v>
      </c>
      <c r="C12" s="1090" t="s">
        <v>393</v>
      </c>
      <c r="D12" s="1098" t="s">
        <v>25</v>
      </c>
      <c r="E12" s="1075" t="s">
        <v>610</v>
      </c>
      <c r="F12" s="1076"/>
      <c r="G12" s="1076"/>
      <c r="H12" s="1076"/>
      <c r="I12" s="1076"/>
      <c r="J12" s="1076"/>
      <c r="K12" s="1076"/>
      <c r="L12" s="1076"/>
      <c r="M12" s="1075" t="s">
        <v>611</v>
      </c>
      <c r="N12" s="1076"/>
      <c r="O12" s="1076"/>
      <c r="P12" s="1076"/>
      <c r="Q12" s="1076"/>
      <c r="R12" s="1076"/>
      <c r="S12" s="1076"/>
      <c r="T12" s="1084" t="s">
        <v>501</v>
      </c>
      <c r="U12" s="1085"/>
      <c r="V12" s="1085"/>
      <c r="W12" s="1086"/>
      <c r="X12" s="1049" t="s">
        <v>403</v>
      </c>
      <c r="Y12" s="1052"/>
    </row>
    <row r="13" spans="1:34" ht="15.75" customHeight="1" x14ac:dyDescent="0.25">
      <c r="A13" s="1096"/>
      <c r="B13" s="1088"/>
      <c r="C13" s="1091"/>
      <c r="D13" s="1099"/>
      <c r="E13" s="1093" t="s">
        <v>27</v>
      </c>
      <c r="F13" s="1094"/>
      <c r="G13" s="1079" t="s">
        <v>28</v>
      </c>
      <c r="H13" s="1080"/>
      <c r="I13" s="1080"/>
      <c r="J13" s="1080"/>
      <c r="K13" s="1080"/>
      <c r="L13" s="1080"/>
      <c r="M13" s="1077" t="s">
        <v>186</v>
      </c>
      <c r="N13" s="1079" t="s">
        <v>28</v>
      </c>
      <c r="O13" s="1080"/>
      <c r="P13" s="1080"/>
      <c r="Q13" s="1080"/>
      <c r="R13" s="1080"/>
      <c r="S13" s="1081"/>
      <c r="T13" s="1082" t="s">
        <v>289</v>
      </c>
      <c r="U13" s="1103" t="s">
        <v>288</v>
      </c>
      <c r="V13" s="1042" t="s">
        <v>556</v>
      </c>
      <c r="W13" s="1054" t="s">
        <v>557</v>
      </c>
      <c r="X13" s="1040" t="s">
        <v>402</v>
      </c>
      <c r="Y13" s="1054" t="s">
        <v>466</v>
      </c>
    </row>
    <row r="14" spans="1:34" ht="51.75" customHeight="1" x14ac:dyDescent="0.25">
      <c r="A14" s="1096"/>
      <c r="B14" s="1088"/>
      <c r="C14" s="1091"/>
      <c r="D14" s="1099"/>
      <c r="E14" s="647" t="s">
        <v>33</v>
      </c>
      <c r="F14" s="648" t="s">
        <v>32</v>
      </c>
      <c r="G14" s="618" t="s">
        <v>38</v>
      </c>
      <c r="H14" s="619" t="s">
        <v>31</v>
      </c>
      <c r="I14" s="620" t="s">
        <v>34</v>
      </c>
      <c r="J14" s="620" t="s">
        <v>35</v>
      </c>
      <c r="K14" s="620" t="s">
        <v>36</v>
      </c>
      <c r="L14" s="621" t="s">
        <v>126</v>
      </c>
      <c r="M14" s="1078"/>
      <c r="N14" s="626" t="s">
        <v>180</v>
      </c>
      <c r="O14" s="627" t="s">
        <v>181</v>
      </c>
      <c r="P14" s="620" t="s">
        <v>182</v>
      </c>
      <c r="Q14" s="628" t="s">
        <v>183</v>
      </c>
      <c r="R14" s="628" t="s">
        <v>184</v>
      </c>
      <c r="S14" s="629" t="s">
        <v>185</v>
      </c>
      <c r="T14" s="1083"/>
      <c r="U14" s="1104"/>
      <c r="V14" s="1043"/>
      <c r="W14" s="1102"/>
      <c r="X14" s="1053"/>
      <c r="Y14" s="1055"/>
    </row>
    <row r="15" spans="1:34" s="95" customFormat="1" ht="15.75" customHeight="1" thickBot="1" x14ac:dyDescent="0.3">
      <c r="A15" s="1097"/>
      <c r="B15" s="1089"/>
      <c r="C15" s="1092"/>
      <c r="D15" s="1100"/>
      <c r="E15" s="649" t="s">
        <v>29</v>
      </c>
      <c r="F15" s="650" t="s">
        <v>30</v>
      </c>
      <c r="G15" s="622" t="s">
        <v>29</v>
      </c>
      <c r="H15" s="623" t="s">
        <v>29</v>
      </c>
      <c r="I15" s="624" t="s">
        <v>29</v>
      </c>
      <c r="J15" s="624" t="s">
        <v>29</v>
      </c>
      <c r="K15" s="624" t="s">
        <v>29</v>
      </c>
      <c r="L15" s="625" t="s">
        <v>29</v>
      </c>
      <c r="M15" s="649" t="s">
        <v>179</v>
      </c>
      <c r="N15" s="623" t="s">
        <v>179</v>
      </c>
      <c r="O15" s="630" t="s">
        <v>179</v>
      </c>
      <c r="P15" s="624" t="s">
        <v>179</v>
      </c>
      <c r="Q15" s="624" t="s">
        <v>179</v>
      </c>
      <c r="R15" s="624" t="s">
        <v>179</v>
      </c>
      <c r="S15" s="631" t="s">
        <v>179</v>
      </c>
      <c r="T15" s="79" t="s">
        <v>179</v>
      </c>
      <c r="U15" s="153" t="s">
        <v>179</v>
      </c>
      <c r="V15" s="693" t="s">
        <v>179</v>
      </c>
      <c r="W15" s="377" t="s">
        <v>179</v>
      </c>
      <c r="X15" s="719" t="s">
        <v>29</v>
      </c>
      <c r="Y15" s="377" t="s">
        <v>465</v>
      </c>
      <c r="AA15" s="811"/>
      <c r="AB15" s="814"/>
      <c r="AC15" s="814"/>
      <c r="AD15" s="814"/>
      <c r="AE15" s="814"/>
      <c r="AF15" s="814"/>
      <c r="AG15" s="44"/>
      <c r="AH15" s="814"/>
    </row>
    <row r="16" spans="1:34" ht="15.75" customHeight="1" thickBot="1" x14ac:dyDescent="0.3">
      <c r="A16" s="830"/>
      <c r="B16" s="240"/>
      <c r="C16" s="831"/>
      <c r="D16" s="241" t="s">
        <v>174</v>
      </c>
      <c r="E16" s="832">
        <f>SUM(E17:E196)</f>
        <v>0</v>
      </c>
      <c r="F16" s="833"/>
      <c r="G16" s="832">
        <f t="shared" ref="G16:X16" si="0">SUM(G17:G196)</f>
        <v>0</v>
      </c>
      <c r="H16" s="832">
        <f t="shared" si="0"/>
        <v>0</v>
      </c>
      <c r="I16" s="832">
        <f t="shared" si="0"/>
        <v>0</v>
      </c>
      <c r="J16" s="832">
        <f t="shared" si="0"/>
        <v>0</v>
      </c>
      <c r="K16" s="832">
        <f t="shared" si="0"/>
        <v>0</v>
      </c>
      <c r="L16" s="832">
        <f t="shared" si="0"/>
        <v>0</v>
      </c>
      <c r="M16" s="834">
        <f t="shared" si="0"/>
        <v>0</v>
      </c>
      <c r="N16" s="834">
        <f t="shared" si="0"/>
        <v>0</v>
      </c>
      <c r="O16" s="834">
        <f t="shared" si="0"/>
        <v>0</v>
      </c>
      <c r="P16" s="834">
        <f t="shared" si="0"/>
        <v>0</v>
      </c>
      <c r="Q16" s="834">
        <f t="shared" si="0"/>
        <v>0</v>
      </c>
      <c r="R16" s="834">
        <f t="shared" si="0"/>
        <v>0</v>
      </c>
      <c r="S16" s="834">
        <f t="shared" si="0"/>
        <v>0</v>
      </c>
      <c r="T16" s="834">
        <f t="shared" si="0"/>
        <v>0</v>
      </c>
      <c r="U16" s="834">
        <f t="shared" si="0"/>
        <v>0</v>
      </c>
      <c r="V16" s="835">
        <f t="shared" si="0"/>
        <v>0</v>
      </c>
      <c r="W16" s="835">
        <f t="shared" si="0"/>
        <v>0</v>
      </c>
      <c r="X16" s="836">
        <f t="shared" si="0"/>
        <v>0</v>
      </c>
      <c r="Y16" s="836"/>
      <c r="AA16" s="819" t="s">
        <v>640</v>
      </c>
      <c r="AB16" s="820" t="s">
        <v>31</v>
      </c>
      <c r="AC16" s="820" t="s">
        <v>34</v>
      </c>
      <c r="AD16" s="820" t="s">
        <v>35</v>
      </c>
      <c r="AE16" s="820" t="s">
        <v>36</v>
      </c>
      <c r="AF16" s="820" t="s">
        <v>126</v>
      </c>
      <c r="AG16" s="821" t="s">
        <v>641</v>
      </c>
      <c r="AH16" s="820" t="s">
        <v>642</v>
      </c>
    </row>
    <row r="17" spans="1:34" ht="15" customHeight="1" x14ac:dyDescent="0.25">
      <c r="A17" s="85"/>
      <c r="B17" s="63"/>
      <c r="C17" s="193"/>
      <c r="D17" s="242" t="str">
        <f>IF(ISBLANK(A17),"",AA17)</f>
        <v/>
      </c>
      <c r="E17" s="199"/>
      <c r="F17" s="243"/>
      <c r="G17" s="249" t="str">
        <f>IF(SUM(H17:L17)=0,"",SUM(H17:L17))</f>
        <v/>
      </c>
      <c r="H17" s="223"/>
      <c r="I17" s="224"/>
      <c r="J17" s="224"/>
      <c r="K17" s="224"/>
      <c r="L17" s="225"/>
      <c r="M17" s="205"/>
      <c r="N17" s="206"/>
      <c r="O17" s="207"/>
      <c r="P17" s="207"/>
      <c r="Q17" s="207"/>
      <c r="R17" s="207"/>
      <c r="S17" s="208"/>
      <c r="T17" s="209"/>
      <c r="U17" s="208"/>
      <c r="V17" s="208"/>
      <c r="W17" s="210"/>
      <c r="X17" s="379" t="str">
        <f>IF(SUM(E17,H17:L17)=0,"",SUM(E17,H17:L17))</f>
        <v/>
      </c>
      <c r="Y17" s="470"/>
      <c r="AA17" s="815">
        <f>_xlfn.IFNA(INDEX('Delegated Wage Grid'!C$14:C$50,MATCH($A17,ListDelegated,0)),0)</f>
        <v>0</v>
      </c>
      <c r="AB17" s="363">
        <f>_xlfn.IFNA(INDEX('Delegated Wage Grid'!D$14:D$50,MATCH($A17,ListDelegated,0)),0)</f>
        <v>0</v>
      </c>
      <c r="AC17" s="363">
        <f>_xlfn.IFNA(INDEX('Delegated Wage Grid'!E$14:E$50,MATCH($A17,ListDelegated,0)),0)</f>
        <v>0</v>
      </c>
      <c r="AD17" s="363">
        <f>_xlfn.IFNA(INDEX('Delegated Wage Grid'!F$14:F$50,MATCH($A17,ListDelegated,0)),0)</f>
        <v>0</v>
      </c>
      <c r="AE17" s="363">
        <f>_xlfn.IFNA(INDEX('Delegated Wage Grid'!G$14:G$50,MATCH($A17,ListDelegated,0)),0)</f>
        <v>0</v>
      </c>
      <c r="AF17" s="363">
        <f>_xlfn.IFNA(INDEX('Delegated Wage Grid'!H$14:H$50,MATCH($A17,ListDelegated,0)),0)</f>
        <v>0</v>
      </c>
      <c r="AG17" s="363">
        <f>E17*F17</f>
        <v>0</v>
      </c>
      <c r="AH17" s="363">
        <f>SUM(H17*AB17,I17*AC17,J17*AD17,K17*AE17+L17*AF17)</f>
        <v>0</v>
      </c>
    </row>
    <row r="18" spans="1:34" x14ac:dyDescent="0.25">
      <c r="A18" s="86"/>
      <c r="B18" s="65"/>
      <c r="C18" s="194"/>
      <c r="D18" s="244" t="str">
        <f>IF(ISBLANK(A18),"",IF(#REF!=0,"-",#REF!))</f>
        <v/>
      </c>
      <c r="E18" s="201"/>
      <c r="F18" s="245"/>
      <c r="G18" s="250" t="str">
        <f t="shared" ref="G18:G81" si="1">IF(SUM(H18:L18)=0,"",SUM(H18:L18))</f>
        <v/>
      </c>
      <c r="H18" s="226"/>
      <c r="I18" s="227"/>
      <c r="J18" s="227"/>
      <c r="K18" s="227"/>
      <c r="L18" s="228"/>
      <c r="M18" s="211"/>
      <c r="N18" s="212"/>
      <c r="O18" s="213"/>
      <c r="P18" s="213"/>
      <c r="Q18" s="213"/>
      <c r="R18" s="213"/>
      <c r="S18" s="214"/>
      <c r="T18" s="215"/>
      <c r="U18" s="214"/>
      <c r="V18" s="214"/>
      <c r="W18" s="216"/>
      <c r="X18" s="380" t="str">
        <f t="shared" ref="X18:X81" si="2">IF(SUM(E18,H18:L18)=0,"",SUM(E18,H18:L18))</f>
        <v/>
      </c>
      <c r="Y18" s="471"/>
      <c r="AA18" s="815">
        <f>_xlfn.IFNA(INDEX('Delegated Wage Grid'!C$14:C$50,MATCH($A18,ListDelegated,0)),0)</f>
        <v>0</v>
      </c>
      <c r="AB18" s="363">
        <f>_xlfn.IFNA(INDEX('Delegated Wage Grid'!D$14:D$50,MATCH($A18,ListDelegated,0)),0)</f>
        <v>0</v>
      </c>
      <c r="AC18" s="363">
        <f>_xlfn.IFNA(INDEX('Delegated Wage Grid'!E$14:E$50,MATCH($A18,ListDelegated,0)),0)</f>
        <v>0</v>
      </c>
      <c r="AD18" s="363">
        <f>_xlfn.IFNA(INDEX('Delegated Wage Grid'!F$14:F$50,MATCH($A18,ListDelegated,0)),0)</f>
        <v>0</v>
      </c>
      <c r="AE18" s="363">
        <f>_xlfn.IFNA(INDEX('Delegated Wage Grid'!G$14:G$50,MATCH($A18,ListDelegated,0)),0)</f>
        <v>0</v>
      </c>
      <c r="AF18" s="363">
        <f>_xlfn.IFNA(INDEX('Delegated Wage Grid'!H$14:H$50,MATCH($A18,ListDelegated,0)),0)</f>
        <v>0</v>
      </c>
      <c r="AG18" s="363">
        <f t="shared" ref="AG18:AG81" si="3">E18*F18</f>
        <v>0</v>
      </c>
      <c r="AH18" s="363">
        <f t="shared" ref="AH18:AH81" si="4">SUM(H18*AB18,I18*AC18,J18*AD18,K18*AE18+L18*AF18)</f>
        <v>0</v>
      </c>
    </row>
    <row r="19" spans="1:34" x14ac:dyDescent="0.25">
      <c r="A19" s="86"/>
      <c r="B19" s="65"/>
      <c r="C19" s="194"/>
      <c r="D19" s="244" t="str">
        <f>IF(ISBLANK(A19),"",IF(#REF!=0,"-",#REF!))</f>
        <v/>
      </c>
      <c r="E19" s="201"/>
      <c r="F19" s="245"/>
      <c r="G19" s="250" t="str">
        <f t="shared" si="1"/>
        <v/>
      </c>
      <c r="H19" s="226"/>
      <c r="I19" s="227"/>
      <c r="J19" s="227"/>
      <c r="K19" s="227"/>
      <c r="L19" s="228"/>
      <c r="M19" s="211"/>
      <c r="N19" s="212"/>
      <c r="O19" s="213"/>
      <c r="P19" s="213"/>
      <c r="Q19" s="213"/>
      <c r="R19" s="213"/>
      <c r="S19" s="214"/>
      <c r="T19" s="215"/>
      <c r="U19" s="214"/>
      <c r="V19" s="214"/>
      <c r="W19" s="216"/>
      <c r="X19" s="380" t="str">
        <f t="shared" si="2"/>
        <v/>
      </c>
      <c r="Y19" s="471"/>
      <c r="AA19" s="815">
        <f>_xlfn.IFNA(INDEX('Delegated Wage Grid'!C$14:C$50,MATCH($A19,ListDelegated,0)),0)</f>
        <v>0</v>
      </c>
      <c r="AB19" s="363">
        <f>_xlfn.IFNA(INDEX('Delegated Wage Grid'!D$14:D$50,MATCH($A19,ListDelegated,0)),0)</f>
        <v>0</v>
      </c>
      <c r="AC19" s="363">
        <f>_xlfn.IFNA(INDEX('Delegated Wage Grid'!E$14:E$50,MATCH($A19,ListDelegated,0)),0)</f>
        <v>0</v>
      </c>
      <c r="AD19" s="363">
        <f>_xlfn.IFNA(INDEX('Delegated Wage Grid'!F$14:F$50,MATCH($A19,ListDelegated,0)),0)</f>
        <v>0</v>
      </c>
      <c r="AE19" s="363">
        <f>_xlfn.IFNA(INDEX('Delegated Wage Grid'!G$14:G$50,MATCH($A19,ListDelegated,0)),0)</f>
        <v>0</v>
      </c>
      <c r="AF19" s="363">
        <f>_xlfn.IFNA(INDEX('Delegated Wage Grid'!H$14:H$50,MATCH($A19,ListDelegated,0)),0)</f>
        <v>0</v>
      </c>
      <c r="AG19" s="363">
        <f t="shared" si="3"/>
        <v>0</v>
      </c>
      <c r="AH19" s="363">
        <f t="shared" si="4"/>
        <v>0</v>
      </c>
    </row>
    <row r="20" spans="1:34" x14ac:dyDescent="0.25">
      <c r="A20" s="86"/>
      <c r="B20" s="65"/>
      <c r="C20" s="194"/>
      <c r="D20" s="244" t="str">
        <f>IF(ISBLANK(A20),"",IF(#REF!=0,"-",#REF!))</f>
        <v/>
      </c>
      <c r="E20" s="201"/>
      <c r="F20" s="245"/>
      <c r="G20" s="250" t="str">
        <f t="shared" si="1"/>
        <v/>
      </c>
      <c r="H20" s="226"/>
      <c r="I20" s="227"/>
      <c r="J20" s="227"/>
      <c r="K20" s="227"/>
      <c r="L20" s="228"/>
      <c r="M20" s="211"/>
      <c r="N20" s="212"/>
      <c r="O20" s="213"/>
      <c r="P20" s="213"/>
      <c r="Q20" s="213"/>
      <c r="R20" s="213"/>
      <c r="S20" s="214"/>
      <c r="T20" s="215"/>
      <c r="U20" s="214"/>
      <c r="V20" s="214"/>
      <c r="W20" s="216"/>
      <c r="X20" s="380" t="str">
        <f t="shared" si="2"/>
        <v/>
      </c>
      <c r="Y20" s="471"/>
      <c r="AA20" s="815">
        <f>_xlfn.IFNA(INDEX('Delegated Wage Grid'!C$14:C$50,MATCH($A20,ListDelegated,0)),0)</f>
        <v>0</v>
      </c>
      <c r="AB20" s="363">
        <f>_xlfn.IFNA(INDEX('Delegated Wage Grid'!D$14:D$50,MATCH($A20,ListDelegated,0)),0)</f>
        <v>0</v>
      </c>
      <c r="AC20" s="363">
        <f>_xlfn.IFNA(INDEX('Delegated Wage Grid'!E$14:E$50,MATCH($A20,ListDelegated,0)),0)</f>
        <v>0</v>
      </c>
      <c r="AD20" s="363">
        <f>_xlfn.IFNA(INDEX('Delegated Wage Grid'!F$14:F$50,MATCH($A20,ListDelegated,0)),0)</f>
        <v>0</v>
      </c>
      <c r="AE20" s="363">
        <f>_xlfn.IFNA(INDEX('Delegated Wage Grid'!G$14:G$50,MATCH($A20,ListDelegated,0)),0)</f>
        <v>0</v>
      </c>
      <c r="AF20" s="363">
        <f>_xlfn.IFNA(INDEX('Delegated Wage Grid'!H$14:H$50,MATCH($A20,ListDelegated,0)),0)</f>
        <v>0</v>
      </c>
      <c r="AG20" s="363">
        <f t="shared" si="3"/>
        <v>0</v>
      </c>
      <c r="AH20" s="363">
        <f t="shared" si="4"/>
        <v>0</v>
      </c>
    </row>
    <row r="21" spans="1:34" x14ac:dyDescent="0.25">
      <c r="A21" s="86"/>
      <c r="B21" s="65"/>
      <c r="C21" s="194"/>
      <c r="D21" s="244" t="str">
        <f>IF(ISBLANK(A21),"",IF(#REF!=0,"-",#REF!))</f>
        <v/>
      </c>
      <c r="E21" s="201"/>
      <c r="F21" s="245"/>
      <c r="G21" s="250" t="str">
        <f t="shared" si="1"/>
        <v/>
      </c>
      <c r="H21" s="226"/>
      <c r="I21" s="227"/>
      <c r="J21" s="227"/>
      <c r="K21" s="227"/>
      <c r="L21" s="228"/>
      <c r="M21" s="211"/>
      <c r="N21" s="212"/>
      <c r="O21" s="213"/>
      <c r="P21" s="213"/>
      <c r="Q21" s="213"/>
      <c r="R21" s="213"/>
      <c r="S21" s="214"/>
      <c r="T21" s="215"/>
      <c r="U21" s="214"/>
      <c r="V21" s="214"/>
      <c r="W21" s="216"/>
      <c r="X21" s="380" t="str">
        <f t="shared" si="2"/>
        <v/>
      </c>
      <c r="Y21" s="471"/>
      <c r="AA21" s="815">
        <f>_xlfn.IFNA(INDEX('Delegated Wage Grid'!C$14:C$50,MATCH($A21,ListDelegated,0)),0)</f>
        <v>0</v>
      </c>
      <c r="AB21" s="363">
        <f>_xlfn.IFNA(INDEX('Delegated Wage Grid'!D$14:D$50,MATCH($A21,ListDelegated,0)),0)</f>
        <v>0</v>
      </c>
      <c r="AC21" s="363">
        <f>_xlfn.IFNA(INDEX('Delegated Wage Grid'!E$14:E$50,MATCH($A21,ListDelegated,0)),0)</f>
        <v>0</v>
      </c>
      <c r="AD21" s="363">
        <f>_xlfn.IFNA(INDEX('Delegated Wage Grid'!F$14:F$50,MATCH($A21,ListDelegated,0)),0)</f>
        <v>0</v>
      </c>
      <c r="AE21" s="363">
        <f>_xlfn.IFNA(INDEX('Delegated Wage Grid'!G$14:G$50,MATCH($A21,ListDelegated,0)),0)</f>
        <v>0</v>
      </c>
      <c r="AF21" s="363">
        <f>_xlfn.IFNA(INDEX('Delegated Wage Grid'!H$14:H$50,MATCH($A21,ListDelegated,0)),0)</f>
        <v>0</v>
      </c>
      <c r="AG21" s="363">
        <f t="shared" si="3"/>
        <v>0</v>
      </c>
      <c r="AH21" s="363">
        <f t="shared" si="4"/>
        <v>0</v>
      </c>
    </row>
    <row r="22" spans="1:34" x14ac:dyDescent="0.25">
      <c r="A22" s="86"/>
      <c r="B22" s="65"/>
      <c r="C22" s="194"/>
      <c r="D22" s="244" t="str">
        <f>IF(ISBLANK(A22),"",IF(#REF!=0,"-",#REF!))</f>
        <v/>
      </c>
      <c r="E22" s="201"/>
      <c r="F22" s="245"/>
      <c r="G22" s="250" t="str">
        <f t="shared" si="1"/>
        <v/>
      </c>
      <c r="H22" s="226"/>
      <c r="I22" s="227"/>
      <c r="J22" s="227"/>
      <c r="K22" s="227"/>
      <c r="L22" s="228"/>
      <c r="M22" s="211"/>
      <c r="N22" s="212"/>
      <c r="O22" s="213"/>
      <c r="P22" s="213"/>
      <c r="Q22" s="213"/>
      <c r="R22" s="213"/>
      <c r="S22" s="214"/>
      <c r="T22" s="215"/>
      <c r="U22" s="214"/>
      <c r="V22" s="214"/>
      <c r="W22" s="216"/>
      <c r="X22" s="380" t="str">
        <f t="shared" si="2"/>
        <v/>
      </c>
      <c r="Y22" s="471"/>
      <c r="AA22" s="815">
        <f>_xlfn.IFNA(INDEX('Delegated Wage Grid'!C$14:C$50,MATCH($A22,ListDelegated,0)),0)</f>
        <v>0</v>
      </c>
      <c r="AB22" s="363">
        <f>_xlfn.IFNA(INDEX('Delegated Wage Grid'!D$14:D$50,MATCH($A22,ListDelegated,0)),0)</f>
        <v>0</v>
      </c>
      <c r="AC22" s="363">
        <f>_xlfn.IFNA(INDEX('Delegated Wage Grid'!E$14:E$50,MATCH($A22,ListDelegated,0)),0)</f>
        <v>0</v>
      </c>
      <c r="AD22" s="363">
        <f>_xlfn.IFNA(INDEX('Delegated Wage Grid'!F$14:F$50,MATCH($A22,ListDelegated,0)),0)</f>
        <v>0</v>
      </c>
      <c r="AE22" s="363">
        <f>_xlfn.IFNA(INDEX('Delegated Wage Grid'!G$14:G$50,MATCH($A22,ListDelegated,0)),0)</f>
        <v>0</v>
      </c>
      <c r="AF22" s="363">
        <f>_xlfn.IFNA(INDEX('Delegated Wage Grid'!H$14:H$50,MATCH($A22,ListDelegated,0)),0)</f>
        <v>0</v>
      </c>
      <c r="AG22" s="363">
        <f t="shared" si="3"/>
        <v>0</v>
      </c>
      <c r="AH22" s="363">
        <f t="shared" si="4"/>
        <v>0</v>
      </c>
    </row>
    <row r="23" spans="1:34" x14ac:dyDescent="0.25">
      <c r="A23" s="86"/>
      <c r="B23" s="65"/>
      <c r="C23" s="194"/>
      <c r="D23" s="244" t="str">
        <f>IF(ISBLANK(A23),"",IF(#REF!=0,"-",#REF!))</f>
        <v/>
      </c>
      <c r="E23" s="201"/>
      <c r="F23" s="245"/>
      <c r="G23" s="250" t="str">
        <f t="shared" si="1"/>
        <v/>
      </c>
      <c r="H23" s="226"/>
      <c r="I23" s="227"/>
      <c r="J23" s="227"/>
      <c r="K23" s="227"/>
      <c r="L23" s="228"/>
      <c r="M23" s="211"/>
      <c r="N23" s="212"/>
      <c r="O23" s="213"/>
      <c r="P23" s="213"/>
      <c r="Q23" s="213"/>
      <c r="R23" s="213"/>
      <c r="S23" s="214"/>
      <c r="T23" s="215"/>
      <c r="U23" s="214"/>
      <c r="V23" s="214"/>
      <c r="W23" s="216"/>
      <c r="X23" s="380" t="str">
        <f t="shared" si="2"/>
        <v/>
      </c>
      <c r="Y23" s="471"/>
      <c r="AA23" s="815">
        <f>_xlfn.IFNA(INDEX('Delegated Wage Grid'!C$14:C$50,MATCH($A23,ListDelegated,0)),0)</f>
        <v>0</v>
      </c>
      <c r="AB23" s="363">
        <f>_xlfn.IFNA(INDEX('Delegated Wage Grid'!D$14:D$50,MATCH($A23,ListDelegated,0)),0)</f>
        <v>0</v>
      </c>
      <c r="AC23" s="363">
        <f>_xlfn.IFNA(INDEX('Delegated Wage Grid'!E$14:E$50,MATCH($A23,ListDelegated,0)),0)</f>
        <v>0</v>
      </c>
      <c r="AD23" s="363">
        <f>_xlfn.IFNA(INDEX('Delegated Wage Grid'!F$14:F$50,MATCH($A23,ListDelegated,0)),0)</f>
        <v>0</v>
      </c>
      <c r="AE23" s="363">
        <f>_xlfn.IFNA(INDEX('Delegated Wage Grid'!G$14:G$50,MATCH($A23,ListDelegated,0)),0)</f>
        <v>0</v>
      </c>
      <c r="AF23" s="363">
        <f>_xlfn.IFNA(INDEX('Delegated Wage Grid'!H$14:H$50,MATCH($A23,ListDelegated,0)),0)</f>
        <v>0</v>
      </c>
      <c r="AG23" s="363">
        <f t="shared" si="3"/>
        <v>0</v>
      </c>
      <c r="AH23" s="363">
        <f t="shared" si="4"/>
        <v>0</v>
      </c>
    </row>
    <row r="24" spans="1:34" x14ac:dyDescent="0.25">
      <c r="A24" s="86"/>
      <c r="B24" s="65"/>
      <c r="C24" s="194"/>
      <c r="D24" s="244" t="str">
        <f>IF(ISBLANK(A24),"",IF(#REF!=0,"-",#REF!))</f>
        <v/>
      </c>
      <c r="E24" s="201"/>
      <c r="F24" s="245"/>
      <c r="G24" s="250" t="str">
        <f t="shared" si="1"/>
        <v/>
      </c>
      <c r="H24" s="226"/>
      <c r="I24" s="227"/>
      <c r="J24" s="227"/>
      <c r="K24" s="227"/>
      <c r="L24" s="228"/>
      <c r="M24" s="211"/>
      <c r="N24" s="212"/>
      <c r="O24" s="213"/>
      <c r="P24" s="213"/>
      <c r="Q24" s="213"/>
      <c r="R24" s="213"/>
      <c r="S24" s="214"/>
      <c r="T24" s="215"/>
      <c r="U24" s="214"/>
      <c r="V24" s="214"/>
      <c r="W24" s="216"/>
      <c r="X24" s="380" t="str">
        <f t="shared" si="2"/>
        <v/>
      </c>
      <c r="Y24" s="471"/>
      <c r="AA24" s="815">
        <f>_xlfn.IFNA(INDEX('Delegated Wage Grid'!C$14:C$50,MATCH($A24,ListDelegated,0)),0)</f>
        <v>0</v>
      </c>
      <c r="AB24" s="363">
        <f>_xlfn.IFNA(INDEX('Delegated Wage Grid'!D$14:D$50,MATCH($A24,ListDelegated,0)),0)</f>
        <v>0</v>
      </c>
      <c r="AC24" s="363">
        <f>_xlfn.IFNA(INDEX('Delegated Wage Grid'!E$14:E$50,MATCH($A24,ListDelegated,0)),0)</f>
        <v>0</v>
      </c>
      <c r="AD24" s="363">
        <f>_xlfn.IFNA(INDEX('Delegated Wage Grid'!F$14:F$50,MATCH($A24,ListDelegated,0)),0)</f>
        <v>0</v>
      </c>
      <c r="AE24" s="363">
        <f>_xlfn.IFNA(INDEX('Delegated Wage Grid'!G$14:G$50,MATCH($A24,ListDelegated,0)),0)</f>
        <v>0</v>
      </c>
      <c r="AF24" s="363">
        <f>_xlfn.IFNA(INDEX('Delegated Wage Grid'!H$14:H$50,MATCH($A24,ListDelegated,0)),0)</f>
        <v>0</v>
      </c>
      <c r="AG24" s="363">
        <f t="shared" si="3"/>
        <v>0</v>
      </c>
      <c r="AH24" s="363">
        <f t="shared" si="4"/>
        <v>0</v>
      </c>
    </row>
    <row r="25" spans="1:34" x14ac:dyDescent="0.25">
      <c r="A25" s="86"/>
      <c r="B25" s="65"/>
      <c r="C25" s="194"/>
      <c r="D25" s="244" t="str">
        <f>IF(ISBLANK(A25),"",IF(#REF!=0,"-",#REF!))</f>
        <v/>
      </c>
      <c r="E25" s="201"/>
      <c r="F25" s="245"/>
      <c r="G25" s="250" t="str">
        <f t="shared" si="1"/>
        <v/>
      </c>
      <c r="H25" s="226"/>
      <c r="I25" s="227"/>
      <c r="J25" s="227"/>
      <c r="K25" s="227"/>
      <c r="L25" s="228"/>
      <c r="M25" s="211"/>
      <c r="N25" s="212"/>
      <c r="O25" s="213"/>
      <c r="P25" s="213"/>
      <c r="Q25" s="213"/>
      <c r="R25" s="213"/>
      <c r="S25" s="214"/>
      <c r="T25" s="215"/>
      <c r="U25" s="214"/>
      <c r="V25" s="214"/>
      <c r="W25" s="216"/>
      <c r="X25" s="380" t="str">
        <f t="shared" si="2"/>
        <v/>
      </c>
      <c r="Y25" s="471"/>
      <c r="AA25" s="815">
        <f>_xlfn.IFNA(INDEX('Delegated Wage Grid'!C$14:C$50,MATCH($A25,ListDelegated,0)),0)</f>
        <v>0</v>
      </c>
      <c r="AB25" s="363">
        <f>_xlfn.IFNA(INDEX('Delegated Wage Grid'!D$14:D$50,MATCH($A25,ListDelegated,0)),0)</f>
        <v>0</v>
      </c>
      <c r="AC25" s="363">
        <f>_xlfn.IFNA(INDEX('Delegated Wage Grid'!E$14:E$50,MATCH($A25,ListDelegated,0)),0)</f>
        <v>0</v>
      </c>
      <c r="AD25" s="363">
        <f>_xlfn.IFNA(INDEX('Delegated Wage Grid'!F$14:F$50,MATCH($A25,ListDelegated,0)),0)</f>
        <v>0</v>
      </c>
      <c r="AE25" s="363">
        <f>_xlfn.IFNA(INDEX('Delegated Wage Grid'!G$14:G$50,MATCH($A25,ListDelegated,0)),0)</f>
        <v>0</v>
      </c>
      <c r="AF25" s="363">
        <f>_xlfn.IFNA(INDEX('Delegated Wage Grid'!H$14:H$50,MATCH($A25,ListDelegated,0)),0)</f>
        <v>0</v>
      </c>
      <c r="AG25" s="363">
        <f t="shared" si="3"/>
        <v>0</v>
      </c>
      <c r="AH25" s="363">
        <f t="shared" si="4"/>
        <v>0</v>
      </c>
    </row>
    <row r="26" spans="1:34" x14ac:dyDescent="0.25">
      <c r="A26" s="86"/>
      <c r="B26" s="65"/>
      <c r="C26" s="194"/>
      <c r="D26" s="244" t="str">
        <f>IF(ISBLANK(A26),"",IF(#REF!=0,"-",#REF!))</f>
        <v/>
      </c>
      <c r="E26" s="201"/>
      <c r="F26" s="245"/>
      <c r="G26" s="250" t="str">
        <f t="shared" si="1"/>
        <v/>
      </c>
      <c r="H26" s="226"/>
      <c r="I26" s="227"/>
      <c r="J26" s="227"/>
      <c r="K26" s="227"/>
      <c r="L26" s="228"/>
      <c r="M26" s="211"/>
      <c r="N26" s="212"/>
      <c r="O26" s="213"/>
      <c r="P26" s="213"/>
      <c r="Q26" s="213"/>
      <c r="R26" s="213"/>
      <c r="S26" s="214"/>
      <c r="T26" s="215"/>
      <c r="U26" s="214"/>
      <c r="V26" s="214"/>
      <c r="W26" s="216"/>
      <c r="X26" s="380" t="str">
        <f t="shared" si="2"/>
        <v/>
      </c>
      <c r="Y26" s="471"/>
      <c r="AA26" s="815">
        <f>_xlfn.IFNA(INDEX('Delegated Wage Grid'!C$14:C$50,MATCH($A26,ListDelegated,0)),0)</f>
        <v>0</v>
      </c>
      <c r="AB26" s="363">
        <f>_xlfn.IFNA(INDEX('Delegated Wage Grid'!D$14:D$50,MATCH($A26,ListDelegated,0)),0)</f>
        <v>0</v>
      </c>
      <c r="AC26" s="363">
        <f>_xlfn.IFNA(INDEX('Delegated Wage Grid'!E$14:E$50,MATCH($A26,ListDelegated,0)),0)</f>
        <v>0</v>
      </c>
      <c r="AD26" s="363">
        <f>_xlfn.IFNA(INDEX('Delegated Wage Grid'!F$14:F$50,MATCH($A26,ListDelegated,0)),0)</f>
        <v>0</v>
      </c>
      <c r="AE26" s="363">
        <f>_xlfn.IFNA(INDEX('Delegated Wage Grid'!G$14:G$50,MATCH($A26,ListDelegated,0)),0)</f>
        <v>0</v>
      </c>
      <c r="AF26" s="363">
        <f>_xlfn.IFNA(INDEX('Delegated Wage Grid'!H$14:H$50,MATCH($A26,ListDelegated,0)),0)</f>
        <v>0</v>
      </c>
      <c r="AG26" s="363">
        <f t="shared" si="3"/>
        <v>0</v>
      </c>
      <c r="AH26" s="363">
        <f t="shared" si="4"/>
        <v>0</v>
      </c>
    </row>
    <row r="27" spans="1:34" x14ac:dyDescent="0.25">
      <c r="A27" s="86"/>
      <c r="B27" s="65"/>
      <c r="C27" s="194"/>
      <c r="D27" s="244" t="str">
        <f>IF(ISBLANK(A27),"",IF(#REF!=0,"-",#REF!))</f>
        <v/>
      </c>
      <c r="E27" s="201"/>
      <c r="F27" s="245"/>
      <c r="G27" s="250" t="str">
        <f t="shared" si="1"/>
        <v/>
      </c>
      <c r="H27" s="226"/>
      <c r="I27" s="227"/>
      <c r="J27" s="227"/>
      <c r="K27" s="227"/>
      <c r="L27" s="228"/>
      <c r="M27" s="211"/>
      <c r="N27" s="212"/>
      <c r="O27" s="213"/>
      <c r="P27" s="213"/>
      <c r="Q27" s="213"/>
      <c r="R27" s="213"/>
      <c r="S27" s="214"/>
      <c r="T27" s="215"/>
      <c r="U27" s="214"/>
      <c r="V27" s="214"/>
      <c r="W27" s="216"/>
      <c r="X27" s="380" t="str">
        <f t="shared" si="2"/>
        <v/>
      </c>
      <c r="Y27" s="471"/>
      <c r="AA27" s="815">
        <f>_xlfn.IFNA(INDEX('Delegated Wage Grid'!C$14:C$50,MATCH($A27,ListDelegated,0)),0)</f>
        <v>0</v>
      </c>
      <c r="AB27" s="363">
        <f>_xlfn.IFNA(INDEX('Delegated Wage Grid'!D$14:D$50,MATCH($A27,ListDelegated,0)),0)</f>
        <v>0</v>
      </c>
      <c r="AC27" s="363">
        <f>_xlfn.IFNA(INDEX('Delegated Wage Grid'!E$14:E$50,MATCH($A27,ListDelegated,0)),0)</f>
        <v>0</v>
      </c>
      <c r="AD27" s="363">
        <f>_xlfn.IFNA(INDEX('Delegated Wage Grid'!F$14:F$50,MATCH($A27,ListDelegated,0)),0)</f>
        <v>0</v>
      </c>
      <c r="AE27" s="363">
        <f>_xlfn.IFNA(INDEX('Delegated Wage Grid'!G$14:G$50,MATCH($A27,ListDelegated,0)),0)</f>
        <v>0</v>
      </c>
      <c r="AF27" s="363">
        <f>_xlfn.IFNA(INDEX('Delegated Wage Grid'!H$14:H$50,MATCH($A27,ListDelegated,0)),0)</f>
        <v>0</v>
      </c>
      <c r="AG27" s="363">
        <f t="shared" si="3"/>
        <v>0</v>
      </c>
      <c r="AH27" s="363">
        <f t="shared" si="4"/>
        <v>0</v>
      </c>
    </row>
    <row r="28" spans="1:34" x14ac:dyDescent="0.25">
      <c r="A28" s="86"/>
      <c r="B28" s="65"/>
      <c r="C28" s="194"/>
      <c r="D28" s="244" t="str">
        <f>IF(ISBLANK(A28),"",IF(#REF!=0,"-",#REF!))</f>
        <v/>
      </c>
      <c r="E28" s="201"/>
      <c r="F28" s="245"/>
      <c r="G28" s="250" t="str">
        <f t="shared" si="1"/>
        <v/>
      </c>
      <c r="H28" s="226"/>
      <c r="I28" s="227"/>
      <c r="J28" s="227"/>
      <c r="K28" s="227"/>
      <c r="L28" s="228"/>
      <c r="M28" s="211"/>
      <c r="N28" s="212"/>
      <c r="O28" s="213"/>
      <c r="P28" s="213"/>
      <c r="Q28" s="213"/>
      <c r="R28" s="213"/>
      <c r="S28" s="214"/>
      <c r="T28" s="215"/>
      <c r="U28" s="214"/>
      <c r="V28" s="214"/>
      <c r="W28" s="216"/>
      <c r="X28" s="380" t="str">
        <f t="shared" si="2"/>
        <v/>
      </c>
      <c r="Y28" s="471"/>
      <c r="AA28" s="815">
        <f>_xlfn.IFNA(INDEX('Delegated Wage Grid'!C$14:C$50,MATCH($A28,ListDelegated,0)),0)</f>
        <v>0</v>
      </c>
      <c r="AB28" s="363">
        <f>_xlfn.IFNA(INDEX('Delegated Wage Grid'!D$14:D$50,MATCH($A28,ListDelegated,0)),0)</f>
        <v>0</v>
      </c>
      <c r="AC28" s="363">
        <f>_xlfn.IFNA(INDEX('Delegated Wage Grid'!E$14:E$50,MATCH($A28,ListDelegated,0)),0)</f>
        <v>0</v>
      </c>
      <c r="AD28" s="363">
        <f>_xlfn.IFNA(INDEX('Delegated Wage Grid'!F$14:F$50,MATCH($A28,ListDelegated,0)),0)</f>
        <v>0</v>
      </c>
      <c r="AE28" s="363">
        <f>_xlfn.IFNA(INDEX('Delegated Wage Grid'!G$14:G$50,MATCH($A28,ListDelegated,0)),0)</f>
        <v>0</v>
      </c>
      <c r="AF28" s="363">
        <f>_xlfn.IFNA(INDEX('Delegated Wage Grid'!H$14:H$50,MATCH($A28,ListDelegated,0)),0)</f>
        <v>0</v>
      </c>
      <c r="AG28" s="363">
        <f t="shared" si="3"/>
        <v>0</v>
      </c>
      <c r="AH28" s="363">
        <f t="shared" si="4"/>
        <v>0</v>
      </c>
    </row>
    <row r="29" spans="1:34" x14ac:dyDescent="0.25">
      <c r="A29" s="86"/>
      <c r="B29" s="65"/>
      <c r="C29" s="194"/>
      <c r="D29" s="244" t="str">
        <f>IF(ISBLANK(A29),"",IF(#REF!=0,"-",#REF!))</f>
        <v/>
      </c>
      <c r="E29" s="201"/>
      <c r="F29" s="245"/>
      <c r="G29" s="250" t="str">
        <f t="shared" si="1"/>
        <v/>
      </c>
      <c r="H29" s="226"/>
      <c r="I29" s="227"/>
      <c r="J29" s="227"/>
      <c r="K29" s="227"/>
      <c r="L29" s="228"/>
      <c r="M29" s="211"/>
      <c r="N29" s="212"/>
      <c r="O29" s="213"/>
      <c r="P29" s="213"/>
      <c r="Q29" s="213"/>
      <c r="R29" s="213"/>
      <c r="S29" s="214"/>
      <c r="T29" s="215"/>
      <c r="U29" s="214"/>
      <c r="V29" s="214"/>
      <c r="W29" s="216"/>
      <c r="X29" s="380" t="str">
        <f t="shared" si="2"/>
        <v/>
      </c>
      <c r="Y29" s="471"/>
      <c r="AA29" s="815">
        <f>_xlfn.IFNA(INDEX('Delegated Wage Grid'!C$14:C$50,MATCH($A29,ListDelegated,0)),0)</f>
        <v>0</v>
      </c>
      <c r="AB29" s="363">
        <f>_xlfn.IFNA(INDEX('Delegated Wage Grid'!D$14:D$50,MATCH($A29,ListDelegated,0)),0)</f>
        <v>0</v>
      </c>
      <c r="AC29" s="363">
        <f>_xlfn.IFNA(INDEX('Delegated Wage Grid'!E$14:E$50,MATCH($A29,ListDelegated,0)),0)</f>
        <v>0</v>
      </c>
      <c r="AD29" s="363">
        <f>_xlfn.IFNA(INDEX('Delegated Wage Grid'!F$14:F$50,MATCH($A29,ListDelegated,0)),0)</f>
        <v>0</v>
      </c>
      <c r="AE29" s="363">
        <f>_xlfn.IFNA(INDEX('Delegated Wage Grid'!G$14:G$50,MATCH($A29,ListDelegated,0)),0)</f>
        <v>0</v>
      </c>
      <c r="AF29" s="363">
        <f>_xlfn.IFNA(INDEX('Delegated Wage Grid'!H$14:H$50,MATCH($A29,ListDelegated,0)),0)</f>
        <v>0</v>
      </c>
      <c r="AG29" s="363">
        <f t="shared" si="3"/>
        <v>0</v>
      </c>
      <c r="AH29" s="363">
        <f t="shared" si="4"/>
        <v>0</v>
      </c>
    </row>
    <row r="30" spans="1:34" x14ac:dyDescent="0.25">
      <c r="A30" s="86"/>
      <c r="B30" s="65"/>
      <c r="C30" s="194"/>
      <c r="D30" s="244" t="str">
        <f>IF(ISBLANK(A30),"",IF(#REF!=0,"-",#REF!))</f>
        <v/>
      </c>
      <c r="E30" s="201"/>
      <c r="F30" s="245"/>
      <c r="G30" s="250" t="str">
        <f t="shared" si="1"/>
        <v/>
      </c>
      <c r="H30" s="226"/>
      <c r="I30" s="227"/>
      <c r="J30" s="227"/>
      <c r="K30" s="227"/>
      <c r="L30" s="228"/>
      <c r="M30" s="211"/>
      <c r="N30" s="212"/>
      <c r="O30" s="213"/>
      <c r="P30" s="213"/>
      <c r="Q30" s="213"/>
      <c r="R30" s="213"/>
      <c r="S30" s="214"/>
      <c r="T30" s="215"/>
      <c r="U30" s="214"/>
      <c r="V30" s="214"/>
      <c r="W30" s="216"/>
      <c r="X30" s="380" t="str">
        <f t="shared" si="2"/>
        <v/>
      </c>
      <c r="Y30" s="471"/>
      <c r="AA30" s="815">
        <f>_xlfn.IFNA(INDEX('Delegated Wage Grid'!C$14:C$50,MATCH($A30,ListDelegated,0)),0)</f>
        <v>0</v>
      </c>
      <c r="AB30" s="363">
        <f>_xlfn.IFNA(INDEX('Delegated Wage Grid'!D$14:D$50,MATCH($A30,ListDelegated,0)),0)</f>
        <v>0</v>
      </c>
      <c r="AC30" s="363">
        <f>_xlfn.IFNA(INDEX('Delegated Wage Grid'!E$14:E$50,MATCH($A30,ListDelegated,0)),0)</f>
        <v>0</v>
      </c>
      <c r="AD30" s="363">
        <f>_xlfn.IFNA(INDEX('Delegated Wage Grid'!F$14:F$50,MATCH($A30,ListDelegated,0)),0)</f>
        <v>0</v>
      </c>
      <c r="AE30" s="363">
        <f>_xlfn.IFNA(INDEX('Delegated Wage Grid'!G$14:G$50,MATCH($A30,ListDelegated,0)),0)</f>
        <v>0</v>
      </c>
      <c r="AF30" s="363">
        <f>_xlfn.IFNA(INDEX('Delegated Wage Grid'!H$14:H$50,MATCH($A30,ListDelegated,0)),0)</f>
        <v>0</v>
      </c>
      <c r="AG30" s="363">
        <f t="shared" si="3"/>
        <v>0</v>
      </c>
      <c r="AH30" s="363">
        <f t="shared" si="4"/>
        <v>0</v>
      </c>
    </row>
    <row r="31" spans="1:34" x14ac:dyDescent="0.25">
      <c r="A31" s="86"/>
      <c r="B31" s="65"/>
      <c r="C31" s="194"/>
      <c r="D31" s="244" t="str">
        <f>IF(ISBLANK(A31),"",IF(#REF!=0,"-",#REF!))</f>
        <v/>
      </c>
      <c r="E31" s="201"/>
      <c r="F31" s="245"/>
      <c r="G31" s="250" t="str">
        <f t="shared" si="1"/>
        <v/>
      </c>
      <c r="H31" s="226"/>
      <c r="I31" s="227"/>
      <c r="J31" s="227"/>
      <c r="K31" s="227"/>
      <c r="L31" s="228"/>
      <c r="M31" s="211"/>
      <c r="N31" s="212"/>
      <c r="O31" s="213"/>
      <c r="P31" s="213"/>
      <c r="Q31" s="213"/>
      <c r="R31" s="213"/>
      <c r="S31" s="214"/>
      <c r="T31" s="215"/>
      <c r="U31" s="214"/>
      <c r="V31" s="214"/>
      <c r="W31" s="216"/>
      <c r="X31" s="380" t="str">
        <f t="shared" si="2"/>
        <v/>
      </c>
      <c r="Y31" s="471"/>
      <c r="AA31" s="815">
        <f>_xlfn.IFNA(INDEX('Delegated Wage Grid'!C$14:C$50,MATCH($A31,ListDelegated,0)),0)</f>
        <v>0</v>
      </c>
      <c r="AB31" s="363">
        <f>_xlfn.IFNA(INDEX('Delegated Wage Grid'!D$14:D$50,MATCH($A31,ListDelegated,0)),0)</f>
        <v>0</v>
      </c>
      <c r="AC31" s="363">
        <f>_xlfn.IFNA(INDEX('Delegated Wage Grid'!E$14:E$50,MATCH($A31,ListDelegated,0)),0)</f>
        <v>0</v>
      </c>
      <c r="AD31" s="363">
        <f>_xlfn.IFNA(INDEX('Delegated Wage Grid'!F$14:F$50,MATCH($A31,ListDelegated,0)),0)</f>
        <v>0</v>
      </c>
      <c r="AE31" s="363">
        <f>_xlfn.IFNA(INDEX('Delegated Wage Grid'!G$14:G$50,MATCH($A31,ListDelegated,0)),0)</f>
        <v>0</v>
      </c>
      <c r="AF31" s="363">
        <f>_xlfn.IFNA(INDEX('Delegated Wage Grid'!H$14:H$50,MATCH($A31,ListDelegated,0)),0)</f>
        <v>0</v>
      </c>
      <c r="AG31" s="363">
        <f t="shared" si="3"/>
        <v>0</v>
      </c>
      <c r="AH31" s="363">
        <f t="shared" si="4"/>
        <v>0</v>
      </c>
    </row>
    <row r="32" spans="1:34" x14ac:dyDescent="0.25">
      <c r="A32" s="86"/>
      <c r="B32" s="65"/>
      <c r="C32" s="194"/>
      <c r="D32" s="244" t="str">
        <f>IF(ISBLANK(A32),"",IF(#REF!=0,"-",#REF!))</f>
        <v/>
      </c>
      <c r="E32" s="201"/>
      <c r="F32" s="245"/>
      <c r="G32" s="250" t="str">
        <f t="shared" si="1"/>
        <v/>
      </c>
      <c r="H32" s="226"/>
      <c r="I32" s="227"/>
      <c r="J32" s="227"/>
      <c r="K32" s="227"/>
      <c r="L32" s="228"/>
      <c r="M32" s="211"/>
      <c r="N32" s="212"/>
      <c r="O32" s="213"/>
      <c r="P32" s="213"/>
      <c r="Q32" s="213"/>
      <c r="R32" s="213"/>
      <c r="S32" s="214"/>
      <c r="T32" s="215"/>
      <c r="U32" s="214"/>
      <c r="V32" s="214"/>
      <c r="W32" s="216"/>
      <c r="X32" s="380" t="str">
        <f t="shared" si="2"/>
        <v/>
      </c>
      <c r="Y32" s="471"/>
      <c r="AA32" s="815">
        <f>_xlfn.IFNA(INDEX('Delegated Wage Grid'!C$14:C$50,MATCH($A32,ListDelegated,0)),0)</f>
        <v>0</v>
      </c>
      <c r="AB32" s="363">
        <f>_xlfn.IFNA(INDEX('Delegated Wage Grid'!D$14:D$50,MATCH($A32,ListDelegated,0)),0)</f>
        <v>0</v>
      </c>
      <c r="AC32" s="363">
        <f>_xlfn.IFNA(INDEX('Delegated Wage Grid'!E$14:E$50,MATCH($A32,ListDelegated,0)),0)</f>
        <v>0</v>
      </c>
      <c r="AD32" s="363">
        <f>_xlfn.IFNA(INDEX('Delegated Wage Grid'!F$14:F$50,MATCH($A32,ListDelegated,0)),0)</f>
        <v>0</v>
      </c>
      <c r="AE32" s="363">
        <f>_xlfn.IFNA(INDEX('Delegated Wage Grid'!G$14:G$50,MATCH($A32,ListDelegated,0)),0)</f>
        <v>0</v>
      </c>
      <c r="AF32" s="363">
        <f>_xlfn.IFNA(INDEX('Delegated Wage Grid'!H$14:H$50,MATCH($A32,ListDelegated,0)),0)</f>
        <v>0</v>
      </c>
      <c r="AG32" s="363">
        <f t="shared" si="3"/>
        <v>0</v>
      </c>
      <c r="AH32" s="363">
        <f t="shared" si="4"/>
        <v>0</v>
      </c>
    </row>
    <row r="33" spans="1:34" x14ac:dyDescent="0.25">
      <c r="A33" s="86"/>
      <c r="B33" s="65"/>
      <c r="C33" s="194"/>
      <c r="D33" s="244" t="str">
        <f>IF(ISBLANK(A33),"",IF(#REF!=0,"-",#REF!))</f>
        <v/>
      </c>
      <c r="E33" s="201"/>
      <c r="F33" s="245"/>
      <c r="G33" s="250" t="str">
        <f t="shared" si="1"/>
        <v/>
      </c>
      <c r="H33" s="226"/>
      <c r="I33" s="227"/>
      <c r="J33" s="227"/>
      <c r="K33" s="227"/>
      <c r="L33" s="228"/>
      <c r="M33" s="211"/>
      <c r="N33" s="212"/>
      <c r="O33" s="213"/>
      <c r="P33" s="213"/>
      <c r="Q33" s="213"/>
      <c r="R33" s="213"/>
      <c r="S33" s="214"/>
      <c r="T33" s="215"/>
      <c r="U33" s="214"/>
      <c r="V33" s="214"/>
      <c r="W33" s="216"/>
      <c r="X33" s="380" t="str">
        <f t="shared" si="2"/>
        <v/>
      </c>
      <c r="Y33" s="471"/>
      <c r="AA33" s="815">
        <f>_xlfn.IFNA(INDEX('Delegated Wage Grid'!C$14:C$50,MATCH($A33,ListDelegated,0)),0)</f>
        <v>0</v>
      </c>
      <c r="AB33" s="363">
        <f>_xlfn.IFNA(INDEX('Delegated Wage Grid'!D$14:D$50,MATCH($A33,ListDelegated,0)),0)</f>
        <v>0</v>
      </c>
      <c r="AC33" s="363">
        <f>_xlfn.IFNA(INDEX('Delegated Wage Grid'!E$14:E$50,MATCH($A33,ListDelegated,0)),0)</f>
        <v>0</v>
      </c>
      <c r="AD33" s="363">
        <f>_xlfn.IFNA(INDEX('Delegated Wage Grid'!F$14:F$50,MATCH($A33,ListDelegated,0)),0)</f>
        <v>0</v>
      </c>
      <c r="AE33" s="363">
        <f>_xlfn.IFNA(INDEX('Delegated Wage Grid'!G$14:G$50,MATCH($A33,ListDelegated,0)),0)</f>
        <v>0</v>
      </c>
      <c r="AF33" s="363">
        <f>_xlfn.IFNA(INDEX('Delegated Wage Grid'!H$14:H$50,MATCH($A33,ListDelegated,0)),0)</f>
        <v>0</v>
      </c>
      <c r="AG33" s="363">
        <f t="shared" si="3"/>
        <v>0</v>
      </c>
      <c r="AH33" s="363">
        <f t="shared" si="4"/>
        <v>0</v>
      </c>
    </row>
    <row r="34" spans="1:34" x14ac:dyDescent="0.25">
      <c r="A34" s="86"/>
      <c r="B34" s="65"/>
      <c r="C34" s="194"/>
      <c r="D34" s="244" t="str">
        <f>IF(ISBLANK(A34),"",IF(#REF!=0,"-",#REF!))</f>
        <v/>
      </c>
      <c r="E34" s="201"/>
      <c r="F34" s="245"/>
      <c r="G34" s="250" t="str">
        <f t="shared" si="1"/>
        <v/>
      </c>
      <c r="H34" s="226"/>
      <c r="I34" s="227"/>
      <c r="J34" s="227"/>
      <c r="K34" s="227"/>
      <c r="L34" s="228"/>
      <c r="M34" s="211"/>
      <c r="N34" s="212"/>
      <c r="O34" s="213"/>
      <c r="P34" s="213"/>
      <c r="Q34" s="213"/>
      <c r="R34" s="213"/>
      <c r="S34" s="214"/>
      <c r="T34" s="215"/>
      <c r="U34" s="214"/>
      <c r="V34" s="214"/>
      <c r="W34" s="216"/>
      <c r="X34" s="380" t="str">
        <f t="shared" si="2"/>
        <v/>
      </c>
      <c r="Y34" s="471"/>
      <c r="AA34" s="815">
        <f>_xlfn.IFNA(INDEX('Delegated Wage Grid'!C$14:C$50,MATCH($A34,ListDelegated,0)),0)</f>
        <v>0</v>
      </c>
      <c r="AB34" s="363">
        <f>_xlfn.IFNA(INDEX('Delegated Wage Grid'!D$14:D$50,MATCH($A34,ListDelegated,0)),0)</f>
        <v>0</v>
      </c>
      <c r="AC34" s="363">
        <f>_xlfn.IFNA(INDEX('Delegated Wage Grid'!E$14:E$50,MATCH($A34,ListDelegated,0)),0)</f>
        <v>0</v>
      </c>
      <c r="AD34" s="363">
        <f>_xlfn.IFNA(INDEX('Delegated Wage Grid'!F$14:F$50,MATCH($A34,ListDelegated,0)),0)</f>
        <v>0</v>
      </c>
      <c r="AE34" s="363">
        <f>_xlfn.IFNA(INDEX('Delegated Wage Grid'!G$14:G$50,MATCH($A34,ListDelegated,0)),0)</f>
        <v>0</v>
      </c>
      <c r="AF34" s="363">
        <f>_xlfn.IFNA(INDEX('Delegated Wage Grid'!H$14:H$50,MATCH($A34,ListDelegated,0)),0)</f>
        <v>0</v>
      </c>
      <c r="AG34" s="363">
        <f t="shared" si="3"/>
        <v>0</v>
      </c>
      <c r="AH34" s="363">
        <f t="shared" si="4"/>
        <v>0</v>
      </c>
    </row>
    <row r="35" spans="1:34" x14ac:dyDescent="0.25">
      <c r="A35" s="86"/>
      <c r="B35" s="65"/>
      <c r="C35" s="194"/>
      <c r="D35" s="244" t="str">
        <f>IF(ISBLANK(A35),"",IF(#REF!=0,"-",#REF!))</f>
        <v/>
      </c>
      <c r="E35" s="201"/>
      <c r="F35" s="245"/>
      <c r="G35" s="250" t="str">
        <f t="shared" si="1"/>
        <v/>
      </c>
      <c r="H35" s="226"/>
      <c r="I35" s="227"/>
      <c r="J35" s="227"/>
      <c r="K35" s="227"/>
      <c r="L35" s="228"/>
      <c r="M35" s="211"/>
      <c r="N35" s="212"/>
      <c r="O35" s="213"/>
      <c r="P35" s="213"/>
      <c r="Q35" s="213"/>
      <c r="R35" s="213"/>
      <c r="S35" s="214"/>
      <c r="T35" s="215"/>
      <c r="U35" s="214"/>
      <c r="V35" s="214"/>
      <c r="W35" s="216"/>
      <c r="X35" s="380" t="str">
        <f t="shared" si="2"/>
        <v/>
      </c>
      <c r="Y35" s="471"/>
      <c r="AA35" s="815">
        <f>_xlfn.IFNA(INDEX('Delegated Wage Grid'!C$14:C$50,MATCH($A35,ListDelegated,0)),0)</f>
        <v>0</v>
      </c>
      <c r="AB35" s="363">
        <f>_xlfn.IFNA(INDEX('Delegated Wage Grid'!D$14:D$50,MATCH($A35,ListDelegated,0)),0)</f>
        <v>0</v>
      </c>
      <c r="AC35" s="363">
        <f>_xlfn.IFNA(INDEX('Delegated Wage Grid'!E$14:E$50,MATCH($A35,ListDelegated,0)),0)</f>
        <v>0</v>
      </c>
      <c r="AD35" s="363">
        <f>_xlfn.IFNA(INDEX('Delegated Wage Grid'!F$14:F$50,MATCH($A35,ListDelegated,0)),0)</f>
        <v>0</v>
      </c>
      <c r="AE35" s="363">
        <f>_xlfn.IFNA(INDEX('Delegated Wage Grid'!G$14:G$50,MATCH($A35,ListDelegated,0)),0)</f>
        <v>0</v>
      </c>
      <c r="AF35" s="363">
        <f>_xlfn.IFNA(INDEX('Delegated Wage Grid'!H$14:H$50,MATCH($A35,ListDelegated,0)),0)</f>
        <v>0</v>
      </c>
      <c r="AG35" s="363">
        <f t="shared" si="3"/>
        <v>0</v>
      </c>
      <c r="AH35" s="363">
        <f t="shared" si="4"/>
        <v>0</v>
      </c>
    </row>
    <row r="36" spans="1:34" x14ac:dyDescent="0.25">
      <c r="A36" s="86"/>
      <c r="B36" s="65"/>
      <c r="C36" s="194"/>
      <c r="D36" s="244" t="str">
        <f>IF(ISBLANK(A36),"",IF(#REF!=0,"-",#REF!))</f>
        <v/>
      </c>
      <c r="E36" s="201"/>
      <c r="F36" s="245"/>
      <c r="G36" s="250" t="str">
        <f t="shared" si="1"/>
        <v/>
      </c>
      <c r="H36" s="226"/>
      <c r="I36" s="227"/>
      <c r="J36" s="227"/>
      <c r="K36" s="227"/>
      <c r="L36" s="228"/>
      <c r="M36" s="211"/>
      <c r="N36" s="212"/>
      <c r="O36" s="213"/>
      <c r="P36" s="213"/>
      <c r="Q36" s="213"/>
      <c r="R36" s="213"/>
      <c r="S36" s="214"/>
      <c r="T36" s="215"/>
      <c r="U36" s="214"/>
      <c r="V36" s="214"/>
      <c r="W36" s="216"/>
      <c r="X36" s="380" t="str">
        <f t="shared" si="2"/>
        <v/>
      </c>
      <c r="Y36" s="471"/>
      <c r="AA36" s="815">
        <f>_xlfn.IFNA(INDEX('Delegated Wage Grid'!C$14:C$50,MATCH($A36,ListDelegated,0)),0)</f>
        <v>0</v>
      </c>
      <c r="AB36" s="363">
        <f>_xlfn.IFNA(INDEX('Delegated Wage Grid'!D$14:D$50,MATCH($A36,ListDelegated,0)),0)</f>
        <v>0</v>
      </c>
      <c r="AC36" s="363">
        <f>_xlfn.IFNA(INDEX('Delegated Wage Grid'!E$14:E$50,MATCH($A36,ListDelegated,0)),0)</f>
        <v>0</v>
      </c>
      <c r="AD36" s="363">
        <f>_xlfn.IFNA(INDEX('Delegated Wage Grid'!F$14:F$50,MATCH($A36,ListDelegated,0)),0)</f>
        <v>0</v>
      </c>
      <c r="AE36" s="363">
        <f>_xlfn.IFNA(INDEX('Delegated Wage Grid'!G$14:G$50,MATCH($A36,ListDelegated,0)),0)</f>
        <v>0</v>
      </c>
      <c r="AF36" s="363">
        <f>_xlfn.IFNA(INDEX('Delegated Wage Grid'!H$14:H$50,MATCH($A36,ListDelegated,0)),0)</f>
        <v>0</v>
      </c>
      <c r="AG36" s="363">
        <f t="shared" si="3"/>
        <v>0</v>
      </c>
      <c r="AH36" s="363">
        <f t="shared" si="4"/>
        <v>0</v>
      </c>
    </row>
    <row r="37" spans="1:34" x14ac:dyDescent="0.25">
      <c r="A37" s="86"/>
      <c r="B37" s="65"/>
      <c r="C37" s="194"/>
      <c r="D37" s="244" t="str">
        <f>IF(ISBLANK(A37),"",IF(#REF!=0,"-",#REF!))</f>
        <v/>
      </c>
      <c r="E37" s="201"/>
      <c r="F37" s="245"/>
      <c r="G37" s="250" t="str">
        <f t="shared" si="1"/>
        <v/>
      </c>
      <c r="H37" s="226"/>
      <c r="I37" s="227"/>
      <c r="J37" s="227"/>
      <c r="K37" s="227"/>
      <c r="L37" s="228"/>
      <c r="M37" s="211"/>
      <c r="N37" s="212"/>
      <c r="O37" s="213"/>
      <c r="P37" s="213"/>
      <c r="Q37" s="213"/>
      <c r="R37" s="213"/>
      <c r="S37" s="214"/>
      <c r="T37" s="215"/>
      <c r="U37" s="214"/>
      <c r="V37" s="214"/>
      <c r="W37" s="216"/>
      <c r="X37" s="380" t="str">
        <f t="shared" si="2"/>
        <v/>
      </c>
      <c r="Y37" s="471"/>
      <c r="AA37" s="815">
        <f>_xlfn.IFNA(INDEX('Delegated Wage Grid'!C$14:C$50,MATCH($A37,ListDelegated,0)),0)</f>
        <v>0</v>
      </c>
      <c r="AB37" s="363">
        <f>_xlfn.IFNA(INDEX('Delegated Wage Grid'!D$14:D$50,MATCH($A37,ListDelegated,0)),0)</f>
        <v>0</v>
      </c>
      <c r="AC37" s="363">
        <f>_xlfn.IFNA(INDEX('Delegated Wage Grid'!E$14:E$50,MATCH($A37,ListDelegated,0)),0)</f>
        <v>0</v>
      </c>
      <c r="AD37" s="363">
        <f>_xlfn.IFNA(INDEX('Delegated Wage Grid'!F$14:F$50,MATCH($A37,ListDelegated,0)),0)</f>
        <v>0</v>
      </c>
      <c r="AE37" s="363">
        <f>_xlfn.IFNA(INDEX('Delegated Wage Grid'!G$14:G$50,MATCH($A37,ListDelegated,0)),0)</f>
        <v>0</v>
      </c>
      <c r="AF37" s="363">
        <f>_xlfn.IFNA(INDEX('Delegated Wage Grid'!H$14:H$50,MATCH($A37,ListDelegated,0)),0)</f>
        <v>0</v>
      </c>
      <c r="AG37" s="363">
        <f t="shared" si="3"/>
        <v>0</v>
      </c>
      <c r="AH37" s="363">
        <f t="shared" si="4"/>
        <v>0</v>
      </c>
    </row>
    <row r="38" spans="1:34" x14ac:dyDescent="0.25">
      <c r="A38" s="86"/>
      <c r="B38" s="65"/>
      <c r="C38" s="194"/>
      <c r="D38" s="244" t="str">
        <f>IF(ISBLANK(A38),"",IF(#REF!=0,"-",#REF!))</f>
        <v/>
      </c>
      <c r="E38" s="201"/>
      <c r="F38" s="245"/>
      <c r="G38" s="250" t="str">
        <f t="shared" si="1"/>
        <v/>
      </c>
      <c r="H38" s="226"/>
      <c r="I38" s="227"/>
      <c r="J38" s="227"/>
      <c r="K38" s="227"/>
      <c r="L38" s="228"/>
      <c r="M38" s="211"/>
      <c r="N38" s="212"/>
      <c r="O38" s="213"/>
      <c r="P38" s="213"/>
      <c r="Q38" s="213"/>
      <c r="R38" s="213"/>
      <c r="S38" s="214"/>
      <c r="T38" s="215"/>
      <c r="U38" s="214"/>
      <c r="V38" s="214"/>
      <c r="W38" s="216"/>
      <c r="X38" s="380" t="str">
        <f t="shared" si="2"/>
        <v/>
      </c>
      <c r="Y38" s="471"/>
      <c r="AA38" s="815">
        <f>_xlfn.IFNA(INDEX('Delegated Wage Grid'!C$14:C$50,MATCH($A38,ListDelegated,0)),0)</f>
        <v>0</v>
      </c>
      <c r="AB38" s="363">
        <f>_xlfn.IFNA(INDEX('Delegated Wage Grid'!D$14:D$50,MATCH($A38,ListDelegated,0)),0)</f>
        <v>0</v>
      </c>
      <c r="AC38" s="363">
        <f>_xlfn.IFNA(INDEX('Delegated Wage Grid'!E$14:E$50,MATCH($A38,ListDelegated,0)),0)</f>
        <v>0</v>
      </c>
      <c r="AD38" s="363">
        <f>_xlfn.IFNA(INDEX('Delegated Wage Grid'!F$14:F$50,MATCH($A38,ListDelegated,0)),0)</f>
        <v>0</v>
      </c>
      <c r="AE38" s="363">
        <f>_xlfn.IFNA(INDEX('Delegated Wage Grid'!G$14:G$50,MATCH($A38,ListDelegated,0)),0)</f>
        <v>0</v>
      </c>
      <c r="AF38" s="363">
        <f>_xlfn.IFNA(INDEX('Delegated Wage Grid'!H$14:H$50,MATCH($A38,ListDelegated,0)),0)</f>
        <v>0</v>
      </c>
      <c r="AG38" s="363">
        <f t="shared" si="3"/>
        <v>0</v>
      </c>
      <c r="AH38" s="363">
        <f t="shared" si="4"/>
        <v>0</v>
      </c>
    </row>
    <row r="39" spans="1:34" x14ac:dyDescent="0.25">
      <c r="A39" s="86"/>
      <c r="B39" s="65"/>
      <c r="C39" s="194"/>
      <c r="D39" s="244" t="str">
        <f>IF(ISBLANK(A39),"",IF(#REF!=0,"-",#REF!))</f>
        <v/>
      </c>
      <c r="E39" s="201"/>
      <c r="F39" s="245"/>
      <c r="G39" s="250" t="str">
        <f t="shared" si="1"/>
        <v/>
      </c>
      <c r="H39" s="226"/>
      <c r="I39" s="227"/>
      <c r="J39" s="227"/>
      <c r="K39" s="227"/>
      <c r="L39" s="228"/>
      <c r="M39" s="211"/>
      <c r="N39" s="212"/>
      <c r="O39" s="213"/>
      <c r="P39" s="213"/>
      <c r="Q39" s="213"/>
      <c r="R39" s="213"/>
      <c r="S39" s="214"/>
      <c r="T39" s="215"/>
      <c r="U39" s="214"/>
      <c r="V39" s="214"/>
      <c r="W39" s="216"/>
      <c r="X39" s="380" t="str">
        <f t="shared" si="2"/>
        <v/>
      </c>
      <c r="Y39" s="471"/>
      <c r="AA39" s="815">
        <f>_xlfn.IFNA(INDEX('Delegated Wage Grid'!C$14:C$50,MATCH($A39,ListDelegated,0)),0)</f>
        <v>0</v>
      </c>
      <c r="AB39" s="363">
        <f>_xlfn.IFNA(INDEX('Delegated Wage Grid'!D$14:D$50,MATCH($A39,ListDelegated,0)),0)</f>
        <v>0</v>
      </c>
      <c r="AC39" s="363">
        <f>_xlfn.IFNA(INDEX('Delegated Wage Grid'!E$14:E$50,MATCH($A39,ListDelegated,0)),0)</f>
        <v>0</v>
      </c>
      <c r="AD39" s="363">
        <f>_xlfn.IFNA(INDEX('Delegated Wage Grid'!F$14:F$50,MATCH($A39,ListDelegated,0)),0)</f>
        <v>0</v>
      </c>
      <c r="AE39" s="363">
        <f>_xlfn.IFNA(INDEX('Delegated Wage Grid'!G$14:G$50,MATCH($A39,ListDelegated,0)),0)</f>
        <v>0</v>
      </c>
      <c r="AF39" s="363">
        <f>_xlfn.IFNA(INDEX('Delegated Wage Grid'!H$14:H$50,MATCH($A39,ListDelegated,0)),0)</f>
        <v>0</v>
      </c>
      <c r="AG39" s="363">
        <f t="shared" si="3"/>
        <v>0</v>
      </c>
      <c r="AH39" s="363">
        <f t="shared" si="4"/>
        <v>0</v>
      </c>
    </row>
    <row r="40" spans="1:34" x14ac:dyDescent="0.25">
      <c r="A40" s="86"/>
      <c r="B40" s="65"/>
      <c r="C40" s="194"/>
      <c r="D40" s="244" t="str">
        <f>IF(ISBLANK(A40),"",IF(#REF!=0,"-",#REF!))</f>
        <v/>
      </c>
      <c r="E40" s="201"/>
      <c r="F40" s="245"/>
      <c r="G40" s="250" t="str">
        <f t="shared" si="1"/>
        <v/>
      </c>
      <c r="H40" s="226"/>
      <c r="I40" s="227"/>
      <c r="J40" s="227"/>
      <c r="K40" s="227"/>
      <c r="L40" s="228"/>
      <c r="M40" s="211"/>
      <c r="N40" s="212"/>
      <c r="O40" s="213"/>
      <c r="P40" s="213"/>
      <c r="Q40" s="213"/>
      <c r="R40" s="213"/>
      <c r="S40" s="214"/>
      <c r="T40" s="215"/>
      <c r="U40" s="214"/>
      <c r="V40" s="214"/>
      <c r="W40" s="216"/>
      <c r="X40" s="380" t="str">
        <f t="shared" si="2"/>
        <v/>
      </c>
      <c r="Y40" s="471"/>
      <c r="AA40" s="815">
        <f>_xlfn.IFNA(INDEX('Delegated Wage Grid'!C$14:C$50,MATCH($A40,ListDelegated,0)),0)</f>
        <v>0</v>
      </c>
      <c r="AB40" s="363">
        <f>_xlfn.IFNA(INDEX('Delegated Wage Grid'!D$14:D$50,MATCH($A40,ListDelegated,0)),0)</f>
        <v>0</v>
      </c>
      <c r="AC40" s="363">
        <f>_xlfn.IFNA(INDEX('Delegated Wage Grid'!E$14:E$50,MATCH($A40,ListDelegated,0)),0)</f>
        <v>0</v>
      </c>
      <c r="AD40" s="363">
        <f>_xlfn.IFNA(INDEX('Delegated Wage Grid'!F$14:F$50,MATCH($A40,ListDelegated,0)),0)</f>
        <v>0</v>
      </c>
      <c r="AE40" s="363">
        <f>_xlfn.IFNA(INDEX('Delegated Wage Grid'!G$14:G$50,MATCH($A40,ListDelegated,0)),0)</f>
        <v>0</v>
      </c>
      <c r="AF40" s="363">
        <f>_xlfn.IFNA(INDEX('Delegated Wage Grid'!H$14:H$50,MATCH($A40,ListDelegated,0)),0)</f>
        <v>0</v>
      </c>
      <c r="AG40" s="363">
        <f t="shared" si="3"/>
        <v>0</v>
      </c>
      <c r="AH40" s="363">
        <f t="shared" si="4"/>
        <v>0</v>
      </c>
    </row>
    <row r="41" spans="1:34" x14ac:dyDescent="0.25">
      <c r="A41" s="86"/>
      <c r="B41" s="65"/>
      <c r="C41" s="194"/>
      <c r="D41" s="244" t="str">
        <f>IF(ISBLANK(A41),"",IF(#REF!=0,"-",#REF!))</f>
        <v/>
      </c>
      <c r="E41" s="201"/>
      <c r="F41" s="245"/>
      <c r="G41" s="250" t="str">
        <f t="shared" si="1"/>
        <v/>
      </c>
      <c r="H41" s="226"/>
      <c r="I41" s="227"/>
      <c r="J41" s="227"/>
      <c r="K41" s="227"/>
      <c r="L41" s="228"/>
      <c r="M41" s="211"/>
      <c r="N41" s="212"/>
      <c r="O41" s="213"/>
      <c r="P41" s="213"/>
      <c r="Q41" s="213"/>
      <c r="R41" s="213"/>
      <c r="S41" s="214"/>
      <c r="T41" s="215"/>
      <c r="U41" s="214"/>
      <c r="V41" s="214"/>
      <c r="W41" s="216"/>
      <c r="X41" s="380" t="str">
        <f t="shared" si="2"/>
        <v/>
      </c>
      <c r="Y41" s="471"/>
      <c r="AA41" s="815">
        <f>_xlfn.IFNA(INDEX('Delegated Wage Grid'!C$14:C$50,MATCH($A41,ListDelegated,0)),0)</f>
        <v>0</v>
      </c>
      <c r="AB41" s="363">
        <f>_xlfn.IFNA(INDEX('Delegated Wage Grid'!D$14:D$50,MATCH($A41,ListDelegated,0)),0)</f>
        <v>0</v>
      </c>
      <c r="AC41" s="363">
        <f>_xlfn.IFNA(INDEX('Delegated Wage Grid'!E$14:E$50,MATCH($A41,ListDelegated,0)),0)</f>
        <v>0</v>
      </c>
      <c r="AD41" s="363">
        <f>_xlfn.IFNA(INDEX('Delegated Wage Grid'!F$14:F$50,MATCH($A41,ListDelegated,0)),0)</f>
        <v>0</v>
      </c>
      <c r="AE41" s="363">
        <f>_xlfn.IFNA(INDEX('Delegated Wage Grid'!G$14:G$50,MATCH($A41,ListDelegated,0)),0)</f>
        <v>0</v>
      </c>
      <c r="AF41" s="363">
        <f>_xlfn.IFNA(INDEX('Delegated Wage Grid'!H$14:H$50,MATCH($A41,ListDelegated,0)),0)</f>
        <v>0</v>
      </c>
      <c r="AG41" s="363">
        <f t="shared" si="3"/>
        <v>0</v>
      </c>
      <c r="AH41" s="363">
        <f t="shared" si="4"/>
        <v>0</v>
      </c>
    </row>
    <row r="42" spans="1:34" x14ac:dyDescent="0.25">
      <c r="A42" s="86"/>
      <c r="B42" s="65"/>
      <c r="C42" s="194"/>
      <c r="D42" s="244" t="str">
        <f>IF(ISBLANK(A42),"",IF(#REF!=0,"-",#REF!))</f>
        <v/>
      </c>
      <c r="E42" s="201"/>
      <c r="F42" s="245"/>
      <c r="G42" s="250" t="str">
        <f t="shared" si="1"/>
        <v/>
      </c>
      <c r="H42" s="226"/>
      <c r="I42" s="227"/>
      <c r="J42" s="227"/>
      <c r="K42" s="227"/>
      <c r="L42" s="228"/>
      <c r="M42" s="211"/>
      <c r="N42" s="212"/>
      <c r="O42" s="213"/>
      <c r="P42" s="213"/>
      <c r="Q42" s="213"/>
      <c r="R42" s="213"/>
      <c r="S42" s="214"/>
      <c r="T42" s="215"/>
      <c r="U42" s="214"/>
      <c r="V42" s="214"/>
      <c r="W42" s="216"/>
      <c r="X42" s="380" t="str">
        <f t="shared" si="2"/>
        <v/>
      </c>
      <c r="Y42" s="471"/>
      <c r="AA42" s="815">
        <f>_xlfn.IFNA(INDEX('Delegated Wage Grid'!C$14:C$50,MATCH($A42,ListDelegated,0)),0)</f>
        <v>0</v>
      </c>
      <c r="AB42" s="363">
        <f>_xlfn.IFNA(INDEX('Delegated Wage Grid'!D$14:D$50,MATCH($A42,ListDelegated,0)),0)</f>
        <v>0</v>
      </c>
      <c r="AC42" s="363">
        <f>_xlfn.IFNA(INDEX('Delegated Wage Grid'!E$14:E$50,MATCH($A42,ListDelegated,0)),0)</f>
        <v>0</v>
      </c>
      <c r="AD42" s="363">
        <f>_xlfn.IFNA(INDEX('Delegated Wage Grid'!F$14:F$50,MATCH($A42,ListDelegated,0)),0)</f>
        <v>0</v>
      </c>
      <c r="AE42" s="363">
        <f>_xlfn.IFNA(INDEX('Delegated Wage Grid'!G$14:G$50,MATCH($A42,ListDelegated,0)),0)</f>
        <v>0</v>
      </c>
      <c r="AF42" s="363">
        <f>_xlfn.IFNA(INDEX('Delegated Wage Grid'!H$14:H$50,MATCH($A42,ListDelegated,0)),0)</f>
        <v>0</v>
      </c>
      <c r="AG42" s="363">
        <f t="shared" si="3"/>
        <v>0</v>
      </c>
      <c r="AH42" s="363">
        <f t="shared" si="4"/>
        <v>0</v>
      </c>
    </row>
    <row r="43" spans="1:34" x14ac:dyDescent="0.25">
      <c r="A43" s="86"/>
      <c r="B43" s="65"/>
      <c r="C43" s="194"/>
      <c r="D43" s="244" t="str">
        <f>IF(ISBLANK(A43),"",IF(#REF!=0,"-",#REF!))</f>
        <v/>
      </c>
      <c r="E43" s="201"/>
      <c r="F43" s="245"/>
      <c r="G43" s="250" t="str">
        <f t="shared" si="1"/>
        <v/>
      </c>
      <c r="H43" s="226"/>
      <c r="I43" s="227"/>
      <c r="J43" s="227"/>
      <c r="K43" s="227"/>
      <c r="L43" s="228"/>
      <c r="M43" s="211"/>
      <c r="N43" s="212"/>
      <c r="O43" s="213"/>
      <c r="P43" s="213"/>
      <c r="Q43" s="213"/>
      <c r="R43" s="213"/>
      <c r="S43" s="214"/>
      <c r="T43" s="215"/>
      <c r="U43" s="214"/>
      <c r="V43" s="214"/>
      <c r="W43" s="216"/>
      <c r="X43" s="380" t="str">
        <f t="shared" si="2"/>
        <v/>
      </c>
      <c r="Y43" s="471"/>
      <c r="AA43" s="815">
        <f>_xlfn.IFNA(INDEX('Delegated Wage Grid'!C$14:C$50,MATCH($A43,ListDelegated,0)),0)</f>
        <v>0</v>
      </c>
      <c r="AB43" s="363">
        <f>_xlfn.IFNA(INDEX('Delegated Wage Grid'!D$14:D$50,MATCH($A43,ListDelegated,0)),0)</f>
        <v>0</v>
      </c>
      <c r="AC43" s="363">
        <f>_xlfn.IFNA(INDEX('Delegated Wage Grid'!E$14:E$50,MATCH($A43,ListDelegated,0)),0)</f>
        <v>0</v>
      </c>
      <c r="AD43" s="363">
        <f>_xlfn.IFNA(INDEX('Delegated Wage Grid'!F$14:F$50,MATCH($A43,ListDelegated,0)),0)</f>
        <v>0</v>
      </c>
      <c r="AE43" s="363">
        <f>_xlfn.IFNA(INDEX('Delegated Wage Grid'!G$14:G$50,MATCH($A43,ListDelegated,0)),0)</f>
        <v>0</v>
      </c>
      <c r="AF43" s="363">
        <f>_xlfn.IFNA(INDEX('Delegated Wage Grid'!H$14:H$50,MATCH($A43,ListDelegated,0)),0)</f>
        <v>0</v>
      </c>
      <c r="AG43" s="363">
        <f t="shared" si="3"/>
        <v>0</v>
      </c>
      <c r="AH43" s="363">
        <f t="shared" si="4"/>
        <v>0</v>
      </c>
    </row>
    <row r="44" spans="1:34" x14ac:dyDescent="0.25">
      <c r="A44" s="86"/>
      <c r="B44" s="65"/>
      <c r="C44" s="194"/>
      <c r="D44" s="244" t="str">
        <f>IF(ISBLANK(A44),"",IF(#REF!=0,"-",#REF!))</f>
        <v/>
      </c>
      <c r="E44" s="201"/>
      <c r="F44" s="245"/>
      <c r="G44" s="250" t="str">
        <f t="shared" si="1"/>
        <v/>
      </c>
      <c r="H44" s="226"/>
      <c r="I44" s="227"/>
      <c r="J44" s="227"/>
      <c r="K44" s="227"/>
      <c r="L44" s="228"/>
      <c r="M44" s="211"/>
      <c r="N44" s="212"/>
      <c r="O44" s="213"/>
      <c r="P44" s="213"/>
      <c r="Q44" s="213"/>
      <c r="R44" s="213"/>
      <c r="S44" s="214"/>
      <c r="T44" s="215"/>
      <c r="U44" s="214"/>
      <c r="V44" s="214"/>
      <c r="W44" s="216"/>
      <c r="X44" s="380" t="str">
        <f t="shared" si="2"/>
        <v/>
      </c>
      <c r="Y44" s="471"/>
      <c r="AA44" s="815">
        <f>_xlfn.IFNA(INDEX('Delegated Wage Grid'!C$14:C$50,MATCH($A44,ListDelegated,0)),0)</f>
        <v>0</v>
      </c>
      <c r="AB44" s="363">
        <f>_xlfn.IFNA(INDEX('Delegated Wage Grid'!D$14:D$50,MATCH($A44,ListDelegated,0)),0)</f>
        <v>0</v>
      </c>
      <c r="AC44" s="363">
        <f>_xlfn.IFNA(INDEX('Delegated Wage Grid'!E$14:E$50,MATCH($A44,ListDelegated,0)),0)</f>
        <v>0</v>
      </c>
      <c r="AD44" s="363">
        <f>_xlfn.IFNA(INDEX('Delegated Wage Grid'!F$14:F$50,MATCH($A44,ListDelegated,0)),0)</f>
        <v>0</v>
      </c>
      <c r="AE44" s="363">
        <f>_xlfn.IFNA(INDEX('Delegated Wage Grid'!G$14:G$50,MATCH($A44,ListDelegated,0)),0)</f>
        <v>0</v>
      </c>
      <c r="AF44" s="363">
        <f>_xlfn.IFNA(INDEX('Delegated Wage Grid'!H$14:H$50,MATCH($A44,ListDelegated,0)),0)</f>
        <v>0</v>
      </c>
      <c r="AG44" s="363">
        <f t="shared" si="3"/>
        <v>0</v>
      </c>
      <c r="AH44" s="363">
        <f t="shared" si="4"/>
        <v>0</v>
      </c>
    </row>
    <row r="45" spans="1:34" x14ac:dyDescent="0.25">
      <c r="A45" s="86"/>
      <c r="B45" s="65"/>
      <c r="C45" s="194"/>
      <c r="D45" s="244" t="str">
        <f>IF(ISBLANK(A45),"",IF(#REF!=0,"-",#REF!))</f>
        <v/>
      </c>
      <c r="E45" s="201"/>
      <c r="F45" s="245"/>
      <c r="G45" s="250" t="str">
        <f t="shared" si="1"/>
        <v/>
      </c>
      <c r="H45" s="226"/>
      <c r="I45" s="227"/>
      <c r="J45" s="227"/>
      <c r="K45" s="227"/>
      <c r="L45" s="228"/>
      <c r="M45" s="211"/>
      <c r="N45" s="212"/>
      <c r="O45" s="213"/>
      <c r="P45" s="213"/>
      <c r="Q45" s="213"/>
      <c r="R45" s="213"/>
      <c r="S45" s="214"/>
      <c r="T45" s="215"/>
      <c r="U45" s="214"/>
      <c r="V45" s="214"/>
      <c r="W45" s="216"/>
      <c r="X45" s="380" t="str">
        <f t="shared" si="2"/>
        <v/>
      </c>
      <c r="Y45" s="471"/>
      <c r="AA45" s="815">
        <f>_xlfn.IFNA(INDEX('Delegated Wage Grid'!C$14:C$50,MATCH($A45,ListDelegated,0)),0)</f>
        <v>0</v>
      </c>
      <c r="AB45" s="363">
        <f>_xlfn.IFNA(INDEX('Delegated Wage Grid'!D$14:D$50,MATCH($A45,ListDelegated,0)),0)</f>
        <v>0</v>
      </c>
      <c r="AC45" s="363">
        <f>_xlfn.IFNA(INDEX('Delegated Wage Grid'!E$14:E$50,MATCH($A45,ListDelegated,0)),0)</f>
        <v>0</v>
      </c>
      <c r="AD45" s="363">
        <f>_xlfn.IFNA(INDEX('Delegated Wage Grid'!F$14:F$50,MATCH($A45,ListDelegated,0)),0)</f>
        <v>0</v>
      </c>
      <c r="AE45" s="363">
        <f>_xlfn.IFNA(INDEX('Delegated Wage Grid'!G$14:G$50,MATCH($A45,ListDelegated,0)),0)</f>
        <v>0</v>
      </c>
      <c r="AF45" s="363">
        <f>_xlfn.IFNA(INDEX('Delegated Wage Grid'!H$14:H$50,MATCH($A45,ListDelegated,0)),0)</f>
        <v>0</v>
      </c>
      <c r="AG45" s="363">
        <f t="shared" si="3"/>
        <v>0</v>
      </c>
      <c r="AH45" s="363">
        <f t="shared" si="4"/>
        <v>0</v>
      </c>
    </row>
    <row r="46" spans="1:34" x14ac:dyDescent="0.25">
      <c r="A46" s="86"/>
      <c r="B46" s="65"/>
      <c r="C46" s="194"/>
      <c r="D46" s="244" t="str">
        <f>IF(ISBLANK(A46),"",IF(#REF!=0,"-",#REF!))</f>
        <v/>
      </c>
      <c r="E46" s="201"/>
      <c r="F46" s="245"/>
      <c r="G46" s="250" t="str">
        <f t="shared" si="1"/>
        <v/>
      </c>
      <c r="H46" s="226"/>
      <c r="I46" s="227"/>
      <c r="J46" s="227"/>
      <c r="K46" s="227"/>
      <c r="L46" s="228"/>
      <c r="M46" s="211"/>
      <c r="N46" s="212"/>
      <c r="O46" s="213"/>
      <c r="P46" s="213"/>
      <c r="Q46" s="213"/>
      <c r="R46" s="213"/>
      <c r="S46" s="214"/>
      <c r="T46" s="215"/>
      <c r="U46" s="214"/>
      <c r="V46" s="214"/>
      <c r="W46" s="216"/>
      <c r="X46" s="380" t="str">
        <f t="shared" si="2"/>
        <v/>
      </c>
      <c r="Y46" s="471"/>
      <c r="AA46" s="815">
        <f>_xlfn.IFNA(INDEX('Delegated Wage Grid'!C$14:C$50,MATCH($A46,ListDelegated,0)),0)</f>
        <v>0</v>
      </c>
      <c r="AB46" s="363">
        <f>_xlfn.IFNA(INDEX('Delegated Wage Grid'!D$14:D$50,MATCH($A46,ListDelegated,0)),0)</f>
        <v>0</v>
      </c>
      <c r="AC46" s="363">
        <f>_xlfn.IFNA(INDEX('Delegated Wage Grid'!E$14:E$50,MATCH($A46,ListDelegated,0)),0)</f>
        <v>0</v>
      </c>
      <c r="AD46" s="363">
        <f>_xlfn.IFNA(INDEX('Delegated Wage Grid'!F$14:F$50,MATCH($A46,ListDelegated,0)),0)</f>
        <v>0</v>
      </c>
      <c r="AE46" s="363">
        <f>_xlfn.IFNA(INDEX('Delegated Wage Grid'!G$14:G$50,MATCH($A46,ListDelegated,0)),0)</f>
        <v>0</v>
      </c>
      <c r="AF46" s="363">
        <f>_xlfn.IFNA(INDEX('Delegated Wage Grid'!H$14:H$50,MATCH($A46,ListDelegated,0)),0)</f>
        <v>0</v>
      </c>
      <c r="AG46" s="363">
        <f t="shared" si="3"/>
        <v>0</v>
      </c>
      <c r="AH46" s="363">
        <f t="shared" si="4"/>
        <v>0</v>
      </c>
    </row>
    <row r="47" spans="1:34" x14ac:dyDescent="0.25">
      <c r="A47" s="86"/>
      <c r="B47" s="65"/>
      <c r="C47" s="194"/>
      <c r="D47" s="244" t="str">
        <f>IF(ISBLANK(A47),"",IF(#REF!=0,"-",#REF!))</f>
        <v/>
      </c>
      <c r="E47" s="201"/>
      <c r="F47" s="245"/>
      <c r="G47" s="250" t="str">
        <f t="shared" si="1"/>
        <v/>
      </c>
      <c r="H47" s="226"/>
      <c r="I47" s="227"/>
      <c r="J47" s="227"/>
      <c r="K47" s="227"/>
      <c r="L47" s="228"/>
      <c r="M47" s="211"/>
      <c r="N47" s="212"/>
      <c r="O47" s="213"/>
      <c r="P47" s="213"/>
      <c r="Q47" s="213"/>
      <c r="R47" s="213"/>
      <c r="S47" s="214"/>
      <c r="T47" s="215"/>
      <c r="U47" s="214"/>
      <c r="V47" s="214"/>
      <c r="W47" s="216"/>
      <c r="X47" s="380" t="str">
        <f t="shared" si="2"/>
        <v/>
      </c>
      <c r="Y47" s="471"/>
      <c r="AA47" s="815">
        <f>_xlfn.IFNA(INDEX('Delegated Wage Grid'!C$14:C$50,MATCH($A47,ListDelegated,0)),0)</f>
        <v>0</v>
      </c>
      <c r="AB47" s="363">
        <f>_xlfn.IFNA(INDEX('Delegated Wage Grid'!D$14:D$50,MATCH($A47,ListDelegated,0)),0)</f>
        <v>0</v>
      </c>
      <c r="AC47" s="363">
        <f>_xlfn.IFNA(INDEX('Delegated Wage Grid'!E$14:E$50,MATCH($A47,ListDelegated,0)),0)</f>
        <v>0</v>
      </c>
      <c r="AD47" s="363">
        <f>_xlfn.IFNA(INDEX('Delegated Wage Grid'!F$14:F$50,MATCH($A47,ListDelegated,0)),0)</f>
        <v>0</v>
      </c>
      <c r="AE47" s="363">
        <f>_xlfn.IFNA(INDEX('Delegated Wage Grid'!G$14:G$50,MATCH($A47,ListDelegated,0)),0)</f>
        <v>0</v>
      </c>
      <c r="AF47" s="363">
        <f>_xlfn.IFNA(INDEX('Delegated Wage Grid'!H$14:H$50,MATCH($A47,ListDelegated,0)),0)</f>
        <v>0</v>
      </c>
      <c r="AG47" s="363">
        <f t="shared" si="3"/>
        <v>0</v>
      </c>
      <c r="AH47" s="363">
        <f t="shared" si="4"/>
        <v>0</v>
      </c>
    </row>
    <row r="48" spans="1:34" x14ac:dyDescent="0.25">
      <c r="A48" s="86"/>
      <c r="B48" s="65"/>
      <c r="C48" s="194"/>
      <c r="D48" s="244" t="str">
        <f>IF(ISBLANK(A48),"",IF(#REF!=0,"-",#REF!))</f>
        <v/>
      </c>
      <c r="E48" s="201"/>
      <c r="F48" s="245"/>
      <c r="G48" s="250" t="str">
        <f t="shared" si="1"/>
        <v/>
      </c>
      <c r="H48" s="226"/>
      <c r="I48" s="227"/>
      <c r="J48" s="227"/>
      <c r="K48" s="227"/>
      <c r="L48" s="228"/>
      <c r="M48" s="211"/>
      <c r="N48" s="212"/>
      <c r="O48" s="213"/>
      <c r="P48" s="213"/>
      <c r="Q48" s="213"/>
      <c r="R48" s="213"/>
      <c r="S48" s="214"/>
      <c r="T48" s="215"/>
      <c r="U48" s="214"/>
      <c r="V48" s="214"/>
      <c r="W48" s="216"/>
      <c r="X48" s="380" t="str">
        <f t="shared" si="2"/>
        <v/>
      </c>
      <c r="Y48" s="471"/>
      <c r="AA48" s="815">
        <f>_xlfn.IFNA(INDEX('Delegated Wage Grid'!C$14:C$50,MATCH($A48,ListDelegated,0)),0)</f>
        <v>0</v>
      </c>
      <c r="AB48" s="363">
        <f>_xlfn.IFNA(INDEX('Delegated Wage Grid'!D$14:D$50,MATCH($A48,ListDelegated,0)),0)</f>
        <v>0</v>
      </c>
      <c r="AC48" s="363">
        <f>_xlfn.IFNA(INDEX('Delegated Wage Grid'!E$14:E$50,MATCH($A48,ListDelegated,0)),0)</f>
        <v>0</v>
      </c>
      <c r="AD48" s="363">
        <f>_xlfn.IFNA(INDEX('Delegated Wage Grid'!F$14:F$50,MATCH($A48,ListDelegated,0)),0)</f>
        <v>0</v>
      </c>
      <c r="AE48" s="363">
        <f>_xlfn.IFNA(INDEX('Delegated Wage Grid'!G$14:G$50,MATCH($A48,ListDelegated,0)),0)</f>
        <v>0</v>
      </c>
      <c r="AF48" s="363">
        <f>_xlfn.IFNA(INDEX('Delegated Wage Grid'!H$14:H$50,MATCH($A48,ListDelegated,0)),0)</f>
        <v>0</v>
      </c>
      <c r="AG48" s="363">
        <f t="shared" si="3"/>
        <v>0</v>
      </c>
      <c r="AH48" s="363">
        <f t="shared" si="4"/>
        <v>0</v>
      </c>
    </row>
    <row r="49" spans="1:34" x14ac:dyDescent="0.25">
      <c r="A49" s="86"/>
      <c r="B49" s="65"/>
      <c r="C49" s="194"/>
      <c r="D49" s="244" t="str">
        <f>IF(ISBLANK(A49),"",IF(#REF!=0,"-",#REF!))</f>
        <v/>
      </c>
      <c r="E49" s="201"/>
      <c r="F49" s="245"/>
      <c r="G49" s="250" t="str">
        <f t="shared" si="1"/>
        <v/>
      </c>
      <c r="H49" s="226"/>
      <c r="I49" s="227"/>
      <c r="J49" s="227"/>
      <c r="K49" s="227"/>
      <c r="L49" s="228"/>
      <c r="M49" s="211"/>
      <c r="N49" s="212"/>
      <c r="O49" s="213"/>
      <c r="P49" s="213"/>
      <c r="Q49" s="213"/>
      <c r="R49" s="213"/>
      <c r="S49" s="214"/>
      <c r="T49" s="215"/>
      <c r="U49" s="214"/>
      <c r="V49" s="214"/>
      <c r="W49" s="216"/>
      <c r="X49" s="380" t="str">
        <f t="shared" si="2"/>
        <v/>
      </c>
      <c r="Y49" s="471"/>
      <c r="AA49" s="815">
        <f>_xlfn.IFNA(INDEX('Delegated Wage Grid'!C$14:C$50,MATCH($A49,ListDelegated,0)),0)</f>
        <v>0</v>
      </c>
      <c r="AB49" s="363">
        <f>_xlfn.IFNA(INDEX('Delegated Wage Grid'!D$14:D$50,MATCH($A49,ListDelegated,0)),0)</f>
        <v>0</v>
      </c>
      <c r="AC49" s="363">
        <f>_xlfn.IFNA(INDEX('Delegated Wage Grid'!E$14:E$50,MATCH($A49,ListDelegated,0)),0)</f>
        <v>0</v>
      </c>
      <c r="AD49" s="363">
        <f>_xlfn.IFNA(INDEX('Delegated Wage Grid'!F$14:F$50,MATCH($A49,ListDelegated,0)),0)</f>
        <v>0</v>
      </c>
      <c r="AE49" s="363">
        <f>_xlfn.IFNA(INDEX('Delegated Wage Grid'!G$14:G$50,MATCH($A49,ListDelegated,0)),0)</f>
        <v>0</v>
      </c>
      <c r="AF49" s="363">
        <f>_xlfn.IFNA(INDEX('Delegated Wage Grid'!H$14:H$50,MATCH($A49,ListDelegated,0)),0)</f>
        <v>0</v>
      </c>
      <c r="AG49" s="363">
        <f t="shared" si="3"/>
        <v>0</v>
      </c>
      <c r="AH49" s="363">
        <f t="shared" si="4"/>
        <v>0</v>
      </c>
    </row>
    <row r="50" spans="1:34" x14ac:dyDescent="0.25">
      <c r="A50" s="86"/>
      <c r="B50" s="65"/>
      <c r="C50" s="194"/>
      <c r="D50" s="244" t="str">
        <f>IF(ISBLANK(A50),"",IF(#REF!=0,"-",#REF!))</f>
        <v/>
      </c>
      <c r="E50" s="201"/>
      <c r="F50" s="245"/>
      <c r="G50" s="250" t="str">
        <f t="shared" si="1"/>
        <v/>
      </c>
      <c r="H50" s="226"/>
      <c r="I50" s="227"/>
      <c r="J50" s="227"/>
      <c r="K50" s="227"/>
      <c r="L50" s="228"/>
      <c r="M50" s="211"/>
      <c r="N50" s="212"/>
      <c r="O50" s="213"/>
      <c r="P50" s="213"/>
      <c r="Q50" s="213"/>
      <c r="R50" s="213"/>
      <c r="S50" s="214"/>
      <c r="T50" s="215"/>
      <c r="U50" s="214"/>
      <c r="V50" s="214"/>
      <c r="W50" s="216"/>
      <c r="X50" s="380" t="str">
        <f t="shared" si="2"/>
        <v/>
      </c>
      <c r="Y50" s="471"/>
      <c r="AA50" s="815">
        <f>_xlfn.IFNA(INDEX('Delegated Wage Grid'!C$14:C$50,MATCH($A50,ListDelegated,0)),0)</f>
        <v>0</v>
      </c>
      <c r="AB50" s="363">
        <f>_xlfn.IFNA(INDEX('Delegated Wage Grid'!D$14:D$50,MATCH($A50,ListDelegated,0)),0)</f>
        <v>0</v>
      </c>
      <c r="AC50" s="363">
        <f>_xlfn.IFNA(INDEX('Delegated Wage Grid'!E$14:E$50,MATCH($A50,ListDelegated,0)),0)</f>
        <v>0</v>
      </c>
      <c r="AD50" s="363">
        <f>_xlfn.IFNA(INDEX('Delegated Wage Grid'!F$14:F$50,MATCH($A50,ListDelegated,0)),0)</f>
        <v>0</v>
      </c>
      <c r="AE50" s="363">
        <f>_xlfn.IFNA(INDEX('Delegated Wage Grid'!G$14:G$50,MATCH($A50,ListDelegated,0)),0)</f>
        <v>0</v>
      </c>
      <c r="AF50" s="363">
        <f>_xlfn.IFNA(INDEX('Delegated Wage Grid'!H$14:H$50,MATCH($A50,ListDelegated,0)),0)</f>
        <v>0</v>
      </c>
      <c r="AG50" s="363">
        <f t="shared" si="3"/>
        <v>0</v>
      </c>
      <c r="AH50" s="363">
        <f t="shared" si="4"/>
        <v>0</v>
      </c>
    </row>
    <row r="51" spans="1:34" x14ac:dyDescent="0.25">
      <c r="A51" s="86"/>
      <c r="B51" s="65"/>
      <c r="C51" s="194"/>
      <c r="D51" s="244" t="str">
        <f>IF(ISBLANK(A51),"",IF(#REF!=0,"-",#REF!))</f>
        <v/>
      </c>
      <c r="E51" s="201"/>
      <c r="F51" s="245"/>
      <c r="G51" s="250" t="str">
        <f t="shared" si="1"/>
        <v/>
      </c>
      <c r="H51" s="226"/>
      <c r="I51" s="227"/>
      <c r="J51" s="227"/>
      <c r="K51" s="227"/>
      <c r="L51" s="228"/>
      <c r="M51" s="211"/>
      <c r="N51" s="212"/>
      <c r="O51" s="213"/>
      <c r="P51" s="213"/>
      <c r="Q51" s="213"/>
      <c r="R51" s="213"/>
      <c r="S51" s="214"/>
      <c r="T51" s="215"/>
      <c r="U51" s="214"/>
      <c r="V51" s="214"/>
      <c r="W51" s="216"/>
      <c r="X51" s="380" t="str">
        <f t="shared" si="2"/>
        <v/>
      </c>
      <c r="Y51" s="471"/>
      <c r="AA51" s="815">
        <f>_xlfn.IFNA(INDEX('Delegated Wage Grid'!C$14:C$50,MATCH($A51,ListDelegated,0)),0)</f>
        <v>0</v>
      </c>
      <c r="AB51" s="363">
        <f>_xlfn.IFNA(INDEX('Delegated Wage Grid'!D$14:D$50,MATCH($A51,ListDelegated,0)),0)</f>
        <v>0</v>
      </c>
      <c r="AC51" s="363">
        <f>_xlfn.IFNA(INDEX('Delegated Wage Grid'!E$14:E$50,MATCH($A51,ListDelegated,0)),0)</f>
        <v>0</v>
      </c>
      <c r="AD51" s="363">
        <f>_xlfn.IFNA(INDEX('Delegated Wage Grid'!F$14:F$50,MATCH($A51,ListDelegated,0)),0)</f>
        <v>0</v>
      </c>
      <c r="AE51" s="363">
        <f>_xlfn.IFNA(INDEX('Delegated Wage Grid'!G$14:G$50,MATCH($A51,ListDelegated,0)),0)</f>
        <v>0</v>
      </c>
      <c r="AF51" s="363">
        <f>_xlfn.IFNA(INDEX('Delegated Wage Grid'!H$14:H$50,MATCH($A51,ListDelegated,0)),0)</f>
        <v>0</v>
      </c>
      <c r="AG51" s="363">
        <f t="shared" si="3"/>
        <v>0</v>
      </c>
      <c r="AH51" s="363">
        <f t="shared" si="4"/>
        <v>0</v>
      </c>
    </row>
    <row r="52" spans="1:34" x14ac:dyDescent="0.25">
      <c r="A52" s="86"/>
      <c r="B52" s="65"/>
      <c r="C52" s="194"/>
      <c r="D52" s="244" t="str">
        <f>IF(ISBLANK(A52),"",IF(#REF!=0,"-",#REF!))</f>
        <v/>
      </c>
      <c r="E52" s="201"/>
      <c r="F52" s="245"/>
      <c r="G52" s="250" t="str">
        <f t="shared" si="1"/>
        <v/>
      </c>
      <c r="H52" s="226"/>
      <c r="I52" s="227"/>
      <c r="J52" s="227"/>
      <c r="K52" s="227"/>
      <c r="L52" s="228"/>
      <c r="M52" s="211"/>
      <c r="N52" s="212"/>
      <c r="O52" s="213"/>
      <c r="P52" s="213"/>
      <c r="Q52" s="213"/>
      <c r="R52" s="213"/>
      <c r="S52" s="214"/>
      <c r="T52" s="215"/>
      <c r="U52" s="214"/>
      <c r="V52" s="214"/>
      <c r="W52" s="216"/>
      <c r="X52" s="380" t="str">
        <f t="shared" si="2"/>
        <v/>
      </c>
      <c r="Y52" s="471"/>
      <c r="AA52" s="815">
        <f>_xlfn.IFNA(INDEX('Delegated Wage Grid'!C$14:C$50,MATCH($A52,ListDelegated,0)),0)</f>
        <v>0</v>
      </c>
      <c r="AB52" s="363">
        <f>_xlfn.IFNA(INDEX('Delegated Wage Grid'!D$14:D$50,MATCH($A52,ListDelegated,0)),0)</f>
        <v>0</v>
      </c>
      <c r="AC52" s="363">
        <f>_xlfn.IFNA(INDEX('Delegated Wage Grid'!E$14:E$50,MATCH($A52,ListDelegated,0)),0)</f>
        <v>0</v>
      </c>
      <c r="AD52" s="363">
        <f>_xlfn.IFNA(INDEX('Delegated Wage Grid'!F$14:F$50,MATCH($A52,ListDelegated,0)),0)</f>
        <v>0</v>
      </c>
      <c r="AE52" s="363">
        <f>_xlfn.IFNA(INDEX('Delegated Wage Grid'!G$14:G$50,MATCH($A52,ListDelegated,0)),0)</f>
        <v>0</v>
      </c>
      <c r="AF52" s="363">
        <f>_xlfn.IFNA(INDEX('Delegated Wage Grid'!H$14:H$50,MATCH($A52,ListDelegated,0)),0)</f>
        <v>0</v>
      </c>
      <c r="AG52" s="363">
        <f t="shared" si="3"/>
        <v>0</v>
      </c>
      <c r="AH52" s="363">
        <f t="shared" si="4"/>
        <v>0</v>
      </c>
    </row>
    <row r="53" spans="1:34" x14ac:dyDescent="0.25">
      <c r="A53" s="86"/>
      <c r="B53" s="65"/>
      <c r="C53" s="194"/>
      <c r="D53" s="244" t="str">
        <f>IF(ISBLANK(A53),"",IF(#REF!=0,"-",#REF!))</f>
        <v/>
      </c>
      <c r="E53" s="201"/>
      <c r="F53" s="245"/>
      <c r="G53" s="250" t="str">
        <f t="shared" si="1"/>
        <v/>
      </c>
      <c r="H53" s="226"/>
      <c r="I53" s="227"/>
      <c r="J53" s="227"/>
      <c r="K53" s="227"/>
      <c r="L53" s="228"/>
      <c r="M53" s="211"/>
      <c r="N53" s="212"/>
      <c r="O53" s="213"/>
      <c r="P53" s="213"/>
      <c r="Q53" s="213"/>
      <c r="R53" s="213"/>
      <c r="S53" s="214"/>
      <c r="T53" s="215"/>
      <c r="U53" s="214"/>
      <c r="V53" s="214"/>
      <c r="W53" s="216"/>
      <c r="X53" s="380" t="str">
        <f t="shared" si="2"/>
        <v/>
      </c>
      <c r="Y53" s="471"/>
      <c r="AA53" s="815">
        <f>_xlfn.IFNA(INDEX('Delegated Wage Grid'!C$14:C$50,MATCH($A53,ListDelegated,0)),0)</f>
        <v>0</v>
      </c>
      <c r="AB53" s="363">
        <f>_xlfn.IFNA(INDEX('Delegated Wage Grid'!D$14:D$50,MATCH($A53,ListDelegated,0)),0)</f>
        <v>0</v>
      </c>
      <c r="AC53" s="363">
        <f>_xlfn.IFNA(INDEX('Delegated Wage Grid'!E$14:E$50,MATCH($A53,ListDelegated,0)),0)</f>
        <v>0</v>
      </c>
      <c r="AD53" s="363">
        <f>_xlfn.IFNA(INDEX('Delegated Wage Grid'!F$14:F$50,MATCH($A53,ListDelegated,0)),0)</f>
        <v>0</v>
      </c>
      <c r="AE53" s="363">
        <f>_xlfn.IFNA(INDEX('Delegated Wage Grid'!G$14:G$50,MATCH($A53,ListDelegated,0)),0)</f>
        <v>0</v>
      </c>
      <c r="AF53" s="363">
        <f>_xlfn.IFNA(INDEX('Delegated Wage Grid'!H$14:H$50,MATCH($A53,ListDelegated,0)),0)</f>
        <v>0</v>
      </c>
      <c r="AG53" s="363">
        <f t="shared" si="3"/>
        <v>0</v>
      </c>
      <c r="AH53" s="363">
        <f t="shared" si="4"/>
        <v>0</v>
      </c>
    </row>
    <row r="54" spans="1:34" x14ac:dyDescent="0.25">
      <c r="A54" s="86"/>
      <c r="B54" s="65"/>
      <c r="C54" s="194"/>
      <c r="D54" s="244" t="str">
        <f>IF(ISBLANK(A54),"",IF(#REF!=0,"-",#REF!))</f>
        <v/>
      </c>
      <c r="E54" s="201"/>
      <c r="F54" s="245"/>
      <c r="G54" s="250" t="str">
        <f t="shared" si="1"/>
        <v/>
      </c>
      <c r="H54" s="226"/>
      <c r="I54" s="227"/>
      <c r="J54" s="227"/>
      <c r="K54" s="227"/>
      <c r="L54" s="228"/>
      <c r="M54" s="211"/>
      <c r="N54" s="212"/>
      <c r="O54" s="213"/>
      <c r="P54" s="213"/>
      <c r="Q54" s="213"/>
      <c r="R54" s="213"/>
      <c r="S54" s="214"/>
      <c r="T54" s="215"/>
      <c r="U54" s="214"/>
      <c r="V54" s="214"/>
      <c r="W54" s="216"/>
      <c r="X54" s="380" t="str">
        <f t="shared" si="2"/>
        <v/>
      </c>
      <c r="Y54" s="471"/>
      <c r="AA54" s="815">
        <f>_xlfn.IFNA(INDEX('Delegated Wage Grid'!C$14:C$50,MATCH($A54,ListDelegated,0)),0)</f>
        <v>0</v>
      </c>
      <c r="AB54" s="363">
        <f>_xlfn.IFNA(INDEX('Delegated Wage Grid'!D$14:D$50,MATCH($A54,ListDelegated,0)),0)</f>
        <v>0</v>
      </c>
      <c r="AC54" s="363">
        <f>_xlfn.IFNA(INDEX('Delegated Wage Grid'!E$14:E$50,MATCH($A54,ListDelegated,0)),0)</f>
        <v>0</v>
      </c>
      <c r="AD54" s="363">
        <f>_xlfn.IFNA(INDEX('Delegated Wage Grid'!F$14:F$50,MATCH($A54,ListDelegated,0)),0)</f>
        <v>0</v>
      </c>
      <c r="AE54" s="363">
        <f>_xlfn.IFNA(INDEX('Delegated Wage Grid'!G$14:G$50,MATCH($A54,ListDelegated,0)),0)</f>
        <v>0</v>
      </c>
      <c r="AF54" s="363">
        <f>_xlfn.IFNA(INDEX('Delegated Wage Grid'!H$14:H$50,MATCH($A54,ListDelegated,0)),0)</f>
        <v>0</v>
      </c>
      <c r="AG54" s="363">
        <f t="shared" si="3"/>
        <v>0</v>
      </c>
      <c r="AH54" s="363">
        <f t="shared" si="4"/>
        <v>0</v>
      </c>
    </row>
    <row r="55" spans="1:34" x14ac:dyDescent="0.25">
      <c r="A55" s="86"/>
      <c r="B55" s="65"/>
      <c r="C55" s="194"/>
      <c r="D55" s="244" t="str">
        <f>IF(ISBLANK(A55),"",IF(#REF!=0,"-",#REF!))</f>
        <v/>
      </c>
      <c r="E55" s="201"/>
      <c r="F55" s="245"/>
      <c r="G55" s="250" t="str">
        <f t="shared" si="1"/>
        <v/>
      </c>
      <c r="H55" s="226"/>
      <c r="I55" s="227"/>
      <c r="J55" s="227"/>
      <c r="K55" s="227"/>
      <c r="L55" s="228"/>
      <c r="M55" s="211"/>
      <c r="N55" s="212"/>
      <c r="O55" s="213"/>
      <c r="P55" s="213"/>
      <c r="Q55" s="213"/>
      <c r="R55" s="213"/>
      <c r="S55" s="214"/>
      <c r="T55" s="215"/>
      <c r="U55" s="214"/>
      <c r="V55" s="214"/>
      <c r="W55" s="216"/>
      <c r="X55" s="380" t="str">
        <f t="shared" si="2"/>
        <v/>
      </c>
      <c r="Y55" s="471"/>
      <c r="AA55" s="815">
        <f>_xlfn.IFNA(INDEX('Delegated Wage Grid'!C$14:C$50,MATCH($A55,ListDelegated,0)),0)</f>
        <v>0</v>
      </c>
      <c r="AB55" s="363">
        <f>_xlfn.IFNA(INDEX('Delegated Wage Grid'!D$14:D$50,MATCH($A55,ListDelegated,0)),0)</f>
        <v>0</v>
      </c>
      <c r="AC55" s="363">
        <f>_xlfn.IFNA(INDEX('Delegated Wage Grid'!E$14:E$50,MATCH($A55,ListDelegated,0)),0)</f>
        <v>0</v>
      </c>
      <c r="AD55" s="363">
        <f>_xlfn.IFNA(INDEX('Delegated Wage Grid'!F$14:F$50,MATCH($A55,ListDelegated,0)),0)</f>
        <v>0</v>
      </c>
      <c r="AE55" s="363">
        <f>_xlfn.IFNA(INDEX('Delegated Wage Grid'!G$14:G$50,MATCH($A55,ListDelegated,0)),0)</f>
        <v>0</v>
      </c>
      <c r="AF55" s="363">
        <f>_xlfn.IFNA(INDEX('Delegated Wage Grid'!H$14:H$50,MATCH($A55,ListDelegated,0)),0)</f>
        <v>0</v>
      </c>
      <c r="AG55" s="363">
        <f t="shared" si="3"/>
        <v>0</v>
      </c>
      <c r="AH55" s="363">
        <f t="shared" si="4"/>
        <v>0</v>
      </c>
    </row>
    <row r="56" spans="1:34" x14ac:dyDescent="0.25">
      <c r="A56" s="86"/>
      <c r="B56" s="65"/>
      <c r="C56" s="194"/>
      <c r="D56" s="244" t="str">
        <f>IF(ISBLANK(A56),"",IF(#REF!=0,"-",#REF!))</f>
        <v/>
      </c>
      <c r="E56" s="201"/>
      <c r="F56" s="245"/>
      <c r="G56" s="250" t="str">
        <f t="shared" si="1"/>
        <v/>
      </c>
      <c r="H56" s="226"/>
      <c r="I56" s="227"/>
      <c r="J56" s="227"/>
      <c r="K56" s="227"/>
      <c r="L56" s="228"/>
      <c r="M56" s="211"/>
      <c r="N56" s="212"/>
      <c r="O56" s="213"/>
      <c r="P56" s="213"/>
      <c r="Q56" s="213"/>
      <c r="R56" s="213"/>
      <c r="S56" s="214"/>
      <c r="T56" s="215"/>
      <c r="U56" s="214"/>
      <c r="V56" s="214"/>
      <c r="W56" s="216"/>
      <c r="X56" s="380" t="str">
        <f t="shared" si="2"/>
        <v/>
      </c>
      <c r="Y56" s="471"/>
      <c r="AA56" s="815">
        <f>_xlfn.IFNA(INDEX('Delegated Wage Grid'!C$14:C$50,MATCH($A56,ListDelegated,0)),0)</f>
        <v>0</v>
      </c>
      <c r="AB56" s="363">
        <f>_xlfn.IFNA(INDEX('Delegated Wage Grid'!D$14:D$50,MATCH($A56,ListDelegated,0)),0)</f>
        <v>0</v>
      </c>
      <c r="AC56" s="363">
        <f>_xlfn.IFNA(INDEX('Delegated Wage Grid'!E$14:E$50,MATCH($A56,ListDelegated,0)),0)</f>
        <v>0</v>
      </c>
      <c r="AD56" s="363">
        <f>_xlfn.IFNA(INDEX('Delegated Wage Grid'!F$14:F$50,MATCH($A56,ListDelegated,0)),0)</f>
        <v>0</v>
      </c>
      <c r="AE56" s="363">
        <f>_xlfn.IFNA(INDEX('Delegated Wage Grid'!G$14:G$50,MATCH($A56,ListDelegated,0)),0)</f>
        <v>0</v>
      </c>
      <c r="AF56" s="363">
        <f>_xlfn.IFNA(INDEX('Delegated Wage Grid'!H$14:H$50,MATCH($A56,ListDelegated,0)),0)</f>
        <v>0</v>
      </c>
      <c r="AG56" s="363">
        <f t="shared" si="3"/>
        <v>0</v>
      </c>
      <c r="AH56" s="363">
        <f t="shared" si="4"/>
        <v>0</v>
      </c>
    </row>
    <row r="57" spans="1:34" x14ac:dyDescent="0.25">
      <c r="A57" s="86"/>
      <c r="B57" s="65"/>
      <c r="C57" s="194"/>
      <c r="D57" s="244" t="str">
        <f>IF(ISBLANK(A57),"",IF(#REF!=0,"-",#REF!))</f>
        <v/>
      </c>
      <c r="E57" s="201"/>
      <c r="F57" s="245"/>
      <c r="G57" s="250" t="str">
        <f t="shared" si="1"/>
        <v/>
      </c>
      <c r="H57" s="226"/>
      <c r="I57" s="227"/>
      <c r="J57" s="227"/>
      <c r="K57" s="227"/>
      <c r="L57" s="228"/>
      <c r="M57" s="211"/>
      <c r="N57" s="212"/>
      <c r="O57" s="213"/>
      <c r="P57" s="213"/>
      <c r="Q57" s="213"/>
      <c r="R57" s="213"/>
      <c r="S57" s="214"/>
      <c r="T57" s="215"/>
      <c r="U57" s="214"/>
      <c r="V57" s="214"/>
      <c r="W57" s="216"/>
      <c r="X57" s="380" t="str">
        <f t="shared" si="2"/>
        <v/>
      </c>
      <c r="Y57" s="471"/>
      <c r="AA57" s="815">
        <f>_xlfn.IFNA(INDEX('Delegated Wage Grid'!C$14:C$50,MATCH($A57,ListDelegated,0)),0)</f>
        <v>0</v>
      </c>
      <c r="AB57" s="363">
        <f>_xlfn.IFNA(INDEX('Delegated Wage Grid'!D$14:D$50,MATCH($A57,ListDelegated,0)),0)</f>
        <v>0</v>
      </c>
      <c r="AC57" s="363">
        <f>_xlfn.IFNA(INDEX('Delegated Wage Grid'!E$14:E$50,MATCH($A57,ListDelegated,0)),0)</f>
        <v>0</v>
      </c>
      <c r="AD57" s="363">
        <f>_xlfn.IFNA(INDEX('Delegated Wage Grid'!F$14:F$50,MATCH($A57,ListDelegated,0)),0)</f>
        <v>0</v>
      </c>
      <c r="AE57" s="363">
        <f>_xlfn.IFNA(INDEX('Delegated Wage Grid'!G$14:G$50,MATCH($A57,ListDelegated,0)),0)</f>
        <v>0</v>
      </c>
      <c r="AF57" s="363">
        <f>_xlfn.IFNA(INDEX('Delegated Wage Grid'!H$14:H$50,MATCH($A57,ListDelegated,0)),0)</f>
        <v>0</v>
      </c>
      <c r="AG57" s="363">
        <f t="shared" si="3"/>
        <v>0</v>
      </c>
      <c r="AH57" s="363">
        <f t="shared" si="4"/>
        <v>0</v>
      </c>
    </row>
    <row r="58" spans="1:34" x14ac:dyDescent="0.25">
      <c r="A58" s="86"/>
      <c r="B58" s="65"/>
      <c r="C58" s="194"/>
      <c r="D58" s="244" t="str">
        <f>IF(ISBLANK(A58),"",IF(#REF!=0,"-",#REF!))</f>
        <v/>
      </c>
      <c r="E58" s="201"/>
      <c r="F58" s="245"/>
      <c r="G58" s="250" t="str">
        <f t="shared" si="1"/>
        <v/>
      </c>
      <c r="H58" s="226"/>
      <c r="I58" s="227"/>
      <c r="J58" s="227"/>
      <c r="K58" s="227"/>
      <c r="L58" s="228"/>
      <c r="M58" s="211"/>
      <c r="N58" s="212"/>
      <c r="O58" s="213"/>
      <c r="P58" s="213"/>
      <c r="Q58" s="213"/>
      <c r="R58" s="213"/>
      <c r="S58" s="214"/>
      <c r="T58" s="215"/>
      <c r="U58" s="214"/>
      <c r="V58" s="214"/>
      <c r="W58" s="216"/>
      <c r="X58" s="380" t="str">
        <f t="shared" si="2"/>
        <v/>
      </c>
      <c r="Y58" s="471"/>
      <c r="AA58" s="815">
        <f>_xlfn.IFNA(INDEX('Delegated Wage Grid'!C$14:C$50,MATCH($A58,ListDelegated,0)),0)</f>
        <v>0</v>
      </c>
      <c r="AB58" s="363">
        <f>_xlfn.IFNA(INDEX('Delegated Wage Grid'!D$14:D$50,MATCH($A58,ListDelegated,0)),0)</f>
        <v>0</v>
      </c>
      <c r="AC58" s="363">
        <f>_xlfn.IFNA(INDEX('Delegated Wage Grid'!E$14:E$50,MATCH($A58,ListDelegated,0)),0)</f>
        <v>0</v>
      </c>
      <c r="AD58" s="363">
        <f>_xlfn.IFNA(INDEX('Delegated Wage Grid'!F$14:F$50,MATCH($A58,ListDelegated,0)),0)</f>
        <v>0</v>
      </c>
      <c r="AE58" s="363">
        <f>_xlfn.IFNA(INDEX('Delegated Wage Grid'!G$14:G$50,MATCH($A58,ListDelegated,0)),0)</f>
        <v>0</v>
      </c>
      <c r="AF58" s="363">
        <f>_xlfn.IFNA(INDEX('Delegated Wage Grid'!H$14:H$50,MATCH($A58,ListDelegated,0)),0)</f>
        <v>0</v>
      </c>
      <c r="AG58" s="363">
        <f t="shared" si="3"/>
        <v>0</v>
      </c>
      <c r="AH58" s="363">
        <f t="shared" si="4"/>
        <v>0</v>
      </c>
    </row>
    <row r="59" spans="1:34" x14ac:dyDescent="0.25">
      <c r="A59" s="86"/>
      <c r="B59" s="65"/>
      <c r="C59" s="194"/>
      <c r="D59" s="244" t="str">
        <f>IF(ISBLANK(A59),"",IF(#REF!=0,"-",#REF!))</f>
        <v/>
      </c>
      <c r="E59" s="201"/>
      <c r="F59" s="245"/>
      <c r="G59" s="250" t="str">
        <f t="shared" si="1"/>
        <v/>
      </c>
      <c r="H59" s="226"/>
      <c r="I59" s="227"/>
      <c r="J59" s="227"/>
      <c r="K59" s="227"/>
      <c r="L59" s="228"/>
      <c r="M59" s="211"/>
      <c r="N59" s="212"/>
      <c r="O59" s="213"/>
      <c r="P59" s="213"/>
      <c r="Q59" s="213"/>
      <c r="R59" s="213"/>
      <c r="S59" s="214"/>
      <c r="T59" s="215"/>
      <c r="U59" s="214"/>
      <c r="V59" s="214"/>
      <c r="W59" s="216"/>
      <c r="X59" s="380" t="str">
        <f t="shared" si="2"/>
        <v/>
      </c>
      <c r="Y59" s="471"/>
      <c r="AA59" s="815">
        <f>_xlfn.IFNA(INDEX('Delegated Wage Grid'!C$14:C$50,MATCH($A59,ListDelegated,0)),0)</f>
        <v>0</v>
      </c>
      <c r="AB59" s="363">
        <f>_xlfn.IFNA(INDEX('Delegated Wage Grid'!D$14:D$50,MATCH($A59,ListDelegated,0)),0)</f>
        <v>0</v>
      </c>
      <c r="AC59" s="363">
        <f>_xlfn.IFNA(INDEX('Delegated Wage Grid'!E$14:E$50,MATCH($A59,ListDelegated,0)),0)</f>
        <v>0</v>
      </c>
      <c r="AD59" s="363">
        <f>_xlfn.IFNA(INDEX('Delegated Wage Grid'!F$14:F$50,MATCH($A59,ListDelegated,0)),0)</f>
        <v>0</v>
      </c>
      <c r="AE59" s="363">
        <f>_xlfn.IFNA(INDEX('Delegated Wage Grid'!G$14:G$50,MATCH($A59,ListDelegated,0)),0)</f>
        <v>0</v>
      </c>
      <c r="AF59" s="363">
        <f>_xlfn.IFNA(INDEX('Delegated Wage Grid'!H$14:H$50,MATCH($A59,ListDelegated,0)),0)</f>
        <v>0</v>
      </c>
      <c r="AG59" s="363">
        <f t="shared" si="3"/>
        <v>0</v>
      </c>
      <c r="AH59" s="363">
        <f t="shared" si="4"/>
        <v>0</v>
      </c>
    </row>
    <row r="60" spans="1:34" x14ac:dyDescent="0.25">
      <c r="A60" s="86"/>
      <c r="B60" s="65"/>
      <c r="C60" s="194"/>
      <c r="D60" s="244" t="str">
        <f>IF(ISBLANK(A60),"",IF(#REF!=0,"-",#REF!))</f>
        <v/>
      </c>
      <c r="E60" s="201"/>
      <c r="F60" s="245"/>
      <c r="G60" s="250" t="str">
        <f t="shared" si="1"/>
        <v/>
      </c>
      <c r="H60" s="226"/>
      <c r="I60" s="227"/>
      <c r="J60" s="227"/>
      <c r="K60" s="227"/>
      <c r="L60" s="228"/>
      <c r="M60" s="211"/>
      <c r="N60" s="212"/>
      <c r="O60" s="213"/>
      <c r="P60" s="213"/>
      <c r="Q60" s="213"/>
      <c r="R60" s="213"/>
      <c r="S60" s="214"/>
      <c r="T60" s="215"/>
      <c r="U60" s="214"/>
      <c r="V60" s="214"/>
      <c r="W60" s="216"/>
      <c r="X60" s="380" t="str">
        <f t="shared" si="2"/>
        <v/>
      </c>
      <c r="Y60" s="471"/>
      <c r="AA60" s="815">
        <f>_xlfn.IFNA(INDEX('Delegated Wage Grid'!C$14:C$50,MATCH($A60,ListDelegated,0)),0)</f>
        <v>0</v>
      </c>
      <c r="AB60" s="363">
        <f>_xlfn.IFNA(INDEX('Delegated Wage Grid'!D$14:D$50,MATCH($A60,ListDelegated,0)),0)</f>
        <v>0</v>
      </c>
      <c r="AC60" s="363">
        <f>_xlfn.IFNA(INDEX('Delegated Wage Grid'!E$14:E$50,MATCH($A60,ListDelegated,0)),0)</f>
        <v>0</v>
      </c>
      <c r="AD60" s="363">
        <f>_xlfn.IFNA(INDEX('Delegated Wage Grid'!F$14:F$50,MATCH($A60,ListDelegated,0)),0)</f>
        <v>0</v>
      </c>
      <c r="AE60" s="363">
        <f>_xlfn.IFNA(INDEX('Delegated Wage Grid'!G$14:G$50,MATCH($A60,ListDelegated,0)),0)</f>
        <v>0</v>
      </c>
      <c r="AF60" s="363">
        <f>_xlfn.IFNA(INDEX('Delegated Wage Grid'!H$14:H$50,MATCH($A60,ListDelegated,0)),0)</f>
        <v>0</v>
      </c>
      <c r="AG60" s="363">
        <f t="shared" si="3"/>
        <v>0</v>
      </c>
      <c r="AH60" s="363">
        <f t="shared" si="4"/>
        <v>0</v>
      </c>
    </row>
    <row r="61" spans="1:34" x14ac:dyDescent="0.25">
      <c r="A61" s="86"/>
      <c r="B61" s="65"/>
      <c r="C61" s="194"/>
      <c r="D61" s="244" t="str">
        <f>IF(ISBLANK(A61),"",IF(#REF!=0,"-",#REF!))</f>
        <v/>
      </c>
      <c r="E61" s="201"/>
      <c r="F61" s="245"/>
      <c r="G61" s="250" t="str">
        <f t="shared" si="1"/>
        <v/>
      </c>
      <c r="H61" s="226"/>
      <c r="I61" s="227"/>
      <c r="J61" s="227"/>
      <c r="K61" s="227"/>
      <c r="L61" s="228"/>
      <c r="M61" s="211"/>
      <c r="N61" s="212"/>
      <c r="O61" s="213"/>
      <c r="P61" s="213"/>
      <c r="Q61" s="213"/>
      <c r="R61" s="213"/>
      <c r="S61" s="214"/>
      <c r="T61" s="215"/>
      <c r="U61" s="214"/>
      <c r="V61" s="214"/>
      <c r="W61" s="216"/>
      <c r="X61" s="380" t="str">
        <f t="shared" si="2"/>
        <v/>
      </c>
      <c r="Y61" s="471"/>
      <c r="AA61" s="815">
        <f>_xlfn.IFNA(INDEX('Delegated Wage Grid'!C$14:C$50,MATCH($A61,ListDelegated,0)),0)</f>
        <v>0</v>
      </c>
      <c r="AB61" s="363">
        <f>_xlfn.IFNA(INDEX('Delegated Wage Grid'!D$14:D$50,MATCH($A61,ListDelegated,0)),0)</f>
        <v>0</v>
      </c>
      <c r="AC61" s="363">
        <f>_xlfn.IFNA(INDEX('Delegated Wage Grid'!E$14:E$50,MATCH($A61,ListDelegated,0)),0)</f>
        <v>0</v>
      </c>
      <c r="AD61" s="363">
        <f>_xlfn.IFNA(INDEX('Delegated Wage Grid'!F$14:F$50,MATCH($A61,ListDelegated,0)),0)</f>
        <v>0</v>
      </c>
      <c r="AE61" s="363">
        <f>_xlfn.IFNA(INDEX('Delegated Wage Grid'!G$14:G$50,MATCH($A61,ListDelegated,0)),0)</f>
        <v>0</v>
      </c>
      <c r="AF61" s="363">
        <f>_xlfn.IFNA(INDEX('Delegated Wage Grid'!H$14:H$50,MATCH($A61,ListDelegated,0)),0)</f>
        <v>0</v>
      </c>
      <c r="AG61" s="363">
        <f t="shared" si="3"/>
        <v>0</v>
      </c>
      <c r="AH61" s="363">
        <f t="shared" si="4"/>
        <v>0</v>
      </c>
    </row>
    <row r="62" spans="1:34" x14ac:dyDescent="0.25">
      <c r="A62" s="86"/>
      <c r="B62" s="65"/>
      <c r="C62" s="194"/>
      <c r="D62" s="244" t="str">
        <f>IF(ISBLANK(A62),"",IF(#REF!=0,"-",#REF!))</f>
        <v/>
      </c>
      <c r="E62" s="201"/>
      <c r="F62" s="245"/>
      <c r="G62" s="250" t="str">
        <f t="shared" si="1"/>
        <v/>
      </c>
      <c r="H62" s="226"/>
      <c r="I62" s="227"/>
      <c r="J62" s="227"/>
      <c r="K62" s="227"/>
      <c r="L62" s="228"/>
      <c r="M62" s="211"/>
      <c r="N62" s="212"/>
      <c r="O62" s="213"/>
      <c r="P62" s="213"/>
      <c r="Q62" s="213"/>
      <c r="R62" s="213"/>
      <c r="S62" s="214"/>
      <c r="T62" s="215"/>
      <c r="U62" s="214"/>
      <c r="V62" s="214"/>
      <c r="W62" s="216"/>
      <c r="X62" s="380" t="str">
        <f t="shared" si="2"/>
        <v/>
      </c>
      <c r="Y62" s="471"/>
      <c r="AA62" s="815">
        <f>_xlfn.IFNA(INDEX('Delegated Wage Grid'!C$14:C$50,MATCH($A62,ListDelegated,0)),0)</f>
        <v>0</v>
      </c>
      <c r="AB62" s="363">
        <f>_xlfn.IFNA(INDEX('Delegated Wage Grid'!D$14:D$50,MATCH($A62,ListDelegated,0)),0)</f>
        <v>0</v>
      </c>
      <c r="AC62" s="363">
        <f>_xlfn.IFNA(INDEX('Delegated Wage Grid'!E$14:E$50,MATCH($A62,ListDelegated,0)),0)</f>
        <v>0</v>
      </c>
      <c r="AD62" s="363">
        <f>_xlfn.IFNA(INDEX('Delegated Wage Grid'!F$14:F$50,MATCH($A62,ListDelegated,0)),0)</f>
        <v>0</v>
      </c>
      <c r="AE62" s="363">
        <f>_xlfn.IFNA(INDEX('Delegated Wage Grid'!G$14:G$50,MATCH($A62,ListDelegated,0)),0)</f>
        <v>0</v>
      </c>
      <c r="AF62" s="363">
        <f>_xlfn.IFNA(INDEX('Delegated Wage Grid'!H$14:H$50,MATCH($A62,ListDelegated,0)),0)</f>
        <v>0</v>
      </c>
      <c r="AG62" s="363">
        <f t="shared" si="3"/>
        <v>0</v>
      </c>
      <c r="AH62" s="363">
        <f t="shared" si="4"/>
        <v>0</v>
      </c>
    </row>
    <row r="63" spans="1:34" x14ac:dyDescent="0.25">
      <c r="A63" s="86"/>
      <c r="B63" s="65"/>
      <c r="C63" s="194"/>
      <c r="D63" s="244" t="str">
        <f>IF(ISBLANK(A63),"",IF(#REF!=0,"-",#REF!))</f>
        <v/>
      </c>
      <c r="E63" s="201"/>
      <c r="F63" s="245"/>
      <c r="G63" s="250" t="str">
        <f t="shared" si="1"/>
        <v/>
      </c>
      <c r="H63" s="226"/>
      <c r="I63" s="227"/>
      <c r="J63" s="227"/>
      <c r="K63" s="227"/>
      <c r="L63" s="228"/>
      <c r="M63" s="211"/>
      <c r="N63" s="212"/>
      <c r="O63" s="213"/>
      <c r="P63" s="213"/>
      <c r="Q63" s="213"/>
      <c r="R63" s="213"/>
      <c r="S63" s="214"/>
      <c r="T63" s="215"/>
      <c r="U63" s="214"/>
      <c r="V63" s="214"/>
      <c r="W63" s="216"/>
      <c r="X63" s="380" t="str">
        <f t="shared" si="2"/>
        <v/>
      </c>
      <c r="Y63" s="471"/>
      <c r="AA63" s="815">
        <f>_xlfn.IFNA(INDEX('Delegated Wage Grid'!C$14:C$50,MATCH($A63,ListDelegated,0)),0)</f>
        <v>0</v>
      </c>
      <c r="AB63" s="363">
        <f>_xlfn.IFNA(INDEX('Delegated Wage Grid'!D$14:D$50,MATCH($A63,ListDelegated,0)),0)</f>
        <v>0</v>
      </c>
      <c r="AC63" s="363">
        <f>_xlfn.IFNA(INDEX('Delegated Wage Grid'!E$14:E$50,MATCH($A63,ListDelegated,0)),0)</f>
        <v>0</v>
      </c>
      <c r="AD63" s="363">
        <f>_xlfn.IFNA(INDEX('Delegated Wage Grid'!F$14:F$50,MATCH($A63,ListDelegated,0)),0)</f>
        <v>0</v>
      </c>
      <c r="AE63" s="363">
        <f>_xlfn.IFNA(INDEX('Delegated Wage Grid'!G$14:G$50,MATCH($A63,ListDelegated,0)),0)</f>
        <v>0</v>
      </c>
      <c r="AF63" s="363">
        <f>_xlfn.IFNA(INDEX('Delegated Wage Grid'!H$14:H$50,MATCH($A63,ListDelegated,0)),0)</f>
        <v>0</v>
      </c>
      <c r="AG63" s="363">
        <f t="shared" si="3"/>
        <v>0</v>
      </c>
      <c r="AH63" s="363">
        <f t="shared" si="4"/>
        <v>0</v>
      </c>
    </row>
    <row r="64" spans="1:34" x14ac:dyDescent="0.25">
      <c r="A64" s="86"/>
      <c r="B64" s="65"/>
      <c r="C64" s="194"/>
      <c r="D64" s="244" t="str">
        <f>IF(ISBLANK(A64),"",IF(#REF!=0,"-",#REF!))</f>
        <v/>
      </c>
      <c r="E64" s="201"/>
      <c r="F64" s="245"/>
      <c r="G64" s="250" t="str">
        <f t="shared" si="1"/>
        <v/>
      </c>
      <c r="H64" s="226"/>
      <c r="I64" s="227"/>
      <c r="J64" s="227"/>
      <c r="K64" s="227"/>
      <c r="L64" s="228"/>
      <c r="M64" s="211"/>
      <c r="N64" s="212"/>
      <c r="O64" s="213"/>
      <c r="P64" s="213"/>
      <c r="Q64" s="213"/>
      <c r="R64" s="213"/>
      <c r="S64" s="214"/>
      <c r="T64" s="215"/>
      <c r="U64" s="214"/>
      <c r="V64" s="214"/>
      <c r="W64" s="216"/>
      <c r="X64" s="380" t="str">
        <f t="shared" si="2"/>
        <v/>
      </c>
      <c r="Y64" s="471"/>
      <c r="AA64" s="815">
        <f>_xlfn.IFNA(INDEX('Delegated Wage Grid'!C$14:C$50,MATCH($A64,ListDelegated,0)),0)</f>
        <v>0</v>
      </c>
      <c r="AB64" s="363">
        <f>_xlfn.IFNA(INDEX('Delegated Wage Grid'!D$14:D$50,MATCH($A64,ListDelegated,0)),0)</f>
        <v>0</v>
      </c>
      <c r="AC64" s="363">
        <f>_xlfn.IFNA(INDEX('Delegated Wage Grid'!E$14:E$50,MATCH($A64,ListDelegated,0)),0)</f>
        <v>0</v>
      </c>
      <c r="AD64" s="363">
        <f>_xlfn.IFNA(INDEX('Delegated Wage Grid'!F$14:F$50,MATCH($A64,ListDelegated,0)),0)</f>
        <v>0</v>
      </c>
      <c r="AE64" s="363">
        <f>_xlfn.IFNA(INDEX('Delegated Wage Grid'!G$14:G$50,MATCH($A64,ListDelegated,0)),0)</f>
        <v>0</v>
      </c>
      <c r="AF64" s="363">
        <f>_xlfn.IFNA(INDEX('Delegated Wage Grid'!H$14:H$50,MATCH($A64,ListDelegated,0)),0)</f>
        <v>0</v>
      </c>
      <c r="AG64" s="363">
        <f t="shared" si="3"/>
        <v>0</v>
      </c>
      <c r="AH64" s="363">
        <f t="shared" si="4"/>
        <v>0</v>
      </c>
    </row>
    <row r="65" spans="1:34" x14ac:dyDescent="0.25">
      <c r="A65" s="86"/>
      <c r="B65" s="65"/>
      <c r="C65" s="194"/>
      <c r="D65" s="244" t="str">
        <f>IF(ISBLANK(A65),"",IF(#REF!=0,"-",#REF!))</f>
        <v/>
      </c>
      <c r="E65" s="201"/>
      <c r="F65" s="245"/>
      <c r="G65" s="250" t="str">
        <f t="shared" si="1"/>
        <v/>
      </c>
      <c r="H65" s="226"/>
      <c r="I65" s="227"/>
      <c r="J65" s="227"/>
      <c r="K65" s="227"/>
      <c r="L65" s="228"/>
      <c r="M65" s="211"/>
      <c r="N65" s="212"/>
      <c r="O65" s="213"/>
      <c r="P65" s="213"/>
      <c r="Q65" s="213"/>
      <c r="R65" s="213"/>
      <c r="S65" s="214"/>
      <c r="T65" s="215"/>
      <c r="U65" s="214"/>
      <c r="V65" s="214"/>
      <c r="W65" s="216"/>
      <c r="X65" s="380" t="str">
        <f t="shared" si="2"/>
        <v/>
      </c>
      <c r="Y65" s="471"/>
      <c r="AA65" s="815">
        <f>_xlfn.IFNA(INDEX('Delegated Wage Grid'!C$14:C$50,MATCH($A65,ListDelegated,0)),0)</f>
        <v>0</v>
      </c>
      <c r="AB65" s="363">
        <f>_xlfn.IFNA(INDEX('Delegated Wage Grid'!D$14:D$50,MATCH($A65,ListDelegated,0)),0)</f>
        <v>0</v>
      </c>
      <c r="AC65" s="363">
        <f>_xlfn.IFNA(INDEX('Delegated Wage Grid'!E$14:E$50,MATCH($A65,ListDelegated,0)),0)</f>
        <v>0</v>
      </c>
      <c r="AD65" s="363">
        <f>_xlfn.IFNA(INDEX('Delegated Wage Grid'!F$14:F$50,MATCH($A65,ListDelegated,0)),0)</f>
        <v>0</v>
      </c>
      <c r="AE65" s="363">
        <f>_xlfn.IFNA(INDEX('Delegated Wage Grid'!G$14:G$50,MATCH($A65,ListDelegated,0)),0)</f>
        <v>0</v>
      </c>
      <c r="AF65" s="363">
        <f>_xlfn.IFNA(INDEX('Delegated Wage Grid'!H$14:H$50,MATCH($A65,ListDelegated,0)),0)</f>
        <v>0</v>
      </c>
      <c r="AG65" s="363">
        <f t="shared" si="3"/>
        <v>0</v>
      </c>
      <c r="AH65" s="363">
        <f t="shared" si="4"/>
        <v>0</v>
      </c>
    </row>
    <row r="66" spans="1:34" x14ac:dyDescent="0.25">
      <c r="A66" s="86"/>
      <c r="B66" s="65"/>
      <c r="C66" s="194"/>
      <c r="D66" s="244" t="str">
        <f>IF(ISBLANK(A66),"",IF(#REF!=0,"-",#REF!))</f>
        <v/>
      </c>
      <c r="E66" s="201"/>
      <c r="F66" s="245"/>
      <c r="G66" s="250" t="str">
        <f t="shared" si="1"/>
        <v/>
      </c>
      <c r="H66" s="226"/>
      <c r="I66" s="227"/>
      <c r="J66" s="227"/>
      <c r="K66" s="227"/>
      <c r="L66" s="228"/>
      <c r="M66" s="211"/>
      <c r="N66" s="212"/>
      <c r="O66" s="213"/>
      <c r="P66" s="213"/>
      <c r="Q66" s="213"/>
      <c r="R66" s="213"/>
      <c r="S66" s="214"/>
      <c r="T66" s="215"/>
      <c r="U66" s="214"/>
      <c r="V66" s="214"/>
      <c r="W66" s="216"/>
      <c r="X66" s="380" t="str">
        <f t="shared" si="2"/>
        <v/>
      </c>
      <c r="Y66" s="471"/>
      <c r="AA66" s="815">
        <f>_xlfn.IFNA(INDEX('Delegated Wage Grid'!C$14:C$50,MATCH($A66,ListDelegated,0)),0)</f>
        <v>0</v>
      </c>
      <c r="AB66" s="363">
        <f>_xlfn.IFNA(INDEX('Delegated Wage Grid'!D$14:D$50,MATCH($A66,ListDelegated,0)),0)</f>
        <v>0</v>
      </c>
      <c r="AC66" s="363">
        <f>_xlfn.IFNA(INDEX('Delegated Wage Grid'!E$14:E$50,MATCH($A66,ListDelegated,0)),0)</f>
        <v>0</v>
      </c>
      <c r="AD66" s="363">
        <f>_xlfn.IFNA(INDEX('Delegated Wage Grid'!F$14:F$50,MATCH($A66,ListDelegated,0)),0)</f>
        <v>0</v>
      </c>
      <c r="AE66" s="363">
        <f>_xlfn.IFNA(INDEX('Delegated Wage Grid'!G$14:G$50,MATCH($A66,ListDelegated,0)),0)</f>
        <v>0</v>
      </c>
      <c r="AF66" s="363">
        <f>_xlfn.IFNA(INDEX('Delegated Wage Grid'!H$14:H$50,MATCH($A66,ListDelegated,0)),0)</f>
        <v>0</v>
      </c>
      <c r="AG66" s="363">
        <f t="shared" si="3"/>
        <v>0</v>
      </c>
      <c r="AH66" s="363">
        <f t="shared" si="4"/>
        <v>0</v>
      </c>
    </row>
    <row r="67" spans="1:34" x14ac:dyDescent="0.25">
      <c r="A67" s="86"/>
      <c r="B67" s="65"/>
      <c r="C67" s="194"/>
      <c r="D67" s="244" t="str">
        <f>IF(ISBLANK(A67),"",IF(#REF!=0,"-",#REF!))</f>
        <v/>
      </c>
      <c r="E67" s="201"/>
      <c r="F67" s="245"/>
      <c r="G67" s="250" t="str">
        <f t="shared" si="1"/>
        <v/>
      </c>
      <c r="H67" s="226"/>
      <c r="I67" s="227"/>
      <c r="J67" s="227"/>
      <c r="K67" s="227"/>
      <c r="L67" s="228"/>
      <c r="M67" s="211"/>
      <c r="N67" s="212"/>
      <c r="O67" s="213"/>
      <c r="P67" s="213"/>
      <c r="Q67" s="213"/>
      <c r="R67" s="213"/>
      <c r="S67" s="214"/>
      <c r="T67" s="215"/>
      <c r="U67" s="214"/>
      <c r="V67" s="214"/>
      <c r="W67" s="216"/>
      <c r="X67" s="380" t="str">
        <f t="shared" si="2"/>
        <v/>
      </c>
      <c r="Y67" s="471"/>
      <c r="AA67" s="815">
        <f>_xlfn.IFNA(INDEX('Delegated Wage Grid'!C$14:C$50,MATCH($A67,ListDelegated,0)),0)</f>
        <v>0</v>
      </c>
      <c r="AB67" s="363">
        <f>_xlfn.IFNA(INDEX('Delegated Wage Grid'!D$14:D$50,MATCH($A67,ListDelegated,0)),0)</f>
        <v>0</v>
      </c>
      <c r="AC67" s="363">
        <f>_xlfn.IFNA(INDEX('Delegated Wage Grid'!E$14:E$50,MATCH($A67,ListDelegated,0)),0)</f>
        <v>0</v>
      </c>
      <c r="AD67" s="363">
        <f>_xlfn.IFNA(INDEX('Delegated Wage Grid'!F$14:F$50,MATCH($A67,ListDelegated,0)),0)</f>
        <v>0</v>
      </c>
      <c r="AE67" s="363">
        <f>_xlfn.IFNA(INDEX('Delegated Wage Grid'!G$14:G$50,MATCH($A67,ListDelegated,0)),0)</f>
        <v>0</v>
      </c>
      <c r="AF67" s="363">
        <f>_xlfn.IFNA(INDEX('Delegated Wage Grid'!H$14:H$50,MATCH($A67,ListDelegated,0)),0)</f>
        <v>0</v>
      </c>
      <c r="AG67" s="363">
        <f t="shared" si="3"/>
        <v>0</v>
      </c>
      <c r="AH67" s="363">
        <f t="shared" si="4"/>
        <v>0</v>
      </c>
    </row>
    <row r="68" spans="1:34" x14ac:dyDescent="0.25">
      <c r="A68" s="86"/>
      <c r="B68" s="65"/>
      <c r="C68" s="194"/>
      <c r="D68" s="244" t="str">
        <f>IF(ISBLANK(A68),"",IF(#REF!=0,"-",#REF!))</f>
        <v/>
      </c>
      <c r="E68" s="201"/>
      <c r="F68" s="245"/>
      <c r="G68" s="250" t="str">
        <f t="shared" si="1"/>
        <v/>
      </c>
      <c r="H68" s="226"/>
      <c r="I68" s="227"/>
      <c r="J68" s="227"/>
      <c r="K68" s="227"/>
      <c r="L68" s="228"/>
      <c r="M68" s="211"/>
      <c r="N68" s="212"/>
      <c r="O68" s="213"/>
      <c r="P68" s="213"/>
      <c r="Q68" s="213"/>
      <c r="R68" s="213"/>
      <c r="S68" s="214"/>
      <c r="T68" s="215"/>
      <c r="U68" s="214"/>
      <c r="V68" s="214"/>
      <c r="W68" s="216"/>
      <c r="X68" s="380" t="str">
        <f t="shared" si="2"/>
        <v/>
      </c>
      <c r="Y68" s="471"/>
      <c r="AA68" s="815">
        <f>_xlfn.IFNA(INDEX('Delegated Wage Grid'!C$14:C$50,MATCH($A68,ListDelegated,0)),0)</f>
        <v>0</v>
      </c>
      <c r="AB68" s="363">
        <f>_xlfn.IFNA(INDEX('Delegated Wage Grid'!D$14:D$50,MATCH($A68,ListDelegated,0)),0)</f>
        <v>0</v>
      </c>
      <c r="AC68" s="363">
        <f>_xlfn.IFNA(INDEX('Delegated Wage Grid'!E$14:E$50,MATCH($A68,ListDelegated,0)),0)</f>
        <v>0</v>
      </c>
      <c r="AD68" s="363">
        <f>_xlfn.IFNA(INDEX('Delegated Wage Grid'!F$14:F$50,MATCH($A68,ListDelegated,0)),0)</f>
        <v>0</v>
      </c>
      <c r="AE68" s="363">
        <f>_xlfn.IFNA(INDEX('Delegated Wage Grid'!G$14:G$50,MATCH($A68,ListDelegated,0)),0)</f>
        <v>0</v>
      </c>
      <c r="AF68" s="363">
        <f>_xlfn.IFNA(INDEX('Delegated Wage Grid'!H$14:H$50,MATCH($A68,ListDelegated,0)),0)</f>
        <v>0</v>
      </c>
      <c r="AG68" s="363">
        <f t="shared" si="3"/>
        <v>0</v>
      </c>
      <c r="AH68" s="363">
        <f t="shared" si="4"/>
        <v>0</v>
      </c>
    </row>
    <row r="69" spans="1:34" x14ac:dyDescent="0.25">
      <c r="A69" s="86"/>
      <c r="B69" s="65"/>
      <c r="C69" s="194"/>
      <c r="D69" s="244" t="str">
        <f>IF(ISBLANK(A69),"",IF(#REF!=0,"-",#REF!))</f>
        <v/>
      </c>
      <c r="E69" s="201"/>
      <c r="F69" s="245"/>
      <c r="G69" s="250" t="str">
        <f t="shared" si="1"/>
        <v/>
      </c>
      <c r="H69" s="226"/>
      <c r="I69" s="227"/>
      <c r="J69" s="227"/>
      <c r="K69" s="227"/>
      <c r="L69" s="228"/>
      <c r="M69" s="211"/>
      <c r="N69" s="212"/>
      <c r="O69" s="213"/>
      <c r="P69" s="213"/>
      <c r="Q69" s="213"/>
      <c r="R69" s="213"/>
      <c r="S69" s="214"/>
      <c r="T69" s="215"/>
      <c r="U69" s="214"/>
      <c r="V69" s="214"/>
      <c r="W69" s="216"/>
      <c r="X69" s="380" t="str">
        <f t="shared" si="2"/>
        <v/>
      </c>
      <c r="Y69" s="471"/>
      <c r="AA69" s="815">
        <f>_xlfn.IFNA(INDEX('Delegated Wage Grid'!C$14:C$50,MATCH($A69,ListDelegated,0)),0)</f>
        <v>0</v>
      </c>
      <c r="AB69" s="363">
        <f>_xlfn.IFNA(INDEX('Delegated Wage Grid'!D$14:D$50,MATCH($A69,ListDelegated,0)),0)</f>
        <v>0</v>
      </c>
      <c r="AC69" s="363">
        <f>_xlfn.IFNA(INDEX('Delegated Wage Grid'!E$14:E$50,MATCH($A69,ListDelegated,0)),0)</f>
        <v>0</v>
      </c>
      <c r="AD69" s="363">
        <f>_xlfn.IFNA(INDEX('Delegated Wage Grid'!F$14:F$50,MATCH($A69,ListDelegated,0)),0)</f>
        <v>0</v>
      </c>
      <c r="AE69" s="363">
        <f>_xlfn.IFNA(INDEX('Delegated Wage Grid'!G$14:G$50,MATCH($A69,ListDelegated,0)),0)</f>
        <v>0</v>
      </c>
      <c r="AF69" s="363">
        <f>_xlfn.IFNA(INDEX('Delegated Wage Grid'!H$14:H$50,MATCH($A69,ListDelegated,0)),0)</f>
        <v>0</v>
      </c>
      <c r="AG69" s="363">
        <f t="shared" si="3"/>
        <v>0</v>
      </c>
      <c r="AH69" s="363">
        <f t="shared" si="4"/>
        <v>0</v>
      </c>
    </row>
    <row r="70" spans="1:34" x14ac:dyDescent="0.25">
      <c r="A70" s="86"/>
      <c r="B70" s="65"/>
      <c r="C70" s="194"/>
      <c r="D70" s="244" t="str">
        <f>IF(ISBLANK(A70),"",IF(#REF!=0,"-",#REF!))</f>
        <v/>
      </c>
      <c r="E70" s="201"/>
      <c r="F70" s="245"/>
      <c r="G70" s="250" t="str">
        <f t="shared" si="1"/>
        <v/>
      </c>
      <c r="H70" s="226"/>
      <c r="I70" s="227"/>
      <c r="J70" s="227"/>
      <c r="K70" s="227"/>
      <c r="L70" s="228"/>
      <c r="M70" s="211"/>
      <c r="N70" s="212"/>
      <c r="O70" s="213"/>
      <c r="P70" s="213"/>
      <c r="Q70" s="213"/>
      <c r="R70" s="213"/>
      <c r="S70" s="214"/>
      <c r="T70" s="215"/>
      <c r="U70" s="214"/>
      <c r="V70" s="214"/>
      <c r="W70" s="216"/>
      <c r="X70" s="380" t="str">
        <f t="shared" si="2"/>
        <v/>
      </c>
      <c r="Y70" s="471"/>
      <c r="AA70" s="815">
        <f>_xlfn.IFNA(INDEX('Delegated Wage Grid'!C$14:C$50,MATCH($A70,ListDelegated,0)),0)</f>
        <v>0</v>
      </c>
      <c r="AB70" s="363">
        <f>_xlfn.IFNA(INDEX('Delegated Wage Grid'!D$14:D$50,MATCH($A70,ListDelegated,0)),0)</f>
        <v>0</v>
      </c>
      <c r="AC70" s="363">
        <f>_xlfn.IFNA(INDEX('Delegated Wage Grid'!E$14:E$50,MATCH($A70,ListDelegated,0)),0)</f>
        <v>0</v>
      </c>
      <c r="AD70" s="363">
        <f>_xlfn.IFNA(INDEX('Delegated Wage Grid'!F$14:F$50,MATCH($A70,ListDelegated,0)),0)</f>
        <v>0</v>
      </c>
      <c r="AE70" s="363">
        <f>_xlfn.IFNA(INDEX('Delegated Wage Grid'!G$14:G$50,MATCH($A70,ListDelegated,0)),0)</f>
        <v>0</v>
      </c>
      <c r="AF70" s="363">
        <f>_xlfn.IFNA(INDEX('Delegated Wage Grid'!H$14:H$50,MATCH($A70,ListDelegated,0)),0)</f>
        <v>0</v>
      </c>
      <c r="AG70" s="363">
        <f t="shared" si="3"/>
        <v>0</v>
      </c>
      <c r="AH70" s="363">
        <f t="shared" si="4"/>
        <v>0</v>
      </c>
    </row>
    <row r="71" spans="1:34" x14ac:dyDescent="0.25">
      <c r="A71" s="86"/>
      <c r="B71" s="65"/>
      <c r="C71" s="194"/>
      <c r="D71" s="244" t="str">
        <f>IF(ISBLANK(A71),"",IF(#REF!=0,"-",#REF!))</f>
        <v/>
      </c>
      <c r="E71" s="201"/>
      <c r="F71" s="245"/>
      <c r="G71" s="250" t="str">
        <f t="shared" si="1"/>
        <v/>
      </c>
      <c r="H71" s="226"/>
      <c r="I71" s="227"/>
      <c r="J71" s="227"/>
      <c r="K71" s="227"/>
      <c r="L71" s="228"/>
      <c r="M71" s="211"/>
      <c r="N71" s="212"/>
      <c r="O71" s="213"/>
      <c r="P71" s="213"/>
      <c r="Q71" s="213"/>
      <c r="R71" s="213"/>
      <c r="S71" s="214"/>
      <c r="T71" s="215"/>
      <c r="U71" s="214"/>
      <c r="V71" s="214"/>
      <c r="W71" s="216"/>
      <c r="X71" s="380" t="str">
        <f t="shared" si="2"/>
        <v/>
      </c>
      <c r="Y71" s="471"/>
      <c r="AA71" s="815">
        <f>_xlfn.IFNA(INDEX('Delegated Wage Grid'!C$14:C$50,MATCH($A71,ListDelegated,0)),0)</f>
        <v>0</v>
      </c>
      <c r="AB71" s="363">
        <f>_xlfn.IFNA(INDEX('Delegated Wage Grid'!D$14:D$50,MATCH($A71,ListDelegated,0)),0)</f>
        <v>0</v>
      </c>
      <c r="AC71" s="363">
        <f>_xlfn.IFNA(INDEX('Delegated Wage Grid'!E$14:E$50,MATCH($A71,ListDelegated,0)),0)</f>
        <v>0</v>
      </c>
      <c r="AD71" s="363">
        <f>_xlfn.IFNA(INDEX('Delegated Wage Grid'!F$14:F$50,MATCH($A71,ListDelegated,0)),0)</f>
        <v>0</v>
      </c>
      <c r="AE71" s="363">
        <f>_xlfn.IFNA(INDEX('Delegated Wage Grid'!G$14:G$50,MATCH($A71,ListDelegated,0)),0)</f>
        <v>0</v>
      </c>
      <c r="AF71" s="363">
        <f>_xlfn.IFNA(INDEX('Delegated Wage Grid'!H$14:H$50,MATCH($A71,ListDelegated,0)),0)</f>
        <v>0</v>
      </c>
      <c r="AG71" s="363">
        <f t="shared" si="3"/>
        <v>0</v>
      </c>
      <c r="AH71" s="363">
        <f t="shared" si="4"/>
        <v>0</v>
      </c>
    </row>
    <row r="72" spans="1:34" x14ac:dyDescent="0.25">
      <c r="A72" s="86"/>
      <c r="B72" s="65"/>
      <c r="C72" s="194"/>
      <c r="D72" s="244" t="str">
        <f>IF(ISBLANK(A72),"",IF(#REF!=0,"-",#REF!))</f>
        <v/>
      </c>
      <c r="E72" s="201"/>
      <c r="F72" s="245"/>
      <c r="G72" s="250" t="str">
        <f t="shared" si="1"/>
        <v/>
      </c>
      <c r="H72" s="226"/>
      <c r="I72" s="227"/>
      <c r="J72" s="227"/>
      <c r="K72" s="227"/>
      <c r="L72" s="228"/>
      <c r="M72" s="211"/>
      <c r="N72" s="212"/>
      <c r="O72" s="213"/>
      <c r="P72" s="213"/>
      <c r="Q72" s="213"/>
      <c r="R72" s="213"/>
      <c r="S72" s="214"/>
      <c r="T72" s="215"/>
      <c r="U72" s="214"/>
      <c r="V72" s="214"/>
      <c r="W72" s="216"/>
      <c r="X72" s="380" t="str">
        <f t="shared" si="2"/>
        <v/>
      </c>
      <c r="Y72" s="471"/>
      <c r="AA72" s="815">
        <f>_xlfn.IFNA(INDEX('Delegated Wage Grid'!C$14:C$50,MATCH($A72,ListDelegated,0)),0)</f>
        <v>0</v>
      </c>
      <c r="AB72" s="363">
        <f>_xlfn.IFNA(INDEX('Delegated Wage Grid'!D$14:D$50,MATCH($A72,ListDelegated,0)),0)</f>
        <v>0</v>
      </c>
      <c r="AC72" s="363">
        <f>_xlfn.IFNA(INDEX('Delegated Wage Grid'!E$14:E$50,MATCH($A72,ListDelegated,0)),0)</f>
        <v>0</v>
      </c>
      <c r="AD72" s="363">
        <f>_xlfn.IFNA(INDEX('Delegated Wage Grid'!F$14:F$50,MATCH($A72,ListDelegated,0)),0)</f>
        <v>0</v>
      </c>
      <c r="AE72" s="363">
        <f>_xlfn.IFNA(INDEX('Delegated Wage Grid'!G$14:G$50,MATCH($A72,ListDelegated,0)),0)</f>
        <v>0</v>
      </c>
      <c r="AF72" s="363">
        <f>_xlfn.IFNA(INDEX('Delegated Wage Grid'!H$14:H$50,MATCH($A72,ListDelegated,0)),0)</f>
        <v>0</v>
      </c>
      <c r="AG72" s="363">
        <f t="shared" si="3"/>
        <v>0</v>
      </c>
      <c r="AH72" s="363">
        <f t="shared" si="4"/>
        <v>0</v>
      </c>
    </row>
    <row r="73" spans="1:34" x14ac:dyDescent="0.25">
      <c r="A73" s="86"/>
      <c r="B73" s="65"/>
      <c r="C73" s="194"/>
      <c r="D73" s="244" t="str">
        <f>IF(ISBLANK(A73),"",IF(#REF!=0,"-",#REF!))</f>
        <v/>
      </c>
      <c r="E73" s="201"/>
      <c r="F73" s="245"/>
      <c r="G73" s="250" t="str">
        <f t="shared" si="1"/>
        <v/>
      </c>
      <c r="H73" s="226"/>
      <c r="I73" s="227"/>
      <c r="J73" s="227"/>
      <c r="K73" s="227"/>
      <c r="L73" s="228"/>
      <c r="M73" s="211"/>
      <c r="N73" s="212"/>
      <c r="O73" s="213"/>
      <c r="P73" s="213"/>
      <c r="Q73" s="213"/>
      <c r="R73" s="213"/>
      <c r="S73" s="214"/>
      <c r="T73" s="215"/>
      <c r="U73" s="214"/>
      <c r="V73" s="214"/>
      <c r="W73" s="216"/>
      <c r="X73" s="380" t="str">
        <f t="shared" si="2"/>
        <v/>
      </c>
      <c r="Y73" s="471"/>
      <c r="AA73" s="815">
        <f>_xlfn.IFNA(INDEX('Delegated Wage Grid'!C$14:C$50,MATCH($A73,ListDelegated,0)),0)</f>
        <v>0</v>
      </c>
      <c r="AB73" s="363">
        <f>_xlfn.IFNA(INDEX('Delegated Wage Grid'!D$14:D$50,MATCH($A73,ListDelegated,0)),0)</f>
        <v>0</v>
      </c>
      <c r="AC73" s="363">
        <f>_xlfn.IFNA(INDEX('Delegated Wage Grid'!E$14:E$50,MATCH($A73,ListDelegated,0)),0)</f>
        <v>0</v>
      </c>
      <c r="AD73" s="363">
        <f>_xlfn.IFNA(INDEX('Delegated Wage Grid'!F$14:F$50,MATCH($A73,ListDelegated,0)),0)</f>
        <v>0</v>
      </c>
      <c r="AE73" s="363">
        <f>_xlfn.IFNA(INDEX('Delegated Wage Grid'!G$14:G$50,MATCH($A73,ListDelegated,0)),0)</f>
        <v>0</v>
      </c>
      <c r="AF73" s="363">
        <f>_xlfn.IFNA(INDEX('Delegated Wage Grid'!H$14:H$50,MATCH($A73,ListDelegated,0)),0)</f>
        <v>0</v>
      </c>
      <c r="AG73" s="363">
        <f t="shared" si="3"/>
        <v>0</v>
      </c>
      <c r="AH73" s="363">
        <f t="shared" si="4"/>
        <v>0</v>
      </c>
    </row>
    <row r="74" spans="1:34" x14ac:dyDescent="0.25">
      <c r="A74" s="86"/>
      <c r="B74" s="65"/>
      <c r="C74" s="194"/>
      <c r="D74" s="244" t="str">
        <f>IF(ISBLANK(A74),"",IF(#REF!=0,"-",#REF!))</f>
        <v/>
      </c>
      <c r="E74" s="201"/>
      <c r="F74" s="245"/>
      <c r="G74" s="250" t="str">
        <f t="shared" si="1"/>
        <v/>
      </c>
      <c r="H74" s="226"/>
      <c r="I74" s="227"/>
      <c r="J74" s="227"/>
      <c r="K74" s="227"/>
      <c r="L74" s="228"/>
      <c r="M74" s="211"/>
      <c r="N74" s="212"/>
      <c r="O74" s="213"/>
      <c r="P74" s="213"/>
      <c r="Q74" s="213"/>
      <c r="R74" s="213"/>
      <c r="S74" s="214"/>
      <c r="T74" s="215"/>
      <c r="U74" s="214"/>
      <c r="V74" s="214"/>
      <c r="W74" s="216"/>
      <c r="X74" s="380" t="str">
        <f t="shared" si="2"/>
        <v/>
      </c>
      <c r="Y74" s="471"/>
      <c r="AA74" s="815">
        <f>_xlfn.IFNA(INDEX('Delegated Wage Grid'!C$14:C$50,MATCH($A74,ListDelegated,0)),0)</f>
        <v>0</v>
      </c>
      <c r="AB74" s="363">
        <f>_xlfn.IFNA(INDEX('Delegated Wage Grid'!D$14:D$50,MATCH($A74,ListDelegated,0)),0)</f>
        <v>0</v>
      </c>
      <c r="AC74" s="363">
        <f>_xlfn.IFNA(INDEX('Delegated Wage Grid'!E$14:E$50,MATCH($A74,ListDelegated,0)),0)</f>
        <v>0</v>
      </c>
      <c r="AD74" s="363">
        <f>_xlfn.IFNA(INDEX('Delegated Wage Grid'!F$14:F$50,MATCH($A74,ListDelegated,0)),0)</f>
        <v>0</v>
      </c>
      <c r="AE74" s="363">
        <f>_xlfn.IFNA(INDEX('Delegated Wage Grid'!G$14:G$50,MATCH($A74,ListDelegated,0)),0)</f>
        <v>0</v>
      </c>
      <c r="AF74" s="363">
        <f>_xlfn.IFNA(INDEX('Delegated Wage Grid'!H$14:H$50,MATCH($A74,ListDelegated,0)),0)</f>
        <v>0</v>
      </c>
      <c r="AG74" s="363">
        <f t="shared" si="3"/>
        <v>0</v>
      </c>
      <c r="AH74" s="363">
        <f t="shared" si="4"/>
        <v>0</v>
      </c>
    </row>
    <row r="75" spans="1:34" x14ac:dyDescent="0.25">
      <c r="A75" s="86"/>
      <c r="B75" s="65"/>
      <c r="C75" s="194"/>
      <c r="D75" s="244" t="str">
        <f>IF(ISBLANK(A75),"",IF(#REF!=0,"-",#REF!))</f>
        <v/>
      </c>
      <c r="E75" s="201"/>
      <c r="F75" s="245"/>
      <c r="G75" s="250" t="str">
        <f t="shared" si="1"/>
        <v/>
      </c>
      <c r="H75" s="226"/>
      <c r="I75" s="227"/>
      <c r="J75" s="227"/>
      <c r="K75" s="227"/>
      <c r="L75" s="228"/>
      <c r="M75" s="211"/>
      <c r="N75" s="212"/>
      <c r="O75" s="213"/>
      <c r="P75" s="213"/>
      <c r="Q75" s="213"/>
      <c r="R75" s="213"/>
      <c r="S75" s="214"/>
      <c r="T75" s="215"/>
      <c r="U75" s="214"/>
      <c r="V75" s="214"/>
      <c r="W75" s="216"/>
      <c r="X75" s="380" t="str">
        <f t="shared" si="2"/>
        <v/>
      </c>
      <c r="Y75" s="471"/>
      <c r="AA75" s="815">
        <f>_xlfn.IFNA(INDEX('Delegated Wage Grid'!C$14:C$50,MATCH($A75,ListDelegated,0)),0)</f>
        <v>0</v>
      </c>
      <c r="AB75" s="363">
        <f>_xlfn.IFNA(INDEX('Delegated Wage Grid'!D$14:D$50,MATCH($A75,ListDelegated,0)),0)</f>
        <v>0</v>
      </c>
      <c r="AC75" s="363">
        <f>_xlfn.IFNA(INDEX('Delegated Wage Grid'!E$14:E$50,MATCH($A75,ListDelegated,0)),0)</f>
        <v>0</v>
      </c>
      <c r="AD75" s="363">
        <f>_xlfn.IFNA(INDEX('Delegated Wage Grid'!F$14:F$50,MATCH($A75,ListDelegated,0)),0)</f>
        <v>0</v>
      </c>
      <c r="AE75" s="363">
        <f>_xlfn.IFNA(INDEX('Delegated Wage Grid'!G$14:G$50,MATCH($A75,ListDelegated,0)),0)</f>
        <v>0</v>
      </c>
      <c r="AF75" s="363">
        <f>_xlfn.IFNA(INDEX('Delegated Wage Grid'!H$14:H$50,MATCH($A75,ListDelegated,0)),0)</f>
        <v>0</v>
      </c>
      <c r="AG75" s="363">
        <f t="shared" si="3"/>
        <v>0</v>
      </c>
      <c r="AH75" s="363">
        <f t="shared" si="4"/>
        <v>0</v>
      </c>
    </row>
    <row r="76" spans="1:34" x14ac:dyDescent="0.25">
      <c r="A76" s="86"/>
      <c r="B76" s="65"/>
      <c r="C76" s="194"/>
      <c r="D76" s="244" t="str">
        <f>IF(ISBLANK(A76),"",IF(#REF!=0,"-",#REF!))</f>
        <v/>
      </c>
      <c r="E76" s="201"/>
      <c r="F76" s="245"/>
      <c r="G76" s="250" t="str">
        <f t="shared" si="1"/>
        <v/>
      </c>
      <c r="H76" s="226"/>
      <c r="I76" s="227"/>
      <c r="J76" s="227"/>
      <c r="K76" s="227"/>
      <c r="L76" s="228"/>
      <c r="M76" s="211"/>
      <c r="N76" s="212"/>
      <c r="O76" s="213"/>
      <c r="P76" s="213"/>
      <c r="Q76" s="213"/>
      <c r="R76" s="213"/>
      <c r="S76" s="214"/>
      <c r="T76" s="215"/>
      <c r="U76" s="214"/>
      <c r="V76" s="214"/>
      <c r="W76" s="216"/>
      <c r="X76" s="380" t="str">
        <f t="shared" si="2"/>
        <v/>
      </c>
      <c r="Y76" s="471"/>
      <c r="AA76" s="815">
        <f>_xlfn.IFNA(INDEX('Delegated Wage Grid'!C$14:C$50,MATCH($A76,ListDelegated,0)),0)</f>
        <v>0</v>
      </c>
      <c r="AB76" s="363">
        <f>_xlfn.IFNA(INDEX('Delegated Wage Grid'!D$14:D$50,MATCH($A76,ListDelegated,0)),0)</f>
        <v>0</v>
      </c>
      <c r="AC76" s="363">
        <f>_xlfn.IFNA(INDEX('Delegated Wage Grid'!E$14:E$50,MATCH($A76,ListDelegated,0)),0)</f>
        <v>0</v>
      </c>
      <c r="AD76" s="363">
        <f>_xlfn.IFNA(INDEX('Delegated Wage Grid'!F$14:F$50,MATCH($A76,ListDelegated,0)),0)</f>
        <v>0</v>
      </c>
      <c r="AE76" s="363">
        <f>_xlfn.IFNA(INDEX('Delegated Wage Grid'!G$14:G$50,MATCH($A76,ListDelegated,0)),0)</f>
        <v>0</v>
      </c>
      <c r="AF76" s="363">
        <f>_xlfn.IFNA(INDEX('Delegated Wage Grid'!H$14:H$50,MATCH($A76,ListDelegated,0)),0)</f>
        <v>0</v>
      </c>
      <c r="AG76" s="363">
        <f t="shared" si="3"/>
        <v>0</v>
      </c>
      <c r="AH76" s="363">
        <f t="shared" si="4"/>
        <v>0</v>
      </c>
    </row>
    <row r="77" spans="1:34" x14ac:dyDescent="0.25">
      <c r="A77" s="86"/>
      <c r="B77" s="65"/>
      <c r="C77" s="194"/>
      <c r="D77" s="244" t="str">
        <f>IF(ISBLANK(A77),"",IF(#REF!=0,"-",#REF!))</f>
        <v/>
      </c>
      <c r="E77" s="201"/>
      <c r="F77" s="245"/>
      <c r="G77" s="250" t="str">
        <f t="shared" si="1"/>
        <v/>
      </c>
      <c r="H77" s="226"/>
      <c r="I77" s="227"/>
      <c r="J77" s="227"/>
      <c r="K77" s="227"/>
      <c r="L77" s="228"/>
      <c r="M77" s="211"/>
      <c r="N77" s="212"/>
      <c r="O77" s="213"/>
      <c r="P77" s="213"/>
      <c r="Q77" s="213"/>
      <c r="R77" s="213"/>
      <c r="S77" s="214"/>
      <c r="T77" s="215"/>
      <c r="U77" s="214"/>
      <c r="V77" s="214"/>
      <c r="W77" s="216"/>
      <c r="X77" s="380" t="str">
        <f t="shared" si="2"/>
        <v/>
      </c>
      <c r="Y77" s="471"/>
      <c r="AA77" s="815">
        <f>_xlfn.IFNA(INDEX('Delegated Wage Grid'!C$14:C$50,MATCH($A77,ListDelegated,0)),0)</f>
        <v>0</v>
      </c>
      <c r="AB77" s="363">
        <f>_xlfn.IFNA(INDEX('Delegated Wage Grid'!D$14:D$50,MATCH($A77,ListDelegated,0)),0)</f>
        <v>0</v>
      </c>
      <c r="AC77" s="363">
        <f>_xlfn.IFNA(INDEX('Delegated Wage Grid'!E$14:E$50,MATCH($A77,ListDelegated,0)),0)</f>
        <v>0</v>
      </c>
      <c r="AD77" s="363">
        <f>_xlfn.IFNA(INDEX('Delegated Wage Grid'!F$14:F$50,MATCH($A77,ListDelegated,0)),0)</f>
        <v>0</v>
      </c>
      <c r="AE77" s="363">
        <f>_xlfn.IFNA(INDEX('Delegated Wage Grid'!G$14:G$50,MATCH($A77,ListDelegated,0)),0)</f>
        <v>0</v>
      </c>
      <c r="AF77" s="363">
        <f>_xlfn.IFNA(INDEX('Delegated Wage Grid'!H$14:H$50,MATCH($A77,ListDelegated,0)),0)</f>
        <v>0</v>
      </c>
      <c r="AG77" s="363">
        <f t="shared" si="3"/>
        <v>0</v>
      </c>
      <c r="AH77" s="363">
        <f t="shared" si="4"/>
        <v>0</v>
      </c>
    </row>
    <row r="78" spans="1:34" x14ac:dyDescent="0.25">
      <c r="A78" s="86"/>
      <c r="B78" s="65"/>
      <c r="C78" s="194"/>
      <c r="D78" s="244" t="str">
        <f>IF(ISBLANK(A78),"",IF(#REF!=0,"-",#REF!))</f>
        <v/>
      </c>
      <c r="E78" s="201"/>
      <c r="F78" s="245"/>
      <c r="G78" s="250" t="str">
        <f t="shared" si="1"/>
        <v/>
      </c>
      <c r="H78" s="226"/>
      <c r="I78" s="227"/>
      <c r="J78" s="227"/>
      <c r="K78" s="227"/>
      <c r="L78" s="228"/>
      <c r="M78" s="211"/>
      <c r="N78" s="212"/>
      <c r="O78" s="213"/>
      <c r="P78" s="213"/>
      <c r="Q78" s="213"/>
      <c r="R78" s="213"/>
      <c r="S78" s="214"/>
      <c r="T78" s="215"/>
      <c r="U78" s="214"/>
      <c r="V78" s="214"/>
      <c r="W78" s="216"/>
      <c r="X78" s="380" t="str">
        <f t="shared" si="2"/>
        <v/>
      </c>
      <c r="Y78" s="471"/>
      <c r="AA78" s="815">
        <f>_xlfn.IFNA(INDEX('Delegated Wage Grid'!C$14:C$50,MATCH($A78,ListDelegated,0)),0)</f>
        <v>0</v>
      </c>
      <c r="AB78" s="363">
        <f>_xlfn.IFNA(INDEX('Delegated Wage Grid'!D$14:D$50,MATCH($A78,ListDelegated,0)),0)</f>
        <v>0</v>
      </c>
      <c r="AC78" s="363">
        <f>_xlfn.IFNA(INDEX('Delegated Wage Grid'!E$14:E$50,MATCH($A78,ListDelegated,0)),0)</f>
        <v>0</v>
      </c>
      <c r="AD78" s="363">
        <f>_xlfn.IFNA(INDEX('Delegated Wage Grid'!F$14:F$50,MATCH($A78,ListDelegated,0)),0)</f>
        <v>0</v>
      </c>
      <c r="AE78" s="363">
        <f>_xlfn.IFNA(INDEX('Delegated Wage Grid'!G$14:G$50,MATCH($A78,ListDelegated,0)),0)</f>
        <v>0</v>
      </c>
      <c r="AF78" s="363">
        <f>_xlfn.IFNA(INDEX('Delegated Wage Grid'!H$14:H$50,MATCH($A78,ListDelegated,0)),0)</f>
        <v>0</v>
      </c>
      <c r="AG78" s="363">
        <f t="shared" si="3"/>
        <v>0</v>
      </c>
      <c r="AH78" s="363">
        <f t="shared" si="4"/>
        <v>0</v>
      </c>
    </row>
    <row r="79" spans="1:34" x14ac:dyDescent="0.25">
      <c r="A79" s="86"/>
      <c r="B79" s="65"/>
      <c r="C79" s="194"/>
      <c r="D79" s="244" t="str">
        <f>IF(ISBLANK(A79),"",IF(#REF!=0,"-",#REF!))</f>
        <v/>
      </c>
      <c r="E79" s="201"/>
      <c r="F79" s="245"/>
      <c r="G79" s="250" t="str">
        <f t="shared" si="1"/>
        <v/>
      </c>
      <c r="H79" s="226"/>
      <c r="I79" s="227"/>
      <c r="J79" s="227"/>
      <c r="K79" s="227"/>
      <c r="L79" s="228"/>
      <c r="M79" s="211"/>
      <c r="N79" s="212"/>
      <c r="O79" s="213"/>
      <c r="P79" s="213"/>
      <c r="Q79" s="213"/>
      <c r="R79" s="213"/>
      <c r="S79" s="214"/>
      <c r="T79" s="215"/>
      <c r="U79" s="214"/>
      <c r="V79" s="214"/>
      <c r="W79" s="216"/>
      <c r="X79" s="380" t="str">
        <f t="shared" si="2"/>
        <v/>
      </c>
      <c r="Y79" s="471"/>
      <c r="AA79" s="815">
        <f>_xlfn.IFNA(INDEX('Delegated Wage Grid'!C$14:C$50,MATCH($A79,ListDelegated,0)),0)</f>
        <v>0</v>
      </c>
      <c r="AB79" s="363">
        <f>_xlfn.IFNA(INDEX('Delegated Wage Grid'!D$14:D$50,MATCH($A79,ListDelegated,0)),0)</f>
        <v>0</v>
      </c>
      <c r="AC79" s="363">
        <f>_xlfn.IFNA(INDEX('Delegated Wage Grid'!E$14:E$50,MATCH($A79,ListDelegated,0)),0)</f>
        <v>0</v>
      </c>
      <c r="AD79" s="363">
        <f>_xlfn.IFNA(INDEX('Delegated Wage Grid'!F$14:F$50,MATCH($A79,ListDelegated,0)),0)</f>
        <v>0</v>
      </c>
      <c r="AE79" s="363">
        <f>_xlfn.IFNA(INDEX('Delegated Wage Grid'!G$14:G$50,MATCH($A79,ListDelegated,0)),0)</f>
        <v>0</v>
      </c>
      <c r="AF79" s="363">
        <f>_xlfn.IFNA(INDEX('Delegated Wage Grid'!H$14:H$50,MATCH($A79,ListDelegated,0)),0)</f>
        <v>0</v>
      </c>
      <c r="AG79" s="363">
        <f t="shared" si="3"/>
        <v>0</v>
      </c>
      <c r="AH79" s="363">
        <f t="shared" si="4"/>
        <v>0</v>
      </c>
    </row>
    <row r="80" spans="1:34" x14ac:dyDescent="0.25">
      <c r="A80" s="86"/>
      <c r="B80" s="65"/>
      <c r="C80" s="194"/>
      <c r="D80" s="244" t="str">
        <f>IF(ISBLANK(A80),"",IF(#REF!=0,"-",#REF!))</f>
        <v/>
      </c>
      <c r="E80" s="201"/>
      <c r="F80" s="245"/>
      <c r="G80" s="250" t="str">
        <f t="shared" si="1"/>
        <v/>
      </c>
      <c r="H80" s="226"/>
      <c r="I80" s="227"/>
      <c r="J80" s="227"/>
      <c r="K80" s="227"/>
      <c r="L80" s="228"/>
      <c r="M80" s="211"/>
      <c r="N80" s="212"/>
      <c r="O80" s="213"/>
      <c r="P80" s="213"/>
      <c r="Q80" s="213"/>
      <c r="R80" s="213"/>
      <c r="S80" s="214"/>
      <c r="T80" s="215"/>
      <c r="U80" s="214"/>
      <c r="V80" s="214"/>
      <c r="W80" s="216"/>
      <c r="X80" s="380" t="str">
        <f t="shared" si="2"/>
        <v/>
      </c>
      <c r="Y80" s="471"/>
      <c r="AA80" s="815">
        <f>_xlfn.IFNA(INDEX('Delegated Wage Grid'!C$14:C$50,MATCH($A80,ListDelegated,0)),0)</f>
        <v>0</v>
      </c>
      <c r="AB80" s="363">
        <f>_xlfn.IFNA(INDEX('Delegated Wage Grid'!D$14:D$50,MATCH($A80,ListDelegated,0)),0)</f>
        <v>0</v>
      </c>
      <c r="AC80" s="363">
        <f>_xlfn.IFNA(INDEX('Delegated Wage Grid'!E$14:E$50,MATCH($A80,ListDelegated,0)),0)</f>
        <v>0</v>
      </c>
      <c r="AD80" s="363">
        <f>_xlfn.IFNA(INDEX('Delegated Wage Grid'!F$14:F$50,MATCH($A80,ListDelegated,0)),0)</f>
        <v>0</v>
      </c>
      <c r="AE80" s="363">
        <f>_xlfn.IFNA(INDEX('Delegated Wage Grid'!G$14:G$50,MATCH($A80,ListDelegated,0)),0)</f>
        <v>0</v>
      </c>
      <c r="AF80" s="363">
        <f>_xlfn.IFNA(INDEX('Delegated Wage Grid'!H$14:H$50,MATCH($A80,ListDelegated,0)),0)</f>
        <v>0</v>
      </c>
      <c r="AG80" s="363">
        <f t="shared" si="3"/>
        <v>0</v>
      </c>
      <c r="AH80" s="363">
        <f t="shared" si="4"/>
        <v>0</v>
      </c>
    </row>
    <row r="81" spans="1:34" x14ac:dyDescent="0.25">
      <c r="A81" s="86"/>
      <c r="B81" s="65"/>
      <c r="C81" s="194"/>
      <c r="D81" s="244" t="str">
        <f>IF(ISBLANK(A81),"",IF(#REF!=0,"-",#REF!))</f>
        <v/>
      </c>
      <c r="E81" s="201"/>
      <c r="F81" s="245"/>
      <c r="G81" s="250" t="str">
        <f t="shared" si="1"/>
        <v/>
      </c>
      <c r="H81" s="226"/>
      <c r="I81" s="227"/>
      <c r="J81" s="227"/>
      <c r="K81" s="227"/>
      <c r="L81" s="228"/>
      <c r="M81" s="211"/>
      <c r="N81" s="212"/>
      <c r="O81" s="213"/>
      <c r="P81" s="213"/>
      <c r="Q81" s="213"/>
      <c r="R81" s="213"/>
      <c r="S81" s="214"/>
      <c r="T81" s="215"/>
      <c r="U81" s="214"/>
      <c r="V81" s="214"/>
      <c r="W81" s="216"/>
      <c r="X81" s="380" t="str">
        <f t="shared" si="2"/>
        <v/>
      </c>
      <c r="Y81" s="471"/>
      <c r="AA81" s="815">
        <f>_xlfn.IFNA(INDEX('Delegated Wage Grid'!C$14:C$50,MATCH($A81,ListDelegated,0)),0)</f>
        <v>0</v>
      </c>
      <c r="AB81" s="363">
        <f>_xlfn.IFNA(INDEX('Delegated Wage Grid'!D$14:D$50,MATCH($A81,ListDelegated,0)),0)</f>
        <v>0</v>
      </c>
      <c r="AC81" s="363">
        <f>_xlfn.IFNA(INDEX('Delegated Wage Grid'!E$14:E$50,MATCH($A81,ListDelegated,0)),0)</f>
        <v>0</v>
      </c>
      <c r="AD81" s="363">
        <f>_xlfn.IFNA(INDEX('Delegated Wage Grid'!F$14:F$50,MATCH($A81,ListDelegated,0)),0)</f>
        <v>0</v>
      </c>
      <c r="AE81" s="363">
        <f>_xlfn.IFNA(INDEX('Delegated Wage Grid'!G$14:G$50,MATCH($A81,ListDelegated,0)),0)</f>
        <v>0</v>
      </c>
      <c r="AF81" s="363">
        <f>_xlfn.IFNA(INDEX('Delegated Wage Grid'!H$14:H$50,MATCH($A81,ListDelegated,0)),0)</f>
        <v>0</v>
      </c>
      <c r="AG81" s="363">
        <f t="shared" si="3"/>
        <v>0</v>
      </c>
      <c r="AH81" s="363">
        <f t="shared" si="4"/>
        <v>0</v>
      </c>
    </row>
    <row r="82" spans="1:34" x14ac:dyDescent="0.25">
      <c r="A82" s="86"/>
      <c r="B82" s="65"/>
      <c r="C82" s="194"/>
      <c r="D82" s="244" t="str">
        <f>IF(ISBLANK(A82),"",IF(#REF!=0,"-",#REF!))</f>
        <v/>
      </c>
      <c r="E82" s="201"/>
      <c r="F82" s="245"/>
      <c r="G82" s="250" t="str">
        <f t="shared" ref="G82:G145" si="5">IF(SUM(H82:L82)=0,"",SUM(H82:L82))</f>
        <v/>
      </c>
      <c r="H82" s="226"/>
      <c r="I82" s="227"/>
      <c r="J82" s="227"/>
      <c r="K82" s="227"/>
      <c r="L82" s="228"/>
      <c r="M82" s="211"/>
      <c r="N82" s="212"/>
      <c r="O82" s="213"/>
      <c r="P82" s="213"/>
      <c r="Q82" s="213"/>
      <c r="R82" s="213"/>
      <c r="S82" s="214"/>
      <c r="T82" s="215"/>
      <c r="U82" s="214"/>
      <c r="V82" s="214"/>
      <c r="W82" s="216"/>
      <c r="X82" s="380" t="str">
        <f t="shared" ref="X82:X145" si="6">IF(SUM(E82,H82:L82)=0,"",SUM(E82,H82:L82))</f>
        <v/>
      </c>
      <c r="Y82" s="471"/>
      <c r="AA82" s="815">
        <f>_xlfn.IFNA(INDEX('Delegated Wage Grid'!C$14:C$50,MATCH($A82,ListDelegated,0)),0)</f>
        <v>0</v>
      </c>
      <c r="AB82" s="363">
        <f>_xlfn.IFNA(INDEX('Delegated Wage Grid'!D$14:D$50,MATCH($A82,ListDelegated,0)),0)</f>
        <v>0</v>
      </c>
      <c r="AC82" s="363">
        <f>_xlfn.IFNA(INDEX('Delegated Wage Grid'!E$14:E$50,MATCH($A82,ListDelegated,0)),0)</f>
        <v>0</v>
      </c>
      <c r="AD82" s="363">
        <f>_xlfn.IFNA(INDEX('Delegated Wage Grid'!F$14:F$50,MATCH($A82,ListDelegated,0)),0)</f>
        <v>0</v>
      </c>
      <c r="AE82" s="363">
        <f>_xlfn.IFNA(INDEX('Delegated Wage Grid'!G$14:G$50,MATCH($A82,ListDelegated,0)),0)</f>
        <v>0</v>
      </c>
      <c r="AF82" s="363">
        <f>_xlfn.IFNA(INDEX('Delegated Wage Grid'!H$14:H$50,MATCH($A82,ListDelegated,0)),0)</f>
        <v>0</v>
      </c>
      <c r="AG82" s="363">
        <f t="shared" ref="AG82:AG145" si="7">E82*F82</f>
        <v>0</v>
      </c>
      <c r="AH82" s="363">
        <f t="shared" ref="AH82:AH145" si="8">SUM(H82*AB82,I82*AC82,J82*AD82,K82*AE82+L82*AF82)</f>
        <v>0</v>
      </c>
    </row>
    <row r="83" spans="1:34" x14ac:dyDescent="0.25">
      <c r="A83" s="86"/>
      <c r="B83" s="65"/>
      <c r="C83" s="194"/>
      <c r="D83" s="244" t="str">
        <f>IF(ISBLANK(A83),"",IF(#REF!=0,"-",#REF!))</f>
        <v/>
      </c>
      <c r="E83" s="201"/>
      <c r="F83" s="245"/>
      <c r="G83" s="250" t="str">
        <f t="shared" si="5"/>
        <v/>
      </c>
      <c r="H83" s="226"/>
      <c r="I83" s="227"/>
      <c r="J83" s="227"/>
      <c r="K83" s="227"/>
      <c r="L83" s="228"/>
      <c r="M83" s="211"/>
      <c r="N83" s="212"/>
      <c r="O83" s="213"/>
      <c r="P83" s="213"/>
      <c r="Q83" s="213"/>
      <c r="R83" s="213"/>
      <c r="S83" s="214"/>
      <c r="T83" s="215"/>
      <c r="U83" s="214"/>
      <c r="V83" s="214"/>
      <c r="W83" s="216"/>
      <c r="X83" s="380" t="str">
        <f t="shared" si="6"/>
        <v/>
      </c>
      <c r="Y83" s="471"/>
      <c r="AA83" s="815">
        <f>_xlfn.IFNA(INDEX('Delegated Wage Grid'!C$14:C$50,MATCH($A83,ListDelegated,0)),0)</f>
        <v>0</v>
      </c>
      <c r="AB83" s="363">
        <f>_xlfn.IFNA(INDEX('Delegated Wage Grid'!D$14:D$50,MATCH($A83,ListDelegated,0)),0)</f>
        <v>0</v>
      </c>
      <c r="AC83" s="363">
        <f>_xlfn.IFNA(INDEX('Delegated Wage Grid'!E$14:E$50,MATCH($A83,ListDelegated,0)),0)</f>
        <v>0</v>
      </c>
      <c r="AD83" s="363">
        <f>_xlfn.IFNA(INDEX('Delegated Wage Grid'!F$14:F$50,MATCH($A83,ListDelegated,0)),0)</f>
        <v>0</v>
      </c>
      <c r="AE83" s="363">
        <f>_xlfn.IFNA(INDEX('Delegated Wage Grid'!G$14:G$50,MATCH($A83,ListDelegated,0)),0)</f>
        <v>0</v>
      </c>
      <c r="AF83" s="363">
        <f>_xlfn.IFNA(INDEX('Delegated Wage Grid'!H$14:H$50,MATCH($A83,ListDelegated,0)),0)</f>
        <v>0</v>
      </c>
      <c r="AG83" s="363">
        <f t="shared" si="7"/>
        <v>0</v>
      </c>
      <c r="AH83" s="363">
        <f t="shared" si="8"/>
        <v>0</v>
      </c>
    </row>
    <row r="84" spans="1:34" x14ac:dyDescent="0.25">
      <c r="A84" s="86"/>
      <c r="B84" s="65"/>
      <c r="C84" s="194"/>
      <c r="D84" s="244" t="str">
        <f>IF(ISBLANK(A84),"",IF(#REF!=0,"-",#REF!))</f>
        <v/>
      </c>
      <c r="E84" s="201"/>
      <c r="F84" s="245"/>
      <c r="G84" s="250" t="str">
        <f t="shared" si="5"/>
        <v/>
      </c>
      <c r="H84" s="226"/>
      <c r="I84" s="227"/>
      <c r="J84" s="227"/>
      <c r="K84" s="227"/>
      <c r="L84" s="228"/>
      <c r="M84" s="211"/>
      <c r="N84" s="212"/>
      <c r="O84" s="213"/>
      <c r="P84" s="213"/>
      <c r="Q84" s="213"/>
      <c r="R84" s="213"/>
      <c r="S84" s="214"/>
      <c r="T84" s="215"/>
      <c r="U84" s="214"/>
      <c r="V84" s="214"/>
      <c r="W84" s="216"/>
      <c r="X84" s="380" t="str">
        <f t="shared" si="6"/>
        <v/>
      </c>
      <c r="Y84" s="471"/>
      <c r="AA84" s="815">
        <f>_xlfn.IFNA(INDEX('Delegated Wage Grid'!C$14:C$50,MATCH($A84,ListDelegated,0)),0)</f>
        <v>0</v>
      </c>
      <c r="AB84" s="363">
        <f>_xlfn.IFNA(INDEX('Delegated Wage Grid'!D$14:D$50,MATCH($A84,ListDelegated,0)),0)</f>
        <v>0</v>
      </c>
      <c r="AC84" s="363">
        <f>_xlfn.IFNA(INDEX('Delegated Wage Grid'!E$14:E$50,MATCH($A84,ListDelegated,0)),0)</f>
        <v>0</v>
      </c>
      <c r="AD84" s="363">
        <f>_xlfn.IFNA(INDEX('Delegated Wage Grid'!F$14:F$50,MATCH($A84,ListDelegated,0)),0)</f>
        <v>0</v>
      </c>
      <c r="AE84" s="363">
        <f>_xlfn.IFNA(INDEX('Delegated Wage Grid'!G$14:G$50,MATCH($A84,ListDelegated,0)),0)</f>
        <v>0</v>
      </c>
      <c r="AF84" s="363">
        <f>_xlfn.IFNA(INDEX('Delegated Wage Grid'!H$14:H$50,MATCH($A84,ListDelegated,0)),0)</f>
        <v>0</v>
      </c>
      <c r="AG84" s="363">
        <f t="shared" si="7"/>
        <v>0</v>
      </c>
      <c r="AH84" s="363">
        <f t="shared" si="8"/>
        <v>0</v>
      </c>
    </row>
    <row r="85" spans="1:34" x14ac:dyDescent="0.25">
      <c r="A85" s="86"/>
      <c r="B85" s="65"/>
      <c r="C85" s="194"/>
      <c r="D85" s="244" t="str">
        <f>IF(ISBLANK(A85),"",IF(#REF!=0,"-",#REF!))</f>
        <v/>
      </c>
      <c r="E85" s="201"/>
      <c r="F85" s="245"/>
      <c r="G85" s="250" t="str">
        <f t="shared" si="5"/>
        <v/>
      </c>
      <c r="H85" s="226"/>
      <c r="I85" s="227"/>
      <c r="J85" s="227"/>
      <c r="K85" s="227"/>
      <c r="L85" s="228"/>
      <c r="M85" s="211"/>
      <c r="N85" s="212"/>
      <c r="O85" s="213"/>
      <c r="P85" s="213"/>
      <c r="Q85" s="213"/>
      <c r="R85" s="213"/>
      <c r="S85" s="214"/>
      <c r="T85" s="215"/>
      <c r="U85" s="214"/>
      <c r="V85" s="214"/>
      <c r="W85" s="216"/>
      <c r="X85" s="380" t="str">
        <f t="shared" si="6"/>
        <v/>
      </c>
      <c r="Y85" s="471"/>
      <c r="AA85" s="815">
        <f>_xlfn.IFNA(INDEX('Delegated Wage Grid'!C$14:C$50,MATCH($A85,ListDelegated,0)),0)</f>
        <v>0</v>
      </c>
      <c r="AB85" s="363">
        <f>_xlfn.IFNA(INDEX('Delegated Wage Grid'!D$14:D$50,MATCH($A85,ListDelegated,0)),0)</f>
        <v>0</v>
      </c>
      <c r="AC85" s="363">
        <f>_xlfn.IFNA(INDEX('Delegated Wage Grid'!E$14:E$50,MATCH($A85,ListDelegated,0)),0)</f>
        <v>0</v>
      </c>
      <c r="AD85" s="363">
        <f>_xlfn.IFNA(INDEX('Delegated Wage Grid'!F$14:F$50,MATCH($A85,ListDelegated,0)),0)</f>
        <v>0</v>
      </c>
      <c r="AE85" s="363">
        <f>_xlfn.IFNA(INDEX('Delegated Wage Grid'!G$14:G$50,MATCH($A85,ListDelegated,0)),0)</f>
        <v>0</v>
      </c>
      <c r="AF85" s="363">
        <f>_xlfn.IFNA(INDEX('Delegated Wage Grid'!H$14:H$50,MATCH($A85,ListDelegated,0)),0)</f>
        <v>0</v>
      </c>
      <c r="AG85" s="363">
        <f t="shared" si="7"/>
        <v>0</v>
      </c>
      <c r="AH85" s="363">
        <f t="shared" si="8"/>
        <v>0</v>
      </c>
    </row>
    <row r="86" spans="1:34" x14ac:dyDescent="0.25">
      <c r="A86" s="86"/>
      <c r="B86" s="65"/>
      <c r="C86" s="194"/>
      <c r="D86" s="244" t="str">
        <f>IF(ISBLANK(A86),"",IF(#REF!=0,"-",#REF!))</f>
        <v/>
      </c>
      <c r="E86" s="201"/>
      <c r="F86" s="245"/>
      <c r="G86" s="250" t="str">
        <f t="shared" si="5"/>
        <v/>
      </c>
      <c r="H86" s="226"/>
      <c r="I86" s="227"/>
      <c r="J86" s="227"/>
      <c r="K86" s="227"/>
      <c r="L86" s="228"/>
      <c r="M86" s="211"/>
      <c r="N86" s="212"/>
      <c r="O86" s="213"/>
      <c r="P86" s="213"/>
      <c r="Q86" s="213"/>
      <c r="R86" s="213"/>
      <c r="S86" s="214"/>
      <c r="T86" s="215"/>
      <c r="U86" s="214"/>
      <c r="V86" s="214"/>
      <c r="W86" s="216"/>
      <c r="X86" s="380" t="str">
        <f t="shared" si="6"/>
        <v/>
      </c>
      <c r="Y86" s="471"/>
      <c r="AA86" s="815">
        <f>_xlfn.IFNA(INDEX('Delegated Wage Grid'!C$14:C$50,MATCH($A86,ListDelegated,0)),0)</f>
        <v>0</v>
      </c>
      <c r="AB86" s="363">
        <f>_xlfn.IFNA(INDEX('Delegated Wage Grid'!D$14:D$50,MATCH($A86,ListDelegated,0)),0)</f>
        <v>0</v>
      </c>
      <c r="AC86" s="363">
        <f>_xlfn.IFNA(INDEX('Delegated Wage Grid'!E$14:E$50,MATCH($A86,ListDelegated,0)),0)</f>
        <v>0</v>
      </c>
      <c r="AD86" s="363">
        <f>_xlfn.IFNA(INDEX('Delegated Wage Grid'!F$14:F$50,MATCH($A86,ListDelegated,0)),0)</f>
        <v>0</v>
      </c>
      <c r="AE86" s="363">
        <f>_xlfn.IFNA(INDEX('Delegated Wage Grid'!G$14:G$50,MATCH($A86,ListDelegated,0)),0)</f>
        <v>0</v>
      </c>
      <c r="AF86" s="363">
        <f>_xlfn.IFNA(INDEX('Delegated Wage Grid'!H$14:H$50,MATCH($A86,ListDelegated,0)),0)</f>
        <v>0</v>
      </c>
      <c r="AG86" s="363">
        <f t="shared" si="7"/>
        <v>0</v>
      </c>
      <c r="AH86" s="363">
        <f t="shared" si="8"/>
        <v>0</v>
      </c>
    </row>
    <row r="87" spans="1:34" x14ac:dyDescent="0.25">
      <c r="A87" s="86"/>
      <c r="B87" s="65"/>
      <c r="C87" s="194"/>
      <c r="D87" s="244" t="str">
        <f>IF(ISBLANK(A87),"",IF(#REF!=0,"-",#REF!))</f>
        <v/>
      </c>
      <c r="E87" s="201"/>
      <c r="F87" s="245"/>
      <c r="G87" s="250" t="str">
        <f t="shared" si="5"/>
        <v/>
      </c>
      <c r="H87" s="226"/>
      <c r="I87" s="227"/>
      <c r="J87" s="227"/>
      <c r="K87" s="227"/>
      <c r="L87" s="228"/>
      <c r="M87" s="211"/>
      <c r="N87" s="212"/>
      <c r="O87" s="213"/>
      <c r="P87" s="213"/>
      <c r="Q87" s="213"/>
      <c r="R87" s="213"/>
      <c r="S87" s="214"/>
      <c r="T87" s="215"/>
      <c r="U87" s="214"/>
      <c r="V87" s="214"/>
      <c r="W87" s="216"/>
      <c r="X87" s="380" t="str">
        <f t="shared" si="6"/>
        <v/>
      </c>
      <c r="Y87" s="471"/>
      <c r="AA87" s="815">
        <f>_xlfn.IFNA(INDEX('Delegated Wage Grid'!C$14:C$50,MATCH($A87,ListDelegated,0)),0)</f>
        <v>0</v>
      </c>
      <c r="AB87" s="363">
        <f>_xlfn.IFNA(INDEX('Delegated Wage Grid'!D$14:D$50,MATCH($A87,ListDelegated,0)),0)</f>
        <v>0</v>
      </c>
      <c r="AC87" s="363">
        <f>_xlfn.IFNA(INDEX('Delegated Wage Grid'!E$14:E$50,MATCH($A87,ListDelegated,0)),0)</f>
        <v>0</v>
      </c>
      <c r="AD87" s="363">
        <f>_xlfn.IFNA(INDEX('Delegated Wage Grid'!F$14:F$50,MATCH($A87,ListDelegated,0)),0)</f>
        <v>0</v>
      </c>
      <c r="AE87" s="363">
        <f>_xlfn.IFNA(INDEX('Delegated Wage Grid'!G$14:G$50,MATCH($A87,ListDelegated,0)),0)</f>
        <v>0</v>
      </c>
      <c r="AF87" s="363">
        <f>_xlfn.IFNA(INDEX('Delegated Wage Grid'!H$14:H$50,MATCH($A87,ListDelegated,0)),0)</f>
        <v>0</v>
      </c>
      <c r="AG87" s="363">
        <f t="shared" si="7"/>
        <v>0</v>
      </c>
      <c r="AH87" s="363">
        <f t="shared" si="8"/>
        <v>0</v>
      </c>
    </row>
    <row r="88" spans="1:34" x14ac:dyDescent="0.25">
      <c r="A88" s="86"/>
      <c r="B88" s="65"/>
      <c r="C88" s="194"/>
      <c r="D88" s="244" t="str">
        <f>IF(ISBLANK(A88),"",IF(#REF!=0,"-",#REF!))</f>
        <v/>
      </c>
      <c r="E88" s="201"/>
      <c r="F88" s="245"/>
      <c r="G88" s="250" t="str">
        <f t="shared" si="5"/>
        <v/>
      </c>
      <c r="H88" s="226"/>
      <c r="I88" s="227"/>
      <c r="J88" s="227"/>
      <c r="K88" s="227"/>
      <c r="L88" s="228"/>
      <c r="M88" s="211"/>
      <c r="N88" s="212"/>
      <c r="O88" s="213"/>
      <c r="P88" s="213"/>
      <c r="Q88" s="213"/>
      <c r="R88" s="213"/>
      <c r="S88" s="214"/>
      <c r="T88" s="215"/>
      <c r="U88" s="214"/>
      <c r="V88" s="214"/>
      <c r="W88" s="216"/>
      <c r="X88" s="380" t="str">
        <f t="shared" si="6"/>
        <v/>
      </c>
      <c r="Y88" s="471"/>
      <c r="AA88" s="815">
        <f>_xlfn.IFNA(INDEX('Delegated Wage Grid'!C$14:C$50,MATCH($A88,ListDelegated,0)),0)</f>
        <v>0</v>
      </c>
      <c r="AB88" s="363">
        <f>_xlfn.IFNA(INDEX('Delegated Wage Grid'!D$14:D$50,MATCH($A88,ListDelegated,0)),0)</f>
        <v>0</v>
      </c>
      <c r="AC88" s="363">
        <f>_xlfn.IFNA(INDEX('Delegated Wage Grid'!E$14:E$50,MATCH($A88,ListDelegated,0)),0)</f>
        <v>0</v>
      </c>
      <c r="AD88" s="363">
        <f>_xlfn.IFNA(INDEX('Delegated Wage Grid'!F$14:F$50,MATCH($A88,ListDelegated,0)),0)</f>
        <v>0</v>
      </c>
      <c r="AE88" s="363">
        <f>_xlfn.IFNA(INDEX('Delegated Wage Grid'!G$14:G$50,MATCH($A88,ListDelegated,0)),0)</f>
        <v>0</v>
      </c>
      <c r="AF88" s="363">
        <f>_xlfn.IFNA(INDEX('Delegated Wage Grid'!H$14:H$50,MATCH($A88,ListDelegated,0)),0)</f>
        <v>0</v>
      </c>
      <c r="AG88" s="363">
        <f t="shared" si="7"/>
        <v>0</v>
      </c>
      <c r="AH88" s="363">
        <f t="shared" si="8"/>
        <v>0</v>
      </c>
    </row>
    <row r="89" spans="1:34" x14ac:dyDescent="0.25">
      <c r="A89" s="86"/>
      <c r="B89" s="65"/>
      <c r="C89" s="194"/>
      <c r="D89" s="244" t="str">
        <f>IF(ISBLANK(A89),"",IF(#REF!=0,"-",#REF!))</f>
        <v/>
      </c>
      <c r="E89" s="201"/>
      <c r="F89" s="245"/>
      <c r="G89" s="250" t="str">
        <f t="shared" si="5"/>
        <v/>
      </c>
      <c r="H89" s="226"/>
      <c r="I89" s="227"/>
      <c r="J89" s="227"/>
      <c r="K89" s="227"/>
      <c r="L89" s="228"/>
      <c r="M89" s="211"/>
      <c r="N89" s="212"/>
      <c r="O89" s="213"/>
      <c r="P89" s="213"/>
      <c r="Q89" s="213"/>
      <c r="R89" s="213"/>
      <c r="S89" s="214"/>
      <c r="T89" s="215"/>
      <c r="U89" s="214"/>
      <c r="V89" s="214"/>
      <c r="W89" s="216"/>
      <c r="X89" s="380" t="str">
        <f t="shared" si="6"/>
        <v/>
      </c>
      <c r="Y89" s="471"/>
      <c r="AA89" s="815">
        <f>_xlfn.IFNA(INDEX('Delegated Wage Grid'!C$14:C$50,MATCH($A89,ListDelegated,0)),0)</f>
        <v>0</v>
      </c>
      <c r="AB89" s="363">
        <f>_xlfn.IFNA(INDEX('Delegated Wage Grid'!D$14:D$50,MATCH($A89,ListDelegated,0)),0)</f>
        <v>0</v>
      </c>
      <c r="AC89" s="363">
        <f>_xlfn.IFNA(INDEX('Delegated Wage Grid'!E$14:E$50,MATCH($A89,ListDelegated,0)),0)</f>
        <v>0</v>
      </c>
      <c r="AD89" s="363">
        <f>_xlfn.IFNA(INDEX('Delegated Wage Grid'!F$14:F$50,MATCH($A89,ListDelegated,0)),0)</f>
        <v>0</v>
      </c>
      <c r="AE89" s="363">
        <f>_xlfn.IFNA(INDEX('Delegated Wage Grid'!G$14:G$50,MATCH($A89,ListDelegated,0)),0)</f>
        <v>0</v>
      </c>
      <c r="AF89" s="363">
        <f>_xlfn.IFNA(INDEX('Delegated Wage Grid'!H$14:H$50,MATCH($A89,ListDelegated,0)),0)</f>
        <v>0</v>
      </c>
      <c r="AG89" s="363">
        <f t="shared" si="7"/>
        <v>0</v>
      </c>
      <c r="AH89" s="363">
        <f t="shared" si="8"/>
        <v>0</v>
      </c>
    </row>
    <row r="90" spans="1:34" x14ac:dyDescent="0.25">
      <c r="A90" s="86"/>
      <c r="B90" s="65"/>
      <c r="C90" s="194"/>
      <c r="D90" s="244" t="str">
        <f>IF(ISBLANK(A90),"",IF(#REF!=0,"-",#REF!))</f>
        <v/>
      </c>
      <c r="E90" s="201"/>
      <c r="F90" s="245"/>
      <c r="G90" s="250" t="str">
        <f t="shared" si="5"/>
        <v/>
      </c>
      <c r="H90" s="226"/>
      <c r="I90" s="227"/>
      <c r="J90" s="227"/>
      <c r="K90" s="227"/>
      <c r="L90" s="228"/>
      <c r="M90" s="211"/>
      <c r="N90" s="212"/>
      <c r="O90" s="213"/>
      <c r="P90" s="213"/>
      <c r="Q90" s="213"/>
      <c r="R90" s="213"/>
      <c r="S90" s="214"/>
      <c r="T90" s="215"/>
      <c r="U90" s="214"/>
      <c r="V90" s="214"/>
      <c r="W90" s="216"/>
      <c r="X90" s="380" t="str">
        <f t="shared" si="6"/>
        <v/>
      </c>
      <c r="Y90" s="471"/>
      <c r="AA90" s="815">
        <f>_xlfn.IFNA(INDEX('Delegated Wage Grid'!C$14:C$50,MATCH($A90,ListDelegated,0)),0)</f>
        <v>0</v>
      </c>
      <c r="AB90" s="363">
        <f>_xlfn.IFNA(INDEX('Delegated Wage Grid'!D$14:D$50,MATCH($A90,ListDelegated,0)),0)</f>
        <v>0</v>
      </c>
      <c r="AC90" s="363">
        <f>_xlfn.IFNA(INDEX('Delegated Wage Grid'!E$14:E$50,MATCH($A90,ListDelegated,0)),0)</f>
        <v>0</v>
      </c>
      <c r="AD90" s="363">
        <f>_xlfn.IFNA(INDEX('Delegated Wage Grid'!F$14:F$50,MATCH($A90,ListDelegated,0)),0)</f>
        <v>0</v>
      </c>
      <c r="AE90" s="363">
        <f>_xlfn.IFNA(INDEX('Delegated Wage Grid'!G$14:G$50,MATCH($A90,ListDelegated,0)),0)</f>
        <v>0</v>
      </c>
      <c r="AF90" s="363">
        <f>_xlfn.IFNA(INDEX('Delegated Wage Grid'!H$14:H$50,MATCH($A90,ListDelegated,0)),0)</f>
        <v>0</v>
      </c>
      <c r="AG90" s="363">
        <f t="shared" si="7"/>
        <v>0</v>
      </c>
      <c r="AH90" s="363">
        <f t="shared" si="8"/>
        <v>0</v>
      </c>
    </row>
    <row r="91" spans="1:34" x14ac:dyDescent="0.25">
      <c r="A91" s="86"/>
      <c r="B91" s="65"/>
      <c r="C91" s="194"/>
      <c r="D91" s="244" t="str">
        <f>IF(ISBLANK(A91),"",IF(#REF!=0,"-",#REF!))</f>
        <v/>
      </c>
      <c r="E91" s="201"/>
      <c r="F91" s="245"/>
      <c r="G91" s="250" t="str">
        <f t="shared" si="5"/>
        <v/>
      </c>
      <c r="H91" s="226"/>
      <c r="I91" s="227"/>
      <c r="J91" s="227"/>
      <c r="K91" s="227"/>
      <c r="L91" s="228"/>
      <c r="M91" s="211"/>
      <c r="N91" s="212"/>
      <c r="O91" s="213"/>
      <c r="P91" s="213"/>
      <c r="Q91" s="213"/>
      <c r="R91" s="213"/>
      <c r="S91" s="214"/>
      <c r="T91" s="215"/>
      <c r="U91" s="214"/>
      <c r="V91" s="214"/>
      <c r="W91" s="216"/>
      <c r="X91" s="380" t="str">
        <f t="shared" si="6"/>
        <v/>
      </c>
      <c r="Y91" s="471"/>
      <c r="AA91" s="815">
        <f>_xlfn.IFNA(INDEX('Delegated Wage Grid'!C$14:C$50,MATCH($A91,ListDelegated,0)),0)</f>
        <v>0</v>
      </c>
      <c r="AB91" s="363">
        <f>_xlfn.IFNA(INDEX('Delegated Wage Grid'!D$14:D$50,MATCH($A91,ListDelegated,0)),0)</f>
        <v>0</v>
      </c>
      <c r="AC91" s="363">
        <f>_xlfn.IFNA(INDEX('Delegated Wage Grid'!E$14:E$50,MATCH($A91,ListDelegated,0)),0)</f>
        <v>0</v>
      </c>
      <c r="AD91" s="363">
        <f>_xlfn.IFNA(INDEX('Delegated Wage Grid'!F$14:F$50,MATCH($A91,ListDelegated,0)),0)</f>
        <v>0</v>
      </c>
      <c r="AE91" s="363">
        <f>_xlfn.IFNA(INDEX('Delegated Wage Grid'!G$14:G$50,MATCH($A91,ListDelegated,0)),0)</f>
        <v>0</v>
      </c>
      <c r="AF91" s="363">
        <f>_xlfn.IFNA(INDEX('Delegated Wage Grid'!H$14:H$50,MATCH($A91,ListDelegated,0)),0)</f>
        <v>0</v>
      </c>
      <c r="AG91" s="363">
        <f t="shared" si="7"/>
        <v>0</v>
      </c>
      <c r="AH91" s="363">
        <f t="shared" si="8"/>
        <v>0</v>
      </c>
    </row>
    <row r="92" spans="1:34" x14ac:dyDescent="0.25">
      <c r="A92" s="86"/>
      <c r="B92" s="65"/>
      <c r="C92" s="194"/>
      <c r="D92" s="244" t="str">
        <f>IF(ISBLANK(A92),"",IF(#REF!=0,"-",#REF!))</f>
        <v/>
      </c>
      <c r="E92" s="201"/>
      <c r="F92" s="245"/>
      <c r="G92" s="250" t="str">
        <f t="shared" si="5"/>
        <v/>
      </c>
      <c r="H92" s="226"/>
      <c r="I92" s="227"/>
      <c r="J92" s="227"/>
      <c r="K92" s="227"/>
      <c r="L92" s="228"/>
      <c r="M92" s="211"/>
      <c r="N92" s="212"/>
      <c r="O92" s="213"/>
      <c r="P92" s="213"/>
      <c r="Q92" s="213"/>
      <c r="R92" s="213"/>
      <c r="S92" s="214"/>
      <c r="T92" s="215"/>
      <c r="U92" s="214"/>
      <c r="V92" s="214"/>
      <c r="W92" s="216"/>
      <c r="X92" s="380" t="str">
        <f t="shared" si="6"/>
        <v/>
      </c>
      <c r="Y92" s="471"/>
      <c r="AA92" s="815">
        <f>_xlfn.IFNA(INDEX('Delegated Wage Grid'!C$14:C$50,MATCH($A92,ListDelegated,0)),0)</f>
        <v>0</v>
      </c>
      <c r="AB92" s="363">
        <f>_xlfn.IFNA(INDEX('Delegated Wage Grid'!D$14:D$50,MATCH($A92,ListDelegated,0)),0)</f>
        <v>0</v>
      </c>
      <c r="AC92" s="363">
        <f>_xlfn.IFNA(INDEX('Delegated Wage Grid'!E$14:E$50,MATCH($A92,ListDelegated,0)),0)</f>
        <v>0</v>
      </c>
      <c r="AD92" s="363">
        <f>_xlfn.IFNA(INDEX('Delegated Wage Grid'!F$14:F$50,MATCH($A92,ListDelegated,0)),0)</f>
        <v>0</v>
      </c>
      <c r="AE92" s="363">
        <f>_xlfn.IFNA(INDEX('Delegated Wage Grid'!G$14:G$50,MATCH($A92,ListDelegated,0)),0)</f>
        <v>0</v>
      </c>
      <c r="AF92" s="363">
        <f>_xlfn.IFNA(INDEX('Delegated Wage Grid'!H$14:H$50,MATCH($A92,ListDelegated,0)),0)</f>
        <v>0</v>
      </c>
      <c r="AG92" s="363">
        <f t="shared" si="7"/>
        <v>0</v>
      </c>
      <c r="AH92" s="363">
        <f t="shared" si="8"/>
        <v>0</v>
      </c>
    </row>
    <row r="93" spans="1:34" x14ac:dyDescent="0.25">
      <c r="A93" s="86"/>
      <c r="B93" s="65"/>
      <c r="C93" s="194"/>
      <c r="D93" s="244" t="str">
        <f>IF(ISBLANK(A93),"",IF(#REF!=0,"-",#REF!))</f>
        <v/>
      </c>
      <c r="E93" s="201"/>
      <c r="F93" s="245"/>
      <c r="G93" s="250" t="str">
        <f t="shared" si="5"/>
        <v/>
      </c>
      <c r="H93" s="226"/>
      <c r="I93" s="227"/>
      <c r="J93" s="227"/>
      <c r="K93" s="227"/>
      <c r="L93" s="228"/>
      <c r="M93" s="211"/>
      <c r="N93" s="212"/>
      <c r="O93" s="213"/>
      <c r="P93" s="213"/>
      <c r="Q93" s="213"/>
      <c r="R93" s="213"/>
      <c r="S93" s="214"/>
      <c r="T93" s="215"/>
      <c r="U93" s="214"/>
      <c r="V93" s="214"/>
      <c r="W93" s="216"/>
      <c r="X93" s="380" t="str">
        <f t="shared" si="6"/>
        <v/>
      </c>
      <c r="Y93" s="471"/>
      <c r="AA93" s="815">
        <f>_xlfn.IFNA(INDEX('Delegated Wage Grid'!C$14:C$50,MATCH($A93,ListDelegated,0)),0)</f>
        <v>0</v>
      </c>
      <c r="AB93" s="363">
        <f>_xlfn.IFNA(INDEX('Delegated Wage Grid'!D$14:D$50,MATCH($A93,ListDelegated,0)),0)</f>
        <v>0</v>
      </c>
      <c r="AC93" s="363">
        <f>_xlfn.IFNA(INDEX('Delegated Wage Grid'!E$14:E$50,MATCH($A93,ListDelegated,0)),0)</f>
        <v>0</v>
      </c>
      <c r="AD93" s="363">
        <f>_xlfn.IFNA(INDEX('Delegated Wage Grid'!F$14:F$50,MATCH($A93,ListDelegated,0)),0)</f>
        <v>0</v>
      </c>
      <c r="AE93" s="363">
        <f>_xlfn.IFNA(INDEX('Delegated Wage Grid'!G$14:G$50,MATCH($A93,ListDelegated,0)),0)</f>
        <v>0</v>
      </c>
      <c r="AF93" s="363">
        <f>_xlfn.IFNA(INDEX('Delegated Wage Grid'!H$14:H$50,MATCH($A93,ListDelegated,0)),0)</f>
        <v>0</v>
      </c>
      <c r="AG93" s="363">
        <f t="shared" si="7"/>
        <v>0</v>
      </c>
      <c r="AH93" s="363">
        <f t="shared" si="8"/>
        <v>0</v>
      </c>
    </row>
    <row r="94" spans="1:34" x14ac:dyDescent="0.25">
      <c r="A94" s="86"/>
      <c r="B94" s="65"/>
      <c r="C94" s="194"/>
      <c r="D94" s="244" t="str">
        <f>IF(ISBLANK(A94),"",IF(#REF!=0,"-",#REF!))</f>
        <v/>
      </c>
      <c r="E94" s="201"/>
      <c r="F94" s="245"/>
      <c r="G94" s="250" t="str">
        <f t="shared" si="5"/>
        <v/>
      </c>
      <c r="H94" s="226"/>
      <c r="I94" s="227"/>
      <c r="J94" s="227"/>
      <c r="K94" s="227"/>
      <c r="L94" s="228"/>
      <c r="M94" s="211"/>
      <c r="N94" s="212"/>
      <c r="O94" s="213"/>
      <c r="P94" s="213"/>
      <c r="Q94" s="213"/>
      <c r="R94" s="213"/>
      <c r="S94" s="214"/>
      <c r="T94" s="215"/>
      <c r="U94" s="214"/>
      <c r="V94" s="214"/>
      <c r="W94" s="216"/>
      <c r="X94" s="380" t="str">
        <f t="shared" si="6"/>
        <v/>
      </c>
      <c r="Y94" s="471"/>
      <c r="AA94" s="815">
        <f>_xlfn.IFNA(INDEX('Delegated Wage Grid'!C$14:C$50,MATCH($A94,ListDelegated,0)),0)</f>
        <v>0</v>
      </c>
      <c r="AB94" s="363">
        <f>_xlfn.IFNA(INDEX('Delegated Wage Grid'!D$14:D$50,MATCH($A94,ListDelegated,0)),0)</f>
        <v>0</v>
      </c>
      <c r="AC94" s="363">
        <f>_xlfn.IFNA(INDEX('Delegated Wage Grid'!E$14:E$50,MATCH($A94,ListDelegated,0)),0)</f>
        <v>0</v>
      </c>
      <c r="AD94" s="363">
        <f>_xlfn.IFNA(INDEX('Delegated Wage Grid'!F$14:F$50,MATCH($A94,ListDelegated,0)),0)</f>
        <v>0</v>
      </c>
      <c r="AE94" s="363">
        <f>_xlfn.IFNA(INDEX('Delegated Wage Grid'!G$14:G$50,MATCH($A94,ListDelegated,0)),0)</f>
        <v>0</v>
      </c>
      <c r="AF94" s="363">
        <f>_xlfn.IFNA(INDEX('Delegated Wage Grid'!H$14:H$50,MATCH($A94,ListDelegated,0)),0)</f>
        <v>0</v>
      </c>
      <c r="AG94" s="363">
        <f t="shared" si="7"/>
        <v>0</v>
      </c>
      <c r="AH94" s="363">
        <f t="shared" si="8"/>
        <v>0</v>
      </c>
    </row>
    <row r="95" spans="1:34" x14ac:dyDescent="0.25">
      <c r="A95" s="86"/>
      <c r="B95" s="65"/>
      <c r="C95" s="194"/>
      <c r="D95" s="244" t="str">
        <f>IF(ISBLANK(A95),"",IF(#REF!=0,"-",#REF!))</f>
        <v/>
      </c>
      <c r="E95" s="201"/>
      <c r="F95" s="245"/>
      <c r="G95" s="250" t="str">
        <f t="shared" si="5"/>
        <v/>
      </c>
      <c r="H95" s="226"/>
      <c r="I95" s="227"/>
      <c r="J95" s="227"/>
      <c r="K95" s="227"/>
      <c r="L95" s="228"/>
      <c r="M95" s="211"/>
      <c r="N95" s="212"/>
      <c r="O95" s="213"/>
      <c r="P95" s="213"/>
      <c r="Q95" s="213"/>
      <c r="R95" s="213"/>
      <c r="S95" s="214"/>
      <c r="T95" s="215"/>
      <c r="U95" s="214"/>
      <c r="V95" s="214"/>
      <c r="W95" s="216"/>
      <c r="X95" s="380" t="str">
        <f t="shared" si="6"/>
        <v/>
      </c>
      <c r="Y95" s="471"/>
      <c r="AA95" s="815">
        <f>_xlfn.IFNA(INDEX('Delegated Wage Grid'!C$14:C$50,MATCH($A95,ListDelegated,0)),0)</f>
        <v>0</v>
      </c>
      <c r="AB95" s="363">
        <f>_xlfn.IFNA(INDEX('Delegated Wage Grid'!D$14:D$50,MATCH($A95,ListDelegated,0)),0)</f>
        <v>0</v>
      </c>
      <c r="AC95" s="363">
        <f>_xlfn.IFNA(INDEX('Delegated Wage Grid'!E$14:E$50,MATCH($A95,ListDelegated,0)),0)</f>
        <v>0</v>
      </c>
      <c r="AD95" s="363">
        <f>_xlfn.IFNA(INDEX('Delegated Wage Grid'!F$14:F$50,MATCH($A95,ListDelegated,0)),0)</f>
        <v>0</v>
      </c>
      <c r="AE95" s="363">
        <f>_xlfn.IFNA(INDEX('Delegated Wage Grid'!G$14:G$50,MATCH($A95,ListDelegated,0)),0)</f>
        <v>0</v>
      </c>
      <c r="AF95" s="363">
        <f>_xlfn.IFNA(INDEX('Delegated Wage Grid'!H$14:H$50,MATCH($A95,ListDelegated,0)),0)</f>
        <v>0</v>
      </c>
      <c r="AG95" s="363">
        <f t="shared" si="7"/>
        <v>0</v>
      </c>
      <c r="AH95" s="363">
        <f t="shared" si="8"/>
        <v>0</v>
      </c>
    </row>
    <row r="96" spans="1:34" x14ac:dyDescent="0.25">
      <c r="A96" s="86"/>
      <c r="B96" s="65"/>
      <c r="C96" s="194"/>
      <c r="D96" s="244" t="str">
        <f>IF(ISBLANK(A96),"",IF(#REF!=0,"-",#REF!))</f>
        <v/>
      </c>
      <c r="E96" s="201"/>
      <c r="F96" s="245"/>
      <c r="G96" s="250" t="str">
        <f t="shared" si="5"/>
        <v/>
      </c>
      <c r="H96" s="226"/>
      <c r="I96" s="227"/>
      <c r="J96" s="227"/>
      <c r="K96" s="227"/>
      <c r="L96" s="228"/>
      <c r="M96" s="211"/>
      <c r="N96" s="212"/>
      <c r="O96" s="213"/>
      <c r="P96" s="213"/>
      <c r="Q96" s="213"/>
      <c r="R96" s="213"/>
      <c r="S96" s="214"/>
      <c r="T96" s="215"/>
      <c r="U96" s="214"/>
      <c r="V96" s="214"/>
      <c r="W96" s="216"/>
      <c r="X96" s="380" t="str">
        <f t="shared" si="6"/>
        <v/>
      </c>
      <c r="Y96" s="471"/>
      <c r="AA96" s="815">
        <f>_xlfn.IFNA(INDEX('Delegated Wage Grid'!C$14:C$50,MATCH($A96,ListDelegated,0)),0)</f>
        <v>0</v>
      </c>
      <c r="AB96" s="363">
        <f>_xlfn.IFNA(INDEX('Delegated Wage Grid'!D$14:D$50,MATCH($A96,ListDelegated,0)),0)</f>
        <v>0</v>
      </c>
      <c r="AC96" s="363">
        <f>_xlfn.IFNA(INDEX('Delegated Wage Grid'!E$14:E$50,MATCH($A96,ListDelegated,0)),0)</f>
        <v>0</v>
      </c>
      <c r="AD96" s="363">
        <f>_xlfn.IFNA(INDEX('Delegated Wage Grid'!F$14:F$50,MATCH($A96,ListDelegated,0)),0)</f>
        <v>0</v>
      </c>
      <c r="AE96" s="363">
        <f>_xlfn.IFNA(INDEX('Delegated Wage Grid'!G$14:G$50,MATCH($A96,ListDelegated,0)),0)</f>
        <v>0</v>
      </c>
      <c r="AF96" s="363">
        <f>_xlfn.IFNA(INDEX('Delegated Wage Grid'!H$14:H$50,MATCH($A96,ListDelegated,0)),0)</f>
        <v>0</v>
      </c>
      <c r="AG96" s="363">
        <f t="shared" si="7"/>
        <v>0</v>
      </c>
      <c r="AH96" s="363">
        <f t="shared" si="8"/>
        <v>0</v>
      </c>
    </row>
    <row r="97" spans="1:34" x14ac:dyDescent="0.25">
      <c r="A97" s="86"/>
      <c r="B97" s="65"/>
      <c r="C97" s="194"/>
      <c r="D97" s="244" t="str">
        <f>IF(ISBLANK(A97),"",IF(#REF!=0,"-",#REF!))</f>
        <v/>
      </c>
      <c r="E97" s="201"/>
      <c r="F97" s="245"/>
      <c r="G97" s="250" t="str">
        <f t="shared" si="5"/>
        <v/>
      </c>
      <c r="H97" s="226"/>
      <c r="I97" s="227"/>
      <c r="J97" s="227"/>
      <c r="K97" s="227"/>
      <c r="L97" s="228"/>
      <c r="M97" s="211"/>
      <c r="N97" s="212"/>
      <c r="O97" s="213"/>
      <c r="P97" s="213"/>
      <c r="Q97" s="213"/>
      <c r="R97" s="213"/>
      <c r="S97" s="214"/>
      <c r="T97" s="215"/>
      <c r="U97" s="214"/>
      <c r="V97" s="214"/>
      <c r="W97" s="216"/>
      <c r="X97" s="380" t="str">
        <f t="shared" si="6"/>
        <v/>
      </c>
      <c r="Y97" s="471"/>
      <c r="AA97" s="815">
        <f>_xlfn.IFNA(INDEX('Delegated Wage Grid'!C$14:C$50,MATCH($A97,ListDelegated,0)),0)</f>
        <v>0</v>
      </c>
      <c r="AB97" s="363">
        <f>_xlfn.IFNA(INDEX('Delegated Wage Grid'!D$14:D$50,MATCH($A97,ListDelegated,0)),0)</f>
        <v>0</v>
      </c>
      <c r="AC97" s="363">
        <f>_xlfn.IFNA(INDEX('Delegated Wage Grid'!E$14:E$50,MATCH($A97,ListDelegated,0)),0)</f>
        <v>0</v>
      </c>
      <c r="AD97" s="363">
        <f>_xlfn.IFNA(INDEX('Delegated Wage Grid'!F$14:F$50,MATCH($A97,ListDelegated,0)),0)</f>
        <v>0</v>
      </c>
      <c r="AE97" s="363">
        <f>_xlfn.IFNA(INDEX('Delegated Wage Grid'!G$14:G$50,MATCH($A97,ListDelegated,0)),0)</f>
        <v>0</v>
      </c>
      <c r="AF97" s="363">
        <f>_xlfn.IFNA(INDEX('Delegated Wage Grid'!H$14:H$50,MATCH($A97,ListDelegated,0)),0)</f>
        <v>0</v>
      </c>
      <c r="AG97" s="363">
        <f t="shared" si="7"/>
        <v>0</v>
      </c>
      <c r="AH97" s="363">
        <f t="shared" si="8"/>
        <v>0</v>
      </c>
    </row>
    <row r="98" spans="1:34" x14ac:dyDescent="0.25">
      <c r="A98" s="86"/>
      <c r="B98" s="65"/>
      <c r="C98" s="194"/>
      <c r="D98" s="244" t="str">
        <f>IF(ISBLANK(A98),"",IF(#REF!=0,"-",#REF!))</f>
        <v/>
      </c>
      <c r="E98" s="201"/>
      <c r="F98" s="245"/>
      <c r="G98" s="250" t="str">
        <f t="shared" si="5"/>
        <v/>
      </c>
      <c r="H98" s="226"/>
      <c r="I98" s="227"/>
      <c r="J98" s="227"/>
      <c r="K98" s="227"/>
      <c r="L98" s="228"/>
      <c r="M98" s="211"/>
      <c r="N98" s="212"/>
      <c r="O98" s="213"/>
      <c r="P98" s="213"/>
      <c r="Q98" s="213"/>
      <c r="R98" s="213"/>
      <c r="S98" s="214"/>
      <c r="T98" s="215"/>
      <c r="U98" s="214"/>
      <c r="V98" s="214"/>
      <c r="W98" s="216"/>
      <c r="X98" s="380" t="str">
        <f t="shared" si="6"/>
        <v/>
      </c>
      <c r="Y98" s="471"/>
      <c r="AA98" s="815">
        <f>_xlfn.IFNA(INDEX('Delegated Wage Grid'!C$14:C$50,MATCH($A98,ListDelegated,0)),0)</f>
        <v>0</v>
      </c>
      <c r="AB98" s="363">
        <f>_xlfn.IFNA(INDEX('Delegated Wage Grid'!D$14:D$50,MATCH($A98,ListDelegated,0)),0)</f>
        <v>0</v>
      </c>
      <c r="AC98" s="363">
        <f>_xlfn.IFNA(INDEX('Delegated Wage Grid'!E$14:E$50,MATCH($A98,ListDelegated,0)),0)</f>
        <v>0</v>
      </c>
      <c r="AD98" s="363">
        <f>_xlfn.IFNA(INDEX('Delegated Wage Grid'!F$14:F$50,MATCH($A98,ListDelegated,0)),0)</f>
        <v>0</v>
      </c>
      <c r="AE98" s="363">
        <f>_xlfn.IFNA(INDEX('Delegated Wage Grid'!G$14:G$50,MATCH($A98,ListDelegated,0)),0)</f>
        <v>0</v>
      </c>
      <c r="AF98" s="363">
        <f>_xlfn.IFNA(INDEX('Delegated Wage Grid'!H$14:H$50,MATCH($A98,ListDelegated,0)),0)</f>
        <v>0</v>
      </c>
      <c r="AG98" s="363">
        <f t="shared" si="7"/>
        <v>0</v>
      </c>
      <c r="AH98" s="363">
        <f t="shared" si="8"/>
        <v>0</v>
      </c>
    </row>
    <row r="99" spans="1:34" x14ac:dyDescent="0.25">
      <c r="A99" s="86"/>
      <c r="B99" s="65"/>
      <c r="C99" s="194"/>
      <c r="D99" s="244" t="str">
        <f>IF(ISBLANK(A99),"",IF(#REF!=0,"-",#REF!))</f>
        <v/>
      </c>
      <c r="E99" s="201"/>
      <c r="F99" s="245"/>
      <c r="G99" s="250" t="str">
        <f t="shared" si="5"/>
        <v/>
      </c>
      <c r="H99" s="226"/>
      <c r="I99" s="227"/>
      <c r="J99" s="227"/>
      <c r="K99" s="227"/>
      <c r="L99" s="228"/>
      <c r="M99" s="211"/>
      <c r="N99" s="212"/>
      <c r="O99" s="213"/>
      <c r="P99" s="213"/>
      <c r="Q99" s="213"/>
      <c r="R99" s="213"/>
      <c r="S99" s="214"/>
      <c r="T99" s="215"/>
      <c r="U99" s="214"/>
      <c r="V99" s="214"/>
      <c r="W99" s="216"/>
      <c r="X99" s="380" t="str">
        <f t="shared" si="6"/>
        <v/>
      </c>
      <c r="Y99" s="471"/>
      <c r="AA99" s="815">
        <f>_xlfn.IFNA(INDEX('Delegated Wage Grid'!C$14:C$50,MATCH($A99,ListDelegated,0)),0)</f>
        <v>0</v>
      </c>
      <c r="AB99" s="363">
        <f>_xlfn.IFNA(INDEX('Delegated Wage Grid'!D$14:D$50,MATCH($A99,ListDelegated,0)),0)</f>
        <v>0</v>
      </c>
      <c r="AC99" s="363">
        <f>_xlfn.IFNA(INDEX('Delegated Wage Grid'!E$14:E$50,MATCH($A99,ListDelegated,0)),0)</f>
        <v>0</v>
      </c>
      <c r="AD99" s="363">
        <f>_xlfn.IFNA(INDEX('Delegated Wage Grid'!F$14:F$50,MATCH($A99,ListDelegated,0)),0)</f>
        <v>0</v>
      </c>
      <c r="AE99" s="363">
        <f>_xlfn.IFNA(INDEX('Delegated Wage Grid'!G$14:G$50,MATCH($A99,ListDelegated,0)),0)</f>
        <v>0</v>
      </c>
      <c r="AF99" s="363">
        <f>_xlfn.IFNA(INDEX('Delegated Wage Grid'!H$14:H$50,MATCH($A99,ListDelegated,0)),0)</f>
        <v>0</v>
      </c>
      <c r="AG99" s="363">
        <f t="shared" si="7"/>
        <v>0</v>
      </c>
      <c r="AH99" s="363">
        <f t="shared" si="8"/>
        <v>0</v>
      </c>
    </row>
    <row r="100" spans="1:34" x14ac:dyDescent="0.25">
      <c r="A100" s="86"/>
      <c r="B100" s="65"/>
      <c r="C100" s="194"/>
      <c r="D100" s="244" t="str">
        <f>IF(ISBLANK(A100),"",IF(#REF!=0,"-",#REF!))</f>
        <v/>
      </c>
      <c r="E100" s="201"/>
      <c r="F100" s="245"/>
      <c r="G100" s="250" t="str">
        <f t="shared" si="5"/>
        <v/>
      </c>
      <c r="H100" s="226"/>
      <c r="I100" s="227"/>
      <c r="J100" s="227"/>
      <c r="K100" s="227"/>
      <c r="L100" s="228"/>
      <c r="M100" s="211"/>
      <c r="N100" s="212"/>
      <c r="O100" s="213"/>
      <c r="P100" s="213"/>
      <c r="Q100" s="213"/>
      <c r="R100" s="213"/>
      <c r="S100" s="214"/>
      <c r="T100" s="215"/>
      <c r="U100" s="214"/>
      <c r="V100" s="214"/>
      <c r="W100" s="216"/>
      <c r="X100" s="380" t="str">
        <f t="shared" si="6"/>
        <v/>
      </c>
      <c r="Y100" s="471"/>
      <c r="AA100" s="815">
        <f>_xlfn.IFNA(INDEX('Delegated Wage Grid'!C$14:C$50,MATCH($A100,ListDelegated,0)),0)</f>
        <v>0</v>
      </c>
      <c r="AB100" s="363">
        <f>_xlfn.IFNA(INDEX('Delegated Wage Grid'!D$14:D$50,MATCH($A100,ListDelegated,0)),0)</f>
        <v>0</v>
      </c>
      <c r="AC100" s="363">
        <f>_xlfn.IFNA(INDEX('Delegated Wage Grid'!E$14:E$50,MATCH($A100,ListDelegated,0)),0)</f>
        <v>0</v>
      </c>
      <c r="AD100" s="363">
        <f>_xlfn.IFNA(INDEX('Delegated Wage Grid'!F$14:F$50,MATCH($A100,ListDelegated,0)),0)</f>
        <v>0</v>
      </c>
      <c r="AE100" s="363">
        <f>_xlfn.IFNA(INDEX('Delegated Wage Grid'!G$14:G$50,MATCH($A100,ListDelegated,0)),0)</f>
        <v>0</v>
      </c>
      <c r="AF100" s="363">
        <f>_xlfn.IFNA(INDEX('Delegated Wage Grid'!H$14:H$50,MATCH($A100,ListDelegated,0)),0)</f>
        <v>0</v>
      </c>
      <c r="AG100" s="363">
        <f t="shared" si="7"/>
        <v>0</v>
      </c>
      <c r="AH100" s="363">
        <f t="shared" si="8"/>
        <v>0</v>
      </c>
    </row>
    <row r="101" spans="1:34" x14ac:dyDescent="0.25">
      <c r="A101" s="86"/>
      <c r="B101" s="65"/>
      <c r="C101" s="194"/>
      <c r="D101" s="244" t="str">
        <f>IF(ISBLANK(A101),"",IF(#REF!=0,"-",#REF!))</f>
        <v/>
      </c>
      <c r="E101" s="201"/>
      <c r="F101" s="245"/>
      <c r="G101" s="250" t="str">
        <f t="shared" si="5"/>
        <v/>
      </c>
      <c r="H101" s="226"/>
      <c r="I101" s="227"/>
      <c r="J101" s="227"/>
      <c r="K101" s="227"/>
      <c r="L101" s="228"/>
      <c r="M101" s="211"/>
      <c r="N101" s="212"/>
      <c r="O101" s="213"/>
      <c r="P101" s="213"/>
      <c r="Q101" s="213"/>
      <c r="R101" s="213"/>
      <c r="S101" s="214"/>
      <c r="T101" s="215"/>
      <c r="U101" s="214"/>
      <c r="V101" s="214"/>
      <c r="W101" s="216"/>
      <c r="X101" s="380" t="str">
        <f t="shared" si="6"/>
        <v/>
      </c>
      <c r="Y101" s="471"/>
      <c r="AA101" s="815">
        <f>_xlfn.IFNA(INDEX('Delegated Wage Grid'!C$14:C$50,MATCH($A101,ListDelegated,0)),0)</f>
        <v>0</v>
      </c>
      <c r="AB101" s="363">
        <f>_xlfn.IFNA(INDEX('Delegated Wage Grid'!D$14:D$50,MATCH($A101,ListDelegated,0)),0)</f>
        <v>0</v>
      </c>
      <c r="AC101" s="363">
        <f>_xlfn.IFNA(INDEX('Delegated Wage Grid'!E$14:E$50,MATCH($A101,ListDelegated,0)),0)</f>
        <v>0</v>
      </c>
      <c r="AD101" s="363">
        <f>_xlfn.IFNA(INDEX('Delegated Wage Grid'!F$14:F$50,MATCH($A101,ListDelegated,0)),0)</f>
        <v>0</v>
      </c>
      <c r="AE101" s="363">
        <f>_xlfn.IFNA(INDEX('Delegated Wage Grid'!G$14:G$50,MATCH($A101,ListDelegated,0)),0)</f>
        <v>0</v>
      </c>
      <c r="AF101" s="363">
        <f>_xlfn.IFNA(INDEX('Delegated Wage Grid'!H$14:H$50,MATCH($A101,ListDelegated,0)),0)</f>
        <v>0</v>
      </c>
      <c r="AG101" s="363">
        <f t="shared" si="7"/>
        <v>0</v>
      </c>
      <c r="AH101" s="363">
        <f t="shared" si="8"/>
        <v>0</v>
      </c>
    </row>
    <row r="102" spans="1:34" x14ac:dyDescent="0.25">
      <c r="A102" s="86"/>
      <c r="B102" s="65"/>
      <c r="C102" s="194"/>
      <c r="D102" s="244" t="str">
        <f>IF(ISBLANK(A102),"",IF(#REF!=0,"-",#REF!))</f>
        <v/>
      </c>
      <c r="E102" s="201"/>
      <c r="F102" s="245"/>
      <c r="G102" s="250" t="str">
        <f t="shared" si="5"/>
        <v/>
      </c>
      <c r="H102" s="226"/>
      <c r="I102" s="227"/>
      <c r="J102" s="227"/>
      <c r="K102" s="227"/>
      <c r="L102" s="228"/>
      <c r="M102" s="211"/>
      <c r="N102" s="212"/>
      <c r="O102" s="213"/>
      <c r="P102" s="213"/>
      <c r="Q102" s="213"/>
      <c r="R102" s="213"/>
      <c r="S102" s="214"/>
      <c r="T102" s="215"/>
      <c r="U102" s="214"/>
      <c r="V102" s="214"/>
      <c r="W102" s="216"/>
      <c r="X102" s="380" t="str">
        <f t="shared" si="6"/>
        <v/>
      </c>
      <c r="Y102" s="471"/>
      <c r="AA102" s="815">
        <f>_xlfn.IFNA(INDEX('Delegated Wage Grid'!C$14:C$50,MATCH($A102,ListDelegated,0)),0)</f>
        <v>0</v>
      </c>
      <c r="AB102" s="363">
        <f>_xlfn.IFNA(INDEX('Delegated Wage Grid'!D$14:D$50,MATCH($A102,ListDelegated,0)),0)</f>
        <v>0</v>
      </c>
      <c r="AC102" s="363">
        <f>_xlfn.IFNA(INDEX('Delegated Wage Grid'!E$14:E$50,MATCH($A102,ListDelegated,0)),0)</f>
        <v>0</v>
      </c>
      <c r="AD102" s="363">
        <f>_xlfn.IFNA(INDEX('Delegated Wage Grid'!F$14:F$50,MATCH($A102,ListDelegated,0)),0)</f>
        <v>0</v>
      </c>
      <c r="AE102" s="363">
        <f>_xlfn.IFNA(INDEX('Delegated Wage Grid'!G$14:G$50,MATCH($A102,ListDelegated,0)),0)</f>
        <v>0</v>
      </c>
      <c r="AF102" s="363">
        <f>_xlfn.IFNA(INDEX('Delegated Wage Grid'!H$14:H$50,MATCH($A102,ListDelegated,0)),0)</f>
        <v>0</v>
      </c>
      <c r="AG102" s="363">
        <f t="shared" si="7"/>
        <v>0</v>
      </c>
      <c r="AH102" s="363">
        <f t="shared" si="8"/>
        <v>0</v>
      </c>
    </row>
    <row r="103" spans="1:34" x14ac:dyDescent="0.25">
      <c r="A103" s="86"/>
      <c r="B103" s="65"/>
      <c r="C103" s="194"/>
      <c r="D103" s="244" t="str">
        <f>IF(ISBLANK(A103),"",IF(#REF!=0,"-",#REF!))</f>
        <v/>
      </c>
      <c r="E103" s="201"/>
      <c r="F103" s="245"/>
      <c r="G103" s="250" t="str">
        <f t="shared" si="5"/>
        <v/>
      </c>
      <c r="H103" s="226"/>
      <c r="I103" s="227"/>
      <c r="J103" s="227"/>
      <c r="K103" s="227"/>
      <c r="L103" s="228"/>
      <c r="M103" s="211"/>
      <c r="N103" s="212"/>
      <c r="O103" s="213"/>
      <c r="P103" s="213"/>
      <c r="Q103" s="213"/>
      <c r="R103" s="213"/>
      <c r="S103" s="214"/>
      <c r="T103" s="215"/>
      <c r="U103" s="214"/>
      <c r="V103" s="214"/>
      <c r="W103" s="216"/>
      <c r="X103" s="380" t="str">
        <f t="shared" si="6"/>
        <v/>
      </c>
      <c r="Y103" s="471"/>
      <c r="AA103" s="815">
        <f>_xlfn.IFNA(INDEX('Delegated Wage Grid'!C$14:C$50,MATCH($A103,ListDelegated,0)),0)</f>
        <v>0</v>
      </c>
      <c r="AB103" s="363">
        <f>_xlfn.IFNA(INDEX('Delegated Wage Grid'!D$14:D$50,MATCH($A103,ListDelegated,0)),0)</f>
        <v>0</v>
      </c>
      <c r="AC103" s="363">
        <f>_xlfn.IFNA(INDEX('Delegated Wage Grid'!E$14:E$50,MATCH($A103,ListDelegated,0)),0)</f>
        <v>0</v>
      </c>
      <c r="AD103" s="363">
        <f>_xlfn.IFNA(INDEX('Delegated Wage Grid'!F$14:F$50,MATCH($A103,ListDelegated,0)),0)</f>
        <v>0</v>
      </c>
      <c r="AE103" s="363">
        <f>_xlfn.IFNA(INDEX('Delegated Wage Grid'!G$14:G$50,MATCH($A103,ListDelegated,0)),0)</f>
        <v>0</v>
      </c>
      <c r="AF103" s="363">
        <f>_xlfn.IFNA(INDEX('Delegated Wage Grid'!H$14:H$50,MATCH($A103,ListDelegated,0)),0)</f>
        <v>0</v>
      </c>
      <c r="AG103" s="363">
        <f t="shared" si="7"/>
        <v>0</v>
      </c>
      <c r="AH103" s="363">
        <f t="shared" si="8"/>
        <v>0</v>
      </c>
    </row>
    <row r="104" spans="1:34" x14ac:dyDescent="0.25">
      <c r="A104" s="86"/>
      <c r="B104" s="65"/>
      <c r="C104" s="194"/>
      <c r="D104" s="244" t="str">
        <f>IF(ISBLANK(A104),"",IF(#REF!=0,"-",#REF!))</f>
        <v/>
      </c>
      <c r="E104" s="201"/>
      <c r="F104" s="245"/>
      <c r="G104" s="250" t="str">
        <f t="shared" si="5"/>
        <v/>
      </c>
      <c r="H104" s="226"/>
      <c r="I104" s="227"/>
      <c r="J104" s="227"/>
      <c r="K104" s="227"/>
      <c r="L104" s="228"/>
      <c r="M104" s="211"/>
      <c r="N104" s="212"/>
      <c r="O104" s="213"/>
      <c r="P104" s="213"/>
      <c r="Q104" s="213"/>
      <c r="R104" s="213"/>
      <c r="S104" s="214"/>
      <c r="T104" s="215"/>
      <c r="U104" s="214"/>
      <c r="V104" s="214"/>
      <c r="W104" s="216"/>
      <c r="X104" s="380" t="str">
        <f t="shared" si="6"/>
        <v/>
      </c>
      <c r="Y104" s="471"/>
      <c r="AA104" s="815">
        <f>_xlfn.IFNA(INDEX('Delegated Wage Grid'!C$14:C$50,MATCH($A104,ListDelegated,0)),0)</f>
        <v>0</v>
      </c>
      <c r="AB104" s="363">
        <f>_xlfn.IFNA(INDEX('Delegated Wage Grid'!D$14:D$50,MATCH($A104,ListDelegated,0)),0)</f>
        <v>0</v>
      </c>
      <c r="AC104" s="363">
        <f>_xlfn.IFNA(INDEX('Delegated Wage Grid'!E$14:E$50,MATCH($A104,ListDelegated,0)),0)</f>
        <v>0</v>
      </c>
      <c r="AD104" s="363">
        <f>_xlfn.IFNA(INDEX('Delegated Wage Grid'!F$14:F$50,MATCH($A104,ListDelegated,0)),0)</f>
        <v>0</v>
      </c>
      <c r="AE104" s="363">
        <f>_xlfn.IFNA(INDEX('Delegated Wage Grid'!G$14:G$50,MATCH($A104,ListDelegated,0)),0)</f>
        <v>0</v>
      </c>
      <c r="AF104" s="363">
        <f>_xlfn.IFNA(INDEX('Delegated Wage Grid'!H$14:H$50,MATCH($A104,ListDelegated,0)),0)</f>
        <v>0</v>
      </c>
      <c r="AG104" s="363">
        <f t="shared" si="7"/>
        <v>0</v>
      </c>
      <c r="AH104" s="363">
        <f t="shared" si="8"/>
        <v>0</v>
      </c>
    </row>
    <row r="105" spans="1:34" x14ac:dyDescent="0.25">
      <c r="A105" s="86"/>
      <c r="B105" s="65"/>
      <c r="C105" s="194"/>
      <c r="D105" s="244" t="str">
        <f>IF(ISBLANK(A105),"",IF(#REF!=0,"-",#REF!))</f>
        <v/>
      </c>
      <c r="E105" s="201"/>
      <c r="F105" s="245"/>
      <c r="G105" s="250" t="str">
        <f t="shared" si="5"/>
        <v/>
      </c>
      <c r="H105" s="226"/>
      <c r="I105" s="227"/>
      <c r="J105" s="227"/>
      <c r="K105" s="227"/>
      <c r="L105" s="228"/>
      <c r="M105" s="211"/>
      <c r="N105" s="212"/>
      <c r="O105" s="213"/>
      <c r="P105" s="213"/>
      <c r="Q105" s="213"/>
      <c r="R105" s="213"/>
      <c r="S105" s="214"/>
      <c r="T105" s="215"/>
      <c r="U105" s="214"/>
      <c r="V105" s="214"/>
      <c r="W105" s="216"/>
      <c r="X105" s="380" t="str">
        <f t="shared" si="6"/>
        <v/>
      </c>
      <c r="Y105" s="471"/>
      <c r="AA105" s="815">
        <f>_xlfn.IFNA(INDEX('Delegated Wage Grid'!C$14:C$50,MATCH($A105,ListDelegated,0)),0)</f>
        <v>0</v>
      </c>
      <c r="AB105" s="363">
        <f>_xlfn.IFNA(INDEX('Delegated Wage Grid'!D$14:D$50,MATCH($A105,ListDelegated,0)),0)</f>
        <v>0</v>
      </c>
      <c r="AC105" s="363">
        <f>_xlfn.IFNA(INDEX('Delegated Wage Grid'!E$14:E$50,MATCH($A105,ListDelegated,0)),0)</f>
        <v>0</v>
      </c>
      <c r="AD105" s="363">
        <f>_xlfn.IFNA(INDEX('Delegated Wage Grid'!F$14:F$50,MATCH($A105,ListDelegated,0)),0)</f>
        <v>0</v>
      </c>
      <c r="AE105" s="363">
        <f>_xlfn.IFNA(INDEX('Delegated Wage Grid'!G$14:G$50,MATCH($A105,ListDelegated,0)),0)</f>
        <v>0</v>
      </c>
      <c r="AF105" s="363">
        <f>_xlfn.IFNA(INDEX('Delegated Wage Grid'!H$14:H$50,MATCH($A105,ListDelegated,0)),0)</f>
        <v>0</v>
      </c>
      <c r="AG105" s="363">
        <f t="shared" si="7"/>
        <v>0</v>
      </c>
      <c r="AH105" s="363">
        <f t="shared" si="8"/>
        <v>0</v>
      </c>
    </row>
    <row r="106" spans="1:34" x14ac:dyDescent="0.25">
      <c r="A106" s="86"/>
      <c r="B106" s="65"/>
      <c r="C106" s="194"/>
      <c r="D106" s="244" t="str">
        <f>IF(ISBLANK(A106),"",IF(#REF!=0,"-",#REF!))</f>
        <v/>
      </c>
      <c r="E106" s="201"/>
      <c r="F106" s="245"/>
      <c r="G106" s="250" t="str">
        <f t="shared" si="5"/>
        <v/>
      </c>
      <c r="H106" s="226"/>
      <c r="I106" s="227"/>
      <c r="J106" s="227"/>
      <c r="K106" s="227"/>
      <c r="L106" s="228"/>
      <c r="M106" s="211"/>
      <c r="N106" s="212"/>
      <c r="O106" s="213"/>
      <c r="P106" s="213"/>
      <c r="Q106" s="213"/>
      <c r="R106" s="213"/>
      <c r="S106" s="214"/>
      <c r="T106" s="215"/>
      <c r="U106" s="214"/>
      <c r="V106" s="214"/>
      <c r="W106" s="216"/>
      <c r="X106" s="380" t="str">
        <f t="shared" si="6"/>
        <v/>
      </c>
      <c r="Y106" s="471"/>
      <c r="AA106" s="815">
        <f>_xlfn.IFNA(INDEX('Delegated Wage Grid'!C$14:C$50,MATCH($A106,ListDelegated,0)),0)</f>
        <v>0</v>
      </c>
      <c r="AB106" s="363">
        <f>_xlfn.IFNA(INDEX('Delegated Wage Grid'!D$14:D$50,MATCH($A106,ListDelegated,0)),0)</f>
        <v>0</v>
      </c>
      <c r="AC106" s="363">
        <f>_xlfn.IFNA(INDEX('Delegated Wage Grid'!E$14:E$50,MATCH($A106,ListDelegated,0)),0)</f>
        <v>0</v>
      </c>
      <c r="AD106" s="363">
        <f>_xlfn.IFNA(INDEX('Delegated Wage Grid'!F$14:F$50,MATCH($A106,ListDelegated,0)),0)</f>
        <v>0</v>
      </c>
      <c r="AE106" s="363">
        <f>_xlfn.IFNA(INDEX('Delegated Wage Grid'!G$14:G$50,MATCH($A106,ListDelegated,0)),0)</f>
        <v>0</v>
      </c>
      <c r="AF106" s="363">
        <f>_xlfn.IFNA(INDEX('Delegated Wage Grid'!H$14:H$50,MATCH($A106,ListDelegated,0)),0)</f>
        <v>0</v>
      </c>
      <c r="AG106" s="363">
        <f t="shared" si="7"/>
        <v>0</v>
      </c>
      <c r="AH106" s="363">
        <f t="shared" si="8"/>
        <v>0</v>
      </c>
    </row>
    <row r="107" spans="1:34" x14ac:dyDescent="0.25">
      <c r="A107" s="86"/>
      <c r="B107" s="65"/>
      <c r="C107" s="194"/>
      <c r="D107" s="244" t="str">
        <f>IF(ISBLANK(A107),"",IF(#REF!=0,"-",#REF!))</f>
        <v/>
      </c>
      <c r="E107" s="201"/>
      <c r="F107" s="245"/>
      <c r="G107" s="250" t="str">
        <f t="shared" si="5"/>
        <v/>
      </c>
      <c r="H107" s="226"/>
      <c r="I107" s="227"/>
      <c r="J107" s="227"/>
      <c r="K107" s="227"/>
      <c r="L107" s="228"/>
      <c r="M107" s="211"/>
      <c r="N107" s="212"/>
      <c r="O107" s="213"/>
      <c r="P107" s="213"/>
      <c r="Q107" s="213"/>
      <c r="R107" s="213"/>
      <c r="S107" s="214"/>
      <c r="T107" s="215"/>
      <c r="U107" s="214"/>
      <c r="V107" s="214"/>
      <c r="W107" s="216"/>
      <c r="X107" s="380" t="str">
        <f t="shared" si="6"/>
        <v/>
      </c>
      <c r="Y107" s="471"/>
      <c r="AA107" s="815">
        <f>_xlfn.IFNA(INDEX('Delegated Wage Grid'!C$14:C$50,MATCH($A107,ListDelegated,0)),0)</f>
        <v>0</v>
      </c>
      <c r="AB107" s="363">
        <f>_xlfn.IFNA(INDEX('Delegated Wage Grid'!D$14:D$50,MATCH($A107,ListDelegated,0)),0)</f>
        <v>0</v>
      </c>
      <c r="AC107" s="363">
        <f>_xlfn.IFNA(INDEX('Delegated Wage Grid'!E$14:E$50,MATCH($A107,ListDelegated,0)),0)</f>
        <v>0</v>
      </c>
      <c r="AD107" s="363">
        <f>_xlfn.IFNA(INDEX('Delegated Wage Grid'!F$14:F$50,MATCH($A107,ListDelegated,0)),0)</f>
        <v>0</v>
      </c>
      <c r="AE107" s="363">
        <f>_xlfn.IFNA(INDEX('Delegated Wage Grid'!G$14:G$50,MATCH($A107,ListDelegated,0)),0)</f>
        <v>0</v>
      </c>
      <c r="AF107" s="363">
        <f>_xlfn.IFNA(INDEX('Delegated Wage Grid'!H$14:H$50,MATCH($A107,ListDelegated,0)),0)</f>
        <v>0</v>
      </c>
      <c r="AG107" s="363">
        <f t="shared" si="7"/>
        <v>0</v>
      </c>
      <c r="AH107" s="363">
        <f t="shared" si="8"/>
        <v>0</v>
      </c>
    </row>
    <row r="108" spans="1:34" x14ac:dyDescent="0.25">
      <c r="A108" s="86"/>
      <c r="B108" s="65"/>
      <c r="C108" s="194"/>
      <c r="D108" s="244" t="str">
        <f>IF(ISBLANK(A108),"",IF(#REF!=0,"-",#REF!))</f>
        <v/>
      </c>
      <c r="E108" s="201"/>
      <c r="F108" s="245"/>
      <c r="G108" s="250" t="str">
        <f t="shared" si="5"/>
        <v/>
      </c>
      <c r="H108" s="226"/>
      <c r="I108" s="227"/>
      <c r="J108" s="227"/>
      <c r="K108" s="227"/>
      <c r="L108" s="228"/>
      <c r="M108" s="211"/>
      <c r="N108" s="212"/>
      <c r="O108" s="213"/>
      <c r="P108" s="213"/>
      <c r="Q108" s="213"/>
      <c r="R108" s="213"/>
      <c r="S108" s="214"/>
      <c r="T108" s="215"/>
      <c r="U108" s="214"/>
      <c r="V108" s="214"/>
      <c r="W108" s="216"/>
      <c r="X108" s="380" t="str">
        <f t="shared" si="6"/>
        <v/>
      </c>
      <c r="Y108" s="471"/>
      <c r="AA108" s="815">
        <f>_xlfn.IFNA(INDEX('Delegated Wage Grid'!C$14:C$50,MATCH($A108,ListDelegated,0)),0)</f>
        <v>0</v>
      </c>
      <c r="AB108" s="363">
        <f>_xlfn.IFNA(INDEX('Delegated Wage Grid'!D$14:D$50,MATCH($A108,ListDelegated,0)),0)</f>
        <v>0</v>
      </c>
      <c r="AC108" s="363">
        <f>_xlfn.IFNA(INDEX('Delegated Wage Grid'!E$14:E$50,MATCH($A108,ListDelegated,0)),0)</f>
        <v>0</v>
      </c>
      <c r="AD108" s="363">
        <f>_xlfn.IFNA(INDEX('Delegated Wage Grid'!F$14:F$50,MATCH($A108,ListDelegated,0)),0)</f>
        <v>0</v>
      </c>
      <c r="AE108" s="363">
        <f>_xlfn.IFNA(INDEX('Delegated Wage Grid'!G$14:G$50,MATCH($A108,ListDelegated,0)),0)</f>
        <v>0</v>
      </c>
      <c r="AF108" s="363">
        <f>_xlfn.IFNA(INDEX('Delegated Wage Grid'!H$14:H$50,MATCH($A108,ListDelegated,0)),0)</f>
        <v>0</v>
      </c>
      <c r="AG108" s="363">
        <f t="shared" si="7"/>
        <v>0</v>
      </c>
      <c r="AH108" s="363">
        <f t="shared" si="8"/>
        <v>0</v>
      </c>
    </row>
    <row r="109" spans="1:34" x14ac:dyDescent="0.25">
      <c r="A109" s="86"/>
      <c r="B109" s="65"/>
      <c r="C109" s="194"/>
      <c r="D109" s="244" t="str">
        <f>IF(ISBLANK(A109),"",IF(#REF!=0,"-",#REF!))</f>
        <v/>
      </c>
      <c r="E109" s="201"/>
      <c r="F109" s="245"/>
      <c r="G109" s="250" t="str">
        <f t="shared" si="5"/>
        <v/>
      </c>
      <c r="H109" s="226"/>
      <c r="I109" s="227"/>
      <c r="J109" s="227"/>
      <c r="K109" s="227"/>
      <c r="L109" s="228"/>
      <c r="M109" s="211"/>
      <c r="N109" s="212"/>
      <c r="O109" s="213"/>
      <c r="P109" s="213"/>
      <c r="Q109" s="213"/>
      <c r="R109" s="213"/>
      <c r="S109" s="214"/>
      <c r="T109" s="215"/>
      <c r="U109" s="214"/>
      <c r="V109" s="214"/>
      <c r="W109" s="216"/>
      <c r="X109" s="380" t="str">
        <f t="shared" si="6"/>
        <v/>
      </c>
      <c r="Y109" s="471"/>
      <c r="AA109" s="815">
        <f>_xlfn.IFNA(INDEX('Delegated Wage Grid'!C$14:C$50,MATCH($A109,ListDelegated,0)),0)</f>
        <v>0</v>
      </c>
      <c r="AB109" s="363">
        <f>_xlfn.IFNA(INDEX('Delegated Wage Grid'!D$14:D$50,MATCH($A109,ListDelegated,0)),0)</f>
        <v>0</v>
      </c>
      <c r="AC109" s="363">
        <f>_xlfn.IFNA(INDEX('Delegated Wage Grid'!E$14:E$50,MATCH($A109,ListDelegated,0)),0)</f>
        <v>0</v>
      </c>
      <c r="AD109" s="363">
        <f>_xlfn.IFNA(INDEX('Delegated Wage Grid'!F$14:F$50,MATCH($A109,ListDelegated,0)),0)</f>
        <v>0</v>
      </c>
      <c r="AE109" s="363">
        <f>_xlfn.IFNA(INDEX('Delegated Wage Grid'!G$14:G$50,MATCH($A109,ListDelegated,0)),0)</f>
        <v>0</v>
      </c>
      <c r="AF109" s="363">
        <f>_xlfn.IFNA(INDEX('Delegated Wage Grid'!H$14:H$50,MATCH($A109,ListDelegated,0)),0)</f>
        <v>0</v>
      </c>
      <c r="AG109" s="363">
        <f t="shared" si="7"/>
        <v>0</v>
      </c>
      <c r="AH109" s="363">
        <f t="shared" si="8"/>
        <v>0</v>
      </c>
    </row>
    <row r="110" spans="1:34" x14ac:dyDescent="0.25">
      <c r="A110" s="86"/>
      <c r="B110" s="65"/>
      <c r="C110" s="194"/>
      <c r="D110" s="244" t="str">
        <f>IF(ISBLANK(A110),"",IF(#REF!=0,"-",#REF!))</f>
        <v/>
      </c>
      <c r="E110" s="201"/>
      <c r="F110" s="245"/>
      <c r="G110" s="250" t="str">
        <f t="shared" si="5"/>
        <v/>
      </c>
      <c r="H110" s="226"/>
      <c r="I110" s="227"/>
      <c r="J110" s="227"/>
      <c r="K110" s="227"/>
      <c r="L110" s="228"/>
      <c r="M110" s="211"/>
      <c r="N110" s="212"/>
      <c r="O110" s="213"/>
      <c r="P110" s="213"/>
      <c r="Q110" s="213"/>
      <c r="R110" s="213"/>
      <c r="S110" s="214"/>
      <c r="T110" s="215"/>
      <c r="U110" s="214"/>
      <c r="V110" s="214"/>
      <c r="W110" s="216"/>
      <c r="X110" s="380" t="str">
        <f t="shared" si="6"/>
        <v/>
      </c>
      <c r="Y110" s="471"/>
      <c r="AA110" s="815">
        <f>_xlfn.IFNA(INDEX('Delegated Wage Grid'!C$14:C$50,MATCH($A110,ListDelegated,0)),0)</f>
        <v>0</v>
      </c>
      <c r="AB110" s="363">
        <f>_xlfn.IFNA(INDEX('Delegated Wage Grid'!D$14:D$50,MATCH($A110,ListDelegated,0)),0)</f>
        <v>0</v>
      </c>
      <c r="AC110" s="363">
        <f>_xlfn.IFNA(INDEX('Delegated Wage Grid'!E$14:E$50,MATCH($A110,ListDelegated,0)),0)</f>
        <v>0</v>
      </c>
      <c r="AD110" s="363">
        <f>_xlfn.IFNA(INDEX('Delegated Wage Grid'!F$14:F$50,MATCH($A110,ListDelegated,0)),0)</f>
        <v>0</v>
      </c>
      <c r="AE110" s="363">
        <f>_xlfn.IFNA(INDEX('Delegated Wage Grid'!G$14:G$50,MATCH($A110,ListDelegated,0)),0)</f>
        <v>0</v>
      </c>
      <c r="AF110" s="363">
        <f>_xlfn.IFNA(INDEX('Delegated Wage Grid'!H$14:H$50,MATCH($A110,ListDelegated,0)),0)</f>
        <v>0</v>
      </c>
      <c r="AG110" s="363">
        <f t="shared" si="7"/>
        <v>0</v>
      </c>
      <c r="AH110" s="363">
        <f t="shared" si="8"/>
        <v>0</v>
      </c>
    </row>
    <row r="111" spans="1:34" x14ac:dyDescent="0.25">
      <c r="A111" s="86"/>
      <c r="B111" s="65"/>
      <c r="C111" s="194"/>
      <c r="D111" s="244" t="str">
        <f>IF(ISBLANK(A111),"",IF(#REF!=0,"-",#REF!))</f>
        <v/>
      </c>
      <c r="E111" s="201"/>
      <c r="F111" s="245"/>
      <c r="G111" s="250" t="str">
        <f t="shared" si="5"/>
        <v/>
      </c>
      <c r="H111" s="226"/>
      <c r="I111" s="227"/>
      <c r="J111" s="227"/>
      <c r="K111" s="227"/>
      <c r="L111" s="228"/>
      <c r="M111" s="211"/>
      <c r="N111" s="212"/>
      <c r="O111" s="213"/>
      <c r="P111" s="213"/>
      <c r="Q111" s="213"/>
      <c r="R111" s="213"/>
      <c r="S111" s="214"/>
      <c r="T111" s="215"/>
      <c r="U111" s="214"/>
      <c r="V111" s="214"/>
      <c r="W111" s="216"/>
      <c r="X111" s="380" t="str">
        <f t="shared" si="6"/>
        <v/>
      </c>
      <c r="Y111" s="471"/>
      <c r="AA111" s="815">
        <f>_xlfn.IFNA(INDEX('Delegated Wage Grid'!C$14:C$50,MATCH($A111,ListDelegated,0)),0)</f>
        <v>0</v>
      </c>
      <c r="AB111" s="363">
        <f>_xlfn.IFNA(INDEX('Delegated Wage Grid'!D$14:D$50,MATCH($A111,ListDelegated,0)),0)</f>
        <v>0</v>
      </c>
      <c r="AC111" s="363">
        <f>_xlfn.IFNA(INDEX('Delegated Wage Grid'!E$14:E$50,MATCH($A111,ListDelegated,0)),0)</f>
        <v>0</v>
      </c>
      <c r="AD111" s="363">
        <f>_xlfn.IFNA(INDEX('Delegated Wage Grid'!F$14:F$50,MATCH($A111,ListDelegated,0)),0)</f>
        <v>0</v>
      </c>
      <c r="AE111" s="363">
        <f>_xlfn.IFNA(INDEX('Delegated Wage Grid'!G$14:G$50,MATCH($A111,ListDelegated,0)),0)</f>
        <v>0</v>
      </c>
      <c r="AF111" s="363">
        <f>_xlfn.IFNA(INDEX('Delegated Wage Grid'!H$14:H$50,MATCH($A111,ListDelegated,0)),0)</f>
        <v>0</v>
      </c>
      <c r="AG111" s="363">
        <f t="shared" si="7"/>
        <v>0</v>
      </c>
      <c r="AH111" s="363">
        <f t="shared" si="8"/>
        <v>0</v>
      </c>
    </row>
    <row r="112" spans="1:34" x14ac:dyDescent="0.25">
      <c r="A112" s="86"/>
      <c r="B112" s="65"/>
      <c r="C112" s="194"/>
      <c r="D112" s="244" t="str">
        <f>IF(ISBLANK(A112),"",IF(#REF!=0,"-",#REF!))</f>
        <v/>
      </c>
      <c r="E112" s="201"/>
      <c r="F112" s="245"/>
      <c r="G112" s="250" t="str">
        <f t="shared" si="5"/>
        <v/>
      </c>
      <c r="H112" s="226"/>
      <c r="I112" s="227"/>
      <c r="J112" s="227"/>
      <c r="K112" s="227"/>
      <c r="L112" s="228"/>
      <c r="M112" s="211"/>
      <c r="N112" s="212"/>
      <c r="O112" s="213"/>
      <c r="P112" s="213"/>
      <c r="Q112" s="213"/>
      <c r="R112" s="213"/>
      <c r="S112" s="214"/>
      <c r="T112" s="215"/>
      <c r="U112" s="214"/>
      <c r="V112" s="214"/>
      <c r="W112" s="216"/>
      <c r="X112" s="380" t="str">
        <f t="shared" si="6"/>
        <v/>
      </c>
      <c r="Y112" s="471"/>
      <c r="AA112" s="815">
        <f>_xlfn.IFNA(INDEX('Delegated Wage Grid'!C$14:C$50,MATCH($A112,ListDelegated,0)),0)</f>
        <v>0</v>
      </c>
      <c r="AB112" s="363">
        <f>_xlfn.IFNA(INDEX('Delegated Wage Grid'!D$14:D$50,MATCH($A112,ListDelegated,0)),0)</f>
        <v>0</v>
      </c>
      <c r="AC112" s="363">
        <f>_xlfn.IFNA(INDEX('Delegated Wage Grid'!E$14:E$50,MATCH($A112,ListDelegated,0)),0)</f>
        <v>0</v>
      </c>
      <c r="AD112" s="363">
        <f>_xlfn.IFNA(INDEX('Delegated Wage Grid'!F$14:F$50,MATCH($A112,ListDelegated,0)),0)</f>
        <v>0</v>
      </c>
      <c r="AE112" s="363">
        <f>_xlfn.IFNA(INDEX('Delegated Wage Grid'!G$14:G$50,MATCH($A112,ListDelegated,0)),0)</f>
        <v>0</v>
      </c>
      <c r="AF112" s="363">
        <f>_xlfn.IFNA(INDEX('Delegated Wage Grid'!H$14:H$50,MATCH($A112,ListDelegated,0)),0)</f>
        <v>0</v>
      </c>
      <c r="AG112" s="363">
        <f t="shared" si="7"/>
        <v>0</v>
      </c>
      <c r="AH112" s="363">
        <f t="shared" si="8"/>
        <v>0</v>
      </c>
    </row>
    <row r="113" spans="1:34" x14ac:dyDescent="0.25">
      <c r="A113" s="86"/>
      <c r="B113" s="65"/>
      <c r="C113" s="194"/>
      <c r="D113" s="244" t="str">
        <f>IF(ISBLANK(A113),"",IF(#REF!=0,"-",#REF!))</f>
        <v/>
      </c>
      <c r="E113" s="201"/>
      <c r="F113" s="245"/>
      <c r="G113" s="250" t="str">
        <f t="shared" si="5"/>
        <v/>
      </c>
      <c r="H113" s="226"/>
      <c r="I113" s="227"/>
      <c r="J113" s="227"/>
      <c r="K113" s="227"/>
      <c r="L113" s="228"/>
      <c r="M113" s="211"/>
      <c r="N113" s="212"/>
      <c r="O113" s="213"/>
      <c r="P113" s="213"/>
      <c r="Q113" s="213"/>
      <c r="R113" s="213"/>
      <c r="S113" s="214"/>
      <c r="T113" s="215"/>
      <c r="U113" s="214"/>
      <c r="V113" s="214"/>
      <c r="W113" s="216"/>
      <c r="X113" s="380" t="str">
        <f t="shared" si="6"/>
        <v/>
      </c>
      <c r="Y113" s="471"/>
      <c r="AA113" s="815">
        <f>_xlfn.IFNA(INDEX('Delegated Wage Grid'!C$14:C$50,MATCH($A113,ListDelegated,0)),0)</f>
        <v>0</v>
      </c>
      <c r="AB113" s="363">
        <f>_xlfn.IFNA(INDEX('Delegated Wage Grid'!D$14:D$50,MATCH($A113,ListDelegated,0)),0)</f>
        <v>0</v>
      </c>
      <c r="AC113" s="363">
        <f>_xlfn.IFNA(INDEX('Delegated Wage Grid'!E$14:E$50,MATCH($A113,ListDelegated,0)),0)</f>
        <v>0</v>
      </c>
      <c r="AD113" s="363">
        <f>_xlfn.IFNA(INDEX('Delegated Wage Grid'!F$14:F$50,MATCH($A113,ListDelegated,0)),0)</f>
        <v>0</v>
      </c>
      <c r="AE113" s="363">
        <f>_xlfn.IFNA(INDEX('Delegated Wage Grid'!G$14:G$50,MATCH($A113,ListDelegated,0)),0)</f>
        <v>0</v>
      </c>
      <c r="AF113" s="363">
        <f>_xlfn.IFNA(INDEX('Delegated Wage Grid'!H$14:H$50,MATCH($A113,ListDelegated,0)),0)</f>
        <v>0</v>
      </c>
      <c r="AG113" s="363">
        <f t="shared" si="7"/>
        <v>0</v>
      </c>
      <c r="AH113" s="363">
        <f t="shared" si="8"/>
        <v>0</v>
      </c>
    </row>
    <row r="114" spans="1:34" x14ac:dyDescent="0.25">
      <c r="A114" s="86"/>
      <c r="B114" s="65"/>
      <c r="C114" s="194"/>
      <c r="D114" s="244" t="str">
        <f>IF(ISBLANK(A114),"",IF(#REF!=0,"-",#REF!))</f>
        <v/>
      </c>
      <c r="E114" s="201"/>
      <c r="F114" s="245"/>
      <c r="G114" s="250" t="str">
        <f t="shared" si="5"/>
        <v/>
      </c>
      <c r="H114" s="226"/>
      <c r="I114" s="227"/>
      <c r="J114" s="227"/>
      <c r="K114" s="227"/>
      <c r="L114" s="228"/>
      <c r="M114" s="211"/>
      <c r="N114" s="212"/>
      <c r="O114" s="213"/>
      <c r="P114" s="213"/>
      <c r="Q114" s="213"/>
      <c r="R114" s="213"/>
      <c r="S114" s="214"/>
      <c r="T114" s="215"/>
      <c r="U114" s="214"/>
      <c r="V114" s="214"/>
      <c r="W114" s="216"/>
      <c r="X114" s="380" t="str">
        <f t="shared" si="6"/>
        <v/>
      </c>
      <c r="Y114" s="471"/>
      <c r="AA114" s="815">
        <f>_xlfn.IFNA(INDEX('Delegated Wage Grid'!C$14:C$50,MATCH($A114,ListDelegated,0)),0)</f>
        <v>0</v>
      </c>
      <c r="AB114" s="363">
        <f>_xlfn.IFNA(INDEX('Delegated Wage Grid'!D$14:D$50,MATCH($A114,ListDelegated,0)),0)</f>
        <v>0</v>
      </c>
      <c r="AC114" s="363">
        <f>_xlfn.IFNA(INDEX('Delegated Wage Grid'!E$14:E$50,MATCH($A114,ListDelegated,0)),0)</f>
        <v>0</v>
      </c>
      <c r="AD114" s="363">
        <f>_xlfn.IFNA(INDEX('Delegated Wage Grid'!F$14:F$50,MATCH($A114,ListDelegated,0)),0)</f>
        <v>0</v>
      </c>
      <c r="AE114" s="363">
        <f>_xlfn.IFNA(INDEX('Delegated Wage Grid'!G$14:G$50,MATCH($A114,ListDelegated,0)),0)</f>
        <v>0</v>
      </c>
      <c r="AF114" s="363">
        <f>_xlfn.IFNA(INDEX('Delegated Wage Grid'!H$14:H$50,MATCH($A114,ListDelegated,0)),0)</f>
        <v>0</v>
      </c>
      <c r="AG114" s="363">
        <f t="shared" si="7"/>
        <v>0</v>
      </c>
      <c r="AH114" s="363">
        <f t="shared" si="8"/>
        <v>0</v>
      </c>
    </row>
    <row r="115" spans="1:34" x14ac:dyDescent="0.25">
      <c r="A115" s="86"/>
      <c r="B115" s="65"/>
      <c r="C115" s="194"/>
      <c r="D115" s="244" t="str">
        <f>IF(ISBLANK(A115),"",IF(#REF!=0,"-",#REF!))</f>
        <v/>
      </c>
      <c r="E115" s="201"/>
      <c r="F115" s="245"/>
      <c r="G115" s="250" t="str">
        <f t="shared" si="5"/>
        <v/>
      </c>
      <c r="H115" s="226"/>
      <c r="I115" s="227"/>
      <c r="J115" s="227"/>
      <c r="K115" s="227"/>
      <c r="L115" s="228"/>
      <c r="M115" s="211"/>
      <c r="N115" s="212"/>
      <c r="O115" s="213"/>
      <c r="P115" s="213"/>
      <c r="Q115" s="213"/>
      <c r="R115" s="213"/>
      <c r="S115" s="214"/>
      <c r="T115" s="215"/>
      <c r="U115" s="214"/>
      <c r="V115" s="214"/>
      <c r="W115" s="216"/>
      <c r="X115" s="380" t="str">
        <f t="shared" si="6"/>
        <v/>
      </c>
      <c r="Y115" s="471"/>
      <c r="AA115" s="815">
        <f>_xlfn.IFNA(INDEX('Delegated Wage Grid'!C$14:C$50,MATCH($A115,ListDelegated,0)),0)</f>
        <v>0</v>
      </c>
      <c r="AB115" s="363">
        <f>_xlfn.IFNA(INDEX('Delegated Wage Grid'!D$14:D$50,MATCH($A115,ListDelegated,0)),0)</f>
        <v>0</v>
      </c>
      <c r="AC115" s="363">
        <f>_xlfn.IFNA(INDEX('Delegated Wage Grid'!E$14:E$50,MATCH($A115,ListDelegated,0)),0)</f>
        <v>0</v>
      </c>
      <c r="AD115" s="363">
        <f>_xlfn.IFNA(INDEX('Delegated Wage Grid'!F$14:F$50,MATCH($A115,ListDelegated,0)),0)</f>
        <v>0</v>
      </c>
      <c r="AE115" s="363">
        <f>_xlfn.IFNA(INDEX('Delegated Wage Grid'!G$14:G$50,MATCH($A115,ListDelegated,0)),0)</f>
        <v>0</v>
      </c>
      <c r="AF115" s="363">
        <f>_xlfn.IFNA(INDEX('Delegated Wage Grid'!H$14:H$50,MATCH($A115,ListDelegated,0)),0)</f>
        <v>0</v>
      </c>
      <c r="AG115" s="363">
        <f t="shared" si="7"/>
        <v>0</v>
      </c>
      <c r="AH115" s="363">
        <f t="shared" si="8"/>
        <v>0</v>
      </c>
    </row>
    <row r="116" spans="1:34" x14ac:dyDescent="0.25">
      <c r="A116" s="86"/>
      <c r="B116" s="65"/>
      <c r="C116" s="194"/>
      <c r="D116" s="244" t="str">
        <f>IF(ISBLANK(A116),"",IF(#REF!=0,"-",#REF!))</f>
        <v/>
      </c>
      <c r="E116" s="201"/>
      <c r="F116" s="245"/>
      <c r="G116" s="250" t="str">
        <f t="shared" si="5"/>
        <v/>
      </c>
      <c r="H116" s="226"/>
      <c r="I116" s="227"/>
      <c r="J116" s="227"/>
      <c r="K116" s="227"/>
      <c r="L116" s="228"/>
      <c r="M116" s="211"/>
      <c r="N116" s="212"/>
      <c r="O116" s="213"/>
      <c r="P116" s="213"/>
      <c r="Q116" s="213"/>
      <c r="R116" s="213"/>
      <c r="S116" s="214"/>
      <c r="T116" s="215"/>
      <c r="U116" s="214"/>
      <c r="V116" s="214"/>
      <c r="W116" s="216"/>
      <c r="X116" s="380" t="str">
        <f t="shared" si="6"/>
        <v/>
      </c>
      <c r="Y116" s="471"/>
      <c r="AA116" s="815">
        <f>_xlfn.IFNA(INDEX('Delegated Wage Grid'!C$14:C$50,MATCH($A116,ListDelegated,0)),0)</f>
        <v>0</v>
      </c>
      <c r="AB116" s="363">
        <f>_xlfn.IFNA(INDEX('Delegated Wage Grid'!D$14:D$50,MATCH($A116,ListDelegated,0)),0)</f>
        <v>0</v>
      </c>
      <c r="AC116" s="363">
        <f>_xlfn.IFNA(INDEX('Delegated Wage Grid'!E$14:E$50,MATCH($A116,ListDelegated,0)),0)</f>
        <v>0</v>
      </c>
      <c r="AD116" s="363">
        <f>_xlfn.IFNA(INDEX('Delegated Wage Grid'!F$14:F$50,MATCH($A116,ListDelegated,0)),0)</f>
        <v>0</v>
      </c>
      <c r="AE116" s="363">
        <f>_xlfn.IFNA(INDEX('Delegated Wage Grid'!G$14:G$50,MATCH($A116,ListDelegated,0)),0)</f>
        <v>0</v>
      </c>
      <c r="AF116" s="363">
        <f>_xlfn.IFNA(INDEX('Delegated Wage Grid'!H$14:H$50,MATCH($A116,ListDelegated,0)),0)</f>
        <v>0</v>
      </c>
      <c r="AG116" s="363">
        <f t="shared" si="7"/>
        <v>0</v>
      </c>
      <c r="AH116" s="363">
        <f t="shared" si="8"/>
        <v>0</v>
      </c>
    </row>
    <row r="117" spans="1:34" x14ac:dyDescent="0.25">
      <c r="A117" s="86"/>
      <c r="B117" s="65"/>
      <c r="C117" s="194"/>
      <c r="D117" s="244" t="str">
        <f>IF(ISBLANK(A117),"",IF(#REF!=0,"-",#REF!))</f>
        <v/>
      </c>
      <c r="E117" s="201"/>
      <c r="F117" s="245"/>
      <c r="G117" s="250" t="str">
        <f t="shared" si="5"/>
        <v/>
      </c>
      <c r="H117" s="226"/>
      <c r="I117" s="227"/>
      <c r="J117" s="227"/>
      <c r="K117" s="227"/>
      <c r="L117" s="228"/>
      <c r="M117" s="211"/>
      <c r="N117" s="212"/>
      <c r="O117" s="213"/>
      <c r="P117" s="213"/>
      <c r="Q117" s="213"/>
      <c r="R117" s="213"/>
      <c r="S117" s="214"/>
      <c r="T117" s="215"/>
      <c r="U117" s="214"/>
      <c r="V117" s="214"/>
      <c r="W117" s="216"/>
      <c r="X117" s="380" t="str">
        <f t="shared" si="6"/>
        <v/>
      </c>
      <c r="Y117" s="471"/>
      <c r="AA117" s="815">
        <f>_xlfn.IFNA(INDEX('Delegated Wage Grid'!C$14:C$50,MATCH($A117,ListDelegated,0)),0)</f>
        <v>0</v>
      </c>
      <c r="AB117" s="363">
        <f>_xlfn.IFNA(INDEX('Delegated Wage Grid'!D$14:D$50,MATCH($A117,ListDelegated,0)),0)</f>
        <v>0</v>
      </c>
      <c r="AC117" s="363">
        <f>_xlfn.IFNA(INDEX('Delegated Wage Grid'!E$14:E$50,MATCH($A117,ListDelegated,0)),0)</f>
        <v>0</v>
      </c>
      <c r="AD117" s="363">
        <f>_xlfn.IFNA(INDEX('Delegated Wage Grid'!F$14:F$50,MATCH($A117,ListDelegated,0)),0)</f>
        <v>0</v>
      </c>
      <c r="AE117" s="363">
        <f>_xlfn.IFNA(INDEX('Delegated Wage Grid'!G$14:G$50,MATCH($A117,ListDelegated,0)),0)</f>
        <v>0</v>
      </c>
      <c r="AF117" s="363">
        <f>_xlfn.IFNA(INDEX('Delegated Wage Grid'!H$14:H$50,MATCH($A117,ListDelegated,0)),0)</f>
        <v>0</v>
      </c>
      <c r="AG117" s="363">
        <f t="shared" si="7"/>
        <v>0</v>
      </c>
      <c r="AH117" s="363">
        <f t="shared" si="8"/>
        <v>0</v>
      </c>
    </row>
    <row r="118" spans="1:34" x14ac:dyDescent="0.25">
      <c r="A118" s="86"/>
      <c r="B118" s="65"/>
      <c r="C118" s="194"/>
      <c r="D118" s="244" t="str">
        <f>IF(ISBLANK(A118),"",IF(#REF!=0,"-",#REF!))</f>
        <v/>
      </c>
      <c r="E118" s="201"/>
      <c r="F118" s="245"/>
      <c r="G118" s="250" t="str">
        <f t="shared" si="5"/>
        <v/>
      </c>
      <c r="H118" s="226"/>
      <c r="I118" s="227"/>
      <c r="J118" s="227"/>
      <c r="K118" s="227"/>
      <c r="L118" s="228"/>
      <c r="M118" s="211"/>
      <c r="N118" s="212"/>
      <c r="O118" s="213"/>
      <c r="P118" s="213"/>
      <c r="Q118" s="213"/>
      <c r="R118" s="213"/>
      <c r="S118" s="214"/>
      <c r="T118" s="215"/>
      <c r="U118" s="214"/>
      <c r="V118" s="214"/>
      <c r="W118" s="216"/>
      <c r="X118" s="380" t="str">
        <f t="shared" si="6"/>
        <v/>
      </c>
      <c r="Y118" s="471"/>
      <c r="AA118" s="815">
        <f>_xlfn.IFNA(INDEX('Delegated Wage Grid'!C$14:C$50,MATCH($A118,ListDelegated,0)),0)</f>
        <v>0</v>
      </c>
      <c r="AB118" s="363">
        <f>_xlfn.IFNA(INDEX('Delegated Wage Grid'!D$14:D$50,MATCH($A118,ListDelegated,0)),0)</f>
        <v>0</v>
      </c>
      <c r="AC118" s="363">
        <f>_xlfn.IFNA(INDEX('Delegated Wage Grid'!E$14:E$50,MATCH($A118,ListDelegated,0)),0)</f>
        <v>0</v>
      </c>
      <c r="AD118" s="363">
        <f>_xlfn.IFNA(INDEX('Delegated Wage Grid'!F$14:F$50,MATCH($A118,ListDelegated,0)),0)</f>
        <v>0</v>
      </c>
      <c r="AE118" s="363">
        <f>_xlfn.IFNA(INDEX('Delegated Wage Grid'!G$14:G$50,MATCH($A118,ListDelegated,0)),0)</f>
        <v>0</v>
      </c>
      <c r="AF118" s="363">
        <f>_xlfn.IFNA(INDEX('Delegated Wage Grid'!H$14:H$50,MATCH($A118,ListDelegated,0)),0)</f>
        <v>0</v>
      </c>
      <c r="AG118" s="363">
        <f t="shared" si="7"/>
        <v>0</v>
      </c>
      <c r="AH118" s="363">
        <f t="shared" si="8"/>
        <v>0</v>
      </c>
    </row>
    <row r="119" spans="1:34" x14ac:dyDescent="0.25">
      <c r="A119" s="86"/>
      <c r="B119" s="65"/>
      <c r="C119" s="194"/>
      <c r="D119" s="244" t="str">
        <f>IF(ISBLANK(A119),"",IF(#REF!=0,"-",#REF!))</f>
        <v/>
      </c>
      <c r="E119" s="201"/>
      <c r="F119" s="245"/>
      <c r="G119" s="250" t="str">
        <f t="shared" si="5"/>
        <v/>
      </c>
      <c r="H119" s="226"/>
      <c r="I119" s="227"/>
      <c r="J119" s="227"/>
      <c r="K119" s="227"/>
      <c r="L119" s="228"/>
      <c r="M119" s="211"/>
      <c r="N119" s="212"/>
      <c r="O119" s="213"/>
      <c r="P119" s="213"/>
      <c r="Q119" s="213"/>
      <c r="R119" s="213"/>
      <c r="S119" s="214"/>
      <c r="T119" s="215"/>
      <c r="U119" s="214"/>
      <c r="V119" s="214"/>
      <c r="W119" s="216"/>
      <c r="X119" s="380" t="str">
        <f t="shared" si="6"/>
        <v/>
      </c>
      <c r="Y119" s="471"/>
      <c r="AA119" s="815">
        <f>_xlfn.IFNA(INDEX('Delegated Wage Grid'!C$14:C$50,MATCH($A119,ListDelegated,0)),0)</f>
        <v>0</v>
      </c>
      <c r="AB119" s="363">
        <f>_xlfn.IFNA(INDEX('Delegated Wage Grid'!D$14:D$50,MATCH($A119,ListDelegated,0)),0)</f>
        <v>0</v>
      </c>
      <c r="AC119" s="363">
        <f>_xlfn.IFNA(INDEX('Delegated Wage Grid'!E$14:E$50,MATCH($A119,ListDelegated,0)),0)</f>
        <v>0</v>
      </c>
      <c r="AD119" s="363">
        <f>_xlfn.IFNA(INDEX('Delegated Wage Grid'!F$14:F$50,MATCH($A119,ListDelegated,0)),0)</f>
        <v>0</v>
      </c>
      <c r="AE119" s="363">
        <f>_xlfn.IFNA(INDEX('Delegated Wage Grid'!G$14:G$50,MATCH($A119,ListDelegated,0)),0)</f>
        <v>0</v>
      </c>
      <c r="AF119" s="363">
        <f>_xlfn.IFNA(INDEX('Delegated Wage Grid'!H$14:H$50,MATCH($A119,ListDelegated,0)),0)</f>
        <v>0</v>
      </c>
      <c r="AG119" s="363">
        <f t="shared" si="7"/>
        <v>0</v>
      </c>
      <c r="AH119" s="363">
        <f t="shared" si="8"/>
        <v>0</v>
      </c>
    </row>
    <row r="120" spans="1:34" x14ac:dyDescent="0.25">
      <c r="A120" s="86"/>
      <c r="B120" s="65"/>
      <c r="C120" s="194"/>
      <c r="D120" s="244" t="str">
        <f>IF(ISBLANK(A120),"",IF(#REF!=0,"-",#REF!))</f>
        <v/>
      </c>
      <c r="E120" s="201"/>
      <c r="F120" s="245"/>
      <c r="G120" s="250" t="str">
        <f t="shared" si="5"/>
        <v/>
      </c>
      <c r="H120" s="226"/>
      <c r="I120" s="227"/>
      <c r="J120" s="227"/>
      <c r="K120" s="227"/>
      <c r="L120" s="228"/>
      <c r="M120" s="211"/>
      <c r="N120" s="212"/>
      <c r="O120" s="213"/>
      <c r="P120" s="213"/>
      <c r="Q120" s="213"/>
      <c r="R120" s="213"/>
      <c r="S120" s="214"/>
      <c r="T120" s="215"/>
      <c r="U120" s="214"/>
      <c r="V120" s="214"/>
      <c r="W120" s="216"/>
      <c r="X120" s="380" t="str">
        <f t="shared" si="6"/>
        <v/>
      </c>
      <c r="Y120" s="471"/>
      <c r="AA120" s="815">
        <f>_xlfn.IFNA(INDEX('Delegated Wage Grid'!C$14:C$50,MATCH($A120,ListDelegated,0)),0)</f>
        <v>0</v>
      </c>
      <c r="AB120" s="363">
        <f>_xlfn.IFNA(INDEX('Delegated Wage Grid'!D$14:D$50,MATCH($A120,ListDelegated,0)),0)</f>
        <v>0</v>
      </c>
      <c r="AC120" s="363">
        <f>_xlfn.IFNA(INDEX('Delegated Wage Grid'!E$14:E$50,MATCH($A120,ListDelegated,0)),0)</f>
        <v>0</v>
      </c>
      <c r="AD120" s="363">
        <f>_xlfn.IFNA(INDEX('Delegated Wage Grid'!F$14:F$50,MATCH($A120,ListDelegated,0)),0)</f>
        <v>0</v>
      </c>
      <c r="AE120" s="363">
        <f>_xlfn.IFNA(INDEX('Delegated Wage Grid'!G$14:G$50,MATCH($A120,ListDelegated,0)),0)</f>
        <v>0</v>
      </c>
      <c r="AF120" s="363">
        <f>_xlfn.IFNA(INDEX('Delegated Wage Grid'!H$14:H$50,MATCH($A120,ListDelegated,0)),0)</f>
        <v>0</v>
      </c>
      <c r="AG120" s="363">
        <f t="shared" si="7"/>
        <v>0</v>
      </c>
      <c r="AH120" s="363">
        <f t="shared" si="8"/>
        <v>0</v>
      </c>
    </row>
    <row r="121" spans="1:34" x14ac:dyDescent="0.25">
      <c r="A121" s="86"/>
      <c r="B121" s="65"/>
      <c r="C121" s="194"/>
      <c r="D121" s="244" t="str">
        <f>IF(ISBLANK(A121),"",IF(#REF!=0,"-",#REF!))</f>
        <v/>
      </c>
      <c r="E121" s="201"/>
      <c r="F121" s="245"/>
      <c r="G121" s="250" t="str">
        <f t="shared" si="5"/>
        <v/>
      </c>
      <c r="H121" s="226"/>
      <c r="I121" s="227"/>
      <c r="J121" s="227"/>
      <c r="K121" s="227"/>
      <c r="L121" s="228"/>
      <c r="M121" s="211"/>
      <c r="N121" s="212"/>
      <c r="O121" s="213"/>
      <c r="P121" s="213"/>
      <c r="Q121" s="213"/>
      <c r="R121" s="213"/>
      <c r="S121" s="214"/>
      <c r="T121" s="215"/>
      <c r="U121" s="214"/>
      <c r="V121" s="214"/>
      <c r="W121" s="216"/>
      <c r="X121" s="380" t="str">
        <f t="shared" si="6"/>
        <v/>
      </c>
      <c r="Y121" s="471"/>
      <c r="AA121" s="815">
        <f>_xlfn.IFNA(INDEX('Delegated Wage Grid'!C$14:C$50,MATCH($A121,ListDelegated,0)),0)</f>
        <v>0</v>
      </c>
      <c r="AB121" s="363">
        <f>_xlfn.IFNA(INDEX('Delegated Wage Grid'!D$14:D$50,MATCH($A121,ListDelegated,0)),0)</f>
        <v>0</v>
      </c>
      <c r="AC121" s="363">
        <f>_xlfn.IFNA(INDEX('Delegated Wage Grid'!E$14:E$50,MATCH($A121,ListDelegated,0)),0)</f>
        <v>0</v>
      </c>
      <c r="AD121" s="363">
        <f>_xlfn.IFNA(INDEX('Delegated Wage Grid'!F$14:F$50,MATCH($A121,ListDelegated,0)),0)</f>
        <v>0</v>
      </c>
      <c r="AE121" s="363">
        <f>_xlfn.IFNA(INDEX('Delegated Wage Grid'!G$14:G$50,MATCH($A121,ListDelegated,0)),0)</f>
        <v>0</v>
      </c>
      <c r="AF121" s="363">
        <f>_xlfn.IFNA(INDEX('Delegated Wage Grid'!H$14:H$50,MATCH($A121,ListDelegated,0)),0)</f>
        <v>0</v>
      </c>
      <c r="AG121" s="363">
        <f t="shared" si="7"/>
        <v>0</v>
      </c>
      <c r="AH121" s="363">
        <f t="shared" si="8"/>
        <v>0</v>
      </c>
    </row>
    <row r="122" spans="1:34" x14ac:dyDescent="0.25">
      <c r="A122" s="86"/>
      <c r="B122" s="65"/>
      <c r="C122" s="194"/>
      <c r="D122" s="244" t="str">
        <f>IF(ISBLANK(A122),"",IF(#REF!=0,"-",#REF!))</f>
        <v/>
      </c>
      <c r="E122" s="201"/>
      <c r="F122" s="245"/>
      <c r="G122" s="250" t="str">
        <f t="shared" si="5"/>
        <v/>
      </c>
      <c r="H122" s="226"/>
      <c r="I122" s="227"/>
      <c r="J122" s="227"/>
      <c r="K122" s="227"/>
      <c r="L122" s="228"/>
      <c r="M122" s="211"/>
      <c r="N122" s="212"/>
      <c r="O122" s="213"/>
      <c r="P122" s="213"/>
      <c r="Q122" s="213"/>
      <c r="R122" s="213"/>
      <c r="S122" s="214"/>
      <c r="T122" s="215"/>
      <c r="U122" s="214"/>
      <c r="V122" s="214"/>
      <c r="W122" s="216"/>
      <c r="X122" s="380" t="str">
        <f t="shared" si="6"/>
        <v/>
      </c>
      <c r="Y122" s="471"/>
      <c r="AA122" s="815">
        <f>_xlfn.IFNA(INDEX('Delegated Wage Grid'!C$14:C$50,MATCH($A122,ListDelegated,0)),0)</f>
        <v>0</v>
      </c>
      <c r="AB122" s="363">
        <f>_xlfn.IFNA(INDEX('Delegated Wage Grid'!D$14:D$50,MATCH($A122,ListDelegated,0)),0)</f>
        <v>0</v>
      </c>
      <c r="AC122" s="363">
        <f>_xlfn.IFNA(INDEX('Delegated Wage Grid'!E$14:E$50,MATCH($A122,ListDelegated,0)),0)</f>
        <v>0</v>
      </c>
      <c r="AD122" s="363">
        <f>_xlfn.IFNA(INDEX('Delegated Wage Grid'!F$14:F$50,MATCH($A122,ListDelegated,0)),0)</f>
        <v>0</v>
      </c>
      <c r="AE122" s="363">
        <f>_xlfn.IFNA(INDEX('Delegated Wage Grid'!G$14:G$50,MATCH($A122,ListDelegated,0)),0)</f>
        <v>0</v>
      </c>
      <c r="AF122" s="363">
        <f>_xlfn.IFNA(INDEX('Delegated Wage Grid'!H$14:H$50,MATCH($A122,ListDelegated,0)),0)</f>
        <v>0</v>
      </c>
      <c r="AG122" s="363">
        <f t="shared" si="7"/>
        <v>0</v>
      </c>
      <c r="AH122" s="363">
        <f t="shared" si="8"/>
        <v>0</v>
      </c>
    </row>
    <row r="123" spans="1:34" x14ac:dyDescent="0.25">
      <c r="A123" s="86"/>
      <c r="B123" s="65"/>
      <c r="C123" s="194"/>
      <c r="D123" s="244" t="str">
        <f>IF(ISBLANK(A123),"",IF(#REF!=0,"-",#REF!))</f>
        <v/>
      </c>
      <c r="E123" s="201"/>
      <c r="F123" s="245"/>
      <c r="G123" s="250" t="str">
        <f t="shared" si="5"/>
        <v/>
      </c>
      <c r="H123" s="226"/>
      <c r="I123" s="227"/>
      <c r="J123" s="227"/>
      <c r="K123" s="227"/>
      <c r="L123" s="228"/>
      <c r="M123" s="211"/>
      <c r="N123" s="212"/>
      <c r="O123" s="213"/>
      <c r="P123" s="213"/>
      <c r="Q123" s="213"/>
      <c r="R123" s="213"/>
      <c r="S123" s="214"/>
      <c r="T123" s="215"/>
      <c r="U123" s="214"/>
      <c r="V123" s="214"/>
      <c r="W123" s="216"/>
      <c r="X123" s="380" t="str">
        <f t="shared" si="6"/>
        <v/>
      </c>
      <c r="Y123" s="471"/>
      <c r="AA123" s="815">
        <f>_xlfn.IFNA(INDEX('Delegated Wage Grid'!C$14:C$50,MATCH($A123,ListDelegated,0)),0)</f>
        <v>0</v>
      </c>
      <c r="AB123" s="363">
        <f>_xlfn.IFNA(INDEX('Delegated Wage Grid'!D$14:D$50,MATCH($A123,ListDelegated,0)),0)</f>
        <v>0</v>
      </c>
      <c r="AC123" s="363">
        <f>_xlfn.IFNA(INDEX('Delegated Wage Grid'!E$14:E$50,MATCH($A123,ListDelegated,0)),0)</f>
        <v>0</v>
      </c>
      <c r="AD123" s="363">
        <f>_xlfn.IFNA(INDEX('Delegated Wage Grid'!F$14:F$50,MATCH($A123,ListDelegated,0)),0)</f>
        <v>0</v>
      </c>
      <c r="AE123" s="363">
        <f>_xlfn.IFNA(INDEX('Delegated Wage Grid'!G$14:G$50,MATCH($A123,ListDelegated,0)),0)</f>
        <v>0</v>
      </c>
      <c r="AF123" s="363">
        <f>_xlfn.IFNA(INDEX('Delegated Wage Grid'!H$14:H$50,MATCH($A123,ListDelegated,0)),0)</f>
        <v>0</v>
      </c>
      <c r="AG123" s="363">
        <f t="shared" si="7"/>
        <v>0</v>
      </c>
      <c r="AH123" s="363">
        <f t="shared" si="8"/>
        <v>0</v>
      </c>
    </row>
    <row r="124" spans="1:34" x14ac:dyDescent="0.25">
      <c r="A124" s="86"/>
      <c r="B124" s="65"/>
      <c r="C124" s="194"/>
      <c r="D124" s="244" t="str">
        <f>IF(ISBLANK(A124),"",IF(#REF!=0,"-",#REF!))</f>
        <v/>
      </c>
      <c r="E124" s="201"/>
      <c r="F124" s="245"/>
      <c r="G124" s="250" t="str">
        <f t="shared" si="5"/>
        <v/>
      </c>
      <c r="H124" s="226"/>
      <c r="I124" s="227"/>
      <c r="J124" s="227"/>
      <c r="K124" s="227"/>
      <c r="L124" s="228"/>
      <c r="M124" s="211"/>
      <c r="N124" s="212"/>
      <c r="O124" s="213"/>
      <c r="P124" s="213"/>
      <c r="Q124" s="213"/>
      <c r="R124" s="213"/>
      <c r="S124" s="214"/>
      <c r="T124" s="215"/>
      <c r="U124" s="214"/>
      <c r="V124" s="214"/>
      <c r="W124" s="216"/>
      <c r="X124" s="380" t="str">
        <f t="shared" si="6"/>
        <v/>
      </c>
      <c r="Y124" s="471"/>
      <c r="AA124" s="815">
        <f>_xlfn.IFNA(INDEX('Delegated Wage Grid'!C$14:C$50,MATCH($A124,ListDelegated,0)),0)</f>
        <v>0</v>
      </c>
      <c r="AB124" s="363">
        <f>_xlfn.IFNA(INDEX('Delegated Wage Grid'!D$14:D$50,MATCH($A124,ListDelegated,0)),0)</f>
        <v>0</v>
      </c>
      <c r="AC124" s="363">
        <f>_xlfn.IFNA(INDEX('Delegated Wage Grid'!E$14:E$50,MATCH($A124,ListDelegated,0)),0)</f>
        <v>0</v>
      </c>
      <c r="AD124" s="363">
        <f>_xlfn.IFNA(INDEX('Delegated Wage Grid'!F$14:F$50,MATCH($A124,ListDelegated,0)),0)</f>
        <v>0</v>
      </c>
      <c r="AE124" s="363">
        <f>_xlfn.IFNA(INDEX('Delegated Wage Grid'!G$14:G$50,MATCH($A124,ListDelegated,0)),0)</f>
        <v>0</v>
      </c>
      <c r="AF124" s="363">
        <f>_xlfn.IFNA(INDEX('Delegated Wage Grid'!H$14:H$50,MATCH($A124,ListDelegated,0)),0)</f>
        <v>0</v>
      </c>
      <c r="AG124" s="363">
        <f t="shared" si="7"/>
        <v>0</v>
      </c>
      <c r="AH124" s="363">
        <f t="shared" si="8"/>
        <v>0</v>
      </c>
    </row>
    <row r="125" spans="1:34" x14ac:dyDescent="0.25">
      <c r="A125" s="86"/>
      <c r="B125" s="65"/>
      <c r="C125" s="194"/>
      <c r="D125" s="244" t="str">
        <f>IF(ISBLANK(A125),"",IF(#REF!=0,"-",#REF!))</f>
        <v/>
      </c>
      <c r="E125" s="201"/>
      <c r="F125" s="245"/>
      <c r="G125" s="250" t="str">
        <f t="shared" si="5"/>
        <v/>
      </c>
      <c r="H125" s="226"/>
      <c r="I125" s="227"/>
      <c r="J125" s="227"/>
      <c r="K125" s="227"/>
      <c r="L125" s="228"/>
      <c r="M125" s="211"/>
      <c r="N125" s="212"/>
      <c r="O125" s="213"/>
      <c r="P125" s="213"/>
      <c r="Q125" s="213"/>
      <c r="R125" s="213"/>
      <c r="S125" s="214"/>
      <c r="T125" s="215"/>
      <c r="U125" s="214"/>
      <c r="V125" s="214"/>
      <c r="W125" s="216"/>
      <c r="X125" s="380" t="str">
        <f t="shared" si="6"/>
        <v/>
      </c>
      <c r="Y125" s="471"/>
      <c r="AA125" s="815">
        <f>_xlfn.IFNA(INDEX('Delegated Wage Grid'!C$14:C$50,MATCH($A125,ListDelegated,0)),0)</f>
        <v>0</v>
      </c>
      <c r="AB125" s="363">
        <f>_xlfn.IFNA(INDEX('Delegated Wage Grid'!D$14:D$50,MATCH($A125,ListDelegated,0)),0)</f>
        <v>0</v>
      </c>
      <c r="AC125" s="363">
        <f>_xlfn.IFNA(INDEX('Delegated Wage Grid'!E$14:E$50,MATCH($A125,ListDelegated,0)),0)</f>
        <v>0</v>
      </c>
      <c r="AD125" s="363">
        <f>_xlfn.IFNA(INDEX('Delegated Wage Grid'!F$14:F$50,MATCH($A125,ListDelegated,0)),0)</f>
        <v>0</v>
      </c>
      <c r="AE125" s="363">
        <f>_xlfn.IFNA(INDEX('Delegated Wage Grid'!G$14:G$50,MATCH($A125,ListDelegated,0)),0)</f>
        <v>0</v>
      </c>
      <c r="AF125" s="363">
        <f>_xlfn.IFNA(INDEX('Delegated Wage Grid'!H$14:H$50,MATCH($A125,ListDelegated,0)),0)</f>
        <v>0</v>
      </c>
      <c r="AG125" s="363">
        <f t="shared" si="7"/>
        <v>0</v>
      </c>
      <c r="AH125" s="363">
        <f t="shared" si="8"/>
        <v>0</v>
      </c>
    </row>
    <row r="126" spans="1:34" x14ac:dyDescent="0.25">
      <c r="A126" s="86"/>
      <c r="B126" s="65"/>
      <c r="C126" s="194"/>
      <c r="D126" s="244" t="str">
        <f>IF(ISBLANK(A126),"",IF(#REF!=0,"-",#REF!))</f>
        <v/>
      </c>
      <c r="E126" s="201"/>
      <c r="F126" s="245"/>
      <c r="G126" s="250" t="str">
        <f t="shared" si="5"/>
        <v/>
      </c>
      <c r="H126" s="226"/>
      <c r="I126" s="227"/>
      <c r="J126" s="227"/>
      <c r="K126" s="227"/>
      <c r="L126" s="228"/>
      <c r="M126" s="211"/>
      <c r="N126" s="212"/>
      <c r="O126" s="213"/>
      <c r="P126" s="213"/>
      <c r="Q126" s="213"/>
      <c r="R126" s="213"/>
      <c r="S126" s="214"/>
      <c r="T126" s="215"/>
      <c r="U126" s="214"/>
      <c r="V126" s="214"/>
      <c r="W126" s="216"/>
      <c r="X126" s="380" t="str">
        <f t="shared" si="6"/>
        <v/>
      </c>
      <c r="Y126" s="471"/>
      <c r="AA126" s="815">
        <f>_xlfn.IFNA(INDEX('Delegated Wage Grid'!C$14:C$50,MATCH($A126,ListDelegated,0)),0)</f>
        <v>0</v>
      </c>
      <c r="AB126" s="363">
        <f>_xlfn.IFNA(INDEX('Delegated Wage Grid'!D$14:D$50,MATCH($A126,ListDelegated,0)),0)</f>
        <v>0</v>
      </c>
      <c r="AC126" s="363">
        <f>_xlfn.IFNA(INDEX('Delegated Wage Grid'!E$14:E$50,MATCH($A126,ListDelegated,0)),0)</f>
        <v>0</v>
      </c>
      <c r="AD126" s="363">
        <f>_xlfn.IFNA(INDEX('Delegated Wage Grid'!F$14:F$50,MATCH($A126,ListDelegated,0)),0)</f>
        <v>0</v>
      </c>
      <c r="AE126" s="363">
        <f>_xlfn.IFNA(INDEX('Delegated Wage Grid'!G$14:G$50,MATCH($A126,ListDelegated,0)),0)</f>
        <v>0</v>
      </c>
      <c r="AF126" s="363">
        <f>_xlfn.IFNA(INDEX('Delegated Wage Grid'!H$14:H$50,MATCH($A126,ListDelegated,0)),0)</f>
        <v>0</v>
      </c>
      <c r="AG126" s="363">
        <f t="shared" si="7"/>
        <v>0</v>
      </c>
      <c r="AH126" s="363">
        <f t="shared" si="8"/>
        <v>0</v>
      </c>
    </row>
    <row r="127" spans="1:34" x14ac:dyDescent="0.25">
      <c r="A127" s="86"/>
      <c r="B127" s="65"/>
      <c r="C127" s="194"/>
      <c r="D127" s="244" t="str">
        <f>IF(ISBLANK(A127),"",IF(#REF!=0,"-",#REF!))</f>
        <v/>
      </c>
      <c r="E127" s="201"/>
      <c r="F127" s="245"/>
      <c r="G127" s="250" t="str">
        <f t="shared" si="5"/>
        <v/>
      </c>
      <c r="H127" s="226"/>
      <c r="I127" s="227"/>
      <c r="J127" s="227"/>
      <c r="K127" s="227"/>
      <c r="L127" s="228"/>
      <c r="M127" s="211"/>
      <c r="N127" s="212"/>
      <c r="O127" s="213"/>
      <c r="P127" s="213"/>
      <c r="Q127" s="213"/>
      <c r="R127" s="213"/>
      <c r="S127" s="214"/>
      <c r="T127" s="215"/>
      <c r="U127" s="214"/>
      <c r="V127" s="214"/>
      <c r="W127" s="216"/>
      <c r="X127" s="380" t="str">
        <f t="shared" si="6"/>
        <v/>
      </c>
      <c r="Y127" s="471"/>
      <c r="AA127" s="815">
        <f>_xlfn.IFNA(INDEX('Delegated Wage Grid'!C$14:C$50,MATCH($A127,ListDelegated,0)),0)</f>
        <v>0</v>
      </c>
      <c r="AB127" s="363">
        <f>_xlfn.IFNA(INDEX('Delegated Wage Grid'!D$14:D$50,MATCH($A127,ListDelegated,0)),0)</f>
        <v>0</v>
      </c>
      <c r="AC127" s="363">
        <f>_xlfn.IFNA(INDEX('Delegated Wage Grid'!E$14:E$50,MATCH($A127,ListDelegated,0)),0)</f>
        <v>0</v>
      </c>
      <c r="AD127" s="363">
        <f>_xlfn.IFNA(INDEX('Delegated Wage Grid'!F$14:F$50,MATCH($A127,ListDelegated,0)),0)</f>
        <v>0</v>
      </c>
      <c r="AE127" s="363">
        <f>_xlfn.IFNA(INDEX('Delegated Wage Grid'!G$14:G$50,MATCH($A127,ListDelegated,0)),0)</f>
        <v>0</v>
      </c>
      <c r="AF127" s="363">
        <f>_xlfn.IFNA(INDEX('Delegated Wage Grid'!H$14:H$50,MATCH($A127,ListDelegated,0)),0)</f>
        <v>0</v>
      </c>
      <c r="AG127" s="363">
        <f t="shared" si="7"/>
        <v>0</v>
      </c>
      <c r="AH127" s="363">
        <f t="shared" si="8"/>
        <v>0</v>
      </c>
    </row>
    <row r="128" spans="1:34" x14ac:dyDescent="0.25">
      <c r="A128" s="86"/>
      <c r="B128" s="65"/>
      <c r="C128" s="194"/>
      <c r="D128" s="244" t="str">
        <f>IF(ISBLANK(A128),"",IF(#REF!=0,"-",#REF!))</f>
        <v/>
      </c>
      <c r="E128" s="201"/>
      <c r="F128" s="245"/>
      <c r="G128" s="250" t="str">
        <f t="shared" si="5"/>
        <v/>
      </c>
      <c r="H128" s="226"/>
      <c r="I128" s="227"/>
      <c r="J128" s="227"/>
      <c r="K128" s="227"/>
      <c r="L128" s="228"/>
      <c r="M128" s="211"/>
      <c r="N128" s="212"/>
      <c r="O128" s="213"/>
      <c r="P128" s="213"/>
      <c r="Q128" s="213"/>
      <c r="R128" s="213"/>
      <c r="S128" s="214"/>
      <c r="T128" s="215"/>
      <c r="U128" s="214"/>
      <c r="V128" s="214"/>
      <c r="W128" s="216"/>
      <c r="X128" s="380" t="str">
        <f t="shared" si="6"/>
        <v/>
      </c>
      <c r="Y128" s="471"/>
      <c r="AA128" s="815">
        <f>_xlfn.IFNA(INDEX('Delegated Wage Grid'!C$14:C$50,MATCH($A128,ListDelegated,0)),0)</f>
        <v>0</v>
      </c>
      <c r="AB128" s="363">
        <f>_xlfn.IFNA(INDEX('Delegated Wage Grid'!D$14:D$50,MATCH($A128,ListDelegated,0)),0)</f>
        <v>0</v>
      </c>
      <c r="AC128" s="363">
        <f>_xlfn.IFNA(INDEX('Delegated Wage Grid'!E$14:E$50,MATCH($A128,ListDelegated,0)),0)</f>
        <v>0</v>
      </c>
      <c r="AD128" s="363">
        <f>_xlfn.IFNA(INDEX('Delegated Wage Grid'!F$14:F$50,MATCH($A128,ListDelegated,0)),0)</f>
        <v>0</v>
      </c>
      <c r="AE128" s="363">
        <f>_xlfn.IFNA(INDEX('Delegated Wage Grid'!G$14:G$50,MATCH($A128,ListDelegated,0)),0)</f>
        <v>0</v>
      </c>
      <c r="AF128" s="363">
        <f>_xlfn.IFNA(INDEX('Delegated Wage Grid'!H$14:H$50,MATCH($A128,ListDelegated,0)),0)</f>
        <v>0</v>
      </c>
      <c r="AG128" s="363">
        <f t="shared" si="7"/>
        <v>0</v>
      </c>
      <c r="AH128" s="363">
        <f t="shared" si="8"/>
        <v>0</v>
      </c>
    </row>
    <row r="129" spans="1:34" x14ac:dyDescent="0.25">
      <c r="A129" s="86"/>
      <c r="B129" s="65"/>
      <c r="C129" s="194"/>
      <c r="D129" s="244" t="str">
        <f>IF(ISBLANK(A129),"",IF(#REF!=0,"-",#REF!))</f>
        <v/>
      </c>
      <c r="E129" s="201"/>
      <c r="F129" s="245"/>
      <c r="G129" s="250" t="str">
        <f t="shared" si="5"/>
        <v/>
      </c>
      <c r="H129" s="226"/>
      <c r="I129" s="227"/>
      <c r="J129" s="227"/>
      <c r="K129" s="227"/>
      <c r="L129" s="228"/>
      <c r="M129" s="211"/>
      <c r="N129" s="212"/>
      <c r="O129" s="213"/>
      <c r="P129" s="213"/>
      <c r="Q129" s="213"/>
      <c r="R129" s="213"/>
      <c r="S129" s="214"/>
      <c r="T129" s="215"/>
      <c r="U129" s="214"/>
      <c r="V129" s="214"/>
      <c r="W129" s="216"/>
      <c r="X129" s="380" t="str">
        <f t="shared" si="6"/>
        <v/>
      </c>
      <c r="Y129" s="471"/>
      <c r="AA129" s="815">
        <f>_xlfn.IFNA(INDEX('Delegated Wage Grid'!C$14:C$50,MATCH($A129,ListDelegated,0)),0)</f>
        <v>0</v>
      </c>
      <c r="AB129" s="363">
        <f>_xlfn.IFNA(INDEX('Delegated Wage Grid'!D$14:D$50,MATCH($A129,ListDelegated,0)),0)</f>
        <v>0</v>
      </c>
      <c r="AC129" s="363">
        <f>_xlfn.IFNA(INDEX('Delegated Wage Grid'!E$14:E$50,MATCH($A129,ListDelegated,0)),0)</f>
        <v>0</v>
      </c>
      <c r="AD129" s="363">
        <f>_xlfn.IFNA(INDEX('Delegated Wage Grid'!F$14:F$50,MATCH($A129,ListDelegated,0)),0)</f>
        <v>0</v>
      </c>
      <c r="AE129" s="363">
        <f>_xlfn.IFNA(INDEX('Delegated Wage Grid'!G$14:G$50,MATCH($A129,ListDelegated,0)),0)</f>
        <v>0</v>
      </c>
      <c r="AF129" s="363">
        <f>_xlfn.IFNA(INDEX('Delegated Wage Grid'!H$14:H$50,MATCH($A129,ListDelegated,0)),0)</f>
        <v>0</v>
      </c>
      <c r="AG129" s="363">
        <f t="shared" si="7"/>
        <v>0</v>
      </c>
      <c r="AH129" s="363">
        <f t="shared" si="8"/>
        <v>0</v>
      </c>
    </row>
    <row r="130" spans="1:34" x14ac:dyDescent="0.25">
      <c r="A130" s="86"/>
      <c r="B130" s="65"/>
      <c r="C130" s="194"/>
      <c r="D130" s="244" t="str">
        <f>IF(ISBLANK(A130),"",IF(#REF!=0,"-",#REF!))</f>
        <v/>
      </c>
      <c r="E130" s="201"/>
      <c r="F130" s="245"/>
      <c r="G130" s="250" t="str">
        <f t="shared" si="5"/>
        <v/>
      </c>
      <c r="H130" s="226"/>
      <c r="I130" s="227"/>
      <c r="J130" s="227"/>
      <c r="K130" s="227"/>
      <c r="L130" s="228"/>
      <c r="M130" s="211"/>
      <c r="N130" s="212"/>
      <c r="O130" s="213"/>
      <c r="P130" s="213"/>
      <c r="Q130" s="213"/>
      <c r="R130" s="213"/>
      <c r="S130" s="214"/>
      <c r="T130" s="215"/>
      <c r="U130" s="214"/>
      <c r="V130" s="214"/>
      <c r="W130" s="216"/>
      <c r="X130" s="380" t="str">
        <f t="shared" si="6"/>
        <v/>
      </c>
      <c r="Y130" s="471"/>
      <c r="AA130" s="815">
        <f>_xlfn.IFNA(INDEX('Delegated Wage Grid'!C$14:C$50,MATCH($A130,ListDelegated,0)),0)</f>
        <v>0</v>
      </c>
      <c r="AB130" s="363">
        <f>_xlfn.IFNA(INDEX('Delegated Wage Grid'!D$14:D$50,MATCH($A130,ListDelegated,0)),0)</f>
        <v>0</v>
      </c>
      <c r="AC130" s="363">
        <f>_xlfn.IFNA(INDEX('Delegated Wage Grid'!E$14:E$50,MATCH($A130,ListDelegated,0)),0)</f>
        <v>0</v>
      </c>
      <c r="AD130" s="363">
        <f>_xlfn.IFNA(INDEX('Delegated Wage Grid'!F$14:F$50,MATCH($A130,ListDelegated,0)),0)</f>
        <v>0</v>
      </c>
      <c r="AE130" s="363">
        <f>_xlfn.IFNA(INDEX('Delegated Wage Grid'!G$14:G$50,MATCH($A130,ListDelegated,0)),0)</f>
        <v>0</v>
      </c>
      <c r="AF130" s="363">
        <f>_xlfn.IFNA(INDEX('Delegated Wage Grid'!H$14:H$50,MATCH($A130,ListDelegated,0)),0)</f>
        <v>0</v>
      </c>
      <c r="AG130" s="363">
        <f t="shared" si="7"/>
        <v>0</v>
      </c>
      <c r="AH130" s="363">
        <f t="shared" si="8"/>
        <v>0</v>
      </c>
    </row>
    <row r="131" spans="1:34" x14ac:dyDescent="0.25">
      <c r="A131" s="86"/>
      <c r="B131" s="65"/>
      <c r="C131" s="194"/>
      <c r="D131" s="244" t="str">
        <f>IF(ISBLANK(A131),"",IF(#REF!=0,"-",#REF!))</f>
        <v/>
      </c>
      <c r="E131" s="201"/>
      <c r="F131" s="245"/>
      <c r="G131" s="250" t="str">
        <f t="shared" si="5"/>
        <v/>
      </c>
      <c r="H131" s="226"/>
      <c r="I131" s="227"/>
      <c r="J131" s="227"/>
      <c r="K131" s="227"/>
      <c r="L131" s="228"/>
      <c r="M131" s="211"/>
      <c r="N131" s="212"/>
      <c r="O131" s="213"/>
      <c r="P131" s="213"/>
      <c r="Q131" s="213"/>
      <c r="R131" s="213"/>
      <c r="S131" s="214"/>
      <c r="T131" s="215"/>
      <c r="U131" s="214"/>
      <c r="V131" s="214"/>
      <c r="W131" s="216"/>
      <c r="X131" s="380" t="str">
        <f t="shared" si="6"/>
        <v/>
      </c>
      <c r="Y131" s="471"/>
      <c r="AA131" s="815">
        <f>_xlfn.IFNA(INDEX('Delegated Wage Grid'!C$14:C$50,MATCH($A131,ListDelegated,0)),0)</f>
        <v>0</v>
      </c>
      <c r="AB131" s="363">
        <f>_xlfn.IFNA(INDEX('Delegated Wage Grid'!D$14:D$50,MATCH($A131,ListDelegated,0)),0)</f>
        <v>0</v>
      </c>
      <c r="AC131" s="363">
        <f>_xlfn.IFNA(INDEX('Delegated Wage Grid'!E$14:E$50,MATCH($A131,ListDelegated,0)),0)</f>
        <v>0</v>
      </c>
      <c r="AD131" s="363">
        <f>_xlfn.IFNA(INDEX('Delegated Wage Grid'!F$14:F$50,MATCH($A131,ListDelegated,0)),0)</f>
        <v>0</v>
      </c>
      <c r="AE131" s="363">
        <f>_xlfn.IFNA(INDEX('Delegated Wage Grid'!G$14:G$50,MATCH($A131,ListDelegated,0)),0)</f>
        <v>0</v>
      </c>
      <c r="AF131" s="363">
        <f>_xlfn.IFNA(INDEX('Delegated Wage Grid'!H$14:H$50,MATCH($A131,ListDelegated,0)),0)</f>
        <v>0</v>
      </c>
      <c r="AG131" s="363">
        <f t="shared" si="7"/>
        <v>0</v>
      </c>
      <c r="AH131" s="363">
        <f t="shared" si="8"/>
        <v>0</v>
      </c>
    </row>
    <row r="132" spans="1:34" x14ac:dyDescent="0.25">
      <c r="A132" s="86"/>
      <c r="B132" s="65"/>
      <c r="C132" s="194"/>
      <c r="D132" s="244" t="str">
        <f>IF(ISBLANK(A132),"",IF(#REF!=0,"-",#REF!))</f>
        <v/>
      </c>
      <c r="E132" s="201"/>
      <c r="F132" s="245"/>
      <c r="G132" s="250" t="str">
        <f t="shared" si="5"/>
        <v/>
      </c>
      <c r="H132" s="226"/>
      <c r="I132" s="227"/>
      <c r="J132" s="227"/>
      <c r="K132" s="227"/>
      <c r="L132" s="228"/>
      <c r="M132" s="211"/>
      <c r="N132" s="212"/>
      <c r="O132" s="213"/>
      <c r="P132" s="213"/>
      <c r="Q132" s="213"/>
      <c r="R132" s="213"/>
      <c r="S132" s="214"/>
      <c r="T132" s="215"/>
      <c r="U132" s="214"/>
      <c r="V132" s="214"/>
      <c r="W132" s="216"/>
      <c r="X132" s="380" t="str">
        <f t="shared" si="6"/>
        <v/>
      </c>
      <c r="Y132" s="471"/>
      <c r="AA132" s="815">
        <f>_xlfn.IFNA(INDEX('Delegated Wage Grid'!C$14:C$50,MATCH($A132,ListDelegated,0)),0)</f>
        <v>0</v>
      </c>
      <c r="AB132" s="363">
        <f>_xlfn.IFNA(INDEX('Delegated Wage Grid'!D$14:D$50,MATCH($A132,ListDelegated,0)),0)</f>
        <v>0</v>
      </c>
      <c r="AC132" s="363">
        <f>_xlfn.IFNA(INDEX('Delegated Wage Grid'!E$14:E$50,MATCH($A132,ListDelegated,0)),0)</f>
        <v>0</v>
      </c>
      <c r="AD132" s="363">
        <f>_xlfn.IFNA(INDEX('Delegated Wage Grid'!F$14:F$50,MATCH($A132,ListDelegated,0)),0)</f>
        <v>0</v>
      </c>
      <c r="AE132" s="363">
        <f>_xlfn.IFNA(INDEX('Delegated Wage Grid'!G$14:G$50,MATCH($A132,ListDelegated,0)),0)</f>
        <v>0</v>
      </c>
      <c r="AF132" s="363">
        <f>_xlfn.IFNA(INDEX('Delegated Wage Grid'!H$14:H$50,MATCH($A132,ListDelegated,0)),0)</f>
        <v>0</v>
      </c>
      <c r="AG132" s="363">
        <f t="shared" si="7"/>
        <v>0</v>
      </c>
      <c r="AH132" s="363">
        <f t="shared" si="8"/>
        <v>0</v>
      </c>
    </row>
    <row r="133" spans="1:34" x14ac:dyDescent="0.25">
      <c r="A133" s="86"/>
      <c r="B133" s="65"/>
      <c r="C133" s="194"/>
      <c r="D133" s="244" t="str">
        <f>IF(ISBLANK(A133),"",IF(#REF!=0,"-",#REF!))</f>
        <v/>
      </c>
      <c r="E133" s="201"/>
      <c r="F133" s="245"/>
      <c r="G133" s="250" t="str">
        <f t="shared" si="5"/>
        <v/>
      </c>
      <c r="H133" s="226"/>
      <c r="I133" s="227"/>
      <c r="J133" s="227"/>
      <c r="K133" s="227"/>
      <c r="L133" s="228"/>
      <c r="M133" s="211"/>
      <c r="N133" s="212"/>
      <c r="O133" s="213"/>
      <c r="P133" s="213"/>
      <c r="Q133" s="213"/>
      <c r="R133" s="213"/>
      <c r="S133" s="214"/>
      <c r="T133" s="215"/>
      <c r="U133" s="214"/>
      <c r="V133" s="214"/>
      <c r="W133" s="216"/>
      <c r="X133" s="380" t="str">
        <f t="shared" si="6"/>
        <v/>
      </c>
      <c r="Y133" s="471"/>
      <c r="AA133" s="815">
        <f>_xlfn.IFNA(INDEX('Delegated Wage Grid'!C$14:C$50,MATCH($A133,ListDelegated,0)),0)</f>
        <v>0</v>
      </c>
      <c r="AB133" s="363">
        <f>_xlfn.IFNA(INDEX('Delegated Wage Grid'!D$14:D$50,MATCH($A133,ListDelegated,0)),0)</f>
        <v>0</v>
      </c>
      <c r="AC133" s="363">
        <f>_xlfn.IFNA(INDEX('Delegated Wage Grid'!E$14:E$50,MATCH($A133,ListDelegated,0)),0)</f>
        <v>0</v>
      </c>
      <c r="AD133" s="363">
        <f>_xlfn.IFNA(INDEX('Delegated Wage Grid'!F$14:F$50,MATCH($A133,ListDelegated,0)),0)</f>
        <v>0</v>
      </c>
      <c r="AE133" s="363">
        <f>_xlfn.IFNA(INDEX('Delegated Wage Grid'!G$14:G$50,MATCH($A133,ListDelegated,0)),0)</f>
        <v>0</v>
      </c>
      <c r="AF133" s="363">
        <f>_xlfn.IFNA(INDEX('Delegated Wage Grid'!H$14:H$50,MATCH($A133,ListDelegated,0)),0)</f>
        <v>0</v>
      </c>
      <c r="AG133" s="363">
        <f t="shared" si="7"/>
        <v>0</v>
      </c>
      <c r="AH133" s="363">
        <f t="shared" si="8"/>
        <v>0</v>
      </c>
    </row>
    <row r="134" spans="1:34" x14ac:dyDescent="0.25">
      <c r="A134" s="86"/>
      <c r="B134" s="65"/>
      <c r="C134" s="194"/>
      <c r="D134" s="244" t="str">
        <f>IF(ISBLANK(A134),"",IF(#REF!=0,"-",#REF!))</f>
        <v/>
      </c>
      <c r="E134" s="201"/>
      <c r="F134" s="245"/>
      <c r="G134" s="250" t="str">
        <f t="shared" si="5"/>
        <v/>
      </c>
      <c r="H134" s="226"/>
      <c r="I134" s="227"/>
      <c r="J134" s="227"/>
      <c r="K134" s="227"/>
      <c r="L134" s="228"/>
      <c r="M134" s="211"/>
      <c r="N134" s="212"/>
      <c r="O134" s="213"/>
      <c r="P134" s="213"/>
      <c r="Q134" s="213"/>
      <c r="R134" s="213"/>
      <c r="S134" s="214"/>
      <c r="T134" s="215"/>
      <c r="U134" s="214"/>
      <c r="V134" s="214"/>
      <c r="W134" s="216"/>
      <c r="X134" s="380" t="str">
        <f t="shared" si="6"/>
        <v/>
      </c>
      <c r="Y134" s="471"/>
      <c r="AA134" s="815">
        <f>_xlfn.IFNA(INDEX('Delegated Wage Grid'!C$14:C$50,MATCH($A134,ListDelegated,0)),0)</f>
        <v>0</v>
      </c>
      <c r="AB134" s="363">
        <f>_xlfn.IFNA(INDEX('Delegated Wage Grid'!D$14:D$50,MATCH($A134,ListDelegated,0)),0)</f>
        <v>0</v>
      </c>
      <c r="AC134" s="363">
        <f>_xlfn.IFNA(INDEX('Delegated Wage Grid'!E$14:E$50,MATCH($A134,ListDelegated,0)),0)</f>
        <v>0</v>
      </c>
      <c r="AD134" s="363">
        <f>_xlfn.IFNA(INDEX('Delegated Wage Grid'!F$14:F$50,MATCH($A134,ListDelegated,0)),0)</f>
        <v>0</v>
      </c>
      <c r="AE134" s="363">
        <f>_xlfn.IFNA(INDEX('Delegated Wage Grid'!G$14:G$50,MATCH($A134,ListDelegated,0)),0)</f>
        <v>0</v>
      </c>
      <c r="AF134" s="363">
        <f>_xlfn.IFNA(INDEX('Delegated Wage Grid'!H$14:H$50,MATCH($A134,ListDelegated,0)),0)</f>
        <v>0</v>
      </c>
      <c r="AG134" s="363">
        <f t="shared" si="7"/>
        <v>0</v>
      </c>
      <c r="AH134" s="363">
        <f t="shared" si="8"/>
        <v>0</v>
      </c>
    </row>
    <row r="135" spans="1:34" x14ac:dyDescent="0.25">
      <c r="A135" s="86"/>
      <c r="B135" s="65"/>
      <c r="C135" s="194"/>
      <c r="D135" s="244" t="str">
        <f>IF(ISBLANK(A135),"",IF(#REF!=0,"-",#REF!))</f>
        <v/>
      </c>
      <c r="E135" s="201"/>
      <c r="F135" s="245"/>
      <c r="G135" s="250" t="str">
        <f t="shared" si="5"/>
        <v/>
      </c>
      <c r="H135" s="226"/>
      <c r="I135" s="227"/>
      <c r="J135" s="227"/>
      <c r="K135" s="227"/>
      <c r="L135" s="228"/>
      <c r="M135" s="211"/>
      <c r="N135" s="212"/>
      <c r="O135" s="213"/>
      <c r="P135" s="213"/>
      <c r="Q135" s="213"/>
      <c r="R135" s="213"/>
      <c r="S135" s="214"/>
      <c r="T135" s="215"/>
      <c r="U135" s="214"/>
      <c r="V135" s="214"/>
      <c r="W135" s="216"/>
      <c r="X135" s="380" t="str">
        <f t="shared" si="6"/>
        <v/>
      </c>
      <c r="Y135" s="471"/>
      <c r="AA135" s="815">
        <f>_xlfn.IFNA(INDEX('Delegated Wage Grid'!C$14:C$50,MATCH($A135,ListDelegated,0)),0)</f>
        <v>0</v>
      </c>
      <c r="AB135" s="363">
        <f>_xlfn.IFNA(INDEX('Delegated Wage Grid'!D$14:D$50,MATCH($A135,ListDelegated,0)),0)</f>
        <v>0</v>
      </c>
      <c r="AC135" s="363">
        <f>_xlfn.IFNA(INDEX('Delegated Wage Grid'!E$14:E$50,MATCH($A135,ListDelegated,0)),0)</f>
        <v>0</v>
      </c>
      <c r="AD135" s="363">
        <f>_xlfn.IFNA(INDEX('Delegated Wage Grid'!F$14:F$50,MATCH($A135,ListDelegated,0)),0)</f>
        <v>0</v>
      </c>
      <c r="AE135" s="363">
        <f>_xlfn.IFNA(INDEX('Delegated Wage Grid'!G$14:G$50,MATCH($A135,ListDelegated,0)),0)</f>
        <v>0</v>
      </c>
      <c r="AF135" s="363">
        <f>_xlfn.IFNA(INDEX('Delegated Wage Grid'!H$14:H$50,MATCH($A135,ListDelegated,0)),0)</f>
        <v>0</v>
      </c>
      <c r="AG135" s="363">
        <f t="shared" si="7"/>
        <v>0</v>
      </c>
      <c r="AH135" s="363">
        <f t="shared" si="8"/>
        <v>0</v>
      </c>
    </row>
    <row r="136" spans="1:34" x14ac:dyDescent="0.25">
      <c r="A136" s="86"/>
      <c r="B136" s="65"/>
      <c r="C136" s="194"/>
      <c r="D136" s="244" t="str">
        <f>IF(ISBLANK(A136),"",IF(#REF!=0,"-",#REF!))</f>
        <v/>
      </c>
      <c r="E136" s="201"/>
      <c r="F136" s="245"/>
      <c r="G136" s="250" t="str">
        <f t="shared" si="5"/>
        <v/>
      </c>
      <c r="H136" s="226"/>
      <c r="I136" s="227"/>
      <c r="J136" s="227"/>
      <c r="K136" s="227"/>
      <c r="L136" s="228"/>
      <c r="M136" s="211"/>
      <c r="N136" s="212"/>
      <c r="O136" s="213"/>
      <c r="P136" s="213"/>
      <c r="Q136" s="213"/>
      <c r="R136" s="213"/>
      <c r="S136" s="214"/>
      <c r="T136" s="215"/>
      <c r="U136" s="214"/>
      <c r="V136" s="214"/>
      <c r="W136" s="216"/>
      <c r="X136" s="380" t="str">
        <f t="shared" si="6"/>
        <v/>
      </c>
      <c r="Y136" s="471"/>
      <c r="AA136" s="815">
        <f>_xlfn.IFNA(INDEX('Delegated Wage Grid'!C$14:C$50,MATCH($A136,ListDelegated,0)),0)</f>
        <v>0</v>
      </c>
      <c r="AB136" s="363">
        <f>_xlfn.IFNA(INDEX('Delegated Wage Grid'!D$14:D$50,MATCH($A136,ListDelegated,0)),0)</f>
        <v>0</v>
      </c>
      <c r="AC136" s="363">
        <f>_xlfn.IFNA(INDEX('Delegated Wage Grid'!E$14:E$50,MATCH($A136,ListDelegated,0)),0)</f>
        <v>0</v>
      </c>
      <c r="AD136" s="363">
        <f>_xlfn.IFNA(INDEX('Delegated Wage Grid'!F$14:F$50,MATCH($A136,ListDelegated,0)),0)</f>
        <v>0</v>
      </c>
      <c r="AE136" s="363">
        <f>_xlfn.IFNA(INDEX('Delegated Wage Grid'!G$14:G$50,MATCH($A136,ListDelegated,0)),0)</f>
        <v>0</v>
      </c>
      <c r="AF136" s="363">
        <f>_xlfn.IFNA(INDEX('Delegated Wage Grid'!H$14:H$50,MATCH($A136,ListDelegated,0)),0)</f>
        <v>0</v>
      </c>
      <c r="AG136" s="363">
        <f t="shared" si="7"/>
        <v>0</v>
      </c>
      <c r="AH136" s="363">
        <f t="shared" si="8"/>
        <v>0</v>
      </c>
    </row>
    <row r="137" spans="1:34" x14ac:dyDescent="0.25">
      <c r="A137" s="86"/>
      <c r="B137" s="65"/>
      <c r="C137" s="194"/>
      <c r="D137" s="244" t="str">
        <f>IF(ISBLANK(A137),"",IF(#REF!=0,"-",#REF!))</f>
        <v/>
      </c>
      <c r="E137" s="201"/>
      <c r="F137" s="245"/>
      <c r="G137" s="250" t="str">
        <f t="shared" si="5"/>
        <v/>
      </c>
      <c r="H137" s="226"/>
      <c r="I137" s="227"/>
      <c r="J137" s="227"/>
      <c r="K137" s="227"/>
      <c r="L137" s="228"/>
      <c r="M137" s="211"/>
      <c r="N137" s="212"/>
      <c r="O137" s="213"/>
      <c r="P137" s="213"/>
      <c r="Q137" s="213"/>
      <c r="R137" s="213"/>
      <c r="S137" s="214"/>
      <c r="T137" s="215"/>
      <c r="U137" s="214"/>
      <c r="V137" s="214"/>
      <c r="W137" s="216"/>
      <c r="X137" s="380" t="str">
        <f t="shared" si="6"/>
        <v/>
      </c>
      <c r="Y137" s="471"/>
      <c r="AA137" s="815">
        <f>_xlfn.IFNA(INDEX('Delegated Wage Grid'!C$14:C$50,MATCH($A137,ListDelegated,0)),0)</f>
        <v>0</v>
      </c>
      <c r="AB137" s="363">
        <f>_xlfn.IFNA(INDEX('Delegated Wage Grid'!D$14:D$50,MATCH($A137,ListDelegated,0)),0)</f>
        <v>0</v>
      </c>
      <c r="AC137" s="363">
        <f>_xlfn.IFNA(INDEX('Delegated Wage Grid'!E$14:E$50,MATCH($A137,ListDelegated,0)),0)</f>
        <v>0</v>
      </c>
      <c r="AD137" s="363">
        <f>_xlfn.IFNA(INDEX('Delegated Wage Grid'!F$14:F$50,MATCH($A137,ListDelegated,0)),0)</f>
        <v>0</v>
      </c>
      <c r="AE137" s="363">
        <f>_xlfn.IFNA(INDEX('Delegated Wage Grid'!G$14:G$50,MATCH($A137,ListDelegated,0)),0)</f>
        <v>0</v>
      </c>
      <c r="AF137" s="363">
        <f>_xlfn.IFNA(INDEX('Delegated Wage Grid'!H$14:H$50,MATCH($A137,ListDelegated,0)),0)</f>
        <v>0</v>
      </c>
      <c r="AG137" s="363">
        <f t="shared" si="7"/>
        <v>0</v>
      </c>
      <c r="AH137" s="363">
        <f t="shared" si="8"/>
        <v>0</v>
      </c>
    </row>
    <row r="138" spans="1:34" x14ac:dyDescent="0.25">
      <c r="A138" s="86"/>
      <c r="B138" s="65"/>
      <c r="C138" s="194"/>
      <c r="D138" s="244" t="str">
        <f>IF(ISBLANK(A138),"",IF(#REF!=0,"-",#REF!))</f>
        <v/>
      </c>
      <c r="E138" s="201"/>
      <c r="F138" s="245"/>
      <c r="G138" s="250" t="str">
        <f t="shared" si="5"/>
        <v/>
      </c>
      <c r="H138" s="226"/>
      <c r="I138" s="227"/>
      <c r="J138" s="227"/>
      <c r="K138" s="227"/>
      <c r="L138" s="228"/>
      <c r="M138" s="211"/>
      <c r="N138" s="212"/>
      <c r="O138" s="213"/>
      <c r="P138" s="213"/>
      <c r="Q138" s="213"/>
      <c r="R138" s="213"/>
      <c r="S138" s="214"/>
      <c r="T138" s="215"/>
      <c r="U138" s="214"/>
      <c r="V138" s="214"/>
      <c r="W138" s="216"/>
      <c r="X138" s="380" t="str">
        <f t="shared" si="6"/>
        <v/>
      </c>
      <c r="Y138" s="471"/>
      <c r="AA138" s="815">
        <f>_xlfn.IFNA(INDEX('Delegated Wage Grid'!C$14:C$50,MATCH($A138,ListDelegated,0)),0)</f>
        <v>0</v>
      </c>
      <c r="AB138" s="363">
        <f>_xlfn.IFNA(INDEX('Delegated Wage Grid'!D$14:D$50,MATCH($A138,ListDelegated,0)),0)</f>
        <v>0</v>
      </c>
      <c r="AC138" s="363">
        <f>_xlfn.IFNA(INDEX('Delegated Wage Grid'!E$14:E$50,MATCH($A138,ListDelegated,0)),0)</f>
        <v>0</v>
      </c>
      <c r="AD138" s="363">
        <f>_xlfn.IFNA(INDEX('Delegated Wage Grid'!F$14:F$50,MATCH($A138,ListDelegated,0)),0)</f>
        <v>0</v>
      </c>
      <c r="AE138" s="363">
        <f>_xlfn.IFNA(INDEX('Delegated Wage Grid'!G$14:G$50,MATCH($A138,ListDelegated,0)),0)</f>
        <v>0</v>
      </c>
      <c r="AF138" s="363">
        <f>_xlfn.IFNA(INDEX('Delegated Wage Grid'!H$14:H$50,MATCH($A138,ListDelegated,0)),0)</f>
        <v>0</v>
      </c>
      <c r="AG138" s="363">
        <f t="shared" si="7"/>
        <v>0</v>
      </c>
      <c r="AH138" s="363">
        <f t="shared" si="8"/>
        <v>0</v>
      </c>
    </row>
    <row r="139" spans="1:34" x14ac:dyDescent="0.25">
      <c r="A139" s="86"/>
      <c r="B139" s="65"/>
      <c r="C139" s="194"/>
      <c r="D139" s="244" t="str">
        <f>IF(ISBLANK(A139),"",IF(#REF!=0,"-",#REF!))</f>
        <v/>
      </c>
      <c r="E139" s="201"/>
      <c r="F139" s="245"/>
      <c r="G139" s="250" t="str">
        <f t="shared" si="5"/>
        <v/>
      </c>
      <c r="H139" s="226"/>
      <c r="I139" s="227"/>
      <c r="J139" s="227"/>
      <c r="K139" s="227"/>
      <c r="L139" s="228"/>
      <c r="M139" s="211"/>
      <c r="N139" s="212"/>
      <c r="O139" s="213"/>
      <c r="P139" s="213"/>
      <c r="Q139" s="213"/>
      <c r="R139" s="213"/>
      <c r="S139" s="214"/>
      <c r="T139" s="215"/>
      <c r="U139" s="214"/>
      <c r="V139" s="214"/>
      <c r="W139" s="216"/>
      <c r="X139" s="380" t="str">
        <f t="shared" si="6"/>
        <v/>
      </c>
      <c r="Y139" s="471"/>
      <c r="AA139" s="815">
        <f>_xlfn.IFNA(INDEX('Delegated Wage Grid'!C$14:C$50,MATCH($A139,ListDelegated,0)),0)</f>
        <v>0</v>
      </c>
      <c r="AB139" s="363">
        <f>_xlfn.IFNA(INDEX('Delegated Wage Grid'!D$14:D$50,MATCH($A139,ListDelegated,0)),0)</f>
        <v>0</v>
      </c>
      <c r="AC139" s="363">
        <f>_xlfn.IFNA(INDEX('Delegated Wage Grid'!E$14:E$50,MATCH($A139,ListDelegated,0)),0)</f>
        <v>0</v>
      </c>
      <c r="AD139" s="363">
        <f>_xlfn.IFNA(INDEX('Delegated Wage Grid'!F$14:F$50,MATCH($A139,ListDelegated,0)),0)</f>
        <v>0</v>
      </c>
      <c r="AE139" s="363">
        <f>_xlfn.IFNA(INDEX('Delegated Wage Grid'!G$14:G$50,MATCH($A139,ListDelegated,0)),0)</f>
        <v>0</v>
      </c>
      <c r="AF139" s="363">
        <f>_xlfn.IFNA(INDEX('Delegated Wage Grid'!H$14:H$50,MATCH($A139,ListDelegated,0)),0)</f>
        <v>0</v>
      </c>
      <c r="AG139" s="363">
        <f t="shared" si="7"/>
        <v>0</v>
      </c>
      <c r="AH139" s="363">
        <f t="shared" si="8"/>
        <v>0</v>
      </c>
    </row>
    <row r="140" spans="1:34" x14ac:dyDescent="0.25">
      <c r="A140" s="86"/>
      <c r="B140" s="65"/>
      <c r="C140" s="194"/>
      <c r="D140" s="244" t="str">
        <f>IF(ISBLANK(A140),"",IF(#REF!=0,"-",#REF!))</f>
        <v/>
      </c>
      <c r="E140" s="201"/>
      <c r="F140" s="245"/>
      <c r="G140" s="250" t="str">
        <f t="shared" si="5"/>
        <v/>
      </c>
      <c r="H140" s="226"/>
      <c r="I140" s="227"/>
      <c r="J140" s="227"/>
      <c r="K140" s="227"/>
      <c r="L140" s="228"/>
      <c r="M140" s="211"/>
      <c r="N140" s="212"/>
      <c r="O140" s="213"/>
      <c r="P140" s="213"/>
      <c r="Q140" s="213"/>
      <c r="R140" s="213"/>
      <c r="S140" s="214"/>
      <c r="T140" s="215"/>
      <c r="U140" s="214"/>
      <c r="V140" s="214"/>
      <c r="W140" s="216"/>
      <c r="X140" s="380" t="str">
        <f t="shared" si="6"/>
        <v/>
      </c>
      <c r="Y140" s="471"/>
      <c r="AA140" s="815">
        <f>_xlfn.IFNA(INDEX('Delegated Wage Grid'!C$14:C$50,MATCH($A140,ListDelegated,0)),0)</f>
        <v>0</v>
      </c>
      <c r="AB140" s="363">
        <f>_xlfn.IFNA(INDEX('Delegated Wage Grid'!D$14:D$50,MATCH($A140,ListDelegated,0)),0)</f>
        <v>0</v>
      </c>
      <c r="AC140" s="363">
        <f>_xlfn.IFNA(INDEX('Delegated Wage Grid'!E$14:E$50,MATCH($A140,ListDelegated,0)),0)</f>
        <v>0</v>
      </c>
      <c r="AD140" s="363">
        <f>_xlfn.IFNA(INDEX('Delegated Wage Grid'!F$14:F$50,MATCH($A140,ListDelegated,0)),0)</f>
        <v>0</v>
      </c>
      <c r="AE140" s="363">
        <f>_xlfn.IFNA(INDEX('Delegated Wage Grid'!G$14:G$50,MATCH($A140,ListDelegated,0)),0)</f>
        <v>0</v>
      </c>
      <c r="AF140" s="363">
        <f>_xlfn.IFNA(INDEX('Delegated Wage Grid'!H$14:H$50,MATCH($A140,ListDelegated,0)),0)</f>
        <v>0</v>
      </c>
      <c r="AG140" s="363">
        <f t="shared" si="7"/>
        <v>0</v>
      </c>
      <c r="AH140" s="363">
        <f t="shared" si="8"/>
        <v>0</v>
      </c>
    </row>
    <row r="141" spans="1:34" x14ac:dyDescent="0.25">
      <c r="A141" s="86"/>
      <c r="B141" s="65"/>
      <c r="C141" s="194"/>
      <c r="D141" s="244" t="str">
        <f>IF(ISBLANK(A141),"",IF(#REF!=0,"-",#REF!))</f>
        <v/>
      </c>
      <c r="E141" s="201"/>
      <c r="F141" s="245"/>
      <c r="G141" s="250" t="str">
        <f t="shared" si="5"/>
        <v/>
      </c>
      <c r="H141" s="226"/>
      <c r="I141" s="227"/>
      <c r="J141" s="227"/>
      <c r="K141" s="227"/>
      <c r="L141" s="228"/>
      <c r="M141" s="211"/>
      <c r="N141" s="212"/>
      <c r="O141" s="213"/>
      <c r="P141" s="213"/>
      <c r="Q141" s="213"/>
      <c r="R141" s="213"/>
      <c r="S141" s="214"/>
      <c r="T141" s="215"/>
      <c r="U141" s="214"/>
      <c r="V141" s="214"/>
      <c r="W141" s="216"/>
      <c r="X141" s="380" t="str">
        <f t="shared" si="6"/>
        <v/>
      </c>
      <c r="Y141" s="471"/>
      <c r="AA141" s="815">
        <f>_xlfn.IFNA(INDEX('Delegated Wage Grid'!C$14:C$50,MATCH($A141,ListDelegated,0)),0)</f>
        <v>0</v>
      </c>
      <c r="AB141" s="363">
        <f>_xlfn.IFNA(INDEX('Delegated Wage Grid'!D$14:D$50,MATCH($A141,ListDelegated,0)),0)</f>
        <v>0</v>
      </c>
      <c r="AC141" s="363">
        <f>_xlfn.IFNA(INDEX('Delegated Wage Grid'!E$14:E$50,MATCH($A141,ListDelegated,0)),0)</f>
        <v>0</v>
      </c>
      <c r="AD141" s="363">
        <f>_xlfn.IFNA(INDEX('Delegated Wage Grid'!F$14:F$50,MATCH($A141,ListDelegated,0)),0)</f>
        <v>0</v>
      </c>
      <c r="AE141" s="363">
        <f>_xlfn.IFNA(INDEX('Delegated Wage Grid'!G$14:G$50,MATCH($A141,ListDelegated,0)),0)</f>
        <v>0</v>
      </c>
      <c r="AF141" s="363">
        <f>_xlfn.IFNA(INDEX('Delegated Wage Grid'!H$14:H$50,MATCH($A141,ListDelegated,0)),0)</f>
        <v>0</v>
      </c>
      <c r="AG141" s="363">
        <f t="shared" si="7"/>
        <v>0</v>
      </c>
      <c r="AH141" s="363">
        <f t="shared" si="8"/>
        <v>0</v>
      </c>
    </row>
    <row r="142" spans="1:34" x14ac:dyDescent="0.25">
      <c r="A142" s="86"/>
      <c r="B142" s="65"/>
      <c r="C142" s="194"/>
      <c r="D142" s="244" t="str">
        <f>IF(ISBLANK(A142),"",IF(#REF!=0,"-",#REF!))</f>
        <v/>
      </c>
      <c r="E142" s="201"/>
      <c r="F142" s="245"/>
      <c r="G142" s="250" t="str">
        <f t="shared" si="5"/>
        <v/>
      </c>
      <c r="H142" s="226"/>
      <c r="I142" s="227"/>
      <c r="J142" s="227"/>
      <c r="K142" s="227"/>
      <c r="L142" s="228"/>
      <c r="M142" s="211"/>
      <c r="N142" s="212"/>
      <c r="O142" s="213"/>
      <c r="P142" s="213"/>
      <c r="Q142" s="213"/>
      <c r="R142" s="213"/>
      <c r="S142" s="214"/>
      <c r="T142" s="215"/>
      <c r="U142" s="214"/>
      <c r="V142" s="214"/>
      <c r="W142" s="216"/>
      <c r="X142" s="380" t="str">
        <f t="shared" si="6"/>
        <v/>
      </c>
      <c r="Y142" s="471"/>
      <c r="AA142" s="815">
        <f>_xlfn.IFNA(INDEX('Delegated Wage Grid'!C$14:C$50,MATCH($A142,ListDelegated,0)),0)</f>
        <v>0</v>
      </c>
      <c r="AB142" s="363">
        <f>_xlfn.IFNA(INDEX('Delegated Wage Grid'!D$14:D$50,MATCH($A142,ListDelegated,0)),0)</f>
        <v>0</v>
      </c>
      <c r="AC142" s="363">
        <f>_xlfn.IFNA(INDEX('Delegated Wage Grid'!E$14:E$50,MATCH($A142,ListDelegated,0)),0)</f>
        <v>0</v>
      </c>
      <c r="AD142" s="363">
        <f>_xlfn.IFNA(INDEX('Delegated Wage Grid'!F$14:F$50,MATCH($A142,ListDelegated,0)),0)</f>
        <v>0</v>
      </c>
      <c r="AE142" s="363">
        <f>_xlfn.IFNA(INDEX('Delegated Wage Grid'!G$14:G$50,MATCH($A142,ListDelegated,0)),0)</f>
        <v>0</v>
      </c>
      <c r="AF142" s="363">
        <f>_xlfn.IFNA(INDEX('Delegated Wage Grid'!H$14:H$50,MATCH($A142,ListDelegated,0)),0)</f>
        <v>0</v>
      </c>
      <c r="AG142" s="363">
        <f t="shared" si="7"/>
        <v>0</v>
      </c>
      <c r="AH142" s="363">
        <f t="shared" si="8"/>
        <v>0</v>
      </c>
    </row>
    <row r="143" spans="1:34" x14ac:dyDescent="0.25">
      <c r="A143" s="86"/>
      <c r="B143" s="65"/>
      <c r="C143" s="194"/>
      <c r="D143" s="244" t="str">
        <f>IF(ISBLANK(A143),"",IF(#REF!=0,"-",#REF!))</f>
        <v/>
      </c>
      <c r="E143" s="201"/>
      <c r="F143" s="245"/>
      <c r="G143" s="250" t="str">
        <f t="shared" si="5"/>
        <v/>
      </c>
      <c r="H143" s="226"/>
      <c r="I143" s="227"/>
      <c r="J143" s="227"/>
      <c r="K143" s="227"/>
      <c r="L143" s="228"/>
      <c r="M143" s="211"/>
      <c r="N143" s="212"/>
      <c r="O143" s="213"/>
      <c r="P143" s="213"/>
      <c r="Q143" s="213"/>
      <c r="R143" s="213"/>
      <c r="S143" s="214"/>
      <c r="T143" s="215"/>
      <c r="U143" s="214"/>
      <c r="V143" s="214"/>
      <c r="W143" s="216"/>
      <c r="X143" s="380" t="str">
        <f t="shared" si="6"/>
        <v/>
      </c>
      <c r="Y143" s="471"/>
      <c r="AA143" s="815">
        <f>_xlfn.IFNA(INDEX('Delegated Wage Grid'!C$14:C$50,MATCH($A143,ListDelegated,0)),0)</f>
        <v>0</v>
      </c>
      <c r="AB143" s="363">
        <f>_xlfn.IFNA(INDEX('Delegated Wage Grid'!D$14:D$50,MATCH($A143,ListDelegated,0)),0)</f>
        <v>0</v>
      </c>
      <c r="AC143" s="363">
        <f>_xlfn.IFNA(INDEX('Delegated Wage Grid'!E$14:E$50,MATCH($A143,ListDelegated,0)),0)</f>
        <v>0</v>
      </c>
      <c r="AD143" s="363">
        <f>_xlfn.IFNA(INDEX('Delegated Wage Grid'!F$14:F$50,MATCH($A143,ListDelegated,0)),0)</f>
        <v>0</v>
      </c>
      <c r="AE143" s="363">
        <f>_xlfn.IFNA(INDEX('Delegated Wage Grid'!G$14:G$50,MATCH($A143,ListDelegated,0)),0)</f>
        <v>0</v>
      </c>
      <c r="AF143" s="363">
        <f>_xlfn.IFNA(INDEX('Delegated Wage Grid'!H$14:H$50,MATCH($A143,ListDelegated,0)),0)</f>
        <v>0</v>
      </c>
      <c r="AG143" s="363">
        <f t="shared" si="7"/>
        <v>0</v>
      </c>
      <c r="AH143" s="363">
        <f t="shared" si="8"/>
        <v>0</v>
      </c>
    </row>
    <row r="144" spans="1:34" x14ac:dyDescent="0.25">
      <c r="A144" s="86"/>
      <c r="B144" s="65"/>
      <c r="C144" s="194"/>
      <c r="D144" s="244" t="str">
        <f>IF(ISBLANK(A144),"",IF(#REF!=0,"-",#REF!))</f>
        <v/>
      </c>
      <c r="E144" s="201"/>
      <c r="F144" s="245"/>
      <c r="G144" s="250" t="str">
        <f t="shared" si="5"/>
        <v/>
      </c>
      <c r="H144" s="226"/>
      <c r="I144" s="227"/>
      <c r="J144" s="227"/>
      <c r="K144" s="227"/>
      <c r="L144" s="228"/>
      <c r="M144" s="211"/>
      <c r="N144" s="212"/>
      <c r="O144" s="213"/>
      <c r="P144" s="213"/>
      <c r="Q144" s="213"/>
      <c r="R144" s="213"/>
      <c r="S144" s="214"/>
      <c r="T144" s="215"/>
      <c r="U144" s="214"/>
      <c r="V144" s="214"/>
      <c r="W144" s="216"/>
      <c r="X144" s="380" t="str">
        <f t="shared" si="6"/>
        <v/>
      </c>
      <c r="Y144" s="471"/>
      <c r="AA144" s="815">
        <f>_xlfn.IFNA(INDEX('Delegated Wage Grid'!C$14:C$50,MATCH($A144,ListDelegated,0)),0)</f>
        <v>0</v>
      </c>
      <c r="AB144" s="363">
        <f>_xlfn.IFNA(INDEX('Delegated Wage Grid'!D$14:D$50,MATCH($A144,ListDelegated,0)),0)</f>
        <v>0</v>
      </c>
      <c r="AC144" s="363">
        <f>_xlfn.IFNA(INDEX('Delegated Wage Grid'!E$14:E$50,MATCH($A144,ListDelegated,0)),0)</f>
        <v>0</v>
      </c>
      <c r="AD144" s="363">
        <f>_xlfn.IFNA(INDEX('Delegated Wage Grid'!F$14:F$50,MATCH($A144,ListDelegated,0)),0)</f>
        <v>0</v>
      </c>
      <c r="AE144" s="363">
        <f>_xlfn.IFNA(INDEX('Delegated Wage Grid'!G$14:G$50,MATCH($A144,ListDelegated,0)),0)</f>
        <v>0</v>
      </c>
      <c r="AF144" s="363">
        <f>_xlfn.IFNA(INDEX('Delegated Wage Grid'!H$14:H$50,MATCH($A144,ListDelegated,0)),0)</f>
        <v>0</v>
      </c>
      <c r="AG144" s="363">
        <f t="shared" si="7"/>
        <v>0</v>
      </c>
      <c r="AH144" s="363">
        <f t="shared" si="8"/>
        <v>0</v>
      </c>
    </row>
    <row r="145" spans="1:34" x14ac:dyDescent="0.25">
      <c r="A145" s="86"/>
      <c r="B145" s="65"/>
      <c r="C145" s="194"/>
      <c r="D145" s="244" t="str">
        <f>IF(ISBLANK(A145),"",IF(#REF!=0,"-",#REF!))</f>
        <v/>
      </c>
      <c r="E145" s="201"/>
      <c r="F145" s="245"/>
      <c r="G145" s="250" t="str">
        <f t="shared" si="5"/>
        <v/>
      </c>
      <c r="H145" s="226"/>
      <c r="I145" s="227"/>
      <c r="J145" s="227"/>
      <c r="K145" s="227"/>
      <c r="L145" s="228"/>
      <c r="M145" s="211"/>
      <c r="N145" s="212"/>
      <c r="O145" s="213"/>
      <c r="P145" s="213"/>
      <c r="Q145" s="213"/>
      <c r="R145" s="213"/>
      <c r="S145" s="214"/>
      <c r="T145" s="215"/>
      <c r="U145" s="214"/>
      <c r="V145" s="214"/>
      <c r="W145" s="216"/>
      <c r="X145" s="380" t="str">
        <f t="shared" si="6"/>
        <v/>
      </c>
      <c r="Y145" s="471"/>
      <c r="AA145" s="815">
        <f>_xlfn.IFNA(INDEX('Delegated Wage Grid'!C$14:C$50,MATCH($A145,ListDelegated,0)),0)</f>
        <v>0</v>
      </c>
      <c r="AB145" s="363">
        <f>_xlfn.IFNA(INDEX('Delegated Wage Grid'!D$14:D$50,MATCH($A145,ListDelegated,0)),0)</f>
        <v>0</v>
      </c>
      <c r="AC145" s="363">
        <f>_xlfn.IFNA(INDEX('Delegated Wage Grid'!E$14:E$50,MATCH($A145,ListDelegated,0)),0)</f>
        <v>0</v>
      </c>
      <c r="AD145" s="363">
        <f>_xlfn.IFNA(INDEX('Delegated Wage Grid'!F$14:F$50,MATCH($A145,ListDelegated,0)),0)</f>
        <v>0</v>
      </c>
      <c r="AE145" s="363">
        <f>_xlfn.IFNA(INDEX('Delegated Wage Grid'!G$14:G$50,MATCH($A145,ListDelegated,0)),0)</f>
        <v>0</v>
      </c>
      <c r="AF145" s="363">
        <f>_xlfn.IFNA(INDEX('Delegated Wage Grid'!H$14:H$50,MATCH($A145,ListDelegated,0)),0)</f>
        <v>0</v>
      </c>
      <c r="AG145" s="363">
        <f t="shared" si="7"/>
        <v>0</v>
      </c>
      <c r="AH145" s="363">
        <f t="shared" si="8"/>
        <v>0</v>
      </c>
    </row>
    <row r="146" spans="1:34" x14ac:dyDescent="0.25">
      <c r="A146" s="86"/>
      <c r="B146" s="65"/>
      <c r="C146" s="194"/>
      <c r="D146" s="244" t="str">
        <f>IF(ISBLANK(A146),"",IF(#REF!=0,"-",#REF!))</f>
        <v/>
      </c>
      <c r="E146" s="201"/>
      <c r="F146" s="245"/>
      <c r="G146" s="250" t="str">
        <f t="shared" ref="G146:G196" si="9">IF(SUM(H146:L146)=0,"",SUM(H146:L146))</f>
        <v/>
      </c>
      <c r="H146" s="226"/>
      <c r="I146" s="227"/>
      <c r="J146" s="227"/>
      <c r="K146" s="227"/>
      <c r="L146" s="228"/>
      <c r="M146" s="211"/>
      <c r="N146" s="212"/>
      <c r="O146" s="213"/>
      <c r="P146" s="213"/>
      <c r="Q146" s="213"/>
      <c r="R146" s="213"/>
      <c r="S146" s="214"/>
      <c r="T146" s="215"/>
      <c r="U146" s="214"/>
      <c r="V146" s="214"/>
      <c r="W146" s="216"/>
      <c r="X146" s="380" t="str">
        <f t="shared" ref="X146:X196" si="10">IF(SUM(E146,H146:L146)=0,"",SUM(E146,H146:L146))</f>
        <v/>
      </c>
      <c r="Y146" s="471"/>
      <c r="AA146" s="815">
        <f>_xlfn.IFNA(INDEX('Delegated Wage Grid'!C$14:C$50,MATCH($A146,ListDelegated,0)),0)</f>
        <v>0</v>
      </c>
      <c r="AB146" s="363">
        <f>_xlfn.IFNA(INDEX('Delegated Wage Grid'!D$14:D$50,MATCH($A146,ListDelegated,0)),0)</f>
        <v>0</v>
      </c>
      <c r="AC146" s="363">
        <f>_xlfn.IFNA(INDEX('Delegated Wage Grid'!E$14:E$50,MATCH($A146,ListDelegated,0)),0)</f>
        <v>0</v>
      </c>
      <c r="AD146" s="363">
        <f>_xlfn.IFNA(INDEX('Delegated Wage Grid'!F$14:F$50,MATCH($A146,ListDelegated,0)),0)</f>
        <v>0</v>
      </c>
      <c r="AE146" s="363">
        <f>_xlfn.IFNA(INDEX('Delegated Wage Grid'!G$14:G$50,MATCH($A146,ListDelegated,0)),0)</f>
        <v>0</v>
      </c>
      <c r="AF146" s="363">
        <f>_xlfn.IFNA(INDEX('Delegated Wage Grid'!H$14:H$50,MATCH($A146,ListDelegated,0)),0)</f>
        <v>0</v>
      </c>
      <c r="AG146" s="363">
        <f t="shared" ref="AG146:AG196" si="11">E146*F146</f>
        <v>0</v>
      </c>
      <c r="AH146" s="363">
        <f t="shared" ref="AH146:AH196" si="12">SUM(H146*AB146,I146*AC146,J146*AD146,K146*AE146+L146*AF146)</f>
        <v>0</v>
      </c>
    </row>
    <row r="147" spans="1:34" x14ac:dyDescent="0.25">
      <c r="A147" s="86"/>
      <c r="B147" s="65"/>
      <c r="C147" s="194"/>
      <c r="D147" s="244" t="str">
        <f>IF(ISBLANK(A147),"",IF(#REF!=0,"-",#REF!))</f>
        <v/>
      </c>
      <c r="E147" s="201"/>
      <c r="F147" s="245"/>
      <c r="G147" s="250" t="str">
        <f t="shared" si="9"/>
        <v/>
      </c>
      <c r="H147" s="226"/>
      <c r="I147" s="227"/>
      <c r="J147" s="227"/>
      <c r="K147" s="227"/>
      <c r="L147" s="228"/>
      <c r="M147" s="211"/>
      <c r="N147" s="212"/>
      <c r="O147" s="213"/>
      <c r="P147" s="213"/>
      <c r="Q147" s="213"/>
      <c r="R147" s="213"/>
      <c r="S147" s="214"/>
      <c r="T147" s="215"/>
      <c r="U147" s="214"/>
      <c r="V147" s="214"/>
      <c r="W147" s="216"/>
      <c r="X147" s="380" t="str">
        <f t="shared" si="10"/>
        <v/>
      </c>
      <c r="Y147" s="471"/>
      <c r="AA147" s="815">
        <f>_xlfn.IFNA(INDEX('Delegated Wage Grid'!C$14:C$50,MATCH($A147,ListDelegated,0)),0)</f>
        <v>0</v>
      </c>
      <c r="AB147" s="363">
        <f>_xlfn.IFNA(INDEX('Delegated Wage Grid'!D$14:D$50,MATCH($A147,ListDelegated,0)),0)</f>
        <v>0</v>
      </c>
      <c r="AC147" s="363">
        <f>_xlfn.IFNA(INDEX('Delegated Wage Grid'!E$14:E$50,MATCH($A147,ListDelegated,0)),0)</f>
        <v>0</v>
      </c>
      <c r="AD147" s="363">
        <f>_xlfn.IFNA(INDEX('Delegated Wage Grid'!F$14:F$50,MATCH($A147,ListDelegated,0)),0)</f>
        <v>0</v>
      </c>
      <c r="AE147" s="363">
        <f>_xlfn.IFNA(INDEX('Delegated Wage Grid'!G$14:G$50,MATCH($A147,ListDelegated,0)),0)</f>
        <v>0</v>
      </c>
      <c r="AF147" s="363">
        <f>_xlfn.IFNA(INDEX('Delegated Wage Grid'!H$14:H$50,MATCH($A147,ListDelegated,0)),0)</f>
        <v>0</v>
      </c>
      <c r="AG147" s="363">
        <f t="shared" si="11"/>
        <v>0</v>
      </c>
      <c r="AH147" s="363">
        <f t="shared" si="12"/>
        <v>0</v>
      </c>
    </row>
    <row r="148" spans="1:34" x14ac:dyDescent="0.25">
      <c r="A148" s="86"/>
      <c r="B148" s="65"/>
      <c r="C148" s="194"/>
      <c r="D148" s="244" t="str">
        <f>IF(ISBLANK(A148),"",IF(#REF!=0,"-",#REF!))</f>
        <v/>
      </c>
      <c r="E148" s="201"/>
      <c r="F148" s="245"/>
      <c r="G148" s="250" t="str">
        <f t="shared" si="9"/>
        <v/>
      </c>
      <c r="H148" s="226"/>
      <c r="I148" s="227"/>
      <c r="J148" s="227"/>
      <c r="K148" s="227"/>
      <c r="L148" s="228"/>
      <c r="M148" s="211"/>
      <c r="N148" s="212"/>
      <c r="O148" s="213"/>
      <c r="P148" s="213"/>
      <c r="Q148" s="213"/>
      <c r="R148" s="213"/>
      <c r="S148" s="214"/>
      <c r="T148" s="215"/>
      <c r="U148" s="214"/>
      <c r="V148" s="214"/>
      <c r="W148" s="216"/>
      <c r="X148" s="380" t="str">
        <f t="shared" si="10"/>
        <v/>
      </c>
      <c r="Y148" s="471"/>
      <c r="AA148" s="815">
        <f>_xlfn.IFNA(INDEX('Delegated Wage Grid'!C$14:C$50,MATCH($A148,ListDelegated,0)),0)</f>
        <v>0</v>
      </c>
      <c r="AB148" s="363">
        <f>_xlfn.IFNA(INDEX('Delegated Wage Grid'!D$14:D$50,MATCH($A148,ListDelegated,0)),0)</f>
        <v>0</v>
      </c>
      <c r="AC148" s="363">
        <f>_xlfn.IFNA(INDEX('Delegated Wage Grid'!E$14:E$50,MATCH($A148,ListDelegated,0)),0)</f>
        <v>0</v>
      </c>
      <c r="AD148" s="363">
        <f>_xlfn.IFNA(INDEX('Delegated Wage Grid'!F$14:F$50,MATCH($A148,ListDelegated,0)),0)</f>
        <v>0</v>
      </c>
      <c r="AE148" s="363">
        <f>_xlfn.IFNA(INDEX('Delegated Wage Grid'!G$14:G$50,MATCH($A148,ListDelegated,0)),0)</f>
        <v>0</v>
      </c>
      <c r="AF148" s="363">
        <f>_xlfn.IFNA(INDEX('Delegated Wage Grid'!H$14:H$50,MATCH($A148,ListDelegated,0)),0)</f>
        <v>0</v>
      </c>
      <c r="AG148" s="363">
        <f t="shared" si="11"/>
        <v>0</v>
      </c>
      <c r="AH148" s="363">
        <f t="shared" si="12"/>
        <v>0</v>
      </c>
    </row>
    <row r="149" spans="1:34" x14ac:dyDescent="0.25">
      <c r="A149" s="86"/>
      <c r="B149" s="65"/>
      <c r="C149" s="194"/>
      <c r="D149" s="244" t="str">
        <f>IF(ISBLANK(A149),"",IF(#REF!=0,"-",#REF!))</f>
        <v/>
      </c>
      <c r="E149" s="201"/>
      <c r="F149" s="245"/>
      <c r="G149" s="250" t="str">
        <f t="shared" si="9"/>
        <v/>
      </c>
      <c r="H149" s="226"/>
      <c r="I149" s="227"/>
      <c r="J149" s="227"/>
      <c r="K149" s="227"/>
      <c r="L149" s="228"/>
      <c r="M149" s="211"/>
      <c r="N149" s="212"/>
      <c r="O149" s="213"/>
      <c r="P149" s="213"/>
      <c r="Q149" s="213"/>
      <c r="R149" s="213"/>
      <c r="S149" s="214"/>
      <c r="T149" s="215"/>
      <c r="U149" s="214"/>
      <c r="V149" s="214"/>
      <c r="W149" s="216"/>
      <c r="X149" s="380" t="str">
        <f t="shared" si="10"/>
        <v/>
      </c>
      <c r="Y149" s="471"/>
      <c r="AA149" s="815">
        <f>_xlfn.IFNA(INDEX('Delegated Wage Grid'!C$14:C$50,MATCH($A149,ListDelegated,0)),0)</f>
        <v>0</v>
      </c>
      <c r="AB149" s="363">
        <f>_xlfn.IFNA(INDEX('Delegated Wage Grid'!D$14:D$50,MATCH($A149,ListDelegated,0)),0)</f>
        <v>0</v>
      </c>
      <c r="AC149" s="363">
        <f>_xlfn.IFNA(INDEX('Delegated Wage Grid'!E$14:E$50,MATCH($A149,ListDelegated,0)),0)</f>
        <v>0</v>
      </c>
      <c r="AD149" s="363">
        <f>_xlfn.IFNA(INDEX('Delegated Wage Grid'!F$14:F$50,MATCH($A149,ListDelegated,0)),0)</f>
        <v>0</v>
      </c>
      <c r="AE149" s="363">
        <f>_xlfn.IFNA(INDEX('Delegated Wage Grid'!G$14:G$50,MATCH($A149,ListDelegated,0)),0)</f>
        <v>0</v>
      </c>
      <c r="AF149" s="363">
        <f>_xlfn.IFNA(INDEX('Delegated Wage Grid'!H$14:H$50,MATCH($A149,ListDelegated,0)),0)</f>
        <v>0</v>
      </c>
      <c r="AG149" s="363">
        <f t="shared" si="11"/>
        <v>0</v>
      </c>
      <c r="AH149" s="363">
        <f t="shared" si="12"/>
        <v>0</v>
      </c>
    </row>
    <row r="150" spans="1:34" x14ac:dyDescent="0.25">
      <c r="A150" s="86"/>
      <c r="B150" s="65"/>
      <c r="C150" s="194"/>
      <c r="D150" s="244" t="str">
        <f>IF(ISBLANK(A150),"",IF(#REF!=0,"-",#REF!))</f>
        <v/>
      </c>
      <c r="E150" s="201"/>
      <c r="F150" s="245"/>
      <c r="G150" s="250" t="str">
        <f t="shared" si="9"/>
        <v/>
      </c>
      <c r="H150" s="226"/>
      <c r="I150" s="227"/>
      <c r="J150" s="227"/>
      <c r="K150" s="227"/>
      <c r="L150" s="228"/>
      <c r="M150" s="211"/>
      <c r="N150" s="212"/>
      <c r="O150" s="213"/>
      <c r="P150" s="213"/>
      <c r="Q150" s="213"/>
      <c r="R150" s="213"/>
      <c r="S150" s="214"/>
      <c r="T150" s="215"/>
      <c r="U150" s="214"/>
      <c r="V150" s="214"/>
      <c r="W150" s="216"/>
      <c r="X150" s="380" t="str">
        <f t="shared" si="10"/>
        <v/>
      </c>
      <c r="Y150" s="471"/>
      <c r="AA150" s="815">
        <f>_xlfn.IFNA(INDEX('Delegated Wage Grid'!C$14:C$50,MATCH($A150,ListDelegated,0)),0)</f>
        <v>0</v>
      </c>
      <c r="AB150" s="363">
        <f>_xlfn.IFNA(INDEX('Delegated Wage Grid'!D$14:D$50,MATCH($A150,ListDelegated,0)),0)</f>
        <v>0</v>
      </c>
      <c r="AC150" s="363">
        <f>_xlfn.IFNA(INDEX('Delegated Wage Grid'!E$14:E$50,MATCH($A150,ListDelegated,0)),0)</f>
        <v>0</v>
      </c>
      <c r="AD150" s="363">
        <f>_xlfn.IFNA(INDEX('Delegated Wage Grid'!F$14:F$50,MATCH($A150,ListDelegated,0)),0)</f>
        <v>0</v>
      </c>
      <c r="AE150" s="363">
        <f>_xlfn.IFNA(INDEX('Delegated Wage Grid'!G$14:G$50,MATCH($A150,ListDelegated,0)),0)</f>
        <v>0</v>
      </c>
      <c r="AF150" s="363">
        <f>_xlfn.IFNA(INDEX('Delegated Wage Grid'!H$14:H$50,MATCH($A150,ListDelegated,0)),0)</f>
        <v>0</v>
      </c>
      <c r="AG150" s="363">
        <f t="shared" si="11"/>
        <v>0</v>
      </c>
      <c r="AH150" s="363">
        <f t="shared" si="12"/>
        <v>0</v>
      </c>
    </row>
    <row r="151" spans="1:34" x14ac:dyDescent="0.25">
      <c r="A151" s="86"/>
      <c r="B151" s="65"/>
      <c r="C151" s="194"/>
      <c r="D151" s="244" t="str">
        <f>IF(ISBLANK(A151),"",IF(#REF!=0,"-",#REF!))</f>
        <v/>
      </c>
      <c r="E151" s="201"/>
      <c r="F151" s="245"/>
      <c r="G151" s="250" t="str">
        <f t="shared" si="9"/>
        <v/>
      </c>
      <c r="H151" s="226"/>
      <c r="I151" s="227"/>
      <c r="J151" s="227"/>
      <c r="K151" s="227"/>
      <c r="L151" s="228"/>
      <c r="M151" s="211"/>
      <c r="N151" s="212"/>
      <c r="O151" s="213"/>
      <c r="P151" s="213"/>
      <c r="Q151" s="213"/>
      <c r="R151" s="213"/>
      <c r="S151" s="214"/>
      <c r="T151" s="215"/>
      <c r="U151" s="214"/>
      <c r="V151" s="214"/>
      <c r="W151" s="216"/>
      <c r="X151" s="380" t="str">
        <f t="shared" si="10"/>
        <v/>
      </c>
      <c r="Y151" s="471"/>
      <c r="AA151" s="815">
        <f>_xlfn.IFNA(INDEX('Delegated Wage Grid'!C$14:C$50,MATCH($A151,ListDelegated,0)),0)</f>
        <v>0</v>
      </c>
      <c r="AB151" s="363">
        <f>_xlfn.IFNA(INDEX('Delegated Wage Grid'!D$14:D$50,MATCH($A151,ListDelegated,0)),0)</f>
        <v>0</v>
      </c>
      <c r="AC151" s="363">
        <f>_xlfn.IFNA(INDEX('Delegated Wage Grid'!E$14:E$50,MATCH($A151,ListDelegated,0)),0)</f>
        <v>0</v>
      </c>
      <c r="AD151" s="363">
        <f>_xlfn.IFNA(INDEX('Delegated Wage Grid'!F$14:F$50,MATCH($A151,ListDelegated,0)),0)</f>
        <v>0</v>
      </c>
      <c r="AE151" s="363">
        <f>_xlfn.IFNA(INDEX('Delegated Wage Grid'!G$14:G$50,MATCH($A151,ListDelegated,0)),0)</f>
        <v>0</v>
      </c>
      <c r="AF151" s="363">
        <f>_xlfn.IFNA(INDEX('Delegated Wage Grid'!H$14:H$50,MATCH($A151,ListDelegated,0)),0)</f>
        <v>0</v>
      </c>
      <c r="AG151" s="363">
        <f t="shared" si="11"/>
        <v>0</v>
      </c>
      <c r="AH151" s="363">
        <f t="shared" si="12"/>
        <v>0</v>
      </c>
    </row>
    <row r="152" spans="1:34" x14ac:dyDescent="0.25">
      <c r="A152" s="86"/>
      <c r="B152" s="65"/>
      <c r="C152" s="194"/>
      <c r="D152" s="244" t="str">
        <f>IF(ISBLANK(A152),"",IF(#REF!=0,"-",#REF!))</f>
        <v/>
      </c>
      <c r="E152" s="201"/>
      <c r="F152" s="245"/>
      <c r="G152" s="250" t="str">
        <f t="shared" si="9"/>
        <v/>
      </c>
      <c r="H152" s="226"/>
      <c r="I152" s="227"/>
      <c r="J152" s="227"/>
      <c r="K152" s="227"/>
      <c r="L152" s="228"/>
      <c r="M152" s="211"/>
      <c r="N152" s="212"/>
      <c r="O152" s="213"/>
      <c r="P152" s="213"/>
      <c r="Q152" s="213"/>
      <c r="R152" s="213"/>
      <c r="S152" s="214"/>
      <c r="T152" s="215"/>
      <c r="U152" s="214"/>
      <c r="V152" s="214"/>
      <c r="W152" s="216"/>
      <c r="X152" s="380" t="str">
        <f t="shared" si="10"/>
        <v/>
      </c>
      <c r="Y152" s="471"/>
      <c r="AA152" s="815">
        <f>_xlfn.IFNA(INDEX('Delegated Wage Grid'!C$14:C$50,MATCH($A152,ListDelegated,0)),0)</f>
        <v>0</v>
      </c>
      <c r="AB152" s="363">
        <f>_xlfn.IFNA(INDEX('Delegated Wage Grid'!D$14:D$50,MATCH($A152,ListDelegated,0)),0)</f>
        <v>0</v>
      </c>
      <c r="AC152" s="363">
        <f>_xlfn.IFNA(INDEX('Delegated Wage Grid'!E$14:E$50,MATCH($A152,ListDelegated,0)),0)</f>
        <v>0</v>
      </c>
      <c r="AD152" s="363">
        <f>_xlfn.IFNA(INDEX('Delegated Wage Grid'!F$14:F$50,MATCH($A152,ListDelegated,0)),0)</f>
        <v>0</v>
      </c>
      <c r="AE152" s="363">
        <f>_xlfn.IFNA(INDEX('Delegated Wage Grid'!G$14:G$50,MATCH($A152,ListDelegated,0)),0)</f>
        <v>0</v>
      </c>
      <c r="AF152" s="363">
        <f>_xlfn.IFNA(INDEX('Delegated Wage Grid'!H$14:H$50,MATCH($A152,ListDelegated,0)),0)</f>
        <v>0</v>
      </c>
      <c r="AG152" s="363">
        <f t="shared" si="11"/>
        <v>0</v>
      </c>
      <c r="AH152" s="363">
        <f t="shared" si="12"/>
        <v>0</v>
      </c>
    </row>
    <row r="153" spans="1:34" x14ac:dyDescent="0.25">
      <c r="A153" s="86"/>
      <c r="B153" s="65"/>
      <c r="C153" s="194"/>
      <c r="D153" s="244" t="str">
        <f>IF(ISBLANK(A153),"",IF(#REF!=0,"-",#REF!))</f>
        <v/>
      </c>
      <c r="E153" s="201"/>
      <c r="F153" s="245"/>
      <c r="G153" s="250" t="str">
        <f t="shared" si="9"/>
        <v/>
      </c>
      <c r="H153" s="226"/>
      <c r="I153" s="227"/>
      <c r="J153" s="227"/>
      <c r="K153" s="227"/>
      <c r="L153" s="228"/>
      <c r="M153" s="211"/>
      <c r="N153" s="212"/>
      <c r="O153" s="213"/>
      <c r="P153" s="213"/>
      <c r="Q153" s="213"/>
      <c r="R153" s="213"/>
      <c r="S153" s="214"/>
      <c r="T153" s="215"/>
      <c r="U153" s="214"/>
      <c r="V153" s="214"/>
      <c r="W153" s="216"/>
      <c r="X153" s="380" t="str">
        <f t="shared" si="10"/>
        <v/>
      </c>
      <c r="Y153" s="471"/>
      <c r="AA153" s="815">
        <f>_xlfn.IFNA(INDEX('Delegated Wage Grid'!C$14:C$50,MATCH($A153,ListDelegated,0)),0)</f>
        <v>0</v>
      </c>
      <c r="AB153" s="363">
        <f>_xlfn.IFNA(INDEX('Delegated Wage Grid'!D$14:D$50,MATCH($A153,ListDelegated,0)),0)</f>
        <v>0</v>
      </c>
      <c r="AC153" s="363">
        <f>_xlfn.IFNA(INDEX('Delegated Wage Grid'!E$14:E$50,MATCH($A153,ListDelegated,0)),0)</f>
        <v>0</v>
      </c>
      <c r="AD153" s="363">
        <f>_xlfn.IFNA(INDEX('Delegated Wage Grid'!F$14:F$50,MATCH($A153,ListDelegated,0)),0)</f>
        <v>0</v>
      </c>
      <c r="AE153" s="363">
        <f>_xlfn.IFNA(INDEX('Delegated Wage Grid'!G$14:G$50,MATCH($A153,ListDelegated,0)),0)</f>
        <v>0</v>
      </c>
      <c r="AF153" s="363">
        <f>_xlfn.IFNA(INDEX('Delegated Wage Grid'!H$14:H$50,MATCH($A153,ListDelegated,0)),0)</f>
        <v>0</v>
      </c>
      <c r="AG153" s="363">
        <f t="shared" si="11"/>
        <v>0</v>
      </c>
      <c r="AH153" s="363">
        <f t="shared" si="12"/>
        <v>0</v>
      </c>
    </row>
    <row r="154" spans="1:34" x14ac:dyDescent="0.25">
      <c r="A154" s="86"/>
      <c r="B154" s="65"/>
      <c r="C154" s="194"/>
      <c r="D154" s="244" t="str">
        <f>IF(ISBLANK(A154),"",IF(#REF!=0,"-",#REF!))</f>
        <v/>
      </c>
      <c r="E154" s="201"/>
      <c r="F154" s="245"/>
      <c r="G154" s="250" t="str">
        <f t="shared" si="9"/>
        <v/>
      </c>
      <c r="H154" s="226"/>
      <c r="I154" s="227"/>
      <c r="J154" s="227"/>
      <c r="K154" s="227"/>
      <c r="L154" s="228"/>
      <c r="M154" s="211"/>
      <c r="N154" s="212"/>
      <c r="O154" s="213"/>
      <c r="P154" s="213"/>
      <c r="Q154" s="213"/>
      <c r="R154" s="213"/>
      <c r="S154" s="214"/>
      <c r="T154" s="215"/>
      <c r="U154" s="214"/>
      <c r="V154" s="214"/>
      <c r="W154" s="216"/>
      <c r="X154" s="380" t="str">
        <f t="shared" si="10"/>
        <v/>
      </c>
      <c r="Y154" s="471"/>
      <c r="AA154" s="815">
        <f>_xlfn.IFNA(INDEX('Delegated Wage Grid'!C$14:C$50,MATCH($A154,ListDelegated,0)),0)</f>
        <v>0</v>
      </c>
      <c r="AB154" s="363">
        <f>_xlfn.IFNA(INDEX('Delegated Wage Grid'!D$14:D$50,MATCH($A154,ListDelegated,0)),0)</f>
        <v>0</v>
      </c>
      <c r="AC154" s="363">
        <f>_xlfn.IFNA(INDEX('Delegated Wage Grid'!E$14:E$50,MATCH($A154,ListDelegated,0)),0)</f>
        <v>0</v>
      </c>
      <c r="AD154" s="363">
        <f>_xlfn.IFNA(INDEX('Delegated Wage Grid'!F$14:F$50,MATCH($A154,ListDelegated,0)),0)</f>
        <v>0</v>
      </c>
      <c r="AE154" s="363">
        <f>_xlfn.IFNA(INDEX('Delegated Wage Grid'!G$14:G$50,MATCH($A154,ListDelegated,0)),0)</f>
        <v>0</v>
      </c>
      <c r="AF154" s="363">
        <f>_xlfn.IFNA(INDEX('Delegated Wage Grid'!H$14:H$50,MATCH($A154,ListDelegated,0)),0)</f>
        <v>0</v>
      </c>
      <c r="AG154" s="363">
        <f t="shared" si="11"/>
        <v>0</v>
      </c>
      <c r="AH154" s="363">
        <f t="shared" si="12"/>
        <v>0</v>
      </c>
    </row>
    <row r="155" spans="1:34" x14ac:dyDescent="0.25">
      <c r="A155" s="86"/>
      <c r="B155" s="65"/>
      <c r="C155" s="194"/>
      <c r="D155" s="244" t="str">
        <f>IF(ISBLANK(A155),"",IF(#REF!=0,"-",#REF!))</f>
        <v/>
      </c>
      <c r="E155" s="201"/>
      <c r="F155" s="245"/>
      <c r="G155" s="250" t="str">
        <f t="shared" si="9"/>
        <v/>
      </c>
      <c r="H155" s="226"/>
      <c r="I155" s="227"/>
      <c r="J155" s="227"/>
      <c r="K155" s="227"/>
      <c r="L155" s="228"/>
      <c r="M155" s="211"/>
      <c r="N155" s="212"/>
      <c r="O155" s="213"/>
      <c r="P155" s="213"/>
      <c r="Q155" s="213"/>
      <c r="R155" s="213"/>
      <c r="S155" s="214"/>
      <c r="T155" s="215"/>
      <c r="U155" s="214"/>
      <c r="V155" s="214"/>
      <c r="W155" s="216"/>
      <c r="X155" s="380" t="str">
        <f t="shared" si="10"/>
        <v/>
      </c>
      <c r="Y155" s="471"/>
      <c r="AA155" s="815">
        <f>_xlfn.IFNA(INDEX('Delegated Wage Grid'!C$14:C$50,MATCH($A155,ListDelegated,0)),0)</f>
        <v>0</v>
      </c>
      <c r="AB155" s="363">
        <f>_xlfn.IFNA(INDEX('Delegated Wage Grid'!D$14:D$50,MATCH($A155,ListDelegated,0)),0)</f>
        <v>0</v>
      </c>
      <c r="AC155" s="363">
        <f>_xlfn.IFNA(INDEX('Delegated Wage Grid'!E$14:E$50,MATCH($A155,ListDelegated,0)),0)</f>
        <v>0</v>
      </c>
      <c r="AD155" s="363">
        <f>_xlfn.IFNA(INDEX('Delegated Wage Grid'!F$14:F$50,MATCH($A155,ListDelegated,0)),0)</f>
        <v>0</v>
      </c>
      <c r="AE155" s="363">
        <f>_xlfn.IFNA(INDEX('Delegated Wage Grid'!G$14:G$50,MATCH($A155,ListDelegated,0)),0)</f>
        <v>0</v>
      </c>
      <c r="AF155" s="363">
        <f>_xlfn.IFNA(INDEX('Delegated Wage Grid'!H$14:H$50,MATCH($A155,ListDelegated,0)),0)</f>
        <v>0</v>
      </c>
      <c r="AG155" s="363">
        <f t="shared" si="11"/>
        <v>0</v>
      </c>
      <c r="AH155" s="363">
        <f t="shared" si="12"/>
        <v>0</v>
      </c>
    </row>
    <row r="156" spans="1:34" x14ac:dyDescent="0.25">
      <c r="A156" s="86"/>
      <c r="B156" s="65"/>
      <c r="C156" s="194"/>
      <c r="D156" s="244" t="str">
        <f>IF(ISBLANK(A156),"",IF(#REF!=0,"-",#REF!))</f>
        <v/>
      </c>
      <c r="E156" s="201"/>
      <c r="F156" s="245"/>
      <c r="G156" s="250" t="str">
        <f t="shared" si="9"/>
        <v/>
      </c>
      <c r="H156" s="226"/>
      <c r="I156" s="227"/>
      <c r="J156" s="227"/>
      <c r="K156" s="227"/>
      <c r="L156" s="228"/>
      <c r="M156" s="211"/>
      <c r="N156" s="212"/>
      <c r="O156" s="213"/>
      <c r="P156" s="213"/>
      <c r="Q156" s="213"/>
      <c r="R156" s="213"/>
      <c r="S156" s="214"/>
      <c r="T156" s="215"/>
      <c r="U156" s="214"/>
      <c r="V156" s="214"/>
      <c r="W156" s="216"/>
      <c r="X156" s="380" t="str">
        <f t="shared" si="10"/>
        <v/>
      </c>
      <c r="Y156" s="471"/>
      <c r="AA156" s="815">
        <f>_xlfn.IFNA(INDEX('Delegated Wage Grid'!C$14:C$50,MATCH($A156,ListDelegated,0)),0)</f>
        <v>0</v>
      </c>
      <c r="AB156" s="363">
        <f>_xlfn.IFNA(INDEX('Delegated Wage Grid'!D$14:D$50,MATCH($A156,ListDelegated,0)),0)</f>
        <v>0</v>
      </c>
      <c r="AC156" s="363">
        <f>_xlfn.IFNA(INDEX('Delegated Wage Grid'!E$14:E$50,MATCH($A156,ListDelegated,0)),0)</f>
        <v>0</v>
      </c>
      <c r="AD156" s="363">
        <f>_xlfn.IFNA(INDEX('Delegated Wage Grid'!F$14:F$50,MATCH($A156,ListDelegated,0)),0)</f>
        <v>0</v>
      </c>
      <c r="AE156" s="363">
        <f>_xlfn.IFNA(INDEX('Delegated Wage Grid'!G$14:G$50,MATCH($A156,ListDelegated,0)),0)</f>
        <v>0</v>
      </c>
      <c r="AF156" s="363">
        <f>_xlfn.IFNA(INDEX('Delegated Wage Grid'!H$14:H$50,MATCH($A156,ListDelegated,0)),0)</f>
        <v>0</v>
      </c>
      <c r="AG156" s="363">
        <f t="shared" si="11"/>
        <v>0</v>
      </c>
      <c r="AH156" s="363">
        <f t="shared" si="12"/>
        <v>0</v>
      </c>
    </row>
    <row r="157" spans="1:34" x14ac:dyDescent="0.25">
      <c r="A157" s="86"/>
      <c r="B157" s="65"/>
      <c r="C157" s="194"/>
      <c r="D157" s="244" t="str">
        <f>IF(ISBLANK(A157),"",IF(#REF!=0,"-",#REF!))</f>
        <v/>
      </c>
      <c r="E157" s="201"/>
      <c r="F157" s="245"/>
      <c r="G157" s="250" t="str">
        <f t="shared" si="9"/>
        <v/>
      </c>
      <c r="H157" s="226"/>
      <c r="I157" s="227"/>
      <c r="J157" s="227"/>
      <c r="K157" s="227"/>
      <c r="L157" s="228"/>
      <c r="M157" s="211"/>
      <c r="N157" s="212"/>
      <c r="O157" s="213"/>
      <c r="P157" s="213"/>
      <c r="Q157" s="213"/>
      <c r="R157" s="213"/>
      <c r="S157" s="214"/>
      <c r="T157" s="215"/>
      <c r="U157" s="214"/>
      <c r="V157" s="214"/>
      <c r="W157" s="216"/>
      <c r="X157" s="380" t="str">
        <f t="shared" si="10"/>
        <v/>
      </c>
      <c r="Y157" s="471"/>
      <c r="AA157" s="815">
        <f>_xlfn.IFNA(INDEX('Delegated Wage Grid'!C$14:C$50,MATCH($A157,ListDelegated,0)),0)</f>
        <v>0</v>
      </c>
      <c r="AB157" s="363">
        <f>_xlfn.IFNA(INDEX('Delegated Wage Grid'!D$14:D$50,MATCH($A157,ListDelegated,0)),0)</f>
        <v>0</v>
      </c>
      <c r="AC157" s="363">
        <f>_xlfn.IFNA(INDEX('Delegated Wage Grid'!E$14:E$50,MATCH($A157,ListDelegated,0)),0)</f>
        <v>0</v>
      </c>
      <c r="AD157" s="363">
        <f>_xlfn.IFNA(INDEX('Delegated Wage Grid'!F$14:F$50,MATCH($A157,ListDelegated,0)),0)</f>
        <v>0</v>
      </c>
      <c r="AE157" s="363">
        <f>_xlfn.IFNA(INDEX('Delegated Wage Grid'!G$14:G$50,MATCH($A157,ListDelegated,0)),0)</f>
        <v>0</v>
      </c>
      <c r="AF157" s="363">
        <f>_xlfn.IFNA(INDEX('Delegated Wage Grid'!H$14:H$50,MATCH($A157,ListDelegated,0)),0)</f>
        <v>0</v>
      </c>
      <c r="AG157" s="363">
        <f t="shared" si="11"/>
        <v>0</v>
      </c>
      <c r="AH157" s="363">
        <f t="shared" si="12"/>
        <v>0</v>
      </c>
    </row>
    <row r="158" spans="1:34" x14ac:dyDescent="0.25">
      <c r="A158" s="86"/>
      <c r="B158" s="65"/>
      <c r="C158" s="194"/>
      <c r="D158" s="244" t="str">
        <f>IF(ISBLANK(A158),"",IF(#REF!=0,"-",#REF!))</f>
        <v/>
      </c>
      <c r="E158" s="201"/>
      <c r="F158" s="245"/>
      <c r="G158" s="250" t="str">
        <f t="shared" si="9"/>
        <v/>
      </c>
      <c r="H158" s="226"/>
      <c r="I158" s="227"/>
      <c r="J158" s="227"/>
      <c r="K158" s="227"/>
      <c r="L158" s="228"/>
      <c r="M158" s="211"/>
      <c r="N158" s="212"/>
      <c r="O158" s="213"/>
      <c r="P158" s="213"/>
      <c r="Q158" s="213"/>
      <c r="R158" s="213"/>
      <c r="S158" s="214"/>
      <c r="T158" s="215"/>
      <c r="U158" s="214"/>
      <c r="V158" s="214"/>
      <c r="W158" s="216"/>
      <c r="X158" s="380" t="str">
        <f t="shared" si="10"/>
        <v/>
      </c>
      <c r="Y158" s="471"/>
      <c r="AA158" s="815">
        <f>_xlfn.IFNA(INDEX('Delegated Wage Grid'!C$14:C$50,MATCH($A158,ListDelegated,0)),0)</f>
        <v>0</v>
      </c>
      <c r="AB158" s="363">
        <f>_xlfn.IFNA(INDEX('Delegated Wage Grid'!D$14:D$50,MATCH($A158,ListDelegated,0)),0)</f>
        <v>0</v>
      </c>
      <c r="AC158" s="363">
        <f>_xlfn.IFNA(INDEX('Delegated Wage Grid'!E$14:E$50,MATCH($A158,ListDelegated,0)),0)</f>
        <v>0</v>
      </c>
      <c r="AD158" s="363">
        <f>_xlfn.IFNA(INDEX('Delegated Wage Grid'!F$14:F$50,MATCH($A158,ListDelegated,0)),0)</f>
        <v>0</v>
      </c>
      <c r="AE158" s="363">
        <f>_xlfn.IFNA(INDEX('Delegated Wage Grid'!G$14:G$50,MATCH($A158,ListDelegated,0)),0)</f>
        <v>0</v>
      </c>
      <c r="AF158" s="363">
        <f>_xlfn.IFNA(INDEX('Delegated Wage Grid'!H$14:H$50,MATCH($A158,ListDelegated,0)),0)</f>
        <v>0</v>
      </c>
      <c r="AG158" s="363">
        <f t="shared" si="11"/>
        <v>0</v>
      </c>
      <c r="AH158" s="363">
        <f t="shared" si="12"/>
        <v>0</v>
      </c>
    </row>
    <row r="159" spans="1:34" x14ac:dyDescent="0.25">
      <c r="A159" s="86"/>
      <c r="B159" s="65"/>
      <c r="C159" s="194"/>
      <c r="D159" s="244" t="str">
        <f>IF(ISBLANK(A159),"",IF(#REF!=0,"-",#REF!))</f>
        <v/>
      </c>
      <c r="E159" s="201"/>
      <c r="F159" s="245"/>
      <c r="G159" s="250" t="str">
        <f t="shared" si="9"/>
        <v/>
      </c>
      <c r="H159" s="226"/>
      <c r="I159" s="227"/>
      <c r="J159" s="227"/>
      <c r="K159" s="227"/>
      <c r="L159" s="228"/>
      <c r="M159" s="211"/>
      <c r="N159" s="212"/>
      <c r="O159" s="213"/>
      <c r="P159" s="213"/>
      <c r="Q159" s="213"/>
      <c r="R159" s="213"/>
      <c r="S159" s="214"/>
      <c r="T159" s="215"/>
      <c r="U159" s="214"/>
      <c r="V159" s="214"/>
      <c r="W159" s="216"/>
      <c r="X159" s="380" t="str">
        <f t="shared" si="10"/>
        <v/>
      </c>
      <c r="Y159" s="471"/>
      <c r="AA159" s="815">
        <f>_xlfn.IFNA(INDEX('Delegated Wage Grid'!C$14:C$50,MATCH($A159,ListDelegated,0)),0)</f>
        <v>0</v>
      </c>
      <c r="AB159" s="363">
        <f>_xlfn.IFNA(INDEX('Delegated Wage Grid'!D$14:D$50,MATCH($A159,ListDelegated,0)),0)</f>
        <v>0</v>
      </c>
      <c r="AC159" s="363">
        <f>_xlfn.IFNA(INDEX('Delegated Wage Grid'!E$14:E$50,MATCH($A159,ListDelegated,0)),0)</f>
        <v>0</v>
      </c>
      <c r="AD159" s="363">
        <f>_xlfn.IFNA(INDEX('Delegated Wage Grid'!F$14:F$50,MATCH($A159,ListDelegated,0)),0)</f>
        <v>0</v>
      </c>
      <c r="AE159" s="363">
        <f>_xlfn.IFNA(INDEX('Delegated Wage Grid'!G$14:G$50,MATCH($A159,ListDelegated,0)),0)</f>
        <v>0</v>
      </c>
      <c r="AF159" s="363">
        <f>_xlfn.IFNA(INDEX('Delegated Wage Grid'!H$14:H$50,MATCH($A159,ListDelegated,0)),0)</f>
        <v>0</v>
      </c>
      <c r="AG159" s="363">
        <f t="shared" si="11"/>
        <v>0</v>
      </c>
      <c r="AH159" s="363">
        <f t="shared" si="12"/>
        <v>0</v>
      </c>
    </row>
    <row r="160" spans="1:34" x14ac:dyDescent="0.25">
      <c r="A160" s="86"/>
      <c r="B160" s="65"/>
      <c r="C160" s="194"/>
      <c r="D160" s="244" t="str">
        <f>IF(ISBLANK(A160),"",IF(#REF!=0,"-",#REF!))</f>
        <v/>
      </c>
      <c r="E160" s="201"/>
      <c r="F160" s="245"/>
      <c r="G160" s="250" t="str">
        <f t="shared" si="9"/>
        <v/>
      </c>
      <c r="H160" s="226"/>
      <c r="I160" s="227"/>
      <c r="J160" s="227"/>
      <c r="K160" s="227"/>
      <c r="L160" s="228"/>
      <c r="M160" s="211"/>
      <c r="N160" s="212"/>
      <c r="O160" s="213"/>
      <c r="P160" s="213"/>
      <c r="Q160" s="213"/>
      <c r="R160" s="213"/>
      <c r="S160" s="214"/>
      <c r="T160" s="215"/>
      <c r="U160" s="214"/>
      <c r="V160" s="214"/>
      <c r="W160" s="216"/>
      <c r="X160" s="380" t="str">
        <f t="shared" si="10"/>
        <v/>
      </c>
      <c r="Y160" s="471"/>
      <c r="AA160" s="815">
        <f>_xlfn.IFNA(INDEX('Delegated Wage Grid'!C$14:C$50,MATCH($A160,ListDelegated,0)),0)</f>
        <v>0</v>
      </c>
      <c r="AB160" s="363">
        <f>_xlfn.IFNA(INDEX('Delegated Wage Grid'!D$14:D$50,MATCH($A160,ListDelegated,0)),0)</f>
        <v>0</v>
      </c>
      <c r="AC160" s="363">
        <f>_xlfn.IFNA(INDEX('Delegated Wage Grid'!E$14:E$50,MATCH($A160,ListDelegated,0)),0)</f>
        <v>0</v>
      </c>
      <c r="AD160" s="363">
        <f>_xlfn.IFNA(INDEX('Delegated Wage Grid'!F$14:F$50,MATCH($A160,ListDelegated,0)),0)</f>
        <v>0</v>
      </c>
      <c r="AE160" s="363">
        <f>_xlfn.IFNA(INDEX('Delegated Wage Grid'!G$14:G$50,MATCH($A160,ListDelegated,0)),0)</f>
        <v>0</v>
      </c>
      <c r="AF160" s="363">
        <f>_xlfn.IFNA(INDEX('Delegated Wage Grid'!H$14:H$50,MATCH($A160,ListDelegated,0)),0)</f>
        <v>0</v>
      </c>
      <c r="AG160" s="363">
        <f t="shared" si="11"/>
        <v>0</v>
      </c>
      <c r="AH160" s="363">
        <f t="shared" si="12"/>
        <v>0</v>
      </c>
    </row>
    <row r="161" spans="1:34" x14ac:dyDescent="0.25">
      <c r="A161" s="86"/>
      <c r="B161" s="65"/>
      <c r="C161" s="194"/>
      <c r="D161" s="244" t="str">
        <f>IF(ISBLANK(A161),"",IF(#REF!=0,"-",#REF!))</f>
        <v/>
      </c>
      <c r="E161" s="201"/>
      <c r="F161" s="245"/>
      <c r="G161" s="250" t="str">
        <f t="shared" si="9"/>
        <v/>
      </c>
      <c r="H161" s="226"/>
      <c r="I161" s="227"/>
      <c r="J161" s="227"/>
      <c r="K161" s="227"/>
      <c r="L161" s="228"/>
      <c r="M161" s="211"/>
      <c r="N161" s="212"/>
      <c r="O161" s="213"/>
      <c r="P161" s="213"/>
      <c r="Q161" s="213"/>
      <c r="R161" s="213"/>
      <c r="S161" s="214"/>
      <c r="T161" s="215"/>
      <c r="U161" s="214"/>
      <c r="V161" s="214"/>
      <c r="W161" s="216"/>
      <c r="X161" s="380" t="str">
        <f t="shared" si="10"/>
        <v/>
      </c>
      <c r="Y161" s="471"/>
      <c r="AA161" s="815">
        <f>_xlfn.IFNA(INDEX('Delegated Wage Grid'!C$14:C$50,MATCH($A161,ListDelegated,0)),0)</f>
        <v>0</v>
      </c>
      <c r="AB161" s="363">
        <f>_xlfn.IFNA(INDEX('Delegated Wage Grid'!D$14:D$50,MATCH($A161,ListDelegated,0)),0)</f>
        <v>0</v>
      </c>
      <c r="AC161" s="363">
        <f>_xlfn.IFNA(INDEX('Delegated Wage Grid'!E$14:E$50,MATCH($A161,ListDelegated,0)),0)</f>
        <v>0</v>
      </c>
      <c r="AD161" s="363">
        <f>_xlfn.IFNA(INDEX('Delegated Wage Grid'!F$14:F$50,MATCH($A161,ListDelegated,0)),0)</f>
        <v>0</v>
      </c>
      <c r="AE161" s="363">
        <f>_xlfn.IFNA(INDEX('Delegated Wage Grid'!G$14:G$50,MATCH($A161,ListDelegated,0)),0)</f>
        <v>0</v>
      </c>
      <c r="AF161" s="363">
        <f>_xlfn.IFNA(INDEX('Delegated Wage Grid'!H$14:H$50,MATCH($A161,ListDelegated,0)),0)</f>
        <v>0</v>
      </c>
      <c r="AG161" s="363">
        <f t="shared" si="11"/>
        <v>0</v>
      </c>
      <c r="AH161" s="363">
        <f t="shared" si="12"/>
        <v>0</v>
      </c>
    </row>
    <row r="162" spans="1:34" x14ac:dyDescent="0.25">
      <c r="A162" s="86"/>
      <c r="B162" s="65"/>
      <c r="C162" s="194"/>
      <c r="D162" s="244" t="str">
        <f>IF(ISBLANK(A162),"",IF(#REF!=0,"-",#REF!))</f>
        <v/>
      </c>
      <c r="E162" s="201"/>
      <c r="F162" s="245"/>
      <c r="G162" s="250" t="str">
        <f t="shared" si="9"/>
        <v/>
      </c>
      <c r="H162" s="226"/>
      <c r="I162" s="227"/>
      <c r="J162" s="227"/>
      <c r="K162" s="227"/>
      <c r="L162" s="228"/>
      <c r="M162" s="211"/>
      <c r="N162" s="212"/>
      <c r="O162" s="213"/>
      <c r="P162" s="213"/>
      <c r="Q162" s="213"/>
      <c r="R162" s="213"/>
      <c r="S162" s="214"/>
      <c r="T162" s="215"/>
      <c r="U162" s="214"/>
      <c r="V162" s="214"/>
      <c r="W162" s="216"/>
      <c r="X162" s="380" t="str">
        <f t="shared" si="10"/>
        <v/>
      </c>
      <c r="Y162" s="471"/>
      <c r="AA162" s="815">
        <f>_xlfn.IFNA(INDEX('Delegated Wage Grid'!C$14:C$50,MATCH($A162,ListDelegated,0)),0)</f>
        <v>0</v>
      </c>
      <c r="AB162" s="363">
        <f>_xlfn.IFNA(INDEX('Delegated Wage Grid'!D$14:D$50,MATCH($A162,ListDelegated,0)),0)</f>
        <v>0</v>
      </c>
      <c r="AC162" s="363">
        <f>_xlfn.IFNA(INDEX('Delegated Wage Grid'!E$14:E$50,MATCH($A162,ListDelegated,0)),0)</f>
        <v>0</v>
      </c>
      <c r="AD162" s="363">
        <f>_xlfn.IFNA(INDEX('Delegated Wage Grid'!F$14:F$50,MATCH($A162,ListDelegated,0)),0)</f>
        <v>0</v>
      </c>
      <c r="AE162" s="363">
        <f>_xlfn.IFNA(INDEX('Delegated Wage Grid'!G$14:G$50,MATCH($A162,ListDelegated,0)),0)</f>
        <v>0</v>
      </c>
      <c r="AF162" s="363">
        <f>_xlfn.IFNA(INDEX('Delegated Wage Grid'!H$14:H$50,MATCH($A162,ListDelegated,0)),0)</f>
        <v>0</v>
      </c>
      <c r="AG162" s="363">
        <f t="shared" si="11"/>
        <v>0</v>
      </c>
      <c r="AH162" s="363">
        <f t="shared" si="12"/>
        <v>0</v>
      </c>
    </row>
    <row r="163" spans="1:34" x14ac:dyDescent="0.25">
      <c r="A163" s="86"/>
      <c r="B163" s="65"/>
      <c r="C163" s="194"/>
      <c r="D163" s="244" t="str">
        <f>IF(ISBLANK(A163),"",IF(#REF!=0,"-",#REF!))</f>
        <v/>
      </c>
      <c r="E163" s="201"/>
      <c r="F163" s="245"/>
      <c r="G163" s="250" t="str">
        <f t="shared" si="9"/>
        <v/>
      </c>
      <c r="H163" s="226"/>
      <c r="I163" s="227"/>
      <c r="J163" s="227"/>
      <c r="K163" s="227"/>
      <c r="L163" s="228"/>
      <c r="M163" s="211"/>
      <c r="N163" s="212"/>
      <c r="O163" s="213"/>
      <c r="P163" s="213"/>
      <c r="Q163" s="213"/>
      <c r="R163" s="213"/>
      <c r="S163" s="214"/>
      <c r="T163" s="215"/>
      <c r="U163" s="214"/>
      <c r="V163" s="214"/>
      <c r="W163" s="216"/>
      <c r="X163" s="380" t="str">
        <f t="shared" si="10"/>
        <v/>
      </c>
      <c r="Y163" s="471"/>
      <c r="AA163" s="815">
        <f>_xlfn.IFNA(INDEX('Delegated Wage Grid'!C$14:C$50,MATCH($A163,ListDelegated,0)),0)</f>
        <v>0</v>
      </c>
      <c r="AB163" s="363">
        <f>_xlfn.IFNA(INDEX('Delegated Wage Grid'!D$14:D$50,MATCH($A163,ListDelegated,0)),0)</f>
        <v>0</v>
      </c>
      <c r="AC163" s="363">
        <f>_xlfn.IFNA(INDEX('Delegated Wage Grid'!E$14:E$50,MATCH($A163,ListDelegated,0)),0)</f>
        <v>0</v>
      </c>
      <c r="AD163" s="363">
        <f>_xlfn.IFNA(INDEX('Delegated Wage Grid'!F$14:F$50,MATCH($A163,ListDelegated,0)),0)</f>
        <v>0</v>
      </c>
      <c r="AE163" s="363">
        <f>_xlfn.IFNA(INDEX('Delegated Wage Grid'!G$14:G$50,MATCH($A163,ListDelegated,0)),0)</f>
        <v>0</v>
      </c>
      <c r="AF163" s="363">
        <f>_xlfn.IFNA(INDEX('Delegated Wage Grid'!H$14:H$50,MATCH($A163,ListDelegated,0)),0)</f>
        <v>0</v>
      </c>
      <c r="AG163" s="363">
        <f t="shared" si="11"/>
        <v>0</v>
      </c>
      <c r="AH163" s="363">
        <f t="shared" si="12"/>
        <v>0</v>
      </c>
    </row>
    <row r="164" spans="1:34" x14ac:dyDescent="0.25">
      <c r="A164" s="86"/>
      <c r="B164" s="65"/>
      <c r="C164" s="194"/>
      <c r="D164" s="244" t="str">
        <f>IF(ISBLANK(A164),"",IF(#REF!=0,"-",#REF!))</f>
        <v/>
      </c>
      <c r="E164" s="201"/>
      <c r="F164" s="245"/>
      <c r="G164" s="250" t="str">
        <f t="shared" si="9"/>
        <v/>
      </c>
      <c r="H164" s="226"/>
      <c r="I164" s="227"/>
      <c r="J164" s="227"/>
      <c r="K164" s="227"/>
      <c r="L164" s="228"/>
      <c r="M164" s="211"/>
      <c r="N164" s="212"/>
      <c r="O164" s="213"/>
      <c r="P164" s="213"/>
      <c r="Q164" s="213"/>
      <c r="R164" s="213"/>
      <c r="S164" s="214"/>
      <c r="T164" s="215"/>
      <c r="U164" s="214"/>
      <c r="V164" s="214"/>
      <c r="W164" s="216"/>
      <c r="X164" s="380" t="str">
        <f t="shared" si="10"/>
        <v/>
      </c>
      <c r="Y164" s="471"/>
      <c r="AA164" s="815">
        <f>_xlfn.IFNA(INDEX('Delegated Wage Grid'!C$14:C$50,MATCH($A164,ListDelegated,0)),0)</f>
        <v>0</v>
      </c>
      <c r="AB164" s="363">
        <f>_xlfn.IFNA(INDEX('Delegated Wage Grid'!D$14:D$50,MATCH($A164,ListDelegated,0)),0)</f>
        <v>0</v>
      </c>
      <c r="AC164" s="363">
        <f>_xlfn.IFNA(INDEX('Delegated Wage Grid'!E$14:E$50,MATCH($A164,ListDelegated,0)),0)</f>
        <v>0</v>
      </c>
      <c r="AD164" s="363">
        <f>_xlfn.IFNA(INDEX('Delegated Wage Grid'!F$14:F$50,MATCH($A164,ListDelegated,0)),0)</f>
        <v>0</v>
      </c>
      <c r="AE164" s="363">
        <f>_xlfn.IFNA(INDEX('Delegated Wage Grid'!G$14:G$50,MATCH($A164,ListDelegated,0)),0)</f>
        <v>0</v>
      </c>
      <c r="AF164" s="363">
        <f>_xlfn.IFNA(INDEX('Delegated Wage Grid'!H$14:H$50,MATCH($A164,ListDelegated,0)),0)</f>
        <v>0</v>
      </c>
      <c r="AG164" s="363">
        <f t="shared" si="11"/>
        <v>0</v>
      </c>
      <c r="AH164" s="363">
        <f t="shared" si="12"/>
        <v>0</v>
      </c>
    </row>
    <row r="165" spans="1:34" x14ac:dyDescent="0.25">
      <c r="A165" s="86"/>
      <c r="B165" s="65"/>
      <c r="C165" s="194"/>
      <c r="D165" s="244" t="str">
        <f>IF(ISBLANK(A165),"",IF(#REF!=0,"-",#REF!))</f>
        <v/>
      </c>
      <c r="E165" s="201"/>
      <c r="F165" s="245"/>
      <c r="G165" s="250" t="str">
        <f t="shared" si="9"/>
        <v/>
      </c>
      <c r="H165" s="226"/>
      <c r="I165" s="227"/>
      <c r="J165" s="227"/>
      <c r="K165" s="227"/>
      <c r="L165" s="228"/>
      <c r="M165" s="211"/>
      <c r="N165" s="212"/>
      <c r="O165" s="213"/>
      <c r="P165" s="213"/>
      <c r="Q165" s="213"/>
      <c r="R165" s="213"/>
      <c r="S165" s="214"/>
      <c r="T165" s="215"/>
      <c r="U165" s="214"/>
      <c r="V165" s="214"/>
      <c r="W165" s="216"/>
      <c r="X165" s="380" t="str">
        <f t="shared" si="10"/>
        <v/>
      </c>
      <c r="Y165" s="471"/>
      <c r="AA165" s="815">
        <f>_xlfn.IFNA(INDEX('Delegated Wage Grid'!C$14:C$50,MATCH($A165,ListDelegated,0)),0)</f>
        <v>0</v>
      </c>
      <c r="AB165" s="363">
        <f>_xlfn.IFNA(INDEX('Delegated Wage Grid'!D$14:D$50,MATCH($A165,ListDelegated,0)),0)</f>
        <v>0</v>
      </c>
      <c r="AC165" s="363">
        <f>_xlfn.IFNA(INDEX('Delegated Wage Grid'!E$14:E$50,MATCH($A165,ListDelegated,0)),0)</f>
        <v>0</v>
      </c>
      <c r="AD165" s="363">
        <f>_xlfn.IFNA(INDEX('Delegated Wage Grid'!F$14:F$50,MATCH($A165,ListDelegated,0)),0)</f>
        <v>0</v>
      </c>
      <c r="AE165" s="363">
        <f>_xlfn.IFNA(INDEX('Delegated Wage Grid'!G$14:G$50,MATCH($A165,ListDelegated,0)),0)</f>
        <v>0</v>
      </c>
      <c r="AF165" s="363">
        <f>_xlfn.IFNA(INDEX('Delegated Wage Grid'!H$14:H$50,MATCH($A165,ListDelegated,0)),0)</f>
        <v>0</v>
      </c>
      <c r="AG165" s="363">
        <f t="shared" si="11"/>
        <v>0</v>
      </c>
      <c r="AH165" s="363">
        <f t="shared" si="12"/>
        <v>0</v>
      </c>
    </row>
    <row r="166" spans="1:34" x14ac:dyDescent="0.25">
      <c r="A166" s="86"/>
      <c r="B166" s="65"/>
      <c r="C166" s="194"/>
      <c r="D166" s="244" t="str">
        <f>IF(ISBLANK(A166),"",IF(#REF!=0,"-",#REF!))</f>
        <v/>
      </c>
      <c r="E166" s="201"/>
      <c r="F166" s="245"/>
      <c r="G166" s="250" t="str">
        <f t="shared" si="9"/>
        <v/>
      </c>
      <c r="H166" s="226"/>
      <c r="I166" s="227"/>
      <c r="J166" s="227"/>
      <c r="K166" s="227"/>
      <c r="L166" s="228"/>
      <c r="M166" s="211"/>
      <c r="N166" s="212"/>
      <c r="O166" s="213"/>
      <c r="P166" s="213"/>
      <c r="Q166" s="213"/>
      <c r="R166" s="213"/>
      <c r="S166" s="214"/>
      <c r="T166" s="215"/>
      <c r="U166" s="214"/>
      <c r="V166" s="214"/>
      <c r="W166" s="216"/>
      <c r="X166" s="380" t="str">
        <f t="shared" si="10"/>
        <v/>
      </c>
      <c r="Y166" s="471"/>
      <c r="AA166" s="815">
        <f>_xlfn.IFNA(INDEX('Delegated Wage Grid'!C$14:C$50,MATCH($A166,ListDelegated,0)),0)</f>
        <v>0</v>
      </c>
      <c r="AB166" s="363">
        <f>_xlfn.IFNA(INDEX('Delegated Wage Grid'!D$14:D$50,MATCH($A166,ListDelegated,0)),0)</f>
        <v>0</v>
      </c>
      <c r="AC166" s="363">
        <f>_xlfn.IFNA(INDEX('Delegated Wage Grid'!E$14:E$50,MATCH($A166,ListDelegated,0)),0)</f>
        <v>0</v>
      </c>
      <c r="AD166" s="363">
        <f>_xlfn.IFNA(INDEX('Delegated Wage Grid'!F$14:F$50,MATCH($A166,ListDelegated,0)),0)</f>
        <v>0</v>
      </c>
      <c r="AE166" s="363">
        <f>_xlfn.IFNA(INDEX('Delegated Wage Grid'!G$14:G$50,MATCH($A166,ListDelegated,0)),0)</f>
        <v>0</v>
      </c>
      <c r="AF166" s="363">
        <f>_xlfn.IFNA(INDEX('Delegated Wage Grid'!H$14:H$50,MATCH($A166,ListDelegated,0)),0)</f>
        <v>0</v>
      </c>
      <c r="AG166" s="363">
        <f t="shared" si="11"/>
        <v>0</v>
      </c>
      <c r="AH166" s="363">
        <f t="shared" si="12"/>
        <v>0</v>
      </c>
    </row>
    <row r="167" spans="1:34" x14ac:dyDescent="0.25">
      <c r="A167" s="86"/>
      <c r="B167" s="65"/>
      <c r="C167" s="194"/>
      <c r="D167" s="244" t="str">
        <f>IF(ISBLANK(A167),"",IF(#REF!=0,"-",#REF!))</f>
        <v/>
      </c>
      <c r="E167" s="201"/>
      <c r="F167" s="245"/>
      <c r="G167" s="250" t="str">
        <f t="shared" si="9"/>
        <v/>
      </c>
      <c r="H167" s="226"/>
      <c r="I167" s="227"/>
      <c r="J167" s="227"/>
      <c r="K167" s="227"/>
      <c r="L167" s="228"/>
      <c r="M167" s="211"/>
      <c r="N167" s="212"/>
      <c r="O167" s="213"/>
      <c r="P167" s="213"/>
      <c r="Q167" s="213"/>
      <c r="R167" s="213"/>
      <c r="S167" s="214"/>
      <c r="T167" s="215"/>
      <c r="U167" s="214"/>
      <c r="V167" s="214"/>
      <c r="W167" s="216"/>
      <c r="X167" s="380" t="str">
        <f t="shared" si="10"/>
        <v/>
      </c>
      <c r="Y167" s="471"/>
      <c r="AA167" s="815">
        <f>_xlfn.IFNA(INDEX('Delegated Wage Grid'!C$14:C$50,MATCH($A167,ListDelegated,0)),0)</f>
        <v>0</v>
      </c>
      <c r="AB167" s="363">
        <f>_xlfn.IFNA(INDEX('Delegated Wage Grid'!D$14:D$50,MATCH($A167,ListDelegated,0)),0)</f>
        <v>0</v>
      </c>
      <c r="AC167" s="363">
        <f>_xlfn.IFNA(INDEX('Delegated Wage Grid'!E$14:E$50,MATCH($A167,ListDelegated,0)),0)</f>
        <v>0</v>
      </c>
      <c r="AD167" s="363">
        <f>_xlfn.IFNA(INDEX('Delegated Wage Grid'!F$14:F$50,MATCH($A167,ListDelegated,0)),0)</f>
        <v>0</v>
      </c>
      <c r="AE167" s="363">
        <f>_xlfn.IFNA(INDEX('Delegated Wage Grid'!G$14:G$50,MATCH($A167,ListDelegated,0)),0)</f>
        <v>0</v>
      </c>
      <c r="AF167" s="363">
        <f>_xlfn.IFNA(INDEX('Delegated Wage Grid'!H$14:H$50,MATCH($A167,ListDelegated,0)),0)</f>
        <v>0</v>
      </c>
      <c r="AG167" s="363">
        <f t="shared" si="11"/>
        <v>0</v>
      </c>
      <c r="AH167" s="363">
        <f t="shared" si="12"/>
        <v>0</v>
      </c>
    </row>
    <row r="168" spans="1:34" x14ac:dyDescent="0.25">
      <c r="A168" s="86"/>
      <c r="B168" s="65"/>
      <c r="C168" s="194"/>
      <c r="D168" s="244" t="str">
        <f>IF(ISBLANK(A168),"",IF(#REF!=0,"-",#REF!))</f>
        <v/>
      </c>
      <c r="E168" s="201"/>
      <c r="F168" s="245"/>
      <c r="G168" s="250" t="str">
        <f t="shared" si="9"/>
        <v/>
      </c>
      <c r="H168" s="226"/>
      <c r="I168" s="227"/>
      <c r="J168" s="227"/>
      <c r="K168" s="227"/>
      <c r="L168" s="228"/>
      <c r="M168" s="211"/>
      <c r="N168" s="212"/>
      <c r="O168" s="213"/>
      <c r="P168" s="213"/>
      <c r="Q168" s="213"/>
      <c r="R168" s="213"/>
      <c r="S168" s="214"/>
      <c r="T168" s="215"/>
      <c r="U168" s="214"/>
      <c r="V168" s="214"/>
      <c r="W168" s="216"/>
      <c r="X168" s="380" t="str">
        <f t="shared" si="10"/>
        <v/>
      </c>
      <c r="Y168" s="471"/>
      <c r="AA168" s="815">
        <f>_xlfn.IFNA(INDEX('Delegated Wage Grid'!C$14:C$50,MATCH($A168,ListDelegated,0)),0)</f>
        <v>0</v>
      </c>
      <c r="AB168" s="363">
        <f>_xlfn.IFNA(INDEX('Delegated Wage Grid'!D$14:D$50,MATCH($A168,ListDelegated,0)),0)</f>
        <v>0</v>
      </c>
      <c r="AC168" s="363">
        <f>_xlfn.IFNA(INDEX('Delegated Wage Grid'!E$14:E$50,MATCH($A168,ListDelegated,0)),0)</f>
        <v>0</v>
      </c>
      <c r="AD168" s="363">
        <f>_xlfn.IFNA(INDEX('Delegated Wage Grid'!F$14:F$50,MATCH($A168,ListDelegated,0)),0)</f>
        <v>0</v>
      </c>
      <c r="AE168" s="363">
        <f>_xlfn.IFNA(INDEX('Delegated Wage Grid'!G$14:G$50,MATCH($A168,ListDelegated,0)),0)</f>
        <v>0</v>
      </c>
      <c r="AF168" s="363">
        <f>_xlfn.IFNA(INDEX('Delegated Wage Grid'!H$14:H$50,MATCH($A168,ListDelegated,0)),0)</f>
        <v>0</v>
      </c>
      <c r="AG168" s="363">
        <f t="shared" si="11"/>
        <v>0</v>
      </c>
      <c r="AH168" s="363">
        <f t="shared" si="12"/>
        <v>0</v>
      </c>
    </row>
    <row r="169" spans="1:34" x14ac:dyDescent="0.25">
      <c r="A169" s="86"/>
      <c r="B169" s="65"/>
      <c r="C169" s="194"/>
      <c r="D169" s="244" t="str">
        <f>IF(ISBLANK(A169),"",IF(#REF!=0,"-",#REF!))</f>
        <v/>
      </c>
      <c r="E169" s="201"/>
      <c r="F169" s="245"/>
      <c r="G169" s="250" t="str">
        <f t="shared" si="9"/>
        <v/>
      </c>
      <c r="H169" s="226"/>
      <c r="I169" s="227"/>
      <c r="J169" s="227"/>
      <c r="K169" s="227"/>
      <c r="L169" s="228"/>
      <c r="M169" s="211"/>
      <c r="N169" s="212"/>
      <c r="O169" s="213"/>
      <c r="P169" s="213"/>
      <c r="Q169" s="213"/>
      <c r="R169" s="213"/>
      <c r="S169" s="214"/>
      <c r="T169" s="215"/>
      <c r="U169" s="214"/>
      <c r="V169" s="214"/>
      <c r="W169" s="216"/>
      <c r="X169" s="380" t="str">
        <f t="shared" si="10"/>
        <v/>
      </c>
      <c r="Y169" s="471"/>
      <c r="AA169" s="815">
        <f>_xlfn.IFNA(INDEX('Delegated Wage Grid'!C$14:C$50,MATCH($A169,ListDelegated,0)),0)</f>
        <v>0</v>
      </c>
      <c r="AB169" s="363">
        <f>_xlfn.IFNA(INDEX('Delegated Wage Grid'!D$14:D$50,MATCH($A169,ListDelegated,0)),0)</f>
        <v>0</v>
      </c>
      <c r="AC169" s="363">
        <f>_xlfn.IFNA(INDEX('Delegated Wage Grid'!E$14:E$50,MATCH($A169,ListDelegated,0)),0)</f>
        <v>0</v>
      </c>
      <c r="AD169" s="363">
        <f>_xlfn.IFNA(INDEX('Delegated Wage Grid'!F$14:F$50,MATCH($A169,ListDelegated,0)),0)</f>
        <v>0</v>
      </c>
      <c r="AE169" s="363">
        <f>_xlfn.IFNA(INDEX('Delegated Wage Grid'!G$14:G$50,MATCH($A169,ListDelegated,0)),0)</f>
        <v>0</v>
      </c>
      <c r="AF169" s="363">
        <f>_xlfn.IFNA(INDEX('Delegated Wage Grid'!H$14:H$50,MATCH($A169,ListDelegated,0)),0)</f>
        <v>0</v>
      </c>
      <c r="AG169" s="363">
        <f t="shared" si="11"/>
        <v>0</v>
      </c>
      <c r="AH169" s="363">
        <f t="shared" si="12"/>
        <v>0</v>
      </c>
    </row>
    <row r="170" spans="1:34" x14ac:dyDescent="0.25">
      <c r="A170" s="86"/>
      <c r="B170" s="65"/>
      <c r="C170" s="194"/>
      <c r="D170" s="244" t="str">
        <f>IF(ISBLANK(A170),"",IF(#REF!=0,"-",#REF!))</f>
        <v/>
      </c>
      <c r="E170" s="201"/>
      <c r="F170" s="245"/>
      <c r="G170" s="250" t="str">
        <f t="shared" si="9"/>
        <v/>
      </c>
      <c r="H170" s="226"/>
      <c r="I170" s="227"/>
      <c r="J170" s="227"/>
      <c r="K170" s="227"/>
      <c r="L170" s="228"/>
      <c r="M170" s="211"/>
      <c r="N170" s="212"/>
      <c r="O170" s="213"/>
      <c r="P170" s="213"/>
      <c r="Q170" s="213"/>
      <c r="R170" s="213"/>
      <c r="S170" s="214"/>
      <c r="T170" s="215"/>
      <c r="U170" s="214"/>
      <c r="V170" s="214"/>
      <c r="W170" s="216"/>
      <c r="X170" s="380" t="str">
        <f t="shared" si="10"/>
        <v/>
      </c>
      <c r="Y170" s="471"/>
      <c r="AA170" s="815">
        <f>_xlfn.IFNA(INDEX('Delegated Wage Grid'!C$14:C$50,MATCH($A170,ListDelegated,0)),0)</f>
        <v>0</v>
      </c>
      <c r="AB170" s="363">
        <f>_xlfn.IFNA(INDEX('Delegated Wage Grid'!D$14:D$50,MATCH($A170,ListDelegated,0)),0)</f>
        <v>0</v>
      </c>
      <c r="AC170" s="363">
        <f>_xlfn.IFNA(INDEX('Delegated Wage Grid'!E$14:E$50,MATCH($A170,ListDelegated,0)),0)</f>
        <v>0</v>
      </c>
      <c r="AD170" s="363">
        <f>_xlfn.IFNA(INDEX('Delegated Wage Grid'!F$14:F$50,MATCH($A170,ListDelegated,0)),0)</f>
        <v>0</v>
      </c>
      <c r="AE170" s="363">
        <f>_xlfn.IFNA(INDEX('Delegated Wage Grid'!G$14:G$50,MATCH($A170,ListDelegated,0)),0)</f>
        <v>0</v>
      </c>
      <c r="AF170" s="363">
        <f>_xlfn.IFNA(INDEX('Delegated Wage Grid'!H$14:H$50,MATCH($A170,ListDelegated,0)),0)</f>
        <v>0</v>
      </c>
      <c r="AG170" s="363">
        <f t="shared" si="11"/>
        <v>0</v>
      </c>
      <c r="AH170" s="363">
        <f t="shared" si="12"/>
        <v>0</v>
      </c>
    </row>
    <row r="171" spans="1:34" x14ac:dyDescent="0.25">
      <c r="A171" s="86"/>
      <c r="B171" s="65"/>
      <c r="C171" s="194"/>
      <c r="D171" s="244" t="str">
        <f>IF(ISBLANK(A171),"",IF(#REF!=0,"-",#REF!))</f>
        <v/>
      </c>
      <c r="E171" s="201"/>
      <c r="F171" s="245"/>
      <c r="G171" s="250" t="str">
        <f t="shared" si="9"/>
        <v/>
      </c>
      <c r="H171" s="226"/>
      <c r="I171" s="227"/>
      <c r="J171" s="227"/>
      <c r="K171" s="227"/>
      <c r="L171" s="228"/>
      <c r="M171" s="211"/>
      <c r="N171" s="212"/>
      <c r="O171" s="213"/>
      <c r="P171" s="213"/>
      <c r="Q171" s="213"/>
      <c r="R171" s="213"/>
      <c r="S171" s="214"/>
      <c r="T171" s="215"/>
      <c r="U171" s="214"/>
      <c r="V171" s="214"/>
      <c r="W171" s="216"/>
      <c r="X171" s="380" t="str">
        <f t="shared" si="10"/>
        <v/>
      </c>
      <c r="Y171" s="471"/>
      <c r="AA171" s="815">
        <f>_xlfn.IFNA(INDEX('Delegated Wage Grid'!C$14:C$50,MATCH($A171,ListDelegated,0)),0)</f>
        <v>0</v>
      </c>
      <c r="AB171" s="363">
        <f>_xlfn.IFNA(INDEX('Delegated Wage Grid'!D$14:D$50,MATCH($A171,ListDelegated,0)),0)</f>
        <v>0</v>
      </c>
      <c r="AC171" s="363">
        <f>_xlfn.IFNA(INDEX('Delegated Wage Grid'!E$14:E$50,MATCH($A171,ListDelegated,0)),0)</f>
        <v>0</v>
      </c>
      <c r="AD171" s="363">
        <f>_xlfn.IFNA(INDEX('Delegated Wage Grid'!F$14:F$50,MATCH($A171,ListDelegated,0)),0)</f>
        <v>0</v>
      </c>
      <c r="AE171" s="363">
        <f>_xlfn.IFNA(INDEX('Delegated Wage Grid'!G$14:G$50,MATCH($A171,ListDelegated,0)),0)</f>
        <v>0</v>
      </c>
      <c r="AF171" s="363">
        <f>_xlfn.IFNA(INDEX('Delegated Wage Grid'!H$14:H$50,MATCH($A171,ListDelegated,0)),0)</f>
        <v>0</v>
      </c>
      <c r="AG171" s="363">
        <f t="shared" si="11"/>
        <v>0</v>
      </c>
      <c r="AH171" s="363">
        <f t="shared" si="12"/>
        <v>0</v>
      </c>
    </row>
    <row r="172" spans="1:34" x14ac:dyDescent="0.25">
      <c r="A172" s="86"/>
      <c r="B172" s="65"/>
      <c r="C172" s="194"/>
      <c r="D172" s="244" t="str">
        <f>IF(ISBLANK(A172),"",IF(#REF!=0,"-",#REF!))</f>
        <v/>
      </c>
      <c r="E172" s="201"/>
      <c r="F172" s="245"/>
      <c r="G172" s="250" t="str">
        <f t="shared" si="9"/>
        <v/>
      </c>
      <c r="H172" s="226"/>
      <c r="I172" s="227"/>
      <c r="J172" s="227"/>
      <c r="K172" s="227"/>
      <c r="L172" s="228"/>
      <c r="M172" s="211"/>
      <c r="N172" s="212"/>
      <c r="O172" s="213"/>
      <c r="P172" s="213"/>
      <c r="Q172" s="213"/>
      <c r="R172" s="213"/>
      <c r="S172" s="214"/>
      <c r="T172" s="215"/>
      <c r="U172" s="214"/>
      <c r="V172" s="214"/>
      <c r="W172" s="216"/>
      <c r="X172" s="380" t="str">
        <f t="shared" si="10"/>
        <v/>
      </c>
      <c r="Y172" s="471"/>
      <c r="AA172" s="815">
        <f>_xlfn.IFNA(INDEX('Delegated Wage Grid'!C$14:C$50,MATCH($A172,ListDelegated,0)),0)</f>
        <v>0</v>
      </c>
      <c r="AB172" s="363">
        <f>_xlfn.IFNA(INDEX('Delegated Wage Grid'!D$14:D$50,MATCH($A172,ListDelegated,0)),0)</f>
        <v>0</v>
      </c>
      <c r="AC172" s="363">
        <f>_xlfn.IFNA(INDEX('Delegated Wage Grid'!E$14:E$50,MATCH($A172,ListDelegated,0)),0)</f>
        <v>0</v>
      </c>
      <c r="AD172" s="363">
        <f>_xlfn.IFNA(INDEX('Delegated Wage Grid'!F$14:F$50,MATCH($A172,ListDelegated,0)),0)</f>
        <v>0</v>
      </c>
      <c r="AE172" s="363">
        <f>_xlfn.IFNA(INDEX('Delegated Wage Grid'!G$14:G$50,MATCH($A172,ListDelegated,0)),0)</f>
        <v>0</v>
      </c>
      <c r="AF172" s="363">
        <f>_xlfn.IFNA(INDEX('Delegated Wage Grid'!H$14:H$50,MATCH($A172,ListDelegated,0)),0)</f>
        <v>0</v>
      </c>
      <c r="AG172" s="363">
        <f t="shared" si="11"/>
        <v>0</v>
      </c>
      <c r="AH172" s="363">
        <f t="shared" si="12"/>
        <v>0</v>
      </c>
    </row>
    <row r="173" spans="1:34" x14ac:dyDescent="0.25">
      <c r="A173" s="86"/>
      <c r="B173" s="65"/>
      <c r="C173" s="194"/>
      <c r="D173" s="244" t="str">
        <f>IF(ISBLANK(A173),"",IF(#REF!=0,"-",#REF!))</f>
        <v/>
      </c>
      <c r="E173" s="201"/>
      <c r="F173" s="245"/>
      <c r="G173" s="250" t="str">
        <f t="shared" si="9"/>
        <v/>
      </c>
      <c r="H173" s="226"/>
      <c r="I173" s="227"/>
      <c r="J173" s="227"/>
      <c r="K173" s="227"/>
      <c r="L173" s="228"/>
      <c r="M173" s="211"/>
      <c r="N173" s="212"/>
      <c r="O173" s="213"/>
      <c r="P173" s="213"/>
      <c r="Q173" s="213"/>
      <c r="R173" s="213"/>
      <c r="S173" s="214"/>
      <c r="T173" s="215"/>
      <c r="U173" s="214"/>
      <c r="V173" s="214"/>
      <c r="W173" s="216"/>
      <c r="X173" s="380" t="str">
        <f t="shared" si="10"/>
        <v/>
      </c>
      <c r="Y173" s="471"/>
      <c r="AA173" s="815">
        <f>_xlfn.IFNA(INDEX('Delegated Wage Grid'!C$14:C$50,MATCH($A173,ListDelegated,0)),0)</f>
        <v>0</v>
      </c>
      <c r="AB173" s="363">
        <f>_xlfn.IFNA(INDEX('Delegated Wage Grid'!D$14:D$50,MATCH($A173,ListDelegated,0)),0)</f>
        <v>0</v>
      </c>
      <c r="AC173" s="363">
        <f>_xlfn.IFNA(INDEX('Delegated Wage Grid'!E$14:E$50,MATCH($A173,ListDelegated,0)),0)</f>
        <v>0</v>
      </c>
      <c r="AD173" s="363">
        <f>_xlfn.IFNA(INDEX('Delegated Wage Grid'!F$14:F$50,MATCH($A173,ListDelegated,0)),0)</f>
        <v>0</v>
      </c>
      <c r="AE173" s="363">
        <f>_xlfn.IFNA(INDEX('Delegated Wage Grid'!G$14:G$50,MATCH($A173,ListDelegated,0)),0)</f>
        <v>0</v>
      </c>
      <c r="AF173" s="363">
        <f>_xlfn.IFNA(INDEX('Delegated Wage Grid'!H$14:H$50,MATCH($A173,ListDelegated,0)),0)</f>
        <v>0</v>
      </c>
      <c r="AG173" s="363">
        <f t="shared" si="11"/>
        <v>0</v>
      </c>
      <c r="AH173" s="363">
        <f t="shared" si="12"/>
        <v>0</v>
      </c>
    </row>
    <row r="174" spans="1:34" x14ac:dyDescent="0.25">
      <c r="A174" s="86"/>
      <c r="B174" s="65"/>
      <c r="C174" s="194"/>
      <c r="D174" s="244" t="str">
        <f>IF(ISBLANK(A174),"",IF(#REF!=0,"-",#REF!))</f>
        <v/>
      </c>
      <c r="E174" s="201"/>
      <c r="F174" s="245"/>
      <c r="G174" s="250" t="str">
        <f t="shared" si="9"/>
        <v/>
      </c>
      <c r="H174" s="226"/>
      <c r="I174" s="227"/>
      <c r="J174" s="227"/>
      <c r="K174" s="227"/>
      <c r="L174" s="228"/>
      <c r="M174" s="211"/>
      <c r="N174" s="212"/>
      <c r="O174" s="213"/>
      <c r="P174" s="213"/>
      <c r="Q174" s="213"/>
      <c r="R174" s="213"/>
      <c r="S174" s="214"/>
      <c r="T174" s="215"/>
      <c r="U174" s="214"/>
      <c r="V174" s="214"/>
      <c r="W174" s="216"/>
      <c r="X174" s="380" t="str">
        <f t="shared" si="10"/>
        <v/>
      </c>
      <c r="Y174" s="471"/>
      <c r="AA174" s="815">
        <f>_xlfn.IFNA(INDEX('Delegated Wage Grid'!C$14:C$50,MATCH($A174,ListDelegated,0)),0)</f>
        <v>0</v>
      </c>
      <c r="AB174" s="363">
        <f>_xlfn.IFNA(INDEX('Delegated Wage Grid'!D$14:D$50,MATCH($A174,ListDelegated,0)),0)</f>
        <v>0</v>
      </c>
      <c r="AC174" s="363">
        <f>_xlfn.IFNA(INDEX('Delegated Wage Grid'!E$14:E$50,MATCH($A174,ListDelegated,0)),0)</f>
        <v>0</v>
      </c>
      <c r="AD174" s="363">
        <f>_xlfn.IFNA(INDEX('Delegated Wage Grid'!F$14:F$50,MATCH($A174,ListDelegated,0)),0)</f>
        <v>0</v>
      </c>
      <c r="AE174" s="363">
        <f>_xlfn.IFNA(INDEX('Delegated Wage Grid'!G$14:G$50,MATCH($A174,ListDelegated,0)),0)</f>
        <v>0</v>
      </c>
      <c r="AF174" s="363">
        <f>_xlfn.IFNA(INDEX('Delegated Wage Grid'!H$14:H$50,MATCH($A174,ListDelegated,0)),0)</f>
        <v>0</v>
      </c>
      <c r="AG174" s="363">
        <f t="shared" si="11"/>
        <v>0</v>
      </c>
      <c r="AH174" s="363">
        <f t="shared" si="12"/>
        <v>0</v>
      </c>
    </row>
    <row r="175" spans="1:34" x14ac:dyDescent="0.25">
      <c r="A175" s="86"/>
      <c r="B175" s="65"/>
      <c r="C175" s="194"/>
      <c r="D175" s="244" t="str">
        <f>IF(ISBLANK(A175),"",IF(#REF!=0,"-",#REF!))</f>
        <v/>
      </c>
      <c r="E175" s="201"/>
      <c r="F175" s="245"/>
      <c r="G175" s="250" t="str">
        <f t="shared" si="9"/>
        <v/>
      </c>
      <c r="H175" s="226"/>
      <c r="I175" s="227"/>
      <c r="J175" s="227"/>
      <c r="K175" s="227"/>
      <c r="L175" s="228"/>
      <c r="M175" s="211"/>
      <c r="N175" s="212"/>
      <c r="O175" s="213"/>
      <c r="P175" s="213"/>
      <c r="Q175" s="213"/>
      <c r="R175" s="213"/>
      <c r="S175" s="214"/>
      <c r="T175" s="215"/>
      <c r="U175" s="214"/>
      <c r="V175" s="214"/>
      <c r="W175" s="216"/>
      <c r="X175" s="380" t="str">
        <f t="shared" si="10"/>
        <v/>
      </c>
      <c r="Y175" s="471"/>
      <c r="AA175" s="815">
        <f>_xlfn.IFNA(INDEX('Delegated Wage Grid'!C$14:C$50,MATCH($A175,ListDelegated,0)),0)</f>
        <v>0</v>
      </c>
      <c r="AB175" s="363">
        <f>_xlfn.IFNA(INDEX('Delegated Wage Grid'!D$14:D$50,MATCH($A175,ListDelegated,0)),0)</f>
        <v>0</v>
      </c>
      <c r="AC175" s="363">
        <f>_xlfn.IFNA(INDEX('Delegated Wage Grid'!E$14:E$50,MATCH($A175,ListDelegated,0)),0)</f>
        <v>0</v>
      </c>
      <c r="AD175" s="363">
        <f>_xlfn.IFNA(INDEX('Delegated Wage Grid'!F$14:F$50,MATCH($A175,ListDelegated,0)),0)</f>
        <v>0</v>
      </c>
      <c r="AE175" s="363">
        <f>_xlfn.IFNA(INDEX('Delegated Wage Grid'!G$14:G$50,MATCH($A175,ListDelegated,0)),0)</f>
        <v>0</v>
      </c>
      <c r="AF175" s="363">
        <f>_xlfn.IFNA(INDEX('Delegated Wage Grid'!H$14:H$50,MATCH($A175,ListDelegated,0)),0)</f>
        <v>0</v>
      </c>
      <c r="AG175" s="363">
        <f t="shared" si="11"/>
        <v>0</v>
      </c>
      <c r="AH175" s="363">
        <f t="shared" si="12"/>
        <v>0</v>
      </c>
    </row>
    <row r="176" spans="1:34" x14ac:dyDescent="0.25">
      <c r="A176" s="86"/>
      <c r="B176" s="65"/>
      <c r="C176" s="194"/>
      <c r="D176" s="244" t="str">
        <f>IF(ISBLANK(A176),"",IF(#REF!=0,"-",#REF!))</f>
        <v/>
      </c>
      <c r="E176" s="201"/>
      <c r="F176" s="245"/>
      <c r="G176" s="250" t="str">
        <f t="shared" si="9"/>
        <v/>
      </c>
      <c r="H176" s="226"/>
      <c r="I176" s="227"/>
      <c r="J176" s="227"/>
      <c r="K176" s="227"/>
      <c r="L176" s="228"/>
      <c r="M176" s="211"/>
      <c r="N176" s="212"/>
      <c r="O176" s="213"/>
      <c r="P176" s="213"/>
      <c r="Q176" s="213"/>
      <c r="R176" s="213"/>
      <c r="S176" s="214"/>
      <c r="T176" s="215"/>
      <c r="U176" s="214"/>
      <c r="V176" s="214"/>
      <c r="W176" s="216"/>
      <c r="X176" s="380" t="str">
        <f t="shared" si="10"/>
        <v/>
      </c>
      <c r="Y176" s="471"/>
      <c r="AA176" s="815">
        <f>_xlfn.IFNA(INDEX('Delegated Wage Grid'!C$14:C$50,MATCH($A176,ListDelegated,0)),0)</f>
        <v>0</v>
      </c>
      <c r="AB176" s="363">
        <f>_xlfn.IFNA(INDEX('Delegated Wage Grid'!D$14:D$50,MATCH($A176,ListDelegated,0)),0)</f>
        <v>0</v>
      </c>
      <c r="AC176" s="363">
        <f>_xlfn.IFNA(INDEX('Delegated Wage Grid'!E$14:E$50,MATCH($A176,ListDelegated,0)),0)</f>
        <v>0</v>
      </c>
      <c r="AD176" s="363">
        <f>_xlfn.IFNA(INDEX('Delegated Wage Grid'!F$14:F$50,MATCH($A176,ListDelegated,0)),0)</f>
        <v>0</v>
      </c>
      <c r="AE176" s="363">
        <f>_xlfn.IFNA(INDEX('Delegated Wage Grid'!G$14:G$50,MATCH($A176,ListDelegated,0)),0)</f>
        <v>0</v>
      </c>
      <c r="AF176" s="363">
        <f>_xlfn.IFNA(INDEX('Delegated Wage Grid'!H$14:H$50,MATCH($A176,ListDelegated,0)),0)</f>
        <v>0</v>
      </c>
      <c r="AG176" s="363">
        <f t="shared" si="11"/>
        <v>0</v>
      </c>
      <c r="AH176" s="363">
        <f t="shared" si="12"/>
        <v>0</v>
      </c>
    </row>
    <row r="177" spans="1:34" x14ac:dyDescent="0.25">
      <c r="A177" s="86"/>
      <c r="B177" s="65"/>
      <c r="C177" s="194"/>
      <c r="D177" s="244" t="str">
        <f>IF(ISBLANK(A177),"",IF(#REF!=0,"-",#REF!))</f>
        <v/>
      </c>
      <c r="E177" s="201"/>
      <c r="F177" s="245"/>
      <c r="G177" s="250" t="str">
        <f t="shared" si="9"/>
        <v/>
      </c>
      <c r="H177" s="226"/>
      <c r="I177" s="227"/>
      <c r="J177" s="227"/>
      <c r="K177" s="227"/>
      <c r="L177" s="228"/>
      <c r="M177" s="211"/>
      <c r="N177" s="212"/>
      <c r="O177" s="213"/>
      <c r="P177" s="213"/>
      <c r="Q177" s="213"/>
      <c r="R177" s="213"/>
      <c r="S177" s="214"/>
      <c r="T177" s="215"/>
      <c r="U177" s="214"/>
      <c r="V177" s="214"/>
      <c r="W177" s="216"/>
      <c r="X177" s="380" t="str">
        <f t="shared" si="10"/>
        <v/>
      </c>
      <c r="Y177" s="471"/>
      <c r="AA177" s="815">
        <f>_xlfn.IFNA(INDEX('Delegated Wage Grid'!C$14:C$50,MATCH($A177,ListDelegated,0)),0)</f>
        <v>0</v>
      </c>
      <c r="AB177" s="363">
        <f>_xlfn.IFNA(INDEX('Delegated Wage Grid'!D$14:D$50,MATCH($A177,ListDelegated,0)),0)</f>
        <v>0</v>
      </c>
      <c r="AC177" s="363">
        <f>_xlfn.IFNA(INDEX('Delegated Wage Grid'!E$14:E$50,MATCH($A177,ListDelegated,0)),0)</f>
        <v>0</v>
      </c>
      <c r="AD177" s="363">
        <f>_xlfn.IFNA(INDEX('Delegated Wage Grid'!F$14:F$50,MATCH($A177,ListDelegated,0)),0)</f>
        <v>0</v>
      </c>
      <c r="AE177" s="363">
        <f>_xlfn.IFNA(INDEX('Delegated Wage Grid'!G$14:G$50,MATCH($A177,ListDelegated,0)),0)</f>
        <v>0</v>
      </c>
      <c r="AF177" s="363">
        <f>_xlfn.IFNA(INDEX('Delegated Wage Grid'!H$14:H$50,MATCH($A177,ListDelegated,0)),0)</f>
        <v>0</v>
      </c>
      <c r="AG177" s="363">
        <f t="shared" si="11"/>
        <v>0</v>
      </c>
      <c r="AH177" s="363">
        <f t="shared" si="12"/>
        <v>0</v>
      </c>
    </row>
    <row r="178" spans="1:34" x14ac:dyDescent="0.25">
      <c r="A178" s="86"/>
      <c r="B178" s="65"/>
      <c r="C178" s="194"/>
      <c r="D178" s="244" t="str">
        <f>IF(ISBLANK(A178),"",IF(#REF!=0,"-",#REF!))</f>
        <v/>
      </c>
      <c r="E178" s="201"/>
      <c r="F178" s="245"/>
      <c r="G178" s="250" t="str">
        <f t="shared" si="9"/>
        <v/>
      </c>
      <c r="H178" s="226"/>
      <c r="I178" s="227"/>
      <c r="J178" s="227"/>
      <c r="K178" s="227"/>
      <c r="L178" s="228"/>
      <c r="M178" s="211"/>
      <c r="N178" s="212"/>
      <c r="O178" s="213"/>
      <c r="P178" s="213"/>
      <c r="Q178" s="213"/>
      <c r="R178" s="213"/>
      <c r="S178" s="214"/>
      <c r="T178" s="215"/>
      <c r="U178" s="214"/>
      <c r="V178" s="214"/>
      <c r="W178" s="216"/>
      <c r="X178" s="380" t="str">
        <f t="shared" si="10"/>
        <v/>
      </c>
      <c r="Y178" s="471"/>
      <c r="AA178" s="815">
        <f>_xlfn.IFNA(INDEX('Delegated Wage Grid'!C$14:C$50,MATCH($A178,ListDelegated,0)),0)</f>
        <v>0</v>
      </c>
      <c r="AB178" s="363">
        <f>_xlfn.IFNA(INDEX('Delegated Wage Grid'!D$14:D$50,MATCH($A178,ListDelegated,0)),0)</f>
        <v>0</v>
      </c>
      <c r="AC178" s="363">
        <f>_xlfn.IFNA(INDEX('Delegated Wage Grid'!E$14:E$50,MATCH($A178,ListDelegated,0)),0)</f>
        <v>0</v>
      </c>
      <c r="AD178" s="363">
        <f>_xlfn.IFNA(INDEX('Delegated Wage Grid'!F$14:F$50,MATCH($A178,ListDelegated,0)),0)</f>
        <v>0</v>
      </c>
      <c r="AE178" s="363">
        <f>_xlfn.IFNA(INDEX('Delegated Wage Grid'!G$14:G$50,MATCH($A178,ListDelegated,0)),0)</f>
        <v>0</v>
      </c>
      <c r="AF178" s="363">
        <f>_xlfn.IFNA(INDEX('Delegated Wage Grid'!H$14:H$50,MATCH($A178,ListDelegated,0)),0)</f>
        <v>0</v>
      </c>
      <c r="AG178" s="363">
        <f t="shared" si="11"/>
        <v>0</v>
      </c>
      <c r="AH178" s="363">
        <f t="shared" si="12"/>
        <v>0</v>
      </c>
    </row>
    <row r="179" spans="1:34" x14ac:dyDescent="0.25">
      <c r="A179" s="86"/>
      <c r="B179" s="65"/>
      <c r="C179" s="194"/>
      <c r="D179" s="244" t="str">
        <f>IF(ISBLANK(A179),"",IF(#REF!=0,"-",#REF!))</f>
        <v/>
      </c>
      <c r="E179" s="201"/>
      <c r="F179" s="245"/>
      <c r="G179" s="250" t="str">
        <f t="shared" si="9"/>
        <v/>
      </c>
      <c r="H179" s="226"/>
      <c r="I179" s="227"/>
      <c r="J179" s="227"/>
      <c r="K179" s="227"/>
      <c r="L179" s="228"/>
      <c r="M179" s="211"/>
      <c r="N179" s="212"/>
      <c r="O179" s="213"/>
      <c r="P179" s="213"/>
      <c r="Q179" s="213"/>
      <c r="R179" s="213"/>
      <c r="S179" s="214"/>
      <c r="T179" s="215"/>
      <c r="U179" s="214"/>
      <c r="V179" s="214"/>
      <c r="W179" s="216"/>
      <c r="X179" s="380" t="str">
        <f t="shared" si="10"/>
        <v/>
      </c>
      <c r="Y179" s="471"/>
      <c r="AA179" s="815">
        <f>_xlfn.IFNA(INDEX('Delegated Wage Grid'!C$14:C$50,MATCH($A179,ListDelegated,0)),0)</f>
        <v>0</v>
      </c>
      <c r="AB179" s="363">
        <f>_xlfn.IFNA(INDEX('Delegated Wage Grid'!D$14:D$50,MATCH($A179,ListDelegated,0)),0)</f>
        <v>0</v>
      </c>
      <c r="AC179" s="363">
        <f>_xlfn.IFNA(INDEX('Delegated Wage Grid'!E$14:E$50,MATCH($A179,ListDelegated,0)),0)</f>
        <v>0</v>
      </c>
      <c r="AD179" s="363">
        <f>_xlfn.IFNA(INDEX('Delegated Wage Grid'!F$14:F$50,MATCH($A179,ListDelegated,0)),0)</f>
        <v>0</v>
      </c>
      <c r="AE179" s="363">
        <f>_xlfn.IFNA(INDEX('Delegated Wage Grid'!G$14:G$50,MATCH($A179,ListDelegated,0)),0)</f>
        <v>0</v>
      </c>
      <c r="AF179" s="363">
        <f>_xlfn.IFNA(INDEX('Delegated Wage Grid'!H$14:H$50,MATCH($A179,ListDelegated,0)),0)</f>
        <v>0</v>
      </c>
      <c r="AG179" s="363">
        <f t="shared" si="11"/>
        <v>0</v>
      </c>
      <c r="AH179" s="363">
        <f t="shared" si="12"/>
        <v>0</v>
      </c>
    </row>
    <row r="180" spans="1:34" x14ac:dyDescent="0.25">
      <c r="A180" s="86"/>
      <c r="B180" s="65"/>
      <c r="C180" s="194"/>
      <c r="D180" s="244" t="str">
        <f>IF(ISBLANK(A180),"",IF(#REF!=0,"-",#REF!))</f>
        <v/>
      </c>
      <c r="E180" s="201"/>
      <c r="F180" s="245"/>
      <c r="G180" s="250" t="str">
        <f t="shared" si="9"/>
        <v/>
      </c>
      <c r="H180" s="226"/>
      <c r="I180" s="227"/>
      <c r="J180" s="227"/>
      <c r="K180" s="227"/>
      <c r="L180" s="228"/>
      <c r="M180" s="211"/>
      <c r="N180" s="212"/>
      <c r="O180" s="213"/>
      <c r="P180" s="213"/>
      <c r="Q180" s="213"/>
      <c r="R180" s="213"/>
      <c r="S180" s="214"/>
      <c r="T180" s="215"/>
      <c r="U180" s="214"/>
      <c r="V180" s="214"/>
      <c r="W180" s="216"/>
      <c r="X180" s="380" t="str">
        <f t="shared" si="10"/>
        <v/>
      </c>
      <c r="Y180" s="471"/>
      <c r="AA180" s="815">
        <f>_xlfn.IFNA(INDEX('Delegated Wage Grid'!C$14:C$50,MATCH($A180,ListDelegated,0)),0)</f>
        <v>0</v>
      </c>
      <c r="AB180" s="363">
        <f>_xlfn.IFNA(INDEX('Delegated Wage Grid'!D$14:D$50,MATCH($A180,ListDelegated,0)),0)</f>
        <v>0</v>
      </c>
      <c r="AC180" s="363">
        <f>_xlfn.IFNA(INDEX('Delegated Wage Grid'!E$14:E$50,MATCH($A180,ListDelegated,0)),0)</f>
        <v>0</v>
      </c>
      <c r="AD180" s="363">
        <f>_xlfn.IFNA(INDEX('Delegated Wage Grid'!F$14:F$50,MATCH($A180,ListDelegated,0)),0)</f>
        <v>0</v>
      </c>
      <c r="AE180" s="363">
        <f>_xlfn.IFNA(INDEX('Delegated Wage Grid'!G$14:G$50,MATCH($A180,ListDelegated,0)),0)</f>
        <v>0</v>
      </c>
      <c r="AF180" s="363">
        <f>_xlfn.IFNA(INDEX('Delegated Wage Grid'!H$14:H$50,MATCH($A180,ListDelegated,0)),0)</f>
        <v>0</v>
      </c>
      <c r="AG180" s="363">
        <f t="shared" si="11"/>
        <v>0</v>
      </c>
      <c r="AH180" s="363">
        <f t="shared" si="12"/>
        <v>0</v>
      </c>
    </row>
    <row r="181" spans="1:34" x14ac:dyDescent="0.25">
      <c r="A181" s="86"/>
      <c r="B181" s="65"/>
      <c r="C181" s="194"/>
      <c r="D181" s="244" t="str">
        <f>IF(ISBLANK(A181),"",IF(#REF!=0,"-",#REF!))</f>
        <v/>
      </c>
      <c r="E181" s="201"/>
      <c r="F181" s="245"/>
      <c r="G181" s="250" t="str">
        <f t="shared" si="9"/>
        <v/>
      </c>
      <c r="H181" s="226"/>
      <c r="I181" s="227"/>
      <c r="J181" s="227"/>
      <c r="K181" s="227"/>
      <c r="L181" s="228"/>
      <c r="M181" s="211"/>
      <c r="N181" s="212"/>
      <c r="O181" s="213"/>
      <c r="P181" s="213"/>
      <c r="Q181" s="213"/>
      <c r="R181" s="213"/>
      <c r="S181" s="214"/>
      <c r="T181" s="215"/>
      <c r="U181" s="214"/>
      <c r="V181" s="214"/>
      <c r="W181" s="216"/>
      <c r="X181" s="380" t="str">
        <f t="shared" si="10"/>
        <v/>
      </c>
      <c r="Y181" s="471"/>
      <c r="AA181" s="815">
        <f>_xlfn.IFNA(INDEX('Delegated Wage Grid'!C$14:C$50,MATCH($A181,ListDelegated,0)),0)</f>
        <v>0</v>
      </c>
      <c r="AB181" s="363">
        <f>_xlfn.IFNA(INDEX('Delegated Wage Grid'!D$14:D$50,MATCH($A181,ListDelegated,0)),0)</f>
        <v>0</v>
      </c>
      <c r="AC181" s="363">
        <f>_xlfn.IFNA(INDEX('Delegated Wage Grid'!E$14:E$50,MATCH($A181,ListDelegated,0)),0)</f>
        <v>0</v>
      </c>
      <c r="AD181" s="363">
        <f>_xlfn.IFNA(INDEX('Delegated Wage Grid'!F$14:F$50,MATCH($A181,ListDelegated,0)),0)</f>
        <v>0</v>
      </c>
      <c r="AE181" s="363">
        <f>_xlfn.IFNA(INDEX('Delegated Wage Grid'!G$14:G$50,MATCH($A181,ListDelegated,0)),0)</f>
        <v>0</v>
      </c>
      <c r="AF181" s="363">
        <f>_xlfn.IFNA(INDEX('Delegated Wage Grid'!H$14:H$50,MATCH($A181,ListDelegated,0)),0)</f>
        <v>0</v>
      </c>
      <c r="AG181" s="363">
        <f t="shared" si="11"/>
        <v>0</v>
      </c>
      <c r="AH181" s="363">
        <f t="shared" si="12"/>
        <v>0</v>
      </c>
    </row>
    <row r="182" spans="1:34" x14ac:dyDescent="0.25">
      <c r="A182" s="86"/>
      <c r="B182" s="65"/>
      <c r="C182" s="194"/>
      <c r="D182" s="244" t="str">
        <f>IF(ISBLANK(A182),"",IF(#REF!=0,"-",#REF!))</f>
        <v/>
      </c>
      <c r="E182" s="201"/>
      <c r="F182" s="245"/>
      <c r="G182" s="250" t="str">
        <f t="shared" si="9"/>
        <v/>
      </c>
      <c r="H182" s="226"/>
      <c r="I182" s="227"/>
      <c r="J182" s="227"/>
      <c r="K182" s="227"/>
      <c r="L182" s="228"/>
      <c r="M182" s="211"/>
      <c r="N182" s="212"/>
      <c r="O182" s="213"/>
      <c r="P182" s="213"/>
      <c r="Q182" s="213"/>
      <c r="R182" s="213"/>
      <c r="S182" s="214"/>
      <c r="T182" s="215"/>
      <c r="U182" s="214"/>
      <c r="V182" s="214"/>
      <c r="W182" s="216"/>
      <c r="X182" s="380" t="str">
        <f t="shared" si="10"/>
        <v/>
      </c>
      <c r="Y182" s="471"/>
      <c r="AA182" s="815">
        <f>_xlfn.IFNA(INDEX('Delegated Wage Grid'!C$14:C$50,MATCH($A182,ListDelegated,0)),0)</f>
        <v>0</v>
      </c>
      <c r="AB182" s="363">
        <f>_xlfn.IFNA(INDEX('Delegated Wage Grid'!D$14:D$50,MATCH($A182,ListDelegated,0)),0)</f>
        <v>0</v>
      </c>
      <c r="AC182" s="363">
        <f>_xlfn.IFNA(INDEX('Delegated Wage Grid'!E$14:E$50,MATCH($A182,ListDelegated,0)),0)</f>
        <v>0</v>
      </c>
      <c r="AD182" s="363">
        <f>_xlfn.IFNA(INDEX('Delegated Wage Grid'!F$14:F$50,MATCH($A182,ListDelegated,0)),0)</f>
        <v>0</v>
      </c>
      <c r="AE182" s="363">
        <f>_xlfn.IFNA(INDEX('Delegated Wage Grid'!G$14:G$50,MATCH($A182,ListDelegated,0)),0)</f>
        <v>0</v>
      </c>
      <c r="AF182" s="363">
        <f>_xlfn.IFNA(INDEX('Delegated Wage Grid'!H$14:H$50,MATCH($A182,ListDelegated,0)),0)</f>
        <v>0</v>
      </c>
      <c r="AG182" s="363">
        <f t="shared" si="11"/>
        <v>0</v>
      </c>
      <c r="AH182" s="363">
        <f t="shared" si="12"/>
        <v>0</v>
      </c>
    </row>
    <row r="183" spans="1:34" x14ac:dyDescent="0.25">
      <c r="A183" s="86"/>
      <c r="B183" s="65"/>
      <c r="C183" s="194"/>
      <c r="D183" s="244" t="str">
        <f>IF(ISBLANK(A183),"",IF(#REF!=0,"-",#REF!))</f>
        <v/>
      </c>
      <c r="E183" s="201"/>
      <c r="F183" s="245"/>
      <c r="G183" s="250" t="str">
        <f t="shared" si="9"/>
        <v/>
      </c>
      <c r="H183" s="226"/>
      <c r="I183" s="227"/>
      <c r="J183" s="227"/>
      <c r="K183" s="227"/>
      <c r="L183" s="228"/>
      <c r="M183" s="211"/>
      <c r="N183" s="212"/>
      <c r="O183" s="213"/>
      <c r="P183" s="213"/>
      <c r="Q183" s="213"/>
      <c r="R183" s="213"/>
      <c r="S183" s="214"/>
      <c r="T183" s="215"/>
      <c r="U183" s="214"/>
      <c r="V183" s="214"/>
      <c r="W183" s="216"/>
      <c r="X183" s="380" t="str">
        <f t="shared" si="10"/>
        <v/>
      </c>
      <c r="Y183" s="471"/>
      <c r="AA183" s="815">
        <f>_xlfn.IFNA(INDEX('Delegated Wage Grid'!C$14:C$50,MATCH($A183,ListDelegated,0)),0)</f>
        <v>0</v>
      </c>
      <c r="AB183" s="363">
        <f>_xlfn.IFNA(INDEX('Delegated Wage Grid'!D$14:D$50,MATCH($A183,ListDelegated,0)),0)</f>
        <v>0</v>
      </c>
      <c r="AC183" s="363">
        <f>_xlfn.IFNA(INDEX('Delegated Wage Grid'!E$14:E$50,MATCH($A183,ListDelegated,0)),0)</f>
        <v>0</v>
      </c>
      <c r="AD183" s="363">
        <f>_xlfn.IFNA(INDEX('Delegated Wage Grid'!F$14:F$50,MATCH($A183,ListDelegated,0)),0)</f>
        <v>0</v>
      </c>
      <c r="AE183" s="363">
        <f>_xlfn.IFNA(INDEX('Delegated Wage Grid'!G$14:G$50,MATCH($A183,ListDelegated,0)),0)</f>
        <v>0</v>
      </c>
      <c r="AF183" s="363">
        <f>_xlfn.IFNA(INDEX('Delegated Wage Grid'!H$14:H$50,MATCH($A183,ListDelegated,0)),0)</f>
        <v>0</v>
      </c>
      <c r="AG183" s="363">
        <f t="shared" si="11"/>
        <v>0</v>
      </c>
      <c r="AH183" s="363">
        <f t="shared" si="12"/>
        <v>0</v>
      </c>
    </row>
    <row r="184" spans="1:34" x14ac:dyDescent="0.25">
      <c r="A184" s="86"/>
      <c r="B184" s="65"/>
      <c r="C184" s="194"/>
      <c r="D184" s="244" t="str">
        <f>IF(ISBLANK(A184),"",IF(#REF!=0,"-",#REF!))</f>
        <v/>
      </c>
      <c r="E184" s="201"/>
      <c r="F184" s="245"/>
      <c r="G184" s="250" t="str">
        <f t="shared" si="9"/>
        <v/>
      </c>
      <c r="H184" s="226"/>
      <c r="I184" s="227"/>
      <c r="J184" s="227"/>
      <c r="K184" s="227"/>
      <c r="L184" s="228"/>
      <c r="M184" s="211"/>
      <c r="N184" s="212"/>
      <c r="O184" s="213"/>
      <c r="P184" s="213"/>
      <c r="Q184" s="213"/>
      <c r="R184" s="213"/>
      <c r="S184" s="214"/>
      <c r="T184" s="215"/>
      <c r="U184" s="214"/>
      <c r="V184" s="214"/>
      <c r="W184" s="216"/>
      <c r="X184" s="380" t="str">
        <f t="shared" si="10"/>
        <v/>
      </c>
      <c r="Y184" s="471"/>
      <c r="AA184" s="815">
        <f>_xlfn.IFNA(INDEX('Delegated Wage Grid'!C$14:C$50,MATCH($A184,ListDelegated,0)),0)</f>
        <v>0</v>
      </c>
      <c r="AB184" s="363">
        <f>_xlfn.IFNA(INDEX('Delegated Wage Grid'!D$14:D$50,MATCH($A184,ListDelegated,0)),0)</f>
        <v>0</v>
      </c>
      <c r="AC184" s="363">
        <f>_xlfn.IFNA(INDEX('Delegated Wage Grid'!E$14:E$50,MATCH($A184,ListDelegated,0)),0)</f>
        <v>0</v>
      </c>
      <c r="AD184" s="363">
        <f>_xlfn.IFNA(INDEX('Delegated Wage Grid'!F$14:F$50,MATCH($A184,ListDelegated,0)),0)</f>
        <v>0</v>
      </c>
      <c r="AE184" s="363">
        <f>_xlfn.IFNA(INDEX('Delegated Wage Grid'!G$14:G$50,MATCH($A184,ListDelegated,0)),0)</f>
        <v>0</v>
      </c>
      <c r="AF184" s="363">
        <f>_xlfn.IFNA(INDEX('Delegated Wage Grid'!H$14:H$50,MATCH($A184,ListDelegated,0)),0)</f>
        <v>0</v>
      </c>
      <c r="AG184" s="363">
        <f t="shared" si="11"/>
        <v>0</v>
      </c>
      <c r="AH184" s="363">
        <f t="shared" si="12"/>
        <v>0</v>
      </c>
    </row>
    <row r="185" spans="1:34" x14ac:dyDescent="0.25">
      <c r="A185" s="86"/>
      <c r="B185" s="65"/>
      <c r="C185" s="194"/>
      <c r="D185" s="244" t="str">
        <f>IF(ISBLANK(A185),"",IF(#REF!=0,"-",#REF!))</f>
        <v/>
      </c>
      <c r="E185" s="201"/>
      <c r="F185" s="245"/>
      <c r="G185" s="250" t="str">
        <f t="shared" si="9"/>
        <v/>
      </c>
      <c r="H185" s="226"/>
      <c r="I185" s="227"/>
      <c r="J185" s="227"/>
      <c r="K185" s="227"/>
      <c r="L185" s="228"/>
      <c r="M185" s="211"/>
      <c r="N185" s="212"/>
      <c r="O185" s="213"/>
      <c r="P185" s="213"/>
      <c r="Q185" s="213"/>
      <c r="R185" s="213"/>
      <c r="S185" s="214"/>
      <c r="T185" s="215"/>
      <c r="U185" s="214"/>
      <c r="V185" s="214"/>
      <c r="W185" s="216"/>
      <c r="X185" s="380" t="str">
        <f t="shared" si="10"/>
        <v/>
      </c>
      <c r="Y185" s="471"/>
      <c r="AA185" s="815">
        <f>_xlfn.IFNA(INDEX('Delegated Wage Grid'!C$14:C$50,MATCH($A185,ListDelegated,0)),0)</f>
        <v>0</v>
      </c>
      <c r="AB185" s="363">
        <f>_xlfn.IFNA(INDEX('Delegated Wage Grid'!D$14:D$50,MATCH($A185,ListDelegated,0)),0)</f>
        <v>0</v>
      </c>
      <c r="AC185" s="363">
        <f>_xlfn.IFNA(INDEX('Delegated Wage Grid'!E$14:E$50,MATCH($A185,ListDelegated,0)),0)</f>
        <v>0</v>
      </c>
      <c r="AD185" s="363">
        <f>_xlfn.IFNA(INDEX('Delegated Wage Grid'!F$14:F$50,MATCH($A185,ListDelegated,0)),0)</f>
        <v>0</v>
      </c>
      <c r="AE185" s="363">
        <f>_xlfn.IFNA(INDEX('Delegated Wage Grid'!G$14:G$50,MATCH($A185,ListDelegated,0)),0)</f>
        <v>0</v>
      </c>
      <c r="AF185" s="363">
        <f>_xlfn.IFNA(INDEX('Delegated Wage Grid'!H$14:H$50,MATCH($A185,ListDelegated,0)),0)</f>
        <v>0</v>
      </c>
      <c r="AG185" s="363">
        <f t="shared" si="11"/>
        <v>0</v>
      </c>
      <c r="AH185" s="363">
        <f t="shared" si="12"/>
        <v>0</v>
      </c>
    </row>
    <row r="186" spans="1:34" x14ac:dyDescent="0.25">
      <c r="A186" s="86"/>
      <c r="B186" s="65"/>
      <c r="C186" s="194"/>
      <c r="D186" s="244" t="str">
        <f>IF(ISBLANK(A186),"",IF(#REF!=0,"-",#REF!))</f>
        <v/>
      </c>
      <c r="E186" s="201"/>
      <c r="F186" s="245"/>
      <c r="G186" s="250" t="str">
        <f t="shared" si="9"/>
        <v/>
      </c>
      <c r="H186" s="226"/>
      <c r="I186" s="227"/>
      <c r="J186" s="227"/>
      <c r="K186" s="227"/>
      <c r="L186" s="228"/>
      <c r="M186" s="211"/>
      <c r="N186" s="212"/>
      <c r="O186" s="213"/>
      <c r="P186" s="213"/>
      <c r="Q186" s="213"/>
      <c r="R186" s="213"/>
      <c r="S186" s="214"/>
      <c r="T186" s="215"/>
      <c r="U186" s="214"/>
      <c r="V186" s="214"/>
      <c r="W186" s="216"/>
      <c r="X186" s="380" t="str">
        <f t="shared" si="10"/>
        <v/>
      </c>
      <c r="Y186" s="471"/>
      <c r="AA186" s="815">
        <f>_xlfn.IFNA(INDEX('Delegated Wage Grid'!C$14:C$50,MATCH($A186,ListDelegated,0)),0)</f>
        <v>0</v>
      </c>
      <c r="AB186" s="363">
        <f>_xlfn.IFNA(INDEX('Delegated Wage Grid'!D$14:D$50,MATCH($A186,ListDelegated,0)),0)</f>
        <v>0</v>
      </c>
      <c r="AC186" s="363">
        <f>_xlfn.IFNA(INDEX('Delegated Wage Grid'!E$14:E$50,MATCH($A186,ListDelegated,0)),0)</f>
        <v>0</v>
      </c>
      <c r="AD186" s="363">
        <f>_xlfn.IFNA(INDEX('Delegated Wage Grid'!F$14:F$50,MATCH($A186,ListDelegated,0)),0)</f>
        <v>0</v>
      </c>
      <c r="AE186" s="363">
        <f>_xlfn.IFNA(INDEX('Delegated Wage Grid'!G$14:G$50,MATCH($A186,ListDelegated,0)),0)</f>
        <v>0</v>
      </c>
      <c r="AF186" s="363">
        <f>_xlfn.IFNA(INDEX('Delegated Wage Grid'!H$14:H$50,MATCH($A186,ListDelegated,0)),0)</f>
        <v>0</v>
      </c>
      <c r="AG186" s="363">
        <f t="shared" si="11"/>
        <v>0</v>
      </c>
      <c r="AH186" s="363">
        <f t="shared" si="12"/>
        <v>0</v>
      </c>
    </row>
    <row r="187" spans="1:34" x14ac:dyDescent="0.25">
      <c r="A187" s="86"/>
      <c r="B187" s="65"/>
      <c r="C187" s="194"/>
      <c r="D187" s="244" t="str">
        <f>IF(ISBLANK(A187),"",IF(#REF!=0,"-",#REF!))</f>
        <v/>
      </c>
      <c r="E187" s="201"/>
      <c r="F187" s="245"/>
      <c r="G187" s="250" t="str">
        <f t="shared" si="9"/>
        <v/>
      </c>
      <c r="H187" s="226"/>
      <c r="I187" s="227"/>
      <c r="J187" s="227"/>
      <c r="K187" s="227"/>
      <c r="L187" s="228"/>
      <c r="M187" s="211"/>
      <c r="N187" s="212"/>
      <c r="O187" s="213"/>
      <c r="P187" s="213"/>
      <c r="Q187" s="213"/>
      <c r="R187" s="213"/>
      <c r="S187" s="214"/>
      <c r="T187" s="215"/>
      <c r="U187" s="214"/>
      <c r="V187" s="214"/>
      <c r="W187" s="216"/>
      <c r="X187" s="380" t="str">
        <f t="shared" si="10"/>
        <v/>
      </c>
      <c r="Y187" s="471"/>
      <c r="AA187" s="815">
        <f>_xlfn.IFNA(INDEX('Delegated Wage Grid'!C$14:C$50,MATCH($A187,ListDelegated,0)),0)</f>
        <v>0</v>
      </c>
      <c r="AB187" s="363">
        <f>_xlfn.IFNA(INDEX('Delegated Wage Grid'!D$14:D$50,MATCH($A187,ListDelegated,0)),0)</f>
        <v>0</v>
      </c>
      <c r="AC187" s="363">
        <f>_xlfn.IFNA(INDEX('Delegated Wage Grid'!E$14:E$50,MATCH($A187,ListDelegated,0)),0)</f>
        <v>0</v>
      </c>
      <c r="AD187" s="363">
        <f>_xlfn.IFNA(INDEX('Delegated Wage Grid'!F$14:F$50,MATCH($A187,ListDelegated,0)),0)</f>
        <v>0</v>
      </c>
      <c r="AE187" s="363">
        <f>_xlfn.IFNA(INDEX('Delegated Wage Grid'!G$14:G$50,MATCH($A187,ListDelegated,0)),0)</f>
        <v>0</v>
      </c>
      <c r="AF187" s="363">
        <f>_xlfn.IFNA(INDEX('Delegated Wage Grid'!H$14:H$50,MATCH($A187,ListDelegated,0)),0)</f>
        <v>0</v>
      </c>
      <c r="AG187" s="363">
        <f t="shared" si="11"/>
        <v>0</v>
      </c>
      <c r="AH187" s="363">
        <f t="shared" si="12"/>
        <v>0</v>
      </c>
    </row>
    <row r="188" spans="1:34" x14ac:dyDescent="0.25">
      <c r="A188" s="86"/>
      <c r="B188" s="65"/>
      <c r="C188" s="194"/>
      <c r="D188" s="244" t="str">
        <f>IF(ISBLANK(A188),"",IF(#REF!=0,"-",#REF!))</f>
        <v/>
      </c>
      <c r="E188" s="201"/>
      <c r="F188" s="245"/>
      <c r="G188" s="250" t="str">
        <f t="shared" si="9"/>
        <v/>
      </c>
      <c r="H188" s="226"/>
      <c r="I188" s="227"/>
      <c r="J188" s="227"/>
      <c r="K188" s="227"/>
      <c r="L188" s="228"/>
      <c r="M188" s="211"/>
      <c r="N188" s="212"/>
      <c r="O188" s="213"/>
      <c r="P188" s="213"/>
      <c r="Q188" s="213"/>
      <c r="R188" s="213"/>
      <c r="S188" s="214"/>
      <c r="T188" s="215"/>
      <c r="U188" s="214"/>
      <c r="V188" s="214"/>
      <c r="W188" s="216"/>
      <c r="X188" s="380" t="str">
        <f t="shared" si="10"/>
        <v/>
      </c>
      <c r="Y188" s="471"/>
      <c r="AA188" s="815">
        <f>_xlfn.IFNA(INDEX('Delegated Wage Grid'!C$14:C$50,MATCH($A188,ListDelegated,0)),0)</f>
        <v>0</v>
      </c>
      <c r="AB188" s="363">
        <f>_xlfn.IFNA(INDEX('Delegated Wage Grid'!D$14:D$50,MATCH($A188,ListDelegated,0)),0)</f>
        <v>0</v>
      </c>
      <c r="AC188" s="363">
        <f>_xlfn.IFNA(INDEX('Delegated Wage Grid'!E$14:E$50,MATCH($A188,ListDelegated,0)),0)</f>
        <v>0</v>
      </c>
      <c r="AD188" s="363">
        <f>_xlfn.IFNA(INDEX('Delegated Wage Grid'!F$14:F$50,MATCH($A188,ListDelegated,0)),0)</f>
        <v>0</v>
      </c>
      <c r="AE188" s="363">
        <f>_xlfn.IFNA(INDEX('Delegated Wage Grid'!G$14:G$50,MATCH($A188,ListDelegated,0)),0)</f>
        <v>0</v>
      </c>
      <c r="AF188" s="363">
        <f>_xlfn.IFNA(INDEX('Delegated Wage Grid'!H$14:H$50,MATCH($A188,ListDelegated,0)),0)</f>
        <v>0</v>
      </c>
      <c r="AG188" s="363">
        <f t="shared" si="11"/>
        <v>0</v>
      </c>
      <c r="AH188" s="363">
        <f t="shared" si="12"/>
        <v>0</v>
      </c>
    </row>
    <row r="189" spans="1:34" x14ac:dyDescent="0.25">
      <c r="A189" s="86"/>
      <c r="B189" s="65"/>
      <c r="C189" s="194"/>
      <c r="D189" s="244" t="str">
        <f>IF(ISBLANK(A189),"",IF(#REF!=0,"-",#REF!))</f>
        <v/>
      </c>
      <c r="E189" s="201"/>
      <c r="F189" s="245"/>
      <c r="G189" s="250" t="str">
        <f t="shared" si="9"/>
        <v/>
      </c>
      <c r="H189" s="226"/>
      <c r="I189" s="227"/>
      <c r="J189" s="227"/>
      <c r="K189" s="227"/>
      <c r="L189" s="228"/>
      <c r="M189" s="211"/>
      <c r="N189" s="212"/>
      <c r="O189" s="213"/>
      <c r="P189" s="213"/>
      <c r="Q189" s="213"/>
      <c r="R189" s="213"/>
      <c r="S189" s="214"/>
      <c r="T189" s="215"/>
      <c r="U189" s="214"/>
      <c r="V189" s="214"/>
      <c r="W189" s="216"/>
      <c r="X189" s="380" t="str">
        <f t="shared" si="10"/>
        <v/>
      </c>
      <c r="Y189" s="471"/>
      <c r="AA189" s="815">
        <f>_xlfn.IFNA(INDEX('Delegated Wage Grid'!C$14:C$50,MATCH($A189,ListDelegated,0)),0)</f>
        <v>0</v>
      </c>
      <c r="AB189" s="363">
        <f>_xlfn.IFNA(INDEX('Delegated Wage Grid'!D$14:D$50,MATCH($A189,ListDelegated,0)),0)</f>
        <v>0</v>
      </c>
      <c r="AC189" s="363">
        <f>_xlfn.IFNA(INDEX('Delegated Wage Grid'!E$14:E$50,MATCH($A189,ListDelegated,0)),0)</f>
        <v>0</v>
      </c>
      <c r="AD189" s="363">
        <f>_xlfn.IFNA(INDEX('Delegated Wage Grid'!F$14:F$50,MATCH($A189,ListDelegated,0)),0)</f>
        <v>0</v>
      </c>
      <c r="AE189" s="363">
        <f>_xlfn.IFNA(INDEX('Delegated Wage Grid'!G$14:G$50,MATCH($A189,ListDelegated,0)),0)</f>
        <v>0</v>
      </c>
      <c r="AF189" s="363">
        <f>_xlfn.IFNA(INDEX('Delegated Wage Grid'!H$14:H$50,MATCH($A189,ListDelegated,0)),0)</f>
        <v>0</v>
      </c>
      <c r="AG189" s="363">
        <f t="shared" si="11"/>
        <v>0</v>
      </c>
      <c r="AH189" s="363">
        <f t="shared" si="12"/>
        <v>0</v>
      </c>
    </row>
    <row r="190" spans="1:34" x14ac:dyDescent="0.25">
      <c r="A190" s="86"/>
      <c r="B190" s="65"/>
      <c r="C190" s="194"/>
      <c r="D190" s="244" t="str">
        <f>IF(ISBLANK(A190),"",IF(#REF!=0,"-",#REF!))</f>
        <v/>
      </c>
      <c r="E190" s="201"/>
      <c r="F190" s="245"/>
      <c r="G190" s="250" t="str">
        <f t="shared" si="9"/>
        <v/>
      </c>
      <c r="H190" s="226"/>
      <c r="I190" s="227"/>
      <c r="J190" s="227"/>
      <c r="K190" s="227"/>
      <c r="L190" s="228"/>
      <c r="M190" s="211"/>
      <c r="N190" s="212"/>
      <c r="O190" s="213"/>
      <c r="P190" s="213"/>
      <c r="Q190" s="213"/>
      <c r="R190" s="213"/>
      <c r="S190" s="214"/>
      <c r="T190" s="215"/>
      <c r="U190" s="214"/>
      <c r="V190" s="214"/>
      <c r="W190" s="216"/>
      <c r="X190" s="380" t="str">
        <f t="shared" si="10"/>
        <v/>
      </c>
      <c r="Y190" s="471"/>
      <c r="AA190" s="815">
        <f>_xlfn.IFNA(INDEX('Delegated Wage Grid'!C$14:C$50,MATCH($A190,ListDelegated,0)),0)</f>
        <v>0</v>
      </c>
      <c r="AB190" s="363">
        <f>_xlfn.IFNA(INDEX('Delegated Wage Grid'!D$14:D$50,MATCH($A190,ListDelegated,0)),0)</f>
        <v>0</v>
      </c>
      <c r="AC190" s="363">
        <f>_xlfn.IFNA(INDEX('Delegated Wage Grid'!E$14:E$50,MATCH($A190,ListDelegated,0)),0)</f>
        <v>0</v>
      </c>
      <c r="AD190" s="363">
        <f>_xlfn.IFNA(INDEX('Delegated Wage Grid'!F$14:F$50,MATCH($A190,ListDelegated,0)),0)</f>
        <v>0</v>
      </c>
      <c r="AE190" s="363">
        <f>_xlfn.IFNA(INDEX('Delegated Wage Grid'!G$14:G$50,MATCH($A190,ListDelegated,0)),0)</f>
        <v>0</v>
      </c>
      <c r="AF190" s="363">
        <f>_xlfn.IFNA(INDEX('Delegated Wage Grid'!H$14:H$50,MATCH($A190,ListDelegated,0)),0)</f>
        <v>0</v>
      </c>
      <c r="AG190" s="363">
        <f t="shared" si="11"/>
        <v>0</v>
      </c>
      <c r="AH190" s="363">
        <f t="shared" si="12"/>
        <v>0</v>
      </c>
    </row>
    <row r="191" spans="1:34" x14ac:dyDescent="0.25">
      <c r="A191" s="86"/>
      <c r="B191" s="65"/>
      <c r="C191" s="194"/>
      <c r="D191" s="244" t="str">
        <f>IF(ISBLANK(A191),"",IF(#REF!=0,"-",#REF!))</f>
        <v/>
      </c>
      <c r="E191" s="201"/>
      <c r="F191" s="245"/>
      <c r="G191" s="250" t="str">
        <f t="shared" si="9"/>
        <v/>
      </c>
      <c r="H191" s="226"/>
      <c r="I191" s="227"/>
      <c r="J191" s="227"/>
      <c r="K191" s="227"/>
      <c r="L191" s="228"/>
      <c r="M191" s="211"/>
      <c r="N191" s="212"/>
      <c r="O191" s="213"/>
      <c r="P191" s="213"/>
      <c r="Q191" s="213"/>
      <c r="R191" s="213"/>
      <c r="S191" s="214"/>
      <c r="T191" s="215"/>
      <c r="U191" s="214"/>
      <c r="V191" s="214"/>
      <c r="W191" s="216"/>
      <c r="X191" s="380" t="str">
        <f t="shared" si="10"/>
        <v/>
      </c>
      <c r="Y191" s="471"/>
      <c r="AA191" s="815">
        <f>_xlfn.IFNA(INDEX('Delegated Wage Grid'!C$14:C$50,MATCH($A191,ListDelegated,0)),0)</f>
        <v>0</v>
      </c>
      <c r="AB191" s="363">
        <f>_xlfn.IFNA(INDEX('Delegated Wage Grid'!D$14:D$50,MATCH($A191,ListDelegated,0)),0)</f>
        <v>0</v>
      </c>
      <c r="AC191" s="363">
        <f>_xlfn.IFNA(INDEX('Delegated Wage Grid'!E$14:E$50,MATCH($A191,ListDelegated,0)),0)</f>
        <v>0</v>
      </c>
      <c r="AD191" s="363">
        <f>_xlfn.IFNA(INDEX('Delegated Wage Grid'!F$14:F$50,MATCH($A191,ListDelegated,0)),0)</f>
        <v>0</v>
      </c>
      <c r="AE191" s="363">
        <f>_xlfn.IFNA(INDEX('Delegated Wage Grid'!G$14:G$50,MATCH($A191,ListDelegated,0)),0)</f>
        <v>0</v>
      </c>
      <c r="AF191" s="363">
        <f>_xlfn.IFNA(INDEX('Delegated Wage Grid'!H$14:H$50,MATCH($A191,ListDelegated,0)),0)</f>
        <v>0</v>
      </c>
      <c r="AG191" s="363">
        <f t="shared" si="11"/>
        <v>0</v>
      </c>
      <c r="AH191" s="363">
        <f t="shared" si="12"/>
        <v>0</v>
      </c>
    </row>
    <row r="192" spans="1:34" x14ac:dyDescent="0.25">
      <c r="A192" s="86"/>
      <c r="B192" s="65"/>
      <c r="C192" s="194"/>
      <c r="D192" s="244" t="str">
        <f>IF(ISBLANK(A192),"",IF(#REF!=0,"-",#REF!))</f>
        <v/>
      </c>
      <c r="E192" s="201"/>
      <c r="F192" s="245"/>
      <c r="G192" s="250" t="str">
        <f t="shared" si="9"/>
        <v/>
      </c>
      <c r="H192" s="226"/>
      <c r="I192" s="227"/>
      <c r="J192" s="227"/>
      <c r="K192" s="227"/>
      <c r="L192" s="228"/>
      <c r="M192" s="211"/>
      <c r="N192" s="212"/>
      <c r="O192" s="213"/>
      <c r="P192" s="213"/>
      <c r="Q192" s="213"/>
      <c r="R192" s="213"/>
      <c r="S192" s="214"/>
      <c r="T192" s="215"/>
      <c r="U192" s="214"/>
      <c r="V192" s="214"/>
      <c r="W192" s="216"/>
      <c r="X192" s="380" t="str">
        <f t="shared" si="10"/>
        <v/>
      </c>
      <c r="Y192" s="471"/>
      <c r="AA192" s="815">
        <f>_xlfn.IFNA(INDEX('Delegated Wage Grid'!C$14:C$50,MATCH($A192,ListDelegated,0)),0)</f>
        <v>0</v>
      </c>
      <c r="AB192" s="363">
        <f>_xlfn.IFNA(INDEX('Delegated Wage Grid'!D$14:D$50,MATCH($A192,ListDelegated,0)),0)</f>
        <v>0</v>
      </c>
      <c r="AC192" s="363">
        <f>_xlfn.IFNA(INDEX('Delegated Wage Grid'!E$14:E$50,MATCH($A192,ListDelegated,0)),0)</f>
        <v>0</v>
      </c>
      <c r="AD192" s="363">
        <f>_xlfn.IFNA(INDEX('Delegated Wage Grid'!F$14:F$50,MATCH($A192,ListDelegated,0)),0)</f>
        <v>0</v>
      </c>
      <c r="AE192" s="363">
        <f>_xlfn.IFNA(INDEX('Delegated Wage Grid'!G$14:G$50,MATCH($A192,ListDelegated,0)),0)</f>
        <v>0</v>
      </c>
      <c r="AF192" s="363">
        <f>_xlfn.IFNA(INDEX('Delegated Wage Grid'!H$14:H$50,MATCH($A192,ListDelegated,0)),0)</f>
        <v>0</v>
      </c>
      <c r="AG192" s="363">
        <f t="shared" si="11"/>
        <v>0</v>
      </c>
      <c r="AH192" s="363">
        <f t="shared" si="12"/>
        <v>0</v>
      </c>
    </row>
    <row r="193" spans="1:34" x14ac:dyDescent="0.25">
      <c r="A193" s="86"/>
      <c r="B193" s="65"/>
      <c r="C193" s="194"/>
      <c r="D193" s="244" t="str">
        <f>IF(ISBLANK(A193),"",IF(#REF!=0,"-",#REF!))</f>
        <v/>
      </c>
      <c r="E193" s="201"/>
      <c r="F193" s="245"/>
      <c r="G193" s="250" t="str">
        <f t="shared" si="9"/>
        <v/>
      </c>
      <c r="H193" s="226"/>
      <c r="I193" s="227"/>
      <c r="J193" s="227"/>
      <c r="K193" s="227"/>
      <c r="L193" s="228"/>
      <c r="M193" s="211"/>
      <c r="N193" s="212"/>
      <c r="O193" s="213"/>
      <c r="P193" s="213"/>
      <c r="Q193" s="213"/>
      <c r="R193" s="213"/>
      <c r="S193" s="214"/>
      <c r="T193" s="215"/>
      <c r="U193" s="214"/>
      <c r="V193" s="214"/>
      <c r="W193" s="216"/>
      <c r="X193" s="380" t="str">
        <f t="shared" si="10"/>
        <v/>
      </c>
      <c r="Y193" s="471"/>
      <c r="AA193" s="815">
        <f>_xlfn.IFNA(INDEX('Delegated Wage Grid'!C$14:C$50,MATCH($A193,ListDelegated,0)),0)</f>
        <v>0</v>
      </c>
      <c r="AB193" s="363">
        <f>_xlfn.IFNA(INDEX('Delegated Wage Grid'!D$14:D$50,MATCH($A193,ListDelegated,0)),0)</f>
        <v>0</v>
      </c>
      <c r="AC193" s="363">
        <f>_xlfn.IFNA(INDEX('Delegated Wage Grid'!E$14:E$50,MATCH($A193,ListDelegated,0)),0)</f>
        <v>0</v>
      </c>
      <c r="AD193" s="363">
        <f>_xlfn.IFNA(INDEX('Delegated Wage Grid'!F$14:F$50,MATCH($A193,ListDelegated,0)),0)</f>
        <v>0</v>
      </c>
      <c r="AE193" s="363">
        <f>_xlfn.IFNA(INDEX('Delegated Wage Grid'!G$14:G$50,MATCH($A193,ListDelegated,0)),0)</f>
        <v>0</v>
      </c>
      <c r="AF193" s="363">
        <f>_xlfn.IFNA(INDEX('Delegated Wage Grid'!H$14:H$50,MATCH($A193,ListDelegated,0)),0)</f>
        <v>0</v>
      </c>
      <c r="AG193" s="363">
        <f t="shared" si="11"/>
        <v>0</v>
      </c>
      <c r="AH193" s="363">
        <f t="shared" si="12"/>
        <v>0</v>
      </c>
    </row>
    <row r="194" spans="1:34" x14ac:dyDescent="0.25">
      <c r="A194" s="86"/>
      <c r="B194" s="65"/>
      <c r="C194" s="194"/>
      <c r="D194" s="244" t="str">
        <f>IF(ISBLANK(A194),"",IF(#REF!=0,"-",#REF!))</f>
        <v/>
      </c>
      <c r="E194" s="201"/>
      <c r="F194" s="245"/>
      <c r="G194" s="250" t="str">
        <f t="shared" si="9"/>
        <v/>
      </c>
      <c r="H194" s="226"/>
      <c r="I194" s="227"/>
      <c r="J194" s="227"/>
      <c r="K194" s="227"/>
      <c r="L194" s="228"/>
      <c r="M194" s="211"/>
      <c r="N194" s="212"/>
      <c r="O194" s="213"/>
      <c r="P194" s="213"/>
      <c r="Q194" s="213"/>
      <c r="R194" s="213"/>
      <c r="S194" s="214"/>
      <c r="T194" s="215"/>
      <c r="U194" s="214"/>
      <c r="V194" s="214"/>
      <c r="W194" s="216"/>
      <c r="X194" s="380" t="str">
        <f t="shared" si="10"/>
        <v/>
      </c>
      <c r="Y194" s="471"/>
      <c r="AA194" s="815">
        <f>_xlfn.IFNA(INDEX('Delegated Wage Grid'!C$14:C$50,MATCH($A194,ListDelegated,0)),0)</f>
        <v>0</v>
      </c>
      <c r="AB194" s="363">
        <f>_xlfn.IFNA(INDEX('Delegated Wage Grid'!D$14:D$50,MATCH($A194,ListDelegated,0)),0)</f>
        <v>0</v>
      </c>
      <c r="AC194" s="363">
        <f>_xlfn.IFNA(INDEX('Delegated Wage Grid'!E$14:E$50,MATCH($A194,ListDelegated,0)),0)</f>
        <v>0</v>
      </c>
      <c r="AD194" s="363">
        <f>_xlfn.IFNA(INDEX('Delegated Wage Grid'!F$14:F$50,MATCH($A194,ListDelegated,0)),0)</f>
        <v>0</v>
      </c>
      <c r="AE194" s="363">
        <f>_xlfn.IFNA(INDEX('Delegated Wage Grid'!G$14:G$50,MATCH($A194,ListDelegated,0)),0)</f>
        <v>0</v>
      </c>
      <c r="AF194" s="363">
        <f>_xlfn.IFNA(INDEX('Delegated Wage Grid'!H$14:H$50,MATCH($A194,ListDelegated,0)),0)</f>
        <v>0</v>
      </c>
      <c r="AG194" s="363">
        <f t="shared" si="11"/>
        <v>0</v>
      </c>
      <c r="AH194" s="363">
        <f t="shared" si="12"/>
        <v>0</v>
      </c>
    </row>
    <row r="195" spans="1:34" x14ac:dyDescent="0.25">
      <c r="A195" s="86"/>
      <c r="B195" s="65"/>
      <c r="C195" s="194"/>
      <c r="D195" s="244" t="str">
        <f>IF(ISBLANK(A195),"",IF(#REF!=0,"-",#REF!))</f>
        <v/>
      </c>
      <c r="E195" s="201"/>
      <c r="F195" s="245"/>
      <c r="G195" s="250" t="str">
        <f t="shared" si="9"/>
        <v/>
      </c>
      <c r="H195" s="226"/>
      <c r="I195" s="227"/>
      <c r="J195" s="227"/>
      <c r="K195" s="227"/>
      <c r="L195" s="228"/>
      <c r="M195" s="211"/>
      <c r="N195" s="212"/>
      <c r="O195" s="213"/>
      <c r="P195" s="213"/>
      <c r="Q195" s="213"/>
      <c r="R195" s="213"/>
      <c r="S195" s="214"/>
      <c r="T195" s="215"/>
      <c r="U195" s="214"/>
      <c r="V195" s="214"/>
      <c r="W195" s="216"/>
      <c r="X195" s="380" t="str">
        <f t="shared" si="10"/>
        <v/>
      </c>
      <c r="Y195" s="471"/>
      <c r="AA195" s="815">
        <f>_xlfn.IFNA(INDEX('Delegated Wage Grid'!C$14:C$50,MATCH($A195,ListDelegated,0)),0)</f>
        <v>0</v>
      </c>
      <c r="AB195" s="363">
        <f>_xlfn.IFNA(INDEX('Delegated Wage Grid'!D$14:D$50,MATCH($A195,ListDelegated,0)),0)</f>
        <v>0</v>
      </c>
      <c r="AC195" s="363">
        <f>_xlfn.IFNA(INDEX('Delegated Wage Grid'!E$14:E$50,MATCH($A195,ListDelegated,0)),0)</f>
        <v>0</v>
      </c>
      <c r="AD195" s="363">
        <f>_xlfn.IFNA(INDEX('Delegated Wage Grid'!F$14:F$50,MATCH($A195,ListDelegated,0)),0)</f>
        <v>0</v>
      </c>
      <c r="AE195" s="363">
        <f>_xlfn.IFNA(INDEX('Delegated Wage Grid'!G$14:G$50,MATCH($A195,ListDelegated,0)),0)</f>
        <v>0</v>
      </c>
      <c r="AF195" s="363">
        <f>_xlfn.IFNA(INDEX('Delegated Wage Grid'!H$14:H$50,MATCH($A195,ListDelegated,0)),0)</f>
        <v>0</v>
      </c>
      <c r="AG195" s="363">
        <f t="shared" si="11"/>
        <v>0</v>
      </c>
      <c r="AH195" s="363">
        <f t="shared" si="12"/>
        <v>0</v>
      </c>
    </row>
    <row r="196" spans="1:34" ht="15.75" thickBot="1" x14ac:dyDescent="0.3">
      <c r="A196" s="87"/>
      <c r="B196" s="67"/>
      <c r="C196" s="195"/>
      <c r="D196" s="246" t="str">
        <f>IF(ISBLANK(A196),"",IF(#REF!=0,"-",#REF!))</f>
        <v/>
      </c>
      <c r="E196" s="203"/>
      <c r="F196" s="247"/>
      <c r="G196" s="251" t="str">
        <f t="shared" si="9"/>
        <v/>
      </c>
      <c r="H196" s="229"/>
      <c r="I196" s="230"/>
      <c r="J196" s="230"/>
      <c r="K196" s="230"/>
      <c r="L196" s="231"/>
      <c r="M196" s="217"/>
      <c r="N196" s="218"/>
      <c r="O196" s="219"/>
      <c r="P196" s="219"/>
      <c r="Q196" s="219"/>
      <c r="R196" s="219"/>
      <c r="S196" s="220"/>
      <c r="T196" s="221"/>
      <c r="U196" s="220"/>
      <c r="V196" s="220"/>
      <c r="W196" s="222"/>
      <c r="X196" s="381" t="str">
        <f t="shared" si="10"/>
        <v/>
      </c>
      <c r="Y196" s="472"/>
      <c r="AA196" s="815">
        <f>_xlfn.IFNA(INDEX('Delegated Wage Grid'!C$14:C$50,MATCH($A196,ListDelegated,0)),0)</f>
        <v>0</v>
      </c>
      <c r="AB196" s="363">
        <f>_xlfn.IFNA(INDEX('Delegated Wage Grid'!D$14:D$50,MATCH($A196,ListDelegated,0)),0)</f>
        <v>0</v>
      </c>
      <c r="AC196" s="363">
        <f>_xlfn.IFNA(INDEX('Delegated Wage Grid'!E$14:E$50,MATCH($A196,ListDelegated,0)),0)</f>
        <v>0</v>
      </c>
      <c r="AD196" s="363">
        <f>_xlfn.IFNA(INDEX('Delegated Wage Grid'!F$14:F$50,MATCH($A196,ListDelegated,0)),0)</f>
        <v>0</v>
      </c>
      <c r="AE196" s="363">
        <f>_xlfn.IFNA(INDEX('Delegated Wage Grid'!G$14:G$50,MATCH($A196,ListDelegated,0)),0)</f>
        <v>0</v>
      </c>
      <c r="AF196" s="363">
        <f>_xlfn.IFNA(INDEX('Delegated Wage Grid'!H$14:H$50,MATCH($A196,ListDelegated,0)),0)</f>
        <v>0</v>
      </c>
      <c r="AG196" s="363">
        <f t="shared" si="11"/>
        <v>0</v>
      </c>
      <c r="AH196" s="363">
        <f t="shared" si="12"/>
        <v>0</v>
      </c>
    </row>
  </sheetData>
  <mergeCells count="24">
    <mergeCell ref="M9:P9"/>
    <mergeCell ref="R9:U9"/>
    <mergeCell ref="M10:P10"/>
    <mergeCell ref="R10:U10"/>
    <mergeCell ref="W13:W14"/>
    <mergeCell ref="U13:U14"/>
    <mergeCell ref="A9:L9"/>
    <mergeCell ref="B12:B15"/>
    <mergeCell ref="C12:C15"/>
    <mergeCell ref="E12:L12"/>
    <mergeCell ref="E13:F13"/>
    <mergeCell ref="G13:L13"/>
    <mergeCell ref="A12:A15"/>
    <mergeCell ref="D12:D15"/>
    <mergeCell ref="X13:X14"/>
    <mergeCell ref="Y13:Y14"/>
    <mergeCell ref="A10:L10"/>
    <mergeCell ref="M12:S12"/>
    <mergeCell ref="M13:M14"/>
    <mergeCell ref="N13:S13"/>
    <mergeCell ref="T13:T14"/>
    <mergeCell ref="T12:W12"/>
    <mergeCell ref="X12:Y12"/>
    <mergeCell ref="V13:V14"/>
  </mergeCells>
  <conditionalFormatting sqref="F17:F196">
    <cfRule type="expression" dxfId="131" priority="11">
      <formula>AND(E17&gt;0,ISBLANK(F17))</formula>
    </cfRule>
  </conditionalFormatting>
  <conditionalFormatting sqref="B17:B196">
    <cfRule type="expression" dxfId="130" priority="4">
      <formula>IF(AND(NOT(ISBLANK(A17)),ISBLANK(B17)),TRUE,FALSE)</formula>
    </cfRule>
  </conditionalFormatting>
  <conditionalFormatting sqref="C17:C196">
    <cfRule type="expression" dxfId="129" priority="3">
      <formula>IF(AND(NOT(ISBLANK(A17)),ISBLANK(C17)),TRUE,FALSE)</formula>
    </cfRule>
  </conditionalFormatting>
  <dataValidations count="7">
    <dataValidation type="decimal" operator="greaterThanOrEqual" allowBlank="1" showInputMessage="1" showErrorMessage="1" error="Please enter a dollar amount greater than or equal to $0.00." sqref="F17:F196" xr:uid="{00000000-0002-0000-0900-000000000000}">
      <formula1>0</formula1>
    </dataValidation>
    <dataValidation type="decimal" operator="greaterThanOrEqual" allowBlank="1" showInputMessage="1" showErrorMessage="1" error="Please enter a number greater than or equal to 0.0." sqref="H17:L196 E17:E196" xr:uid="{00000000-0002-0000-0900-000001000000}">
      <formula1>0</formula1>
    </dataValidation>
    <dataValidation type="whole" operator="greaterThanOrEqual" allowBlank="1" showInputMessage="1" showErrorMessage="1" error="Please enter a whole number greater than or equal to 0." sqref="M17:W196" xr:uid="{00000000-0002-0000-0900-000002000000}">
      <formula1>0</formula1>
    </dataValidation>
    <dataValidation type="list" allowBlank="1" sqref="A17:A196" xr:uid="{00000000-0002-0000-0900-000003000000}">
      <formula1>ListDelegated</formula1>
    </dataValidation>
    <dataValidation type="list" allowBlank="1" showInputMessage="1" showErrorMessage="1" error="Please choose an option from the drop-down list." sqref="C17:C196" xr:uid="{00000000-0002-0000-0900-000004000000}">
      <formula1>ListStandardHours</formula1>
    </dataValidation>
    <dataValidation type="list" allowBlank="1" showInputMessage="1" showErrorMessage="1" error="Please choose an option from the drop-down list." sqref="B17:B196" xr:uid="{00000000-0002-0000-0900-000005000000}">
      <formula1>ListEmploymentType</formula1>
    </dataValidation>
    <dataValidation type="decimal" allowBlank="1" showInputMessage="1" showErrorMessage="1" error="Please enter a percentage between 0.0% and 100.0%." sqref="Y17:Y196" xr:uid="{00000000-0002-0000-0900-000006000000}">
      <formula1>0</formula1>
      <formula2>1</formula2>
    </dataValidation>
  </dataValidations>
  <pageMargins left="0.7" right="0.7" top="0.75" bottom="0.75" header="0.3" footer="0.3"/>
  <pageSetup paperSize="5" scale="36"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pageSetUpPr fitToPage="1"/>
  </sheetPr>
  <dimension ref="A1:U67"/>
  <sheetViews>
    <sheetView workbookViewId="0"/>
  </sheetViews>
  <sheetFormatPr defaultColWidth="9.140625" defaultRowHeight="15" x14ac:dyDescent="0.25"/>
  <cols>
    <col min="1" max="1" width="13.7109375" style="92" customWidth="1"/>
    <col min="2" max="2" width="10.7109375" style="92" customWidth="1"/>
    <col min="3" max="3" width="2.85546875" style="181" customWidth="1"/>
    <col min="4" max="4" width="10.7109375" style="92" customWidth="1"/>
    <col min="5" max="5" width="9.140625" style="92" customWidth="1"/>
    <col min="6" max="9" width="10.7109375" style="92" customWidth="1"/>
    <col min="10" max="10" width="2.85546875" style="92" customWidth="1"/>
    <col min="11" max="13" width="10.7109375" style="92" customWidth="1"/>
    <col min="14" max="14" width="9.140625" style="92"/>
    <col min="15" max="15" width="40.7109375" style="92" customWidth="1"/>
    <col min="16" max="21" width="10.7109375" style="92" customWidth="1"/>
    <col min="22" max="16384" width="9.140625" style="92"/>
  </cols>
  <sheetData>
    <row r="1" spans="1:21" s="90" customFormat="1" ht="15" customHeight="1" x14ac:dyDescent="0.25">
      <c r="C1" s="178"/>
    </row>
    <row r="2" spans="1:21" s="90" customFormat="1" ht="15" customHeight="1" x14ac:dyDescent="0.25">
      <c r="C2" s="178"/>
    </row>
    <row r="3" spans="1:21" s="90" customFormat="1" ht="15" customHeight="1" x14ac:dyDescent="0.25">
      <c r="C3" s="178"/>
    </row>
    <row r="4" spans="1:21" s="90" customFormat="1" ht="15" customHeight="1" x14ac:dyDescent="0.25">
      <c r="C4" s="178"/>
    </row>
    <row r="5" spans="1:21" s="90" customFormat="1" ht="15" customHeight="1" x14ac:dyDescent="0.25">
      <c r="C5" s="178"/>
    </row>
    <row r="6" spans="1:21" s="90" customFormat="1" ht="15" customHeight="1" x14ac:dyDescent="0.25">
      <c r="C6" s="178"/>
    </row>
    <row r="7" spans="1:21" s="90" customFormat="1" ht="15" customHeight="1" x14ac:dyDescent="0.25">
      <c r="C7" s="178"/>
    </row>
    <row r="8" spans="1:21" s="90" customFormat="1" ht="15" customHeight="1" x14ac:dyDescent="0.25">
      <c r="C8" s="178"/>
    </row>
    <row r="9" spans="1:21" ht="18.75" x14ac:dyDescent="0.25">
      <c r="A9" s="1071" t="s">
        <v>401</v>
      </c>
      <c r="B9" s="1071"/>
      <c r="C9" s="1071"/>
      <c r="D9" s="1071"/>
      <c r="E9" s="1071"/>
      <c r="F9" s="1071"/>
      <c r="G9" s="1071"/>
      <c r="H9" s="1071"/>
      <c r="I9" s="1071"/>
      <c r="J9" s="1071"/>
      <c r="K9" s="1071"/>
      <c r="L9" s="1071"/>
      <c r="M9" s="1071"/>
      <c r="N9" s="91"/>
      <c r="O9" s="91"/>
      <c r="P9" s="91"/>
      <c r="Q9" s="91"/>
      <c r="R9" s="91"/>
      <c r="S9" s="91"/>
      <c r="T9" s="91"/>
      <c r="U9" s="91"/>
    </row>
    <row r="10" spans="1:21" ht="18.75" x14ac:dyDescent="0.25">
      <c r="A10" s="1071" t="s">
        <v>626</v>
      </c>
      <c r="B10" s="1071"/>
      <c r="C10" s="1071"/>
      <c r="D10" s="1071"/>
      <c r="E10" s="1071"/>
      <c r="F10" s="1071"/>
      <c r="G10" s="1071"/>
      <c r="H10" s="1071"/>
      <c r="I10" s="1071"/>
      <c r="J10" s="1071"/>
      <c r="K10" s="1071"/>
      <c r="L10" s="1071"/>
      <c r="M10" s="1071"/>
      <c r="N10" s="91"/>
      <c r="O10" s="91"/>
      <c r="P10" s="91"/>
      <c r="Q10" s="91"/>
      <c r="R10" s="91"/>
      <c r="S10" s="91"/>
      <c r="T10" s="91"/>
      <c r="U10" s="91"/>
    </row>
    <row r="11" spans="1:21" x14ac:dyDescent="0.25">
      <c r="A11" s="91"/>
      <c r="B11" s="91"/>
      <c r="C11" s="179"/>
      <c r="D11" s="91"/>
      <c r="E11" s="91"/>
      <c r="F11" s="91"/>
      <c r="G11" s="91"/>
      <c r="H11" s="91"/>
      <c r="I11" s="91"/>
      <c r="J11" s="91"/>
      <c r="K11" s="91"/>
      <c r="L11" s="91"/>
      <c r="M11" s="91"/>
      <c r="N11" s="91"/>
      <c r="O11" s="91"/>
      <c r="P11" s="91"/>
      <c r="Q11" s="91"/>
      <c r="R11" s="91"/>
      <c r="S11" s="91"/>
      <c r="T11" s="91"/>
      <c r="U11" s="91"/>
    </row>
    <row r="12" spans="1:21" ht="45" customHeight="1" thickBot="1" x14ac:dyDescent="0.3">
      <c r="A12" s="1072" t="s">
        <v>612</v>
      </c>
      <c r="B12" s="1072"/>
      <c r="C12" s="1072"/>
      <c r="D12" s="1072"/>
      <c r="E12" s="91"/>
      <c r="F12" s="1072" t="s">
        <v>613</v>
      </c>
      <c r="G12" s="1072"/>
      <c r="H12" s="1072"/>
      <c r="I12" s="1072"/>
      <c r="J12" s="1072"/>
      <c r="K12" s="1072"/>
      <c r="L12" s="1072"/>
      <c r="M12" s="1072"/>
      <c r="N12" s="91"/>
      <c r="O12" s="1072" t="s">
        <v>614</v>
      </c>
      <c r="P12" s="1073"/>
      <c r="Q12" s="1073"/>
      <c r="R12" s="1073"/>
      <c r="S12" s="1073"/>
      <c r="T12" s="1073"/>
      <c r="U12" s="1073"/>
    </row>
    <row r="13" spans="1:21" x14ac:dyDescent="0.25">
      <c r="A13" s="1064"/>
      <c r="B13" s="1064" t="s">
        <v>167</v>
      </c>
      <c r="C13" s="180"/>
      <c r="D13" s="1064" t="s">
        <v>328</v>
      </c>
      <c r="E13" s="91"/>
      <c r="F13" s="1064"/>
      <c r="G13" s="1068" t="s">
        <v>167</v>
      </c>
      <c r="H13" s="1069"/>
      <c r="I13" s="1070"/>
      <c r="J13" s="91"/>
      <c r="K13" s="1068" t="s">
        <v>328</v>
      </c>
      <c r="L13" s="1069"/>
      <c r="M13" s="1070"/>
      <c r="N13" s="91"/>
      <c r="O13" s="415" t="s">
        <v>436</v>
      </c>
      <c r="P13" s="1068" t="s">
        <v>326</v>
      </c>
      <c r="Q13" s="1069"/>
      <c r="R13" s="1070"/>
      <c r="S13" s="1068" t="s">
        <v>327</v>
      </c>
      <c r="T13" s="1070"/>
      <c r="U13" s="1064" t="s">
        <v>318</v>
      </c>
    </row>
    <row r="14" spans="1:21" ht="26.25" thickBot="1" x14ac:dyDescent="0.3">
      <c r="A14" s="1065"/>
      <c r="B14" s="1065"/>
      <c r="C14" s="180"/>
      <c r="D14" s="1065"/>
      <c r="E14" s="91"/>
      <c r="F14" s="1065"/>
      <c r="G14" s="175" t="s">
        <v>171</v>
      </c>
      <c r="H14" s="489" t="s">
        <v>170</v>
      </c>
      <c r="I14" s="492" t="s">
        <v>473</v>
      </c>
      <c r="J14" s="91"/>
      <c r="K14" s="175" t="s">
        <v>171</v>
      </c>
      <c r="L14" s="489" t="s">
        <v>170</v>
      </c>
      <c r="M14" s="492" t="s">
        <v>473</v>
      </c>
      <c r="N14" s="91"/>
      <c r="O14" s="437" t="s">
        <v>437</v>
      </c>
      <c r="P14" s="172" t="s">
        <v>321</v>
      </c>
      <c r="Q14" s="176" t="s">
        <v>322</v>
      </c>
      <c r="R14" s="177" t="s">
        <v>323</v>
      </c>
      <c r="S14" s="30" t="s">
        <v>358</v>
      </c>
      <c r="T14" s="177" t="s">
        <v>325</v>
      </c>
      <c r="U14" s="1065"/>
    </row>
    <row r="15" spans="1:21" x14ac:dyDescent="0.25">
      <c r="A15" s="52" t="s">
        <v>292</v>
      </c>
      <c r="B15" s="322"/>
      <c r="C15" s="323"/>
      <c r="D15" s="322"/>
      <c r="E15" s="91"/>
      <c r="F15" s="52" t="s">
        <v>319</v>
      </c>
      <c r="G15" s="326"/>
      <c r="H15" s="490"/>
      <c r="I15" s="327"/>
      <c r="J15" s="328"/>
      <c r="K15" s="326"/>
      <c r="L15" s="490"/>
      <c r="M15" s="327"/>
      <c r="N15" s="91"/>
      <c r="O15" s="173" t="s">
        <v>238</v>
      </c>
      <c r="P15" s="329"/>
      <c r="Q15" s="338"/>
      <c r="R15" s="339"/>
      <c r="S15" s="329"/>
      <c r="T15" s="339"/>
      <c r="U15" s="340">
        <f t="shared" ref="U15:U16" si="0">SUM(P15:T15)</f>
        <v>0</v>
      </c>
    </row>
    <row r="16" spans="1:21" x14ac:dyDescent="0.25">
      <c r="A16" s="173" t="s">
        <v>293</v>
      </c>
      <c r="B16" s="324"/>
      <c r="C16" s="323"/>
      <c r="D16" s="324"/>
      <c r="E16" s="91"/>
      <c r="F16" s="173">
        <v>20</v>
      </c>
      <c r="G16" s="329"/>
      <c r="H16" s="338"/>
      <c r="I16" s="330"/>
      <c r="J16" s="328"/>
      <c r="K16" s="329"/>
      <c r="L16" s="338"/>
      <c r="M16" s="330"/>
      <c r="N16" s="91"/>
      <c r="O16" s="174" t="s">
        <v>324</v>
      </c>
      <c r="P16" s="331"/>
      <c r="Q16" s="442"/>
      <c r="R16" s="443"/>
      <c r="S16" s="331"/>
      <c r="T16" s="443"/>
      <c r="U16" s="445">
        <f t="shared" si="0"/>
        <v>0</v>
      </c>
    </row>
    <row r="17" spans="1:21" x14ac:dyDescent="0.25">
      <c r="A17" s="173" t="s">
        <v>294</v>
      </c>
      <c r="B17" s="324"/>
      <c r="C17" s="323"/>
      <c r="D17" s="324"/>
      <c r="E17" s="91"/>
      <c r="F17" s="173">
        <v>21</v>
      </c>
      <c r="G17" s="329"/>
      <c r="H17" s="338"/>
      <c r="I17" s="330"/>
      <c r="J17" s="328"/>
      <c r="K17" s="329"/>
      <c r="L17" s="338"/>
      <c r="M17" s="330"/>
      <c r="N17" s="91"/>
      <c r="O17" s="417" t="s">
        <v>438</v>
      </c>
      <c r="P17" s="1061"/>
      <c r="Q17" s="1062"/>
      <c r="R17" s="1063"/>
      <c r="S17" s="438"/>
      <c r="T17" s="439"/>
      <c r="U17" s="340">
        <f>SUM(P17:T17)</f>
        <v>0</v>
      </c>
    </row>
    <row r="18" spans="1:21" x14ac:dyDescent="0.25">
      <c r="A18" s="173" t="s">
        <v>295</v>
      </c>
      <c r="B18" s="324"/>
      <c r="C18" s="323"/>
      <c r="D18" s="324"/>
      <c r="E18" s="91"/>
      <c r="F18" s="173">
        <v>22</v>
      </c>
      <c r="G18" s="329"/>
      <c r="H18" s="338"/>
      <c r="I18" s="330"/>
      <c r="J18" s="328"/>
      <c r="K18" s="329"/>
      <c r="L18" s="338"/>
      <c r="M18" s="330"/>
      <c r="N18" s="91"/>
      <c r="O18" s="457" t="s">
        <v>439</v>
      </c>
      <c r="P18" s="1061"/>
      <c r="Q18" s="1062"/>
      <c r="R18" s="1063"/>
      <c r="S18" s="438"/>
      <c r="T18" s="439"/>
      <c r="U18" s="340">
        <f>SUM(P18:T18)</f>
        <v>0</v>
      </c>
    </row>
    <row r="19" spans="1:21" ht="15.75" thickBot="1" x14ac:dyDescent="0.3">
      <c r="A19" s="173" t="s">
        <v>296</v>
      </c>
      <c r="B19" s="324"/>
      <c r="C19" s="323"/>
      <c r="D19" s="324"/>
      <c r="E19" s="91"/>
      <c r="F19" s="173">
        <v>23</v>
      </c>
      <c r="G19" s="329"/>
      <c r="H19" s="338"/>
      <c r="I19" s="330"/>
      <c r="J19" s="328"/>
      <c r="K19" s="329"/>
      <c r="L19" s="338"/>
      <c r="M19" s="330"/>
      <c r="N19" s="91"/>
      <c r="O19" s="467" t="s">
        <v>462</v>
      </c>
      <c r="P19" s="1058"/>
      <c r="Q19" s="1059"/>
      <c r="R19" s="1060"/>
      <c r="S19" s="440"/>
      <c r="T19" s="441"/>
      <c r="U19" s="341">
        <f>SUM(P19:T19)</f>
        <v>0</v>
      </c>
    </row>
    <row r="20" spans="1:21" x14ac:dyDescent="0.25">
      <c r="A20" s="173" t="s">
        <v>297</v>
      </c>
      <c r="B20" s="324"/>
      <c r="C20" s="323"/>
      <c r="D20" s="324"/>
      <c r="E20" s="91"/>
      <c r="F20" s="173">
        <v>24</v>
      </c>
      <c r="G20" s="329"/>
      <c r="H20" s="338"/>
      <c r="I20" s="330"/>
      <c r="J20" s="328"/>
      <c r="K20" s="329"/>
      <c r="L20" s="338"/>
      <c r="M20" s="330"/>
      <c r="N20" s="91"/>
      <c r="O20" s="91"/>
      <c r="P20" s="91"/>
      <c r="Q20" s="91"/>
      <c r="R20" s="91"/>
      <c r="S20" s="91"/>
      <c r="T20" s="91"/>
      <c r="U20" s="91"/>
    </row>
    <row r="21" spans="1:21" x14ac:dyDescent="0.25">
      <c r="A21" s="173" t="s">
        <v>298</v>
      </c>
      <c r="B21" s="324"/>
      <c r="C21" s="323"/>
      <c r="D21" s="324"/>
      <c r="E21" s="91"/>
      <c r="F21" s="173">
        <v>25</v>
      </c>
      <c r="G21" s="329"/>
      <c r="H21" s="338"/>
      <c r="I21" s="330"/>
      <c r="J21" s="328"/>
      <c r="K21" s="329"/>
      <c r="L21" s="338"/>
      <c r="M21" s="330"/>
      <c r="N21" s="91"/>
      <c r="O21" s="91"/>
      <c r="P21" s="91"/>
      <c r="Q21" s="91"/>
      <c r="R21" s="91"/>
      <c r="S21" s="91"/>
      <c r="T21" s="591"/>
      <c r="U21" s="591"/>
    </row>
    <row r="22" spans="1:21" ht="15" customHeight="1" x14ac:dyDescent="0.25">
      <c r="A22" s="173" t="s">
        <v>299</v>
      </c>
      <c r="B22" s="324"/>
      <c r="C22" s="323"/>
      <c r="D22" s="324"/>
      <c r="E22" s="91"/>
      <c r="F22" s="173">
        <v>26</v>
      </c>
      <c r="G22" s="329"/>
      <c r="H22" s="338"/>
      <c r="I22" s="330"/>
      <c r="J22" s="328"/>
      <c r="K22" s="329"/>
      <c r="L22" s="338"/>
      <c r="M22" s="330"/>
      <c r="N22" s="91"/>
      <c r="O22" s="91"/>
      <c r="P22" s="91"/>
      <c r="Q22" s="91"/>
      <c r="R22" s="91"/>
      <c r="S22" s="91"/>
      <c r="T22" s="591"/>
      <c r="U22" s="591"/>
    </row>
    <row r="23" spans="1:21" x14ac:dyDescent="0.25">
      <c r="A23" s="173" t="s">
        <v>300</v>
      </c>
      <c r="B23" s="324"/>
      <c r="C23" s="323"/>
      <c r="D23" s="324"/>
      <c r="E23" s="91"/>
      <c r="F23" s="173">
        <v>27</v>
      </c>
      <c r="G23" s="329"/>
      <c r="H23" s="338"/>
      <c r="I23" s="330"/>
      <c r="J23" s="328"/>
      <c r="K23" s="329"/>
      <c r="L23" s="338"/>
      <c r="M23" s="330"/>
      <c r="N23" s="91"/>
      <c r="O23" s="91"/>
      <c r="P23" s="91"/>
      <c r="Q23" s="91"/>
      <c r="R23" s="91"/>
      <c r="S23" s="91"/>
      <c r="T23" s="591"/>
      <c r="U23" s="591"/>
    </row>
    <row r="24" spans="1:21" x14ac:dyDescent="0.25">
      <c r="A24" s="173" t="s">
        <v>301</v>
      </c>
      <c r="B24" s="324"/>
      <c r="C24" s="323"/>
      <c r="D24" s="324"/>
      <c r="E24" s="91"/>
      <c r="F24" s="173">
        <v>28</v>
      </c>
      <c r="G24" s="329"/>
      <c r="H24" s="338"/>
      <c r="I24" s="330"/>
      <c r="J24" s="328"/>
      <c r="K24" s="329"/>
      <c r="L24" s="338"/>
      <c r="M24" s="330"/>
      <c r="N24" s="91"/>
      <c r="O24" s="91"/>
      <c r="P24" s="91"/>
      <c r="Q24" s="91"/>
      <c r="R24" s="91"/>
      <c r="S24" s="91"/>
      <c r="T24" s="591"/>
      <c r="U24" s="591"/>
    </row>
    <row r="25" spans="1:21" x14ac:dyDescent="0.25">
      <c r="A25" s="173" t="s">
        <v>302</v>
      </c>
      <c r="B25" s="324"/>
      <c r="C25" s="323"/>
      <c r="D25" s="324"/>
      <c r="E25" s="91"/>
      <c r="F25" s="173">
        <v>29</v>
      </c>
      <c r="G25" s="329"/>
      <c r="H25" s="338"/>
      <c r="I25" s="330"/>
      <c r="J25" s="328"/>
      <c r="K25" s="329"/>
      <c r="L25" s="338"/>
      <c r="M25" s="330"/>
      <c r="N25" s="91"/>
      <c r="O25" s="91"/>
      <c r="P25" s="91"/>
      <c r="Q25" s="91"/>
      <c r="R25" s="91"/>
      <c r="S25" s="91"/>
      <c r="T25" s="591"/>
      <c r="U25" s="591"/>
    </row>
    <row r="26" spans="1:21" x14ac:dyDescent="0.25">
      <c r="A26" s="173" t="s">
        <v>303</v>
      </c>
      <c r="B26" s="324"/>
      <c r="C26" s="323"/>
      <c r="D26" s="324"/>
      <c r="E26" s="91"/>
      <c r="F26" s="173">
        <v>30</v>
      </c>
      <c r="G26" s="329"/>
      <c r="H26" s="338"/>
      <c r="I26" s="330"/>
      <c r="J26" s="328"/>
      <c r="K26" s="329"/>
      <c r="L26" s="338"/>
      <c r="M26" s="330"/>
      <c r="N26" s="91"/>
      <c r="O26" s="91"/>
      <c r="P26" s="91"/>
      <c r="Q26" s="91"/>
      <c r="R26" s="91"/>
      <c r="S26" s="91"/>
      <c r="T26" s="591"/>
      <c r="U26" s="591"/>
    </row>
    <row r="27" spans="1:21" x14ac:dyDescent="0.25">
      <c r="A27" s="173" t="s">
        <v>304</v>
      </c>
      <c r="B27" s="324"/>
      <c r="C27" s="323"/>
      <c r="D27" s="324"/>
      <c r="E27" s="91"/>
      <c r="F27" s="173">
        <v>31</v>
      </c>
      <c r="G27" s="329"/>
      <c r="H27" s="338"/>
      <c r="I27" s="330"/>
      <c r="J27" s="328"/>
      <c r="K27" s="329"/>
      <c r="L27" s="338"/>
      <c r="M27" s="330"/>
      <c r="N27" s="91"/>
      <c r="O27" s="91"/>
      <c r="P27" s="91"/>
      <c r="Q27" s="91"/>
      <c r="R27" s="91"/>
      <c r="S27" s="91"/>
      <c r="T27" s="591"/>
      <c r="U27" s="591"/>
    </row>
    <row r="28" spans="1:21" x14ac:dyDescent="0.25">
      <c r="A28" s="173" t="s">
        <v>305</v>
      </c>
      <c r="B28" s="324"/>
      <c r="C28" s="323"/>
      <c r="D28" s="324"/>
      <c r="E28" s="91"/>
      <c r="F28" s="173">
        <v>32</v>
      </c>
      <c r="G28" s="329"/>
      <c r="H28" s="338"/>
      <c r="I28" s="330"/>
      <c r="J28" s="328"/>
      <c r="K28" s="329"/>
      <c r="L28" s="338"/>
      <c r="M28" s="330"/>
      <c r="N28" s="91"/>
      <c r="O28" s="91"/>
      <c r="P28" s="91"/>
      <c r="Q28" s="91"/>
      <c r="R28" s="91"/>
      <c r="S28" s="91"/>
      <c r="T28" s="591"/>
      <c r="U28" s="591"/>
    </row>
    <row r="29" spans="1:21" x14ac:dyDescent="0.25">
      <c r="A29" s="173" t="s">
        <v>306</v>
      </c>
      <c r="B29" s="324"/>
      <c r="C29" s="323"/>
      <c r="D29" s="324"/>
      <c r="E29" s="91"/>
      <c r="F29" s="173">
        <v>33</v>
      </c>
      <c r="G29" s="329"/>
      <c r="H29" s="338"/>
      <c r="I29" s="330"/>
      <c r="J29" s="328"/>
      <c r="K29" s="329"/>
      <c r="L29" s="338"/>
      <c r="M29" s="330"/>
      <c r="N29" s="91"/>
      <c r="O29" s="91"/>
      <c r="P29" s="91"/>
      <c r="Q29" s="91"/>
      <c r="R29" s="91"/>
      <c r="S29" s="91"/>
      <c r="T29" s="591"/>
      <c r="U29" s="591"/>
    </row>
    <row r="30" spans="1:21" x14ac:dyDescent="0.25">
      <c r="A30" s="173" t="s">
        <v>307</v>
      </c>
      <c r="B30" s="324"/>
      <c r="C30" s="323"/>
      <c r="D30" s="324"/>
      <c r="E30" s="91"/>
      <c r="F30" s="173">
        <v>34</v>
      </c>
      <c r="G30" s="329"/>
      <c r="H30" s="338"/>
      <c r="I30" s="330"/>
      <c r="J30" s="328"/>
      <c r="K30" s="329"/>
      <c r="L30" s="338"/>
      <c r="M30" s="330"/>
      <c r="N30" s="91"/>
      <c r="O30" s="91"/>
      <c r="P30" s="91"/>
      <c r="Q30" s="91"/>
      <c r="R30" s="91"/>
      <c r="S30" s="91"/>
      <c r="T30" s="591"/>
      <c r="U30" s="591"/>
    </row>
    <row r="31" spans="1:21" x14ac:dyDescent="0.25">
      <c r="A31" s="173" t="s">
        <v>308</v>
      </c>
      <c r="B31" s="324"/>
      <c r="C31" s="323"/>
      <c r="D31" s="324"/>
      <c r="E31" s="91"/>
      <c r="F31" s="173">
        <v>35</v>
      </c>
      <c r="G31" s="329"/>
      <c r="H31" s="338"/>
      <c r="I31" s="330"/>
      <c r="J31" s="328"/>
      <c r="K31" s="329"/>
      <c r="L31" s="338"/>
      <c r="M31" s="330"/>
      <c r="N31" s="91"/>
      <c r="O31" s="91"/>
      <c r="P31" s="91"/>
      <c r="Q31" s="91"/>
      <c r="R31" s="91"/>
      <c r="S31" s="91"/>
      <c r="T31" s="591"/>
      <c r="U31" s="591"/>
    </row>
    <row r="32" spans="1:21" x14ac:dyDescent="0.25">
      <c r="A32" s="173" t="s">
        <v>309</v>
      </c>
      <c r="B32" s="324"/>
      <c r="C32" s="323"/>
      <c r="D32" s="324"/>
      <c r="E32" s="91"/>
      <c r="F32" s="173">
        <v>36</v>
      </c>
      <c r="G32" s="329"/>
      <c r="H32" s="338"/>
      <c r="I32" s="330"/>
      <c r="J32" s="328"/>
      <c r="K32" s="329"/>
      <c r="L32" s="338"/>
      <c r="M32" s="330"/>
      <c r="N32" s="91"/>
      <c r="O32" s="91"/>
      <c r="P32" s="91"/>
      <c r="Q32" s="91"/>
      <c r="R32" s="91"/>
      <c r="S32" s="91"/>
      <c r="T32" s="591"/>
      <c r="U32" s="591"/>
    </row>
    <row r="33" spans="1:21" x14ac:dyDescent="0.25">
      <c r="A33" s="173" t="s">
        <v>310</v>
      </c>
      <c r="B33" s="324"/>
      <c r="C33" s="323"/>
      <c r="D33" s="324"/>
      <c r="E33" s="91"/>
      <c r="F33" s="173">
        <v>37</v>
      </c>
      <c r="G33" s="329"/>
      <c r="H33" s="338"/>
      <c r="I33" s="330"/>
      <c r="J33" s="328"/>
      <c r="K33" s="329"/>
      <c r="L33" s="338"/>
      <c r="M33" s="330"/>
      <c r="N33" s="91"/>
      <c r="O33" s="91"/>
      <c r="P33" s="91"/>
      <c r="Q33" s="91"/>
      <c r="R33" s="91"/>
      <c r="S33" s="91"/>
      <c r="T33" s="591"/>
      <c r="U33" s="591"/>
    </row>
    <row r="34" spans="1:21" x14ac:dyDescent="0.25">
      <c r="A34" s="173" t="s">
        <v>311</v>
      </c>
      <c r="B34" s="324"/>
      <c r="C34" s="323"/>
      <c r="D34" s="324"/>
      <c r="E34" s="91"/>
      <c r="F34" s="173">
        <v>38</v>
      </c>
      <c r="G34" s="329"/>
      <c r="H34" s="338"/>
      <c r="I34" s="330"/>
      <c r="J34" s="328"/>
      <c r="K34" s="329"/>
      <c r="L34" s="338"/>
      <c r="M34" s="330"/>
      <c r="N34" s="91"/>
      <c r="O34" s="91"/>
      <c r="P34" s="91"/>
      <c r="Q34" s="91"/>
      <c r="R34" s="91"/>
      <c r="S34" s="91"/>
      <c r="T34" s="591"/>
      <c r="U34" s="591"/>
    </row>
    <row r="35" spans="1:21" x14ac:dyDescent="0.25">
      <c r="A35" s="173" t="s">
        <v>312</v>
      </c>
      <c r="B35" s="324"/>
      <c r="C35" s="323"/>
      <c r="D35" s="324"/>
      <c r="E35" s="91"/>
      <c r="F35" s="173">
        <v>39</v>
      </c>
      <c r="G35" s="329"/>
      <c r="H35" s="338"/>
      <c r="I35" s="330"/>
      <c r="J35" s="328"/>
      <c r="K35" s="329"/>
      <c r="L35" s="338"/>
      <c r="M35" s="330"/>
      <c r="N35" s="91"/>
      <c r="O35" s="91"/>
      <c r="P35" s="91"/>
      <c r="Q35" s="91"/>
      <c r="R35" s="91"/>
      <c r="S35" s="91"/>
      <c r="T35" s="591"/>
      <c r="U35" s="591"/>
    </row>
    <row r="36" spans="1:21" x14ac:dyDescent="0.25">
      <c r="A36" s="173" t="s">
        <v>313</v>
      </c>
      <c r="B36" s="324"/>
      <c r="C36" s="323"/>
      <c r="D36" s="324"/>
      <c r="E36" s="91"/>
      <c r="F36" s="173">
        <v>40</v>
      </c>
      <c r="G36" s="329"/>
      <c r="H36" s="338"/>
      <c r="I36" s="330"/>
      <c r="J36" s="328"/>
      <c r="K36" s="329"/>
      <c r="L36" s="338"/>
      <c r="M36" s="330"/>
      <c r="N36" s="91"/>
      <c r="O36" s="91"/>
      <c r="P36" s="91"/>
      <c r="Q36" s="91"/>
      <c r="R36" s="91"/>
      <c r="S36" s="91"/>
      <c r="T36" s="591"/>
      <c r="U36" s="591"/>
    </row>
    <row r="37" spans="1:21" x14ac:dyDescent="0.25">
      <c r="A37" s="173" t="s">
        <v>314</v>
      </c>
      <c r="B37" s="324"/>
      <c r="C37" s="323"/>
      <c r="D37" s="324"/>
      <c r="E37" s="91"/>
      <c r="F37" s="173">
        <v>41</v>
      </c>
      <c r="G37" s="329"/>
      <c r="H37" s="338"/>
      <c r="I37" s="330"/>
      <c r="J37" s="328"/>
      <c r="K37" s="329"/>
      <c r="L37" s="338"/>
      <c r="M37" s="330"/>
      <c r="N37" s="91"/>
      <c r="O37" s="91"/>
      <c r="P37" s="91"/>
      <c r="Q37" s="91"/>
      <c r="R37" s="91"/>
      <c r="S37" s="91"/>
      <c r="T37" s="591"/>
      <c r="U37" s="591"/>
    </row>
    <row r="38" spans="1:21" ht="14.45" customHeight="1" x14ac:dyDescent="0.25">
      <c r="A38" s="173" t="s">
        <v>315</v>
      </c>
      <c r="B38" s="324"/>
      <c r="C38" s="323"/>
      <c r="D38" s="324"/>
      <c r="E38" s="91"/>
      <c r="F38" s="173">
        <v>42</v>
      </c>
      <c r="G38" s="329"/>
      <c r="H38" s="338"/>
      <c r="I38" s="330"/>
      <c r="J38" s="328"/>
      <c r="K38" s="329"/>
      <c r="L38" s="338"/>
      <c r="M38" s="330"/>
      <c r="N38" s="91"/>
      <c r="O38" s="91"/>
      <c r="P38" s="91"/>
      <c r="Q38" s="91"/>
      <c r="R38" s="91"/>
      <c r="S38" s="91"/>
      <c r="T38" s="591"/>
      <c r="U38" s="591"/>
    </row>
    <row r="39" spans="1:21" x14ac:dyDescent="0.25">
      <c r="A39" s="173" t="s">
        <v>316</v>
      </c>
      <c r="B39" s="324"/>
      <c r="C39" s="323"/>
      <c r="D39" s="324"/>
      <c r="E39" s="91"/>
      <c r="F39" s="173">
        <v>43</v>
      </c>
      <c r="G39" s="329"/>
      <c r="H39" s="338"/>
      <c r="I39" s="330"/>
      <c r="J39" s="328"/>
      <c r="K39" s="329"/>
      <c r="L39" s="338"/>
      <c r="M39" s="330"/>
      <c r="N39" s="91"/>
      <c r="O39" s="91"/>
      <c r="P39" s="91"/>
      <c r="Q39" s="91"/>
      <c r="R39" s="91"/>
      <c r="S39" s="91"/>
      <c r="T39" s="591"/>
      <c r="U39" s="591"/>
    </row>
    <row r="40" spans="1:21" x14ac:dyDescent="0.25">
      <c r="A40" s="173" t="s">
        <v>317</v>
      </c>
      <c r="B40" s="324"/>
      <c r="C40" s="323"/>
      <c r="D40" s="324"/>
      <c r="E40" s="91"/>
      <c r="F40" s="173">
        <v>44</v>
      </c>
      <c r="G40" s="329"/>
      <c r="H40" s="338"/>
      <c r="I40" s="330"/>
      <c r="J40" s="328"/>
      <c r="K40" s="329"/>
      <c r="L40" s="338"/>
      <c r="M40" s="330"/>
      <c r="N40" s="91"/>
      <c r="O40" s="91"/>
      <c r="P40" s="91"/>
      <c r="Q40" s="91"/>
      <c r="R40" s="91"/>
      <c r="S40" s="91"/>
      <c r="T40" s="591"/>
      <c r="U40" s="591"/>
    </row>
    <row r="41" spans="1:21" x14ac:dyDescent="0.25">
      <c r="A41" s="356" t="s">
        <v>366</v>
      </c>
      <c r="B41" s="324"/>
      <c r="C41" s="323"/>
      <c r="D41" s="325"/>
      <c r="E41" s="91"/>
      <c r="F41" s="173">
        <v>45</v>
      </c>
      <c r="G41" s="329"/>
      <c r="H41" s="338"/>
      <c r="I41" s="330"/>
      <c r="J41" s="328"/>
      <c r="K41" s="329"/>
      <c r="L41" s="338"/>
      <c r="M41" s="330"/>
      <c r="N41" s="91"/>
      <c r="O41" s="91"/>
      <c r="P41" s="91"/>
      <c r="Q41" s="91"/>
      <c r="R41" s="91"/>
      <c r="S41" s="91"/>
      <c r="T41" s="591"/>
      <c r="U41" s="591"/>
    </row>
    <row r="42" spans="1:21" x14ac:dyDescent="0.25">
      <c r="A42" s="356" t="s">
        <v>367</v>
      </c>
      <c r="B42" s="324"/>
      <c r="C42" s="323"/>
      <c r="D42" s="324"/>
      <c r="E42" s="91"/>
      <c r="F42" s="173">
        <v>46</v>
      </c>
      <c r="G42" s="329"/>
      <c r="H42" s="338"/>
      <c r="I42" s="330"/>
      <c r="J42" s="328"/>
      <c r="K42" s="329"/>
      <c r="L42" s="338"/>
      <c r="M42" s="330"/>
      <c r="N42" s="91"/>
      <c r="O42" s="91"/>
      <c r="P42" s="91"/>
      <c r="Q42" s="91"/>
      <c r="R42" s="91"/>
      <c r="S42" s="91"/>
      <c r="T42" s="591"/>
      <c r="U42" s="591"/>
    </row>
    <row r="43" spans="1:21" x14ac:dyDescent="0.25">
      <c r="A43" s="356" t="s">
        <v>368</v>
      </c>
      <c r="B43" s="361"/>
      <c r="C43" s="180"/>
      <c r="D43" s="361"/>
      <c r="E43" s="91"/>
      <c r="F43" s="173">
        <v>47</v>
      </c>
      <c r="G43" s="329"/>
      <c r="H43" s="338"/>
      <c r="I43" s="330"/>
      <c r="J43" s="328"/>
      <c r="K43" s="329"/>
      <c r="L43" s="338"/>
      <c r="M43" s="330"/>
      <c r="N43" s="91"/>
      <c r="O43" s="91"/>
      <c r="P43" s="91"/>
      <c r="Q43" s="91"/>
      <c r="R43" s="91"/>
      <c r="S43" s="91"/>
      <c r="T43" s="591"/>
      <c r="U43" s="591"/>
    </row>
    <row r="44" spans="1:21" x14ac:dyDescent="0.25">
      <c r="A44" s="356" t="s">
        <v>369</v>
      </c>
      <c r="B44" s="361"/>
      <c r="C44" s="180"/>
      <c r="D44" s="361"/>
      <c r="E44" s="91"/>
      <c r="F44" s="173">
        <v>48</v>
      </c>
      <c r="G44" s="329"/>
      <c r="H44" s="338"/>
      <c r="I44" s="330"/>
      <c r="J44" s="328"/>
      <c r="K44" s="329"/>
      <c r="L44" s="338"/>
      <c r="M44" s="330"/>
      <c r="N44" s="91"/>
      <c r="O44" s="91"/>
      <c r="P44" s="91"/>
      <c r="Q44" s="91"/>
      <c r="R44" s="91"/>
      <c r="S44" s="91"/>
      <c r="T44" s="591"/>
      <c r="U44" s="591"/>
    </row>
    <row r="45" spans="1:21" x14ac:dyDescent="0.25">
      <c r="A45" s="356" t="s">
        <v>370</v>
      </c>
      <c r="B45" s="361"/>
      <c r="C45" s="180"/>
      <c r="D45" s="361"/>
      <c r="E45" s="91"/>
      <c r="F45" s="173">
        <v>49</v>
      </c>
      <c r="G45" s="329"/>
      <c r="H45" s="338"/>
      <c r="I45" s="330"/>
      <c r="J45" s="328"/>
      <c r="K45" s="329"/>
      <c r="L45" s="338"/>
      <c r="M45" s="330"/>
      <c r="N45" s="91"/>
      <c r="O45" s="91"/>
      <c r="P45" s="91"/>
      <c r="Q45" s="91"/>
      <c r="R45" s="91"/>
      <c r="S45" s="91"/>
      <c r="T45" s="591"/>
      <c r="U45" s="591"/>
    </row>
    <row r="46" spans="1:21" x14ac:dyDescent="0.25">
      <c r="A46" s="356" t="s">
        <v>371</v>
      </c>
      <c r="B46" s="361"/>
      <c r="C46" s="180"/>
      <c r="D46" s="361"/>
      <c r="E46" s="91"/>
      <c r="F46" s="173">
        <v>50</v>
      </c>
      <c r="G46" s="329"/>
      <c r="H46" s="338"/>
      <c r="I46" s="330"/>
      <c r="J46" s="328"/>
      <c r="K46" s="329"/>
      <c r="L46" s="338"/>
      <c r="M46" s="330"/>
      <c r="N46" s="91"/>
      <c r="O46" s="91"/>
      <c r="P46" s="91"/>
      <c r="Q46" s="91"/>
      <c r="R46" s="91"/>
      <c r="S46" s="91"/>
      <c r="T46" s="591"/>
      <c r="U46" s="591"/>
    </row>
    <row r="47" spans="1:21" x14ac:dyDescent="0.25">
      <c r="A47" s="356" t="s">
        <v>372</v>
      </c>
      <c r="B47" s="361"/>
      <c r="C47" s="180"/>
      <c r="D47" s="361"/>
      <c r="E47" s="91"/>
      <c r="F47" s="173">
        <v>51</v>
      </c>
      <c r="G47" s="329"/>
      <c r="H47" s="338"/>
      <c r="I47" s="330"/>
      <c r="J47" s="328"/>
      <c r="K47" s="329"/>
      <c r="L47" s="338"/>
      <c r="M47" s="330"/>
      <c r="N47" s="91"/>
      <c r="O47" s="91"/>
      <c r="P47" s="91"/>
      <c r="Q47" s="91"/>
      <c r="R47" s="91"/>
      <c r="S47" s="91"/>
      <c r="T47" s="591"/>
      <c r="U47" s="591"/>
    </row>
    <row r="48" spans="1:21" x14ac:dyDescent="0.25">
      <c r="A48" s="356" t="s">
        <v>373</v>
      </c>
      <c r="B48" s="361"/>
      <c r="C48" s="180"/>
      <c r="D48" s="361"/>
      <c r="E48" s="91"/>
      <c r="F48" s="173">
        <v>52</v>
      </c>
      <c r="G48" s="329"/>
      <c r="H48" s="338"/>
      <c r="I48" s="330"/>
      <c r="J48" s="328"/>
      <c r="K48" s="329"/>
      <c r="L48" s="338"/>
      <c r="M48" s="330"/>
      <c r="N48" s="91"/>
      <c r="O48" s="91"/>
      <c r="P48" s="91"/>
      <c r="Q48" s="91"/>
      <c r="R48" s="91"/>
      <c r="S48" s="91"/>
      <c r="T48" s="91"/>
      <c r="U48" s="91"/>
    </row>
    <row r="49" spans="1:21" x14ac:dyDescent="0.25">
      <c r="A49" s="356" t="s">
        <v>374</v>
      </c>
      <c r="B49" s="361"/>
      <c r="C49" s="180"/>
      <c r="D49" s="361"/>
      <c r="E49" s="91"/>
      <c r="F49" s="173">
        <v>53</v>
      </c>
      <c r="G49" s="329"/>
      <c r="H49" s="338"/>
      <c r="I49" s="330"/>
      <c r="J49" s="328"/>
      <c r="K49" s="329"/>
      <c r="L49" s="338"/>
      <c r="M49" s="330"/>
      <c r="N49" s="91"/>
      <c r="O49" s="91"/>
      <c r="P49" s="91"/>
      <c r="Q49" s="91"/>
      <c r="R49" s="91"/>
      <c r="S49" s="91"/>
      <c r="T49" s="91"/>
      <c r="U49" s="91"/>
    </row>
    <row r="50" spans="1:21" x14ac:dyDescent="0.25">
      <c r="A50" s="356" t="s">
        <v>375</v>
      </c>
      <c r="B50" s="361"/>
      <c r="C50" s="180"/>
      <c r="D50" s="361"/>
      <c r="E50" s="91"/>
      <c r="F50" s="173">
        <v>54</v>
      </c>
      <c r="G50" s="329"/>
      <c r="H50" s="338"/>
      <c r="I50" s="330"/>
      <c r="J50" s="328"/>
      <c r="K50" s="329"/>
      <c r="L50" s="338"/>
      <c r="M50" s="330"/>
      <c r="N50" s="91"/>
      <c r="O50" s="91"/>
      <c r="P50" s="91"/>
      <c r="Q50" s="91"/>
      <c r="R50" s="91"/>
      <c r="S50" s="91"/>
      <c r="T50" s="91"/>
      <c r="U50" s="91"/>
    </row>
    <row r="51" spans="1:21" x14ac:dyDescent="0.25">
      <c r="A51" s="356" t="s">
        <v>376</v>
      </c>
      <c r="B51" s="361"/>
      <c r="C51" s="180"/>
      <c r="D51" s="361"/>
      <c r="E51" s="91"/>
      <c r="F51" s="173">
        <v>55</v>
      </c>
      <c r="G51" s="329"/>
      <c r="H51" s="338"/>
      <c r="I51" s="330"/>
      <c r="J51" s="328"/>
      <c r="K51" s="329"/>
      <c r="L51" s="338"/>
      <c r="M51" s="330"/>
      <c r="N51" s="91"/>
      <c r="O51" s="91"/>
      <c r="P51" s="91"/>
      <c r="Q51" s="91"/>
      <c r="R51" s="91"/>
      <c r="S51" s="91"/>
      <c r="T51" s="91"/>
      <c r="U51" s="91"/>
    </row>
    <row r="52" spans="1:21" x14ac:dyDescent="0.25">
      <c r="A52" s="356" t="s">
        <v>377</v>
      </c>
      <c r="B52" s="361"/>
      <c r="C52" s="180"/>
      <c r="D52" s="361"/>
      <c r="E52" s="91"/>
      <c r="F52" s="173">
        <v>56</v>
      </c>
      <c r="G52" s="329"/>
      <c r="H52" s="338"/>
      <c r="I52" s="330"/>
      <c r="J52" s="328"/>
      <c r="K52" s="329"/>
      <c r="L52" s="338"/>
      <c r="M52" s="330"/>
      <c r="N52" s="91"/>
      <c r="O52" s="91"/>
      <c r="P52" s="91"/>
      <c r="Q52" s="91"/>
      <c r="R52" s="91"/>
      <c r="S52" s="91"/>
      <c r="T52" s="91"/>
      <c r="U52" s="91"/>
    </row>
    <row r="53" spans="1:21" x14ac:dyDescent="0.25">
      <c r="A53" s="356" t="s">
        <v>378</v>
      </c>
      <c r="B53" s="361"/>
      <c r="C53" s="180"/>
      <c r="D53" s="361"/>
      <c r="E53" s="91"/>
      <c r="F53" s="173">
        <v>57</v>
      </c>
      <c r="G53" s="329"/>
      <c r="H53" s="338"/>
      <c r="I53" s="330"/>
      <c r="J53" s="328"/>
      <c r="K53" s="329"/>
      <c r="L53" s="338"/>
      <c r="M53" s="330"/>
      <c r="N53" s="91"/>
      <c r="O53" s="91"/>
      <c r="P53" s="91"/>
      <c r="Q53" s="91"/>
      <c r="R53" s="91"/>
      <c r="S53" s="91"/>
      <c r="T53" s="91"/>
      <c r="U53" s="91"/>
    </row>
    <row r="54" spans="1:21" x14ac:dyDescent="0.25">
      <c r="A54" s="356" t="s">
        <v>379</v>
      </c>
      <c r="B54" s="361"/>
      <c r="C54" s="180"/>
      <c r="D54" s="361"/>
      <c r="E54" s="91"/>
      <c r="F54" s="173">
        <v>58</v>
      </c>
      <c r="G54" s="329"/>
      <c r="H54" s="338"/>
      <c r="I54" s="330"/>
      <c r="J54" s="328"/>
      <c r="K54" s="329"/>
      <c r="L54" s="338"/>
      <c r="M54" s="330"/>
      <c r="N54" s="91"/>
      <c r="O54" s="91"/>
      <c r="P54" s="91"/>
      <c r="Q54" s="91"/>
      <c r="R54" s="91"/>
      <c r="S54" s="91"/>
      <c r="T54" s="91"/>
      <c r="U54" s="91"/>
    </row>
    <row r="55" spans="1:21" x14ac:dyDescent="0.25">
      <c r="A55" s="356" t="s">
        <v>380</v>
      </c>
      <c r="B55" s="361"/>
      <c r="C55" s="180"/>
      <c r="D55" s="361"/>
      <c r="E55" s="91"/>
      <c r="F55" s="173">
        <v>59</v>
      </c>
      <c r="G55" s="329"/>
      <c r="H55" s="338"/>
      <c r="I55" s="330"/>
      <c r="J55" s="328"/>
      <c r="K55" s="329"/>
      <c r="L55" s="338"/>
      <c r="M55" s="330"/>
      <c r="N55" s="91"/>
      <c r="O55" s="91"/>
      <c r="P55" s="91"/>
      <c r="Q55" s="91"/>
      <c r="R55" s="91"/>
      <c r="S55" s="91"/>
      <c r="T55" s="91"/>
      <c r="U55" s="91"/>
    </row>
    <row r="56" spans="1:21" x14ac:dyDescent="0.25">
      <c r="A56" s="356" t="s">
        <v>381</v>
      </c>
      <c r="B56" s="361"/>
      <c r="C56" s="180"/>
      <c r="D56" s="361"/>
      <c r="E56" s="91"/>
      <c r="F56" s="173">
        <v>60</v>
      </c>
      <c r="G56" s="329"/>
      <c r="H56" s="338"/>
      <c r="I56" s="330"/>
      <c r="J56" s="328"/>
      <c r="K56" s="329"/>
      <c r="L56" s="338"/>
      <c r="M56" s="330"/>
      <c r="N56" s="91"/>
      <c r="O56" s="91"/>
      <c r="P56" s="91"/>
      <c r="Q56" s="91"/>
      <c r="R56" s="91"/>
      <c r="S56" s="91"/>
      <c r="T56" s="91"/>
      <c r="U56" s="91"/>
    </row>
    <row r="57" spans="1:21" x14ac:dyDescent="0.25">
      <c r="A57" s="356" t="s">
        <v>382</v>
      </c>
      <c r="B57" s="361"/>
      <c r="C57" s="180"/>
      <c r="D57" s="361"/>
      <c r="E57" s="91"/>
      <c r="F57" s="173">
        <v>61</v>
      </c>
      <c r="G57" s="329"/>
      <c r="H57" s="338"/>
      <c r="I57" s="330"/>
      <c r="J57" s="328"/>
      <c r="K57" s="329"/>
      <c r="L57" s="338"/>
      <c r="M57" s="330"/>
      <c r="N57" s="91"/>
      <c r="O57" s="91"/>
      <c r="P57" s="91"/>
      <c r="Q57" s="91"/>
      <c r="R57" s="91"/>
      <c r="S57" s="91"/>
      <c r="T57" s="91"/>
      <c r="U57" s="91"/>
    </row>
    <row r="58" spans="1:21" x14ac:dyDescent="0.25">
      <c r="A58" s="356" t="s">
        <v>383</v>
      </c>
      <c r="B58" s="361"/>
      <c r="C58" s="180"/>
      <c r="D58" s="361"/>
      <c r="E58" s="91"/>
      <c r="F58" s="173">
        <v>62</v>
      </c>
      <c r="G58" s="329"/>
      <c r="H58" s="338"/>
      <c r="I58" s="330"/>
      <c r="J58" s="328"/>
      <c r="K58" s="329"/>
      <c r="L58" s="338"/>
      <c r="M58" s="330"/>
      <c r="N58" s="91"/>
      <c r="O58" s="91"/>
      <c r="P58" s="91"/>
      <c r="Q58" s="91"/>
      <c r="R58" s="91"/>
      <c r="S58" s="91"/>
      <c r="T58" s="91"/>
      <c r="U58" s="91"/>
    </row>
    <row r="59" spans="1:21" x14ac:dyDescent="0.25">
      <c r="A59" s="356" t="s">
        <v>384</v>
      </c>
      <c r="B59" s="361"/>
      <c r="C59" s="180"/>
      <c r="D59" s="361"/>
      <c r="E59" s="91"/>
      <c r="F59" s="173">
        <v>63</v>
      </c>
      <c r="G59" s="329"/>
      <c r="H59" s="338"/>
      <c r="I59" s="330"/>
      <c r="J59" s="328"/>
      <c r="K59" s="329"/>
      <c r="L59" s="338"/>
      <c r="M59" s="330"/>
      <c r="N59" s="91"/>
      <c r="O59" s="91"/>
      <c r="P59" s="91"/>
      <c r="Q59" s="91"/>
      <c r="R59" s="91"/>
      <c r="S59" s="91"/>
      <c r="T59" s="91"/>
      <c r="U59" s="91"/>
    </row>
    <row r="60" spans="1:21" x14ac:dyDescent="0.25">
      <c r="A60" s="356" t="s">
        <v>385</v>
      </c>
      <c r="B60" s="361"/>
      <c r="C60" s="180"/>
      <c r="D60" s="361"/>
      <c r="E60" s="91"/>
      <c r="F60" s="173">
        <v>64</v>
      </c>
      <c r="G60" s="329"/>
      <c r="H60" s="338"/>
      <c r="I60" s="330"/>
      <c r="J60" s="328"/>
      <c r="K60" s="329"/>
      <c r="L60" s="338"/>
      <c r="M60" s="330"/>
      <c r="N60" s="91"/>
      <c r="O60" s="91"/>
      <c r="P60" s="91"/>
      <c r="Q60" s="91"/>
      <c r="R60" s="91"/>
      <c r="S60" s="91"/>
      <c r="T60" s="91"/>
      <c r="U60" s="91"/>
    </row>
    <row r="61" spans="1:21" x14ac:dyDescent="0.25">
      <c r="A61" s="356" t="s">
        <v>386</v>
      </c>
      <c r="B61" s="361"/>
      <c r="C61" s="180"/>
      <c r="D61" s="361"/>
      <c r="E61" s="91"/>
      <c r="F61" s="173">
        <v>65</v>
      </c>
      <c r="G61" s="329"/>
      <c r="H61" s="338"/>
      <c r="I61" s="330"/>
      <c r="J61" s="328"/>
      <c r="K61" s="329"/>
      <c r="L61" s="338"/>
      <c r="M61" s="330"/>
      <c r="N61" s="91"/>
      <c r="O61" s="91"/>
      <c r="P61" s="91"/>
      <c r="Q61" s="91"/>
      <c r="R61" s="91"/>
      <c r="S61" s="91"/>
      <c r="T61" s="91"/>
      <c r="U61" s="91"/>
    </row>
    <row r="62" spans="1:21" x14ac:dyDescent="0.25">
      <c r="A62" s="356" t="s">
        <v>387</v>
      </c>
      <c r="B62" s="361"/>
      <c r="C62" s="180"/>
      <c r="D62" s="361"/>
      <c r="E62" s="91"/>
      <c r="F62" s="173">
        <v>66</v>
      </c>
      <c r="G62" s="329"/>
      <c r="H62" s="338"/>
      <c r="I62" s="330"/>
      <c r="J62" s="328"/>
      <c r="K62" s="329"/>
      <c r="L62" s="338"/>
      <c r="M62" s="330"/>
      <c r="N62" s="91"/>
      <c r="O62" s="91"/>
      <c r="P62" s="91"/>
      <c r="Q62" s="91"/>
      <c r="R62" s="91"/>
      <c r="S62" s="91"/>
      <c r="T62" s="91"/>
      <c r="U62" s="91"/>
    </row>
    <row r="63" spans="1:21" x14ac:dyDescent="0.25">
      <c r="A63" s="356" t="s">
        <v>388</v>
      </c>
      <c r="B63" s="361"/>
      <c r="C63" s="180"/>
      <c r="D63" s="361"/>
      <c r="E63" s="91"/>
      <c r="F63" s="173">
        <v>67</v>
      </c>
      <c r="G63" s="329"/>
      <c r="H63" s="338"/>
      <c r="I63" s="330"/>
      <c r="J63" s="328"/>
      <c r="K63" s="329"/>
      <c r="L63" s="338"/>
      <c r="M63" s="330"/>
      <c r="N63" s="91"/>
      <c r="O63" s="91"/>
      <c r="P63" s="91"/>
      <c r="Q63" s="91"/>
      <c r="R63" s="91"/>
      <c r="S63" s="91"/>
      <c r="T63" s="91"/>
      <c r="U63" s="91"/>
    </row>
    <row r="64" spans="1:21" x14ac:dyDescent="0.25">
      <c r="A64" s="356" t="s">
        <v>389</v>
      </c>
      <c r="B64" s="361"/>
      <c r="C64" s="180"/>
      <c r="D64" s="361"/>
      <c r="E64" s="91"/>
      <c r="F64" s="173">
        <v>68</v>
      </c>
      <c r="G64" s="329"/>
      <c r="H64" s="338"/>
      <c r="I64" s="330"/>
      <c r="J64" s="328"/>
      <c r="K64" s="329"/>
      <c r="L64" s="338"/>
      <c r="M64" s="330"/>
      <c r="N64" s="91"/>
      <c r="O64" s="91"/>
      <c r="P64" s="91"/>
      <c r="Q64" s="91"/>
      <c r="R64" s="91"/>
      <c r="S64" s="91"/>
      <c r="T64" s="91"/>
      <c r="U64" s="91"/>
    </row>
    <row r="65" spans="1:21" x14ac:dyDescent="0.25">
      <c r="A65" s="356" t="s">
        <v>390</v>
      </c>
      <c r="B65" s="361"/>
      <c r="C65" s="180"/>
      <c r="D65" s="361"/>
      <c r="E65" s="91"/>
      <c r="F65" s="173">
        <v>69</v>
      </c>
      <c r="G65" s="329"/>
      <c r="H65" s="338"/>
      <c r="I65" s="330"/>
      <c r="J65" s="328"/>
      <c r="K65" s="329"/>
      <c r="L65" s="338"/>
      <c r="M65" s="330"/>
      <c r="N65" s="91"/>
      <c r="O65" s="91"/>
      <c r="P65" s="91"/>
      <c r="Q65" s="91"/>
      <c r="R65" s="91"/>
      <c r="S65" s="91"/>
      <c r="T65" s="91"/>
      <c r="U65" s="91"/>
    </row>
    <row r="66" spans="1:21" ht="15.75" thickBot="1" x14ac:dyDescent="0.3">
      <c r="A66" s="357" t="s">
        <v>391</v>
      </c>
      <c r="B66" s="362"/>
      <c r="C66" s="180"/>
      <c r="D66" s="362"/>
      <c r="E66" s="91"/>
      <c r="F66" s="174" t="s">
        <v>320</v>
      </c>
      <c r="G66" s="331"/>
      <c r="H66" s="475"/>
      <c r="I66" s="332"/>
      <c r="J66" s="328"/>
      <c r="K66" s="331"/>
      <c r="L66" s="475"/>
      <c r="M66" s="332"/>
      <c r="N66" s="91"/>
      <c r="O66" s="91"/>
      <c r="P66" s="91"/>
      <c r="Q66" s="91"/>
      <c r="R66" s="91"/>
      <c r="S66" s="91"/>
      <c r="T66" s="91"/>
      <c r="U66" s="91"/>
    </row>
    <row r="67" spans="1:21" ht="15.75" thickBot="1" x14ac:dyDescent="0.3">
      <c r="A67" s="354" t="s">
        <v>318</v>
      </c>
      <c r="B67" s="360">
        <f>SUM(B15:B66)</f>
        <v>0</v>
      </c>
      <c r="C67" s="180"/>
      <c r="D67" s="360">
        <f>SUM(D15:D66)</f>
        <v>0</v>
      </c>
      <c r="E67" s="91"/>
      <c r="F67" s="184" t="s">
        <v>318</v>
      </c>
      <c r="G67" s="333">
        <f>SUM(G15:G66)</f>
        <v>0</v>
      </c>
      <c r="H67" s="491">
        <f>SUM(H15:H66)</f>
        <v>0</v>
      </c>
      <c r="I67" s="334">
        <f t="shared" ref="I67:M67" si="1">SUM(I15:I66)</f>
        <v>0</v>
      </c>
      <c r="J67" s="328"/>
      <c r="K67" s="333">
        <f t="shared" si="1"/>
        <v>0</v>
      </c>
      <c r="L67" s="491">
        <f t="shared" si="1"/>
        <v>0</v>
      </c>
      <c r="M67" s="334">
        <f t="shared" si="1"/>
        <v>0</v>
      </c>
      <c r="N67" s="91"/>
    </row>
  </sheetData>
  <mergeCells count="17">
    <mergeCell ref="K13:M13"/>
    <mergeCell ref="A13:A14"/>
    <mergeCell ref="B13:B14"/>
    <mergeCell ref="D13:D14"/>
    <mergeCell ref="F13:F14"/>
    <mergeCell ref="G13:I13"/>
    <mergeCell ref="P13:R13"/>
    <mergeCell ref="P19:R19"/>
    <mergeCell ref="S13:T13"/>
    <mergeCell ref="U13:U14"/>
    <mergeCell ref="P17:R17"/>
    <mergeCell ref="P18:R18"/>
    <mergeCell ref="A9:M9"/>
    <mergeCell ref="A10:M10"/>
    <mergeCell ref="A12:D12"/>
    <mergeCell ref="F12:M12"/>
    <mergeCell ref="O12:U12"/>
  </mergeCells>
  <dataValidations count="1">
    <dataValidation type="whole" operator="greaterThanOrEqual" allowBlank="1" showInputMessage="1" showErrorMessage="1" error="Please enter a whole number greater than or equal to 0." sqref="D15:D41 B15:B41 G15:I66 K15:M66 P15:T19" xr:uid="{00000000-0002-0000-0A00-000000000000}">
      <formula1>0</formula1>
    </dataValidation>
  </dataValidations>
  <pageMargins left="0.7" right="0.7" top="0.75" bottom="0.75" header="0.3" footer="0.3"/>
  <pageSetup paperSize="5" scale="51"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20</vt:i4>
      </vt:variant>
    </vt:vector>
  </HeadingPairs>
  <TitlesOfParts>
    <vt:vector size="52" baseType="lpstr">
      <vt:lpstr>Cover Letter</vt:lpstr>
      <vt:lpstr>Submission-Orientation</vt:lpstr>
      <vt:lpstr>Authorization</vt:lpstr>
      <vt:lpstr>Home</vt:lpstr>
      <vt:lpstr>A1</vt:lpstr>
      <vt:lpstr>A2</vt:lpstr>
      <vt:lpstr>A3</vt:lpstr>
      <vt:lpstr>A4</vt:lpstr>
      <vt:lpstr>A5</vt:lpstr>
      <vt:lpstr>H2</vt:lpstr>
      <vt:lpstr>Q1</vt:lpstr>
      <vt:lpstr>R1</vt:lpstr>
      <vt:lpstr>N1</vt:lpstr>
      <vt:lpstr>N2</vt:lpstr>
      <vt:lpstr>M1</vt:lpstr>
      <vt:lpstr>M2</vt:lpstr>
      <vt:lpstr>B1</vt:lpstr>
      <vt:lpstr>B2</vt:lpstr>
      <vt:lpstr>S1</vt:lpstr>
      <vt:lpstr>S2</vt:lpstr>
      <vt:lpstr>T1</vt:lpstr>
      <vt:lpstr>T2</vt:lpstr>
      <vt:lpstr>T3</vt:lpstr>
      <vt:lpstr>T4</vt:lpstr>
      <vt:lpstr>E5</vt:lpstr>
      <vt:lpstr>Wage Grid</vt:lpstr>
      <vt:lpstr>Report Checklist</vt:lpstr>
      <vt:lpstr>Job Families</vt:lpstr>
      <vt:lpstr>Wage Calculator</vt:lpstr>
      <vt:lpstr>Delegated Wage Grid</vt:lpstr>
      <vt:lpstr>Lists</vt:lpstr>
      <vt:lpstr>WebsiteImport</vt:lpstr>
      <vt:lpstr>LikertAgree</vt:lpstr>
      <vt:lpstr>ListBargainingUnit</vt:lpstr>
      <vt:lpstr>ListBenefitProvider</vt:lpstr>
      <vt:lpstr>ListDelegated</vt:lpstr>
      <vt:lpstr>ListEmployeeGroup</vt:lpstr>
      <vt:lpstr>ListEmploymentType</vt:lpstr>
      <vt:lpstr>listFunders</vt:lpstr>
      <vt:lpstr>ListGender</vt:lpstr>
      <vt:lpstr>ListGridLevel</vt:lpstr>
      <vt:lpstr>ListLegalStatus</vt:lpstr>
      <vt:lpstr>ListManagement</vt:lpstr>
      <vt:lpstr>ListNonUnion</vt:lpstr>
      <vt:lpstr>ListPayroll</vt:lpstr>
      <vt:lpstr>ListPensionPlan</vt:lpstr>
      <vt:lpstr>ListPositionType</vt:lpstr>
      <vt:lpstr>ListStandardHours</vt:lpstr>
      <vt:lpstr>ListSubdivision</vt:lpstr>
      <vt:lpstr>ListUnion</vt:lpstr>
      <vt:lpstr>ListYesNo</vt:lpstr>
      <vt:lpstr>ListYN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Lin</dc:creator>
  <cp:lastModifiedBy>Natalie Hoi</cp:lastModifiedBy>
  <cp:lastPrinted>2015-03-30T18:28:11Z</cp:lastPrinted>
  <dcterms:created xsi:type="dcterms:W3CDTF">2015-03-10T17:44:05Z</dcterms:created>
  <dcterms:modified xsi:type="dcterms:W3CDTF">2025-03-26T22:41:57Z</dcterms:modified>
</cp:coreProperties>
</file>