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comments12.xml" ContentType="application/vnd.openxmlformats-officedocument.spreadsheetml.comments+xml"/>
  <Override PartName="/xl/drawings/drawing15.xml" ContentType="application/vnd.openxmlformats-officedocument.drawing+xml"/>
  <Override PartName="/xl/comments13.xml" ContentType="application/vnd.openxmlformats-officedocument.spreadsheetml.comments+xml"/>
  <Override PartName="/xl/drawings/drawing16.xml" ContentType="application/vnd.openxmlformats-officedocument.drawing+xml"/>
  <Override PartName="/xl/comments14.xml" ContentType="application/vnd.openxmlformats-officedocument.spreadsheetml.comments+xml"/>
  <Override PartName="/xl/drawings/drawing17.xml" ContentType="application/vnd.openxmlformats-officedocument.drawing+xml"/>
  <Override PartName="/xl/comments15.xml" ContentType="application/vnd.openxmlformats-officedocument.spreadsheetml.comments+xml"/>
  <Override PartName="/xl/drawings/drawing18.xml" ContentType="application/vnd.openxmlformats-officedocument.drawing+xml"/>
  <Override PartName="/xl/comments16.xml" ContentType="application/vnd.openxmlformats-officedocument.spreadsheetml.comments+xml"/>
  <Override PartName="/xl/drawings/drawing19.xml" ContentType="application/vnd.openxmlformats-officedocument.drawing+xml"/>
  <Override PartName="/xl/comments17.xml" ContentType="application/vnd.openxmlformats-officedocument.spreadsheetml.comments+xml"/>
  <Override PartName="/xl/drawings/drawing20.xml" ContentType="application/vnd.openxmlformats-officedocument.drawing+xml"/>
  <Override PartName="/xl/comments18.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updateLinks="never"/>
  <mc:AlternateContent xmlns:mc="http://schemas.openxmlformats.org/markup-compatibility/2006">
    <mc:Choice Requires="x15">
      <x15ac:absPath xmlns:x15ac="http://schemas.microsoft.com/office/spreadsheetml/2010/11/ac" url="\\vmdata1\groups\Compensation &amp; Benefits\Sectoral Data Project\2025 Compensation &amp; Employee Turnover Report\CSSEAPACKAGE\IS\"/>
    </mc:Choice>
  </mc:AlternateContent>
  <xr:revisionPtr revIDLastSave="0" documentId="13_ncr:1_{D78EA4BD-7C80-42D4-A4DE-B3487C5BAF8F}" xr6:coauthVersionLast="36" xr6:coauthVersionMax="36" xr10:uidLastSave="{00000000-0000-0000-0000-000000000000}"/>
  <workbookProtection workbookAlgorithmName="SHA-512" workbookHashValue="Tm8c8+B4I3TNAQxupaZE89kcfAHnKfZHih0OedUF+eazi5ujGtjA3dAmHhVWV5CgbZhF3pEPu59v5QuIccJ6Vw==" workbookSaltValue="ADMkp246+S5PJ61/dUZgAA==" workbookSpinCount="100000" lockStructure="1"/>
  <bookViews>
    <workbookView xWindow="0" yWindow="0" windowWidth="23040" windowHeight="9195" tabRatio="704" firstSheet="7" activeTab="13" xr2:uid="{00000000-000D-0000-FFFF-FFFF00000000}"/>
  </bookViews>
  <sheets>
    <sheet name="Home" sheetId="1" r:id="rId1"/>
    <sheet name="H2" sheetId="32" r:id="rId2"/>
    <sheet name="Q1" sheetId="29" r:id="rId3"/>
    <sheet name="R1" sheetId="31" r:id="rId4"/>
    <sheet name="A1" sheetId="3" r:id="rId5"/>
    <sheet name="A2" sheetId="9" r:id="rId6"/>
    <sheet name="A3" sheetId="5" r:id="rId7"/>
    <sheet name="A4" sheetId="13" r:id="rId8"/>
    <sheet name="A5" sheetId="23" r:id="rId9"/>
    <sheet name="B1" sheetId="11" r:id="rId10"/>
    <sheet name="B2" sheetId="25" r:id="rId11"/>
    <sheet name="C1" sheetId="12" r:id="rId12"/>
    <sheet name="C2" sheetId="26" r:id="rId13"/>
    <sheet name="D1" sheetId="14" r:id="rId14"/>
    <sheet name="D2" sheetId="15" r:id="rId15"/>
    <sheet name="E1" sheetId="22" r:id="rId16"/>
    <sheet name="E2" sheetId="16" r:id="rId17"/>
    <sheet name="E3" sheetId="18" r:id="rId18"/>
    <sheet name="E4" sheetId="19" r:id="rId19"/>
    <sheet name="E5" sheetId="20" r:id="rId20"/>
    <sheet name="Wage Grid" sheetId="4" r:id="rId21"/>
    <sheet name="Delegated Wage Grid" sheetId="7" r:id="rId22"/>
    <sheet name="Job Families" sheetId="6" r:id="rId23"/>
    <sheet name="Wage Calculator" sheetId="28" r:id="rId24"/>
    <sheet name="Lists" sheetId="8" state="hidden" r:id="rId25"/>
    <sheet name="WebsiteImport" sheetId="21" state="hidden" r:id="rId26"/>
  </sheets>
  <externalReferences>
    <externalReference r:id="rId27"/>
    <externalReference r:id="rId28"/>
  </externalReferences>
  <definedNames>
    <definedName name="LikertAgree">Lists!$P$2:$P$6</definedName>
    <definedName name="ListBargainingUnit">'Wage Grid'!$B$14:$B$80</definedName>
    <definedName name="ListBenefitProvider">Lists!$I$2:$I$5</definedName>
    <definedName name="ListDelegated">'Delegated Wage Grid'!$B$14:$B$50</definedName>
    <definedName name="listDelegatedGridLevel">Lists!$Q$2:$Q$34</definedName>
    <definedName name="ListEmployeeGroup">Lists!$J$2:$J$3</definedName>
    <definedName name="ListEmploymentType">Lists!$B$2:$B$5</definedName>
    <definedName name="listFunders">Lists!$R$2:$R$99</definedName>
    <definedName name="ListGender">Lists!$D$2:$D$4</definedName>
    <definedName name="ListGridLevel">'Wage Grid'!$F$14:$F$54</definedName>
    <definedName name="ListLegalStatus">Lists!$L$2:$L$6</definedName>
    <definedName name="ListManagement">Lists!$H$2:$H$33</definedName>
    <definedName name="ListNonUnion">Lists!$G$2:$G$68</definedName>
    <definedName name="ListPayroll">Lists!$F$2:$F$21</definedName>
    <definedName name="ListPensionPlan">Lists!$K$2:$K$5</definedName>
    <definedName name="ListPositionType">Lists!$A$2:$A$6</definedName>
    <definedName name="ListStandardHours">Lists!$C$2:$C$14</definedName>
    <definedName name="ListSubdivision">Lists!$M$2:$M$8</definedName>
    <definedName name="ListUnion">Lists!$E$2:$E$11</definedName>
    <definedName name="ListYesNo">Lists!$N$2:$N$3</definedName>
    <definedName name="ListYN">Lists!$O$2:$O$3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8" i="3" l="1"/>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AA141" i="3"/>
  <c r="AA142" i="3"/>
  <c r="AA143" i="3"/>
  <c r="AA144" i="3"/>
  <c r="AA145" i="3"/>
  <c r="AA146" i="3"/>
  <c r="AA147" i="3"/>
  <c r="AA148" i="3"/>
  <c r="AA149" i="3"/>
  <c r="AA150" i="3"/>
  <c r="AA151" i="3"/>
  <c r="AA152" i="3"/>
  <c r="AA153" i="3"/>
  <c r="AA154" i="3"/>
  <c r="AA155" i="3"/>
  <c r="AA156" i="3"/>
  <c r="AA157" i="3"/>
  <c r="AA158" i="3"/>
  <c r="AA159" i="3"/>
  <c r="AA160" i="3"/>
  <c r="AA161" i="3"/>
  <c r="AA162" i="3"/>
  <c r="AA163" i="3"/>
  <c r="AA164" i="3"/>
  <c r="AA165" i="3"/>
  <c r="AA166" i="3"/>
  <c r="AA167" i="3"/>
  <c r="AA168" i="3"/>
  <c r="AA169" i="3"/>
  <c r="AA170" i="3"/>
  <c r="AA171" i="3"/>
  <c r="AA172" i="3"/>
  <c r="AA173" i="3"/>
  <c r="AA174" i="3"/>
  <c r="AA175" i="3"/>
  <c r="AA176" i="3"/>
  <c r="AA177" i="3"/>
  <c r="AA178" i="3"/>
  <c r="AA179" i="3"/>
  <c r="AA180" i="3"/>
  <c r="AA181" i="3"/>
  <c r="AA182" i="3"/>
  <c r="AA183" i="3"/>
  <c r="AA184" i="3"/>
  <c r="AA185" i="3"/>
  <c r="AA186" i="3"/>
  <c r="AA187" i="3"/>
  <c r="AA188" i="3"/>
  <c r="AA189" i="3"/>
  <c r="AA190" i="3"/>
  <c r="AA191" i="3"/>
  <c r="AA192" i="3"/>
  <c r="AA193" i="3"/>
  <c r="AA194" i="3"/>
  <c r="AA195" i="3"/>
  <c r="AA196" i="3"/>
  <c r="AA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2" i="3"/>
  <c r="Z153" i="3"/>
  <c r="Z154" i="3"/>
  <c r="Z155" i="3"/>
  <c r="Z156" i="3"/>
  <c r="Z157" i="3"/>
  <c r="Z158" i="3"/>
  <c r="Z159" i="3"/>
  <c r="Z160" i="3"/>
  <c r="Z161" i="3"/>
  <c r="Z162" i="3"/>
  <c r="Z163" i="3"/>
  <c r="Z164" i="3"/>
  <c r="Z165" i="3"/>
  <c r="Z166" i="3"/>
  <c r="Z167" i="3"/>
  <c r="Z168" i="3"/>
  <c r="Z169" i="3"/>
  <c r="Z170" i="3"/>
  <c r="Z171" i="3"/>
  <c r="Z172" i="3"/>
  <c r="Z173" i="3"/>
  <c r="Z174" i="3"/>
  <c r="Z175" i="3"/>
  <c r="Z176" i="3"/>
  <c r="Z177" i="3"/>
  <c r="Z178" i="3"/>
  <c r="Z179" i="3"/>
  <c r="Z180" i="3"/>
  <c r="Z181" i="3"/>
  <c r="Z182" i="3"/>
  <c r="Z183" i="3"/>
  <c r="Z184" i="3"/>
  <c r="Z185" i="3"/>
  <c r="Z186" i="3"/>
  <c r="Z187" i="3"/>
  <c r="Z188" i="3"/>
  <c r="Z189" i="3"/>
  <c r="Z190" i="3"/>
  <c r="Z191" i="3"/>
  <c r="Z192" i="3"/>
  <c r="Z193" i="3"/>
  <c r="Z194" i="3"/>
  <c r="Z195" i="3"/>
  <c r="Z196" i="3"/>
  <c r="Z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Y100" i="3"/>
  <c r="Y101" i="3"/>
  <c r="Y102" i="3"/>
  <c r="Y103" i="3"/>
  <c r="Y104" i="3"/>
  <c r="Y105" i="3"/>
  <c r="Y106" i="3"/>
  <c r="Y107" i="3"/>
  <c r="Y108" i="3"/>
  <c r="Y109" i="3"/>
  <c r="Y110" i="3"/>
  <c r="Y111" i="3"/>
  <c r="Y112" i="3"/>
  <c r="Y113" i="3"/>
  <c r="Y114" i="3"/>
  <c r="Y115" i="3"/>
  <c r="Y116" i="3"/>
  <c r="Y117" i="3"/>
  <c r="Y118" i="3"/>
  <c r="Y119" i="3"/>
  <c r="Y120" i="3"/>
  <c r="Y121" i="3"/>
  <c r="Y122" i="3"/>
  <c r="Y123" i="3"/>
  <c r="Y124" i="3"/>
  <c r="Y125" i="3"/>
  <c r="Y126" i="3"/>
  <c r="Y127" i="3"/>
  <c r="Y128" i="3"/>
  <c r="Y129" i="3"/>
  <c r="Y130" i="3"/>
  <c r="Y131" i="3"/>
  <c r="Y132" i="3"/>
  <c r="Y133" i="3"/>
  <c r="Y134" i="3"/>
  <c r="Y135" i="3"/>
  <c r="Y136" i="3"/>
  <c r="Y137" i="3"/>
  <c r="Y138" i="3"/>
  <c r="Y139" i="3"/>
  <c r="Y140" i="3"/>
  <c r="Y141" i="3"/>
  <c r="Y142" i="3"/>
  <c r="Y143" i="3"/>
  <c r="Y144" i="3"/>
  <c r="Y145" i="3"/>
  <c r="Y146" i="3"/>
  <c r="Y147" i="3"/>
  <c r="Y148" i="3"/>
  <c r="Y149" i="3"/>
  <c r="Y150" i="3"/>
  <c r="Y151" i="3"/>
  <c r="Y152" i="3"/>
  <c r="Y153" i="3"/>
  <c r="Y154" i="3"/>
  <c r="Y155" i="3"/>
  <c r="Y156" i="3"/>
  <c r="Y157" i="3"/>
  <c r="Y158" i="3"/>
  <c r="Y159" i="3"/>
  <c r="Y160" i="3"/>
  <c r="Y161" i="3"/>
  <c r="Y162" i="3"/>
  <c r="Y163" i="3"/>
  <c r="Y164" i="3"/>
  <c r="Y165" i="3"/>
  <c r="Y166" i="3"/>
  <c r="Y167" i="3"/>
  <c r="Y168" i="3"/>
  <c r="Y169" i="3"/>
  <c r="Y170" i="3"/>
  <c r="Y171" i="3"/>
  <c r="Y172" i="3"/>
  <c r="Y173" i="3"/>
  <c r="Y174" i="3"/>
  <c r="Y175" i="3"/>
  <c r="Y176" i="3"/>
  <c r="Y177" i="3"/>
  <c r="Y178" i="3"/>
  <c r="Y179" i="3"/>
  <c r="Y180" i="3"/>
  <c r="Y181" i="3"/>
  <c r="Y182" i="3"/>
  <c r="Y183" i="3"/>
  <c r="Y184" i="3"/>
  <c r="Y185" i="3"/>
  <c r="Y186" i="3"/>
  <c r="Y187" i="3"/>
  <c r="Y188" i="3"/>
  <c r="Y189" i="3"/>
  <c r="Y190" i="3"/>
  <c r="Y191" i="3"/>
  <c r="Y192" i="3"/>
  <c r="Y193" i="3"/>
  <c r="Y194" i="3"/>
  <c r="Y195" i="3"/>
  <c r="Y196"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Y17" i="3"/>
  <c r="P19" i="4"/>
  <c r="O19" i="4"/>
  <c r="N19" i="4"/>
  <c r="M19" i="4"/>
  <c r="P18" i="4"/>
  <c r="O18" i="4"/>
  <c r="N18" i="4"/>
  <c r="M18" i="4"/>
  <c r="P17" i="4"/>
  <c r="O17" i="4"/>
  <c r="N17" i="4"/>
  <c r="M17" i="4"/>
  <c r="P16" i="4"/>
  <c r="O16" i="4"/>
  <c r="N16" i="4"/>
  <c r="M16" i="4"/>
  <c r="P15" i="4"/>
  <c r="O15" i="4"/>
  <c r="N15" i="4"/>
  <c r="M15" i="4"/>
  <c r="P14" i="4"/>
  <c r="O14" i="4"/>
  <c r="N14" i="4"/>
  <c r="M14" i="4"/>
  <c r="E46" i="29" l="1"/>
  <c r="J20" i="14" l="1"/>
  <c r="O20" i="14"/>
  <c r="I46" i="1"/>
  <c r="H46" i="1"/>
  <c r="C46" i="1"/>
  <c r="B46" i="1"/>
  <c r="H50" i="7" l="1"/>
  <c r="G50" i="7"/>
  <c r="F50" i="7"/>
  <c r="E50" i="7"/>
  <c r="D50" i="7"/>
  <c r="H49" i="7"/>
  <c r="G49" i="7"/>
  <c r="F49" i="7"/>
  <c r="E49" i="7"/>
  <c r="D49" i="7"/>
  <c r="H48" i="7"/>
  <c r="G48" i="7"/>
  <c r="F48" i="7"/>
  <c r="E48" i="7"/>
  <c r="D48" i="7"/>
  <c r="H47" i="7"/>
  <c r="G47" i="7"/>
  <c r="F47" i="7"/>
  <c r="E47" i="7"/>
  <c r="D47" i="7"/>
  <c r="H46" i="7"/>
  <c r="G46" i="7"/>
  <c r="F46" i="7"/>
  <c r="E46" i="7"/>
  <c r="D46" i="7"/>
  <c r="H45" i="7"/>
  <c r="G45" i="7"/>
  <c r="F45" i="7"/>
  <c r="E45" i="7"/>
  <c r="D45" i="7"/>
  <c r="H44" i="7"/>
  <c r="G44" i="7"/>
  <c r="F44" i="7"/>
  <c r="E44" i="7"/>
  <c r="D44" i="7"/>
  <c r="H43" i="7"/>
  <c r="G43" i="7"/>
  <c r="F43" i="7"/>
  <c r="E43" i="7"/>
  <c r="D43" i="7"/>
  <c r="H42" i="7"/>
  <c r="G42" i="7"/>
  <c r="F42" i="7"/>
  <c r="E42" i="7"/>
  <c r="D42" i="7"/>
  <c r="H41" i="7"/>
  <c r="G41" i="7"/>
  <c r="F41" i="7"/>
  <c r="E41" i="7"/>
  <c r="D41" i="7"/>
  <c r="H40" i="7"/>
  <c r="G40" i="7"/>
  <c r="F40" i="7"/>
  <c r="E40" i="7"/>
  <c r="D40" i="7"/>
  <c r="H39" i="7"/>
  <c r="G39" i="7"/>
  <c r="F39" i="7"/>
  <c r="E39" i="7"/>
  <c r="D39" i="7"/>
  <c r="H38" i="7"/>
  <c r="G38" i="7"/>
  <c r="F38" i="7"/>
  <c r="E38" i="7"/>
  <c r="D38" i="7"/>
  <c r="H37" i="7"/>
  <c r="G37" i="7"/>
  <c r="F37" i="7"/>
  <c r="E37" i="7"/>
  <c r="D37" i="7"/>
  <c r="H36" i="7"/>
  <c r="G36" i="7"/>
  <c r="F36" i="7"/>
  <c r="E36" i="7"/>
  <c r="D36" i="7"/>
  <c r="H35" i="7"/>
  <c r="G35" i="7"/>
  <c r="F35" i="7"/>
  <c r="E35" i="7"/>
  <c r="D35" i="7"/>
  <c r="H34" i="7"/>
  <c r="G34" i="7"/>
  <c r="F34" i="7"/>
  <c r="E34" i="7"/>
  <c r="D34" i="7"/>
  <c r="H33" i="7"/>
  <c r="G33" i="7"/>
  <c r="F33" i="7"/>
  <c r="E33" i="7"/>
  <c r="D33" i="7"/>
  <c r="H32" i="7"/>
  <c r="G32" i="7"/>
  <c r="F32" i="7"/>
  <c r="E32" i="7"/>
  <c r="D32" i="7"/>
  <c r="H31" i="7"/>
  <c r="G31" i="7"/>
  <c r="F31" i="7"/>
  <c r="E31" i="7"/>
  <c r="D31" i="7"/>
  <c r="H30" i="7"/>
  <c r="G30" i="7"/>
  <c r="F30" i="7"/>
  <c r="E30" i="7"/>
  <c r="D30" i="7"/>
  <c r="H29" i="7"/>
  <c r="G29" i="7"/>
  <c r="F29" i="7"/>
  <c r="E29" i="7"/>
  <c r="D29" i="7"/>
  <c r="H28" i="7"/>
  <c r="G28" i="7"/>
  <c r="F28" i="7"/>
  <c r="E28" i="7"/>
  <c r="D28" i="7"/>
  <c r="H27" i="7"/>
  <c r="G27" i="7"/>
  <c r="F27" i="7"/>
  <c r="E27" i="7"/>
  <c r="D27" i="7"/>
  <c r="H26" i="7"/>
  <c r="G26" i="7"/>
  <c r="F26" i="7"/>
  <c r="E26" i="7"/>
  <c r="D26" i="7"/>
  <c r="H25" i="7"/>
  <c r="G25" i="7"/>
  <c r="F25" i="7"/>
  <c r="E25" i="7"/>
  <c r="D25" i="7"/>
  <c r="H24" i="7"/>
  <c r="G24" i="7"/>
  <c r="F24" i="7"/>
  <c r="E24" i="7"/>
  <c r="D24" i="7"/>
  <c r="H23" i="7"/>
  <c r="G23" i="7"/>
  <c r="F23" i="7"/>
  <c r="E23" i="7"/>
  <c r="D23" i="7"/>
  <c r="H22" i="7"/>
  <c r="G22" i="7"/>
  <c r="F22" i="7"/>
  <c r="E22" i="7"/>
  <c r="D22" i="7"/>
  <c r="H21" i="7"/>
  <c r="G21" i="7"/>
  <c r="F21" i="7"/>
  <c r="E21" i="7"/>
  <c r="D21" i="7"/>
  <c r="H20" i="7"/>
  <c r="G20" i="7"/>
  <c r="F20" i="7"/>
  <c r="E20" i="7"/>
  <c r="D20" i="7"/>
  <c r="H19" i="7"/>
  <c r="G19" i="7"/>
  <c r="F19" i="7"/>
  <c r="E19" i="7"/>
  <c r="D19" i="7"/>
  <c r="H18" i="7"/>
  <c r="G18" i="7"/>
  <c r="F18" i="7"/>
  <c r="E18" i="7"/>
  <c r="D18" i="7"/>
  <c r="H17" i="7"/>
  <c r="G17" i="7"/>
  <c r="F17" i="7"/>
  <c r="E17" i="7"/>
  <c r="D17" i="7"/>
  <c r="H16" i="7"/>
  <c r="G16" i="7"/>
  <c r="F16" i="7"/>
  <c r="E16" i="7"/>
  <c r="D16" i="7"/>
  <c r="H15" i="7"/>
  <c r="G15" i="7"/>
  <c r="F15" i="7"/>
  <c r="E15" i="7"/>
  <c r="D15" i="7"/>
  <c r="H14" i="7"/>
  <c r="G14" i="7"/>
  <c r="F14" i="7"/>
  <c r="E14" i="7"/>
  <c r="D14" i="7"/>
  <c r="AA18" i="20" l="1"/>
  <c r="AA19" i="20"/>
  <c r="AA20" i="20"/>
  <c r="AA21" i="20"/>
  <c r="AA22" i="20"/>
  <c r="AA23" i="20"/>
  <c r="AA24" i="20"/>
  <c r="AA25" i="20"/>
  <c r="AA26" i="20"/>
  <c r="AA27" i="20"/>
  <c r="AA28" i="20"/>
  <c r="AA29" i="20"/>
  <c r="AA30" i="20"/>
  <c r="AA31" i="20"/>
  <c r="AA32" i="20"/>
  <c r="AA33" i="20"/>
  <c r="AA34" i="20"/>
  <c r="AA35" i="20"/>
  <c r="AA36" i="20"/>
  <c r="AA37" i="20"/>
  <c r="AA38" i="20"/>
  <c r="AA39" i="20"/>
  <c r="AA40" i="20"/>
  <c r="AA41" i="20"/>
  <c r="AA42" i="20"/>
  <c r="AA43" i="20"/>
  <c r="AA44" i="20"/>
  <c r="AA45" i="20"/>
  <c r="AA46" i="20"/>
  <c r="AA47" i="20"/>
  <c r="AA48" i="20"/>
  <c r="AA49" i="20"/>
  <c r="AA50" i="20"/>
  <c r="AA51" i="20"/>
  <c r="AA52" i="20"/>
  <c r="AA53" i="20"/>
  <c r="AA54" i="20"/>
  <c r="AA55" i="20"/>
  <c r="AA56" i="20"/>
  <c r="AA57" i="20"/>
  <c r="AA58" i="20"/>
  <c r="AA59" i="20"/>
  <c r="AA60" i="20"/>
  <c r="AA61" i="20"/>
  <c r="AA62" i="20"/>
  <c r="AA63" i="20"/>
  <c r="AA64" i="20"/>
  <c r="AA65" i="20"/>
  <c r="AA66" i="20"/>
  <c r="AA67" i="20"/>
  <c r="AA68" i="20"/>
  <c r="AA69" i="20"/>
  <c r="AA70" i="20"/>
  <c r="AA71" i="20"/>
  <c r="AA72" i="20"/>
  <c r="AA73" i="20"/>
  <c r="AA74" i="20"/>
  <c r="AA75" i="20"/>
  <c r="AA76" i="20"/>
  <c r="AA77" i="20"/>
  <c r="AA78" i="20"/>
  <c r="AA79" i="20"/>
  <c r="AA80" i="20"/>
  <c r="AA81" i="20"/>
  <c r="AA82" i="20"/>
  <c r="AA83" i="20"/>
  <c r="AA84" i="20"/>
  <c r="AA85" i="20"/>
  <c r="AA86" i="20"/>
  <c r="AA87" i="20"/>
  <c r="AA88" i="20"/>
  <c r="AA89" i="20"/>
  <c r="AA90" i="20"/>
  <c r="AA91" i="20"/>
  <c r="AA92" i="20"/>
  <c r="AA93" i="20"/>
  <c r="AA94" i="20"/>
  <c r="AA95" i="20"/>
  <c r="AA96" i="20"/>
  <c r="AA97" i="20"/>
  <c r="AA98" i="20"/>
  <c r="AA99" i="20"/>
  <c r="AA100" i="20"/>
  <c r="AA101" i="20"/>
  <c r="AA102" i="20"/>
  <c r="AA103" i="20"/>
  <c r="AA104" i="20"/>
  <c r="AA105" i="20"/>
  <c r="AA106" i="20"/>
  <c r="AA107" i="20"/>
  <c r="AA108" i="20"/>
  <c r="AA109" i="20"/>
  <c r="AA110" i="20"/>
  <c r="AA111" i="20"/>
  <c r="AA112" i="20"/>
  <c r="AA113" i="20"/>
  <c r="AA114" i="20"/>
  <c r="AA115" i="20"/>
  <c r="AA116" i="20"/>
  <c r="AA117" i="20"/>
  <c r="AA118" i="20"/>
  <c r="AA119" i="20"/>
  <c r="AA120" i="20"/>
  <c r="AA121" i="20"/>
  <c r="AA122" i="20"/>
  <c r="AA123" i="20"/>
  <c r="AA124" i="20"/>
  <c r="AA125" i="20"/>
  <c r="AA126" i="20"/>
  <c r="AA127" i="20"/>
  <c r="AA128" i="20"/>
  <c r="AA129" i="20"/>
  <c r="AA130" i="20"/>
  <c r="AA131" i="20"/>
  <c r="AA132" i="20"/>
  <c r="AA133" i="20"/>
  <c r="AA134" i="20"/>
  <c r="AA135" i="20"/>
  <c r="AA136" i="20"/>
  <c r="AA137" i="20"/>
  <c r="AA138" i="20"/>
  <c r="AA139" i="20"/>
  <c r="AA140" i="20"/>
  <c r="AA141" i="20"/>
  <c r="AA142" i="20"/>
  <c r="AA143" i="20"/>
  <c r="AA144" i="20"/>
  <c r="AA145" i="20"/>
  <c r="AA146" i="20"/>
  <c r="AA147" i="20"/>
  <c r="AA148" i="20"/>
  <c r="AA149" i="20"/>
  <c r="AA150" i="20"/>
  <c r="AA151" i="20"/>
  <c r="AA152" i="20"/>
  <c r="AA153" i="20"/>
  <c r="AA154" i="20"/>
  <c r="AA155" i="20"/>
  <c r="AA156" i="20"/>
  <c r="AA157" i="20"/>
  <c r="AA158" i="20"/>
  <c r="AA159" i="20"/>
  <c r="AA160" i="20"/>
  <c r="AA161" i="20"/>
  <c r="AA162" i="20"/>
  <c r="AA163" i="20"/>
  <c r="AA164" i="20"/>
  <c r="AA165" i="20"/>
  <c r="AA166" i="20"/>
  <c r="AA167" i="20"/>
  <c r="AA168" i="20"/>
  <c r="AA169" i="20"/>
  <c r="AA170" i="20"/>
  <c r="AA171" i="20"/>
  <c r="AA172" i="20"/>
  <c r="AA173" i="20"/>
  <c r="AA174" i="20"/>
  <c r="AA175" i="20"/>
  <c r="AA176" i="20"/>
  <c r="AA177" i="20"/>
  <c r="AA178" i="20"/>
  <c r="AA179" i="20"/>
  <c r="AA180" i="20"/>
  <c r="AA181" i="20"/>
  <c r="AA182" i="20"/>
  <c r="AA183" i="20"/>
  <c r="AA184" i="20"/>
  <c r="AA185" i="20"/>
  <c r="AA186" i="20"/>
  <c r="AA187" i="20"/>
  <c r="AA188" i="20"/>
  <c r="AA189" i="20"/>
  <c r="AA190" i="20"/>
  <c r="AA191" i="20"/>
  <c r="AA192" i="20"/>
  <c r="AA193" i="20"/>
  <c r="AA194" i="20"/>
  <c r="AA195" i="20"/>
  <c r="AA196" i="20"/>
  <c r="AA17" i="20"/>
  <c r="AA18" i="19"/>
  <c r="AA19" i="19"/>
  <c r="AA20" i="19"/>
  <c r="AA21" i="19"/>
  <c r="AA22" i="19"/>
  <c r="AA23" i="19"/>
  <c r="AA24" i="19"/>
  <c r="AA25" i="19"/>
  <c r="AA26" i="19"/>
  <c r="AA27" i="19"/>
  <c r="AA28" i="19"/>
  <c r="AA29" i="19"/>
  <c r="AA30" i="19"/>
  <c r="AA31" i="19"/>
  <c r="AA32" i="19"/>
  <c r="AA33" i="19"/>
  <c r="AA34" i="19"/>
  <c r="AA35" i="19"/>
  <c r="AA36" i="19"/>
  <c r="AA37" i="19"/>
  <c r="AA38" i="19"/>
  <c r="AA39" i="19"/>
  <c r="AA40" i="19"/>
  <c r="AA41" i="19"/>
  <c r="AA42" i="19"/>
  <c r="AA43" i="19"/>
  <c r="AA44" i="19"/>
  <c r="AA45" i="19"/>
  <c r="AA46" i="19"/>
  <c r="AA47" i="19"/>
  <c r="AA48" i="19"/>
  <c r="AA49" i="19"/>
  <c r="AA50" i="19"/>
  <c r="AA51" i="19"/>
  <c r="AA52" i="19"/>
  <c r="AA53" i="19"/>
  <c r="AA54" i="19"/>
  <c r="AA55" i="19"/>
  <c r="AA56" i="19"/>
  <c r="AA57" i="19"/>
  <c r="AA58" i="19"/>
  <c r="AA59" i="19"/>
  <c r="AA60" i="19"/>
  <c r="AA61" i="19"/>
  <c r="AA62" i="19"/>
  <c r="AA63" i="19"/>
  <c r="AA64" i="19"/>
  <c r="AA65" i="19"/>
  <c r="AA66" i="19"/>
  <c r="AA67" i="19"/>
  <c r="AA68" i="19"/>
  <c r="AA69" i="19"/>
  <c r="AA70" i="19"/>
  <c r="AA71" i="19"/>
  <c r="AA72" i="19"/>
  <c r="AA73" i="19"/>
  <c r="AA74" i="19"/>
  <c r="AA75" i="19"/>
  <c r="AA76" i="19"/>
  <c r="AA77" i="19"/>
  <c r="AA78" i="19"/>
  <c r="AA79" i="19"/>
  <c r="AA80" i="19"/>
  <c r="AA81" i="19"/>
  <c r="AA82" i="19"/>
  <c r="AA83" i="19"/>
  <c r="AA84" i="19"/>
  <c r="AA85" i="19"/>
  <c r="AA86" i="19"/>
  <c r="AA87" i="19"/>
  <c r="AA88" i="19"/>
  <c r="AA89" i="19"/>
  <c r="AA90" i="19"/>
  <c r="AA91" i="19"/>
  <c r="AA92" i="19"/>
  <c r="AA93" i="19"/>
  <c r="AA94" i="19"/>
  <c r="AA95" i="19"/>
  <c r="AA96" i="19"/>
  <c r="AA97" i="19"/>
  <c r="AA98" i="19"/>
  <c r="AA99" i="19"/>
  <c r="AA100" i="19"/>
  <c r="AA101" i="19"/>
  <c r="AA102" i="19"/>
  <c r="AA103" i="19"/>
  <c r="AA104" i="19"/>
  <c r="AA105" i="19"/>
  <c r="AA106" i="19"/>
  <c r="AA107" i="19"/>
  <c r="AA108" i="19"/>
  <c r="AA109" i="19"/>
  <c r="AA110" i="19"/>
  <c r="AA111" i="19"/>
  <c r="AA112" i="19"/>
  <c r="AA113" i="19"/>
  <c r="AA114" i="19"/>
  <c r="AA115" i="19"/>
  <c r="AA116" i="19"/>
  <c r="AA117" i="19"/>
  <c r="AA118" i="19"/>
  <c r="AA119" i="19"/>
  <c r="AA120" i="19"/>
  <c r="AA121" i="19"/>
  <c r="AA122" i="19"/>
  <c r="AA123" i="19"/>
  <c r="AA124" i="19"/>
  <c r="AA125" i="19"/>
  <c r="AA126" i="19"/>
  <c r="AA127" i="19"/>
  <c r="AA128" i="19"/>
  <c r="AA129" i="19"/>
  <c r="AA130" i="19"/>
  <c r="AA131" i="19"/>
  <c r="AA132" i="19"/>
  <c r="AA133" i="19"/>
  <c r="AA134" i="19"/>
  <c r="AA135" i="19"/>
  <c r="AA136" i="19"/>
  <c r="AA137" i="19"/>
  <c r="AA138" i="19"/>
  <c r="AA139" i="19"/>
  <c r="AA140" i="19"/>
  <c r="AA141" i="19"/>
  <c r="AA142" i="19"/>
  <c r="AA143" i="19"/>
  <c r="AA144" i="19"/>
  <c r="AA145" i="19"/>
  <c r="AA146" i="19"/>
  <c r="AA147" i="19"/>
  <c r="AA148" i="19"/>
  <c r="AA149" i="19"/>
  <c r="AA150" i="19"/>
  <c r="AA151" i="19"/>
  <c r="AA152" i="19"/>
  <c r="AA153" i="19"/>
  <c r="AA154" i="19"/>
  <c r="AA155" i="19"/>
  <c r="AA156" i="19"/>
  <c r="AA157" i="19"/>
  <c r="AA158" i="19"/>
  <c r="AA159" i="19"/>
  <c r="AA160" i="19"/>
  <c r="AA161" i="19"/>
  <c r="AA162" i="19"/>
  <c r="AA163" i="19"/>
  <c r="AA164" i="19"/>
  <c r="AA165" i="19"/>
  <c r="AA166" i="19"/>
  <c r="AA167" i="19"/>
  <c r="AA168" i="19"/>
  <c r="AA169" i="19"/>
  <c r="AA170" i="19"/>
  <c r="AA171" i="19"/>
  <c r="AA172" i="19"/>
  <c r="AA173" i="19"/>
  <c r="AA174" i="19"/>
  <c r="AA175" i="19"/>
  <c r="AA176" i="19"/>
  <c r="AA177" i="19"/>
  <c r="AA178" i="19"/>
  <c r="AA179" i="19"/>
  <c r="AA180" i="19"/>
  <c r="AA181" i="19"/>
  <c r="AA182" i="19"/>
  <c r="AA183" i="19"/>
  <c r="AA184" i="19"/>
  <c r="AA185" i="19"/>
  <c r="AA186" i="19"/>
  <c r="AA187" i="19"/>
  <c r="AA188" i="19"/>
  <c r="AA189" i="19"/>
  <c r="AA190" i="19"/>
  <c r="AA191" i="19"/>
  <c r="AA192" i="19"/>
  <c r="AA193" i="19"/>
  <c r="AA194" i="19"/>
  <c r="AA195" i="19"/>
  <c r="AA196" i="19"/>
  <c r="AA17" i="19"/>
  <c r="AA18" i="18"/>
  <c r="AA19" i="18"/>
  <c r="AA20" i="18"/>
  <c r="AA21" i="18"/>
  <c r="AA22" i="18"/>
  <c r="AA23" i="18"/>
  <c r="AA24" i="18"/>
  <c r="AA25" i="18"/>
  <c r="AA26" i="18"/>
  <c r="AA27" i="18"/>
  <c r="AA28" i="18"/>
  <c r="AA29" i="18"/>
  <c r="AA30" i="18"/>
  <c r="AA31" i="18"/>
  <c r="AA32" i="18"/>
  <c r="AA33" i="18"/>
  <c r="AA34" i="18"/>
  <c r="AA35" i="18"/>
  <c r="AA36" i="18"/>
  <c r="AA37" i="18"/>
  <c r="AA38" i="18"/>
  <c r="AA39" i="18"/>
  <c r="AA40" i="18"/>
  <c r="AA41" i="18"/>
  <c r="AA42" i="18"/>
  <c r="AA43" i="18"/>
  <c r="AA44" i="18"/>
  <c r="AA45" i="18"/>
  <c r="AA46" i="18"/>
  <c r="AA47" i="18"/>
  <c r="AA48" i="18"/>
  <c r="AA49" i="18"/>
  <c r="AA50" i="18"/>
  <c r="AA51" i="18"/>
  <c r="AA52" i="18"/>
  <c r="AA53" i="18"/>
  <c r="AA54" i="18"/>
  <c r="AA55" i="18"/>
  <c r="AA56" i="18"/>
  <c r="AA57" i="18"/>
  <c r="AA58" i="18"/>
  <c r="AA59" i="18"/>
  <c r="AA60" i="18"/>
  <c r="AA61" i="18"/>
  <c r="AA62" i="18"/>
  <c r="AA63" i="18"/>
  <c r="AA64" i="18"/>
  <c r="AA65" i="18"/>
  <c r="AA66" i="18"/>
  <c r="AA67" i="18"/>
  <c r="AA68" i="18"/>
  <c r="AA69" i="18"/>
  <c r="AA70" i="18"/>
  <c r="AA71" i="18"/>
  <c r="AA72" i="18"/>
  <c r="AA73" i="18"/>
  <c r="AA74" i="18"/>
  <c r="AA75" i="18"/>
  <c r="AA76" i="18"/>
  <c r="AA77" i="18"/>
  <c r="AA78" i="18"/>
  <c r="AA79" i="18"/>
  <c r="AA80" i="18"/>
  <c r="AA81" i="18"/>
  <c r="AA82" i="18"/>
  <c r="AA83" i="18"/>
  <c r="AA84" i="18"/>
  <c r="AA85" i="18"/>
  <c r="AA86" i="18"/>
  <c r="AA87" i="18"/>
  <c r="AA88" i="18"/>
  <c r="AA89" i="18"/>
  <c r="AA90" i="18"/>
  <c r="AA91" i="18"/>
  <c r="AA92" i="18"/>
  <c r="AA93" i="18"/>
  <c r="AA94" i="18"/>
  <c r="AA95" i="18"/>
  <c r="AA96" i="18"/>
  <c r="AA97" i="18"/>
  <c r="AA98" i="18"/>
  <c r="AA99" i="18"/>
  <c r="AA100" i="18"/>
  <c r="AA101" i="18"/>
  <c r="AA102" i="18"/>
  <c r="AA103" i="18"/>
  <c r="AA104" i="18"/>
  <c r="AA105" i="18"/>
  <c r="AA106" i="18"/>
  <c r="AA107" i="18"/>
  <c r="AA108" i="18"/>
  <c r="AA109" i="18"/>
  <c r="AA110" i="18"/>
  <c r="AA111" i="18"/>
  <c r="AA112" i="18"/>
  <c r="AA113" i="18"/>
  <c r="AA114" i="18"/>
  <c r="AA115" i="18"/>
  <c r="AA116" i="18"/>
  <c r="AA117" i="18"/>
  <c r="AA118" i="18"/>
  <c r="AA119" i="18"/>
  <c r="AA120" i="18"/>
  <c r="AA121" i="18"/>
  <c r="AA122" i="18"/>
  <c r="AA123" i="18"/>
  <c r="AA124" i="18"/>
  <c r="AA125" i="18"/>
  <c r="AA126" i="18"/>
  <c r="AA127" i="18"/>
  <c r="AA128" i="18"/>
  <c r="AA129" i="18"/>
  <c r="AA130" i="18"/>
  <c r="AA131" i="18"/>
  <c r="AA132" i="18"/>
  <c r="AA133" i="18"/>
  <c r="AA134" i="18"/>
  <c r="AA135" i="18"/>
  <c r="AA136" i="18"/>
  <c r="AA137" i="18"/>
  <c r="AA138" i="18"/>
  <c r="AA139" i="18"/>
  <c r="AA140" i="18"/>
  <c r="AA141" i="18"/>
  <c r="AA142" i="18"/>
  <c r="AA143" i="18"/>
  <c r="AA144" i="18"/>
  <c r="AA145" i="18"/>
  <c r="AA146" i="18"/>
  <c r="AA147" i="18"/>
  <c r="AA148" i="18"/>
  <c r="AA149" i="18"/>
  <c r="AA150" i="18"/>
  <c r="AA151" i="18"/>
  <c r="AA152" i="18"/>
  <c r="AA153" i="18"/>
  <c r="AA154" i="18"/>
  <c r="AA155" i="18"/>
  <c r="AA156" i="18"/>
  <c r="AA157" i="18"/>
  <c r="AA158" i="18"/>
  <c r="AA159" i="18"/>
  <c r="AA160" i="18"/>
  <c r="AA161" i="18"/>
  <c r="AA162" i="18"/>
  <c r="AA163" i="18"/>
  <c r="AA164" i="18"/>
  <c r="AA165" i="18"/>
  <c r="AA166" i="18"/>
  <c r="AA167" i="18"/>
  <c r="AA168" i="18"/>
  <c r="AA169" i="18"/>
  <c r="AA170" i="18"/>
  <c r="AA171" i="18"/>
  <c r="AA172" i="18"/>
  <c r="AA173" i="18"/>
  <c r="AA174" i="18"/>
  <c r="AA175" i="18"/>
  <c r="AA176" i="18"/>
  <c r="AA177" i="18"/>
  <c r="AA178" i="18"/>
  <c r="AA179" i="18"/>
  <c r="AA180" i="18"/>
  <c r="AA181" i="18"/>
  <c r="AA182" i="18"/>
  <c r="AA183" i="18"/>
  <c r="AA184" i="18"/>
  <c r="AA185" i="18"/>
  <c r="AA186" i="18"/>
  <c r="AA187" i="18"/>
  <c r="AA188" i="18"/>
  <c r="AA189" i="18"/>
  <c r="AA190" i="18"/>
  <c r="AA191" i="18"/>
  <c r="AA192" i="18"/>
  <c r="AA193" i="18"/>
  <c r="AA194" i="18"/>
  <c r="AA195" i="18"/>
  <c r="AA196" i="18"/>
  <c r="AA17" i="18"/>
  <c r="AA18" i="16"/>
  <c r="AA19" i="16"/>
  <c r="AA20" i="16"/>
  <c r="AA21" i="16"/>
  <c r="AA22" i="16"/>
  <c r="AA23" i="16"/>
  <c r="AA24" i="16"/>
  <c r="AA25" i="16"/>
  <c r="AA26" i="16"/>
  <c r="AA27" i="16"/>
  <c r="AA28" i="16"/>
  <c r="AA29" i="16"/>
  <c r="AA30" i="16"/>
  <c r="AA31" i="16"/>
  <c r="AA32" i="16"/>
  <c r="AA33" i="16"/>
  <c r="AA34" i="16"/>
  <c r="AA35" i="16"/>
  <c r="AA36" i="16"/>
  <c r="AA37" i="16"/>
  <c r="AA38" i="16"/>
  <c r="AA39" i="16"/>
  <c r="AA40" i="16"/>
  <c r="AA41" i="16"/>
  <c r="AA42" i="16"/>
  <c r="AA43" i="16"/>
  <c r="AA44" i="16"/>
  <c r="AA45" i="16"/>
  <c r="AA46" i="16"/>
  <c r="AA47" i="16"/>
  <c r="AA48" i="16"/>
  <c r="AA49" i="16"/>
  <c r="AA50" i="16"/>
  <c r="AA51" i="16"/>
  <c r="AA52" i="16"/>
  <c r="AA53" i="16"/>
  <c r="AA54" i="16"/>
  <c r="AA55" i="16"/>
  <c r="AA56" i="16"/>
  <c r="AA57" i="16"/>
  <c r="AA58" i="16"/>
  <c r="AA59" i="16"/>
  <c r="AA60" i="16"/>
  <c r="AA61" i="16"/>
  <c r="AA62" i="16"/>
  <c r="AA63" i="16"/>
  <c r="AA64" i="16"/>
  <c r="AA65" i="16"/>
  <c r="AA66" i="16"/>
  <c r="AA67" i="16"/>
  <c r="AA68" i="16"/>
  <c r="AA69" i="16"/>
  <c r="AA70" i="16"/>
  <c r="AA71" i="16"/>
  <c r="AA72" i="16"/>
  <c r="AA73" i="16"/>
  <c r="AA74" i="16"/>
  <c r="AA75" i="16"/>
  <c r="AA76" i="16"/>
  <c r="AA77" i="16"/>
  <c r="AA78" i="16"/>
  <c r="AA79" i="16"/>
  <c r="AA80" i="16"/>
  <c r="AA81" i="16"/>
  <c r="AA82" i="16"/>
  <c r="AA83" i="16"/>
  <c r="AA84" i="16"/>
  <c r="AA85" i="16"/>
  <c r="AA86" i="16"/>
  <c r="AA87" i="16"/>
  <c r="AA88" i="16"/>
  <c r="AA89" i="16"/>
  <c r="AA90" i="16"/>
  <c r="AA91" i="16"/>
  <c r="AA92" i="16"/>
  <c r="AA93" i="16"/>
  <c r="AA94" i="16"/>
  <c r="AA95" i="16"/>
  <c r="AA96" i="16"/>
  <c r="AA97" i="16"/>
  <c r="AA98" i="16"/>
  <c r="AA99" i="16"/>
  <c r="AA100" i="16"/>
  <c r="AA101" i="16"/>
  <c r="AA102" i="16"/>
  <c r="AA103" i="16"/>
  <c r="AA104" i="16"/>
  <c r="AA105" i="16"/>
  <c r="AA106" i="16"/>
  <c r="AA107" i="16"/>
  <c r="AA108" i="16"/>
  <c r="AA109" i="16"/>
  <c r="AA110" i="16"/>
  <c r="AA111" i="16"/>
  <c r="AA112" i="16"/>
  <c r="AA113" i="16"/>
  <c r="AA114" i="16"/>
  <c r="AA115" i="16"/>
  <c r="AA116" i="16"/>
  <c r="AA117" i="16"/>
  <c r="AA118" i="16"/>
  <c r="AA119" i="16"/>
  <c r="AA120" i="16"/>
  <c r="AA121" i="16"/>
  <c r="AA122" i="16"/>
  <c r="AA123" i="16"/>
  <c r="AA124" i="16"/>
  <c r="AA125" i="16"/>
  <c r="AA126" i="16"/>
  <c r="AA127" i="16"/>
  <c r="AA128" i="16"/>
  <c r="AA129" i="16"/>
  <c r="AA130" i="16"/>
  <c r="AA131" i="16"/>
  <c r="AA132" i="16"/>
  <c r="AA133" i="16"/>
  <c r="AA134" i="16"/>
  <c r="AA135" i="16"/>
  <c r="AA136" i="16"/>
  <c r="AA137" i="16"/>
  <c r="AA138" i="16"/>
  <c r="AA139" i="16"/>
  <c r="AA140" i="16"/>
  <c r="AA141" i="16"/>
  <c r="AA142" i="16"/>
  <c r="AA143" i="16"/>
  <c r="AA144" i="16"/>
  <c r="AA145" i="16"/>
  <c r="AA146" i="16"/>
  <c r="AA147" i="16"/>
  <c r="AA148" i="16"/>
  <c r="AA149" i="16"/>
  <c r="AA150" i="16"/>
  <c r="AA151" i="16"/>
  <c r="AA152" i="16"/>
  <c r="AA153" i="16"/>
  <c r="AA154" i="16"/>
  <c r="AA155" i="16"/>
  <c r="AA156" i="16"/>
  <c r="AA157" i="16"/>
  <c r="AA158" i="16"/>
  <c r="AA159" i="16"/>
  <c r="AA160" i="16"/>
  <c r="AA161" i="16"/>
  <c r="AA162" i="16"/>
  <c r="AA163" i="16"/>
  <c r="AA164" i="16"/>
  <c r="AA165" i="16"/>
  <c r="AA166" i="16"/>
  <c r="AA167" i="16"/>
  <c r="AA168" i="16"/>
  <c r="AA169" i="16"/>
  <c r="AA170" i="16"/>
  <c r="AA171" i="16"/>
  <c r="AA172" i="16"/>
  <c r="AA173" i="16"/>
  <c r="AA174" i="16"/>
  <c r="AA175" i="16"/>
  <c r="AA176" i="16"/>
  <c r="AA177" i="16"/>
  <c r="AA178" i="16"/>
  <c r="AA179" i="16"/>
  <c r="AA180" i="16"/>
  <c r="AA181" i="16"/>
  <c r="AA182" i="16"/>
  <c r="AA183" i="16"/>
  <c r="AA184" i="16"/>
  <c r="AA185" i="16"/>
  <c r="AA186" i="16"/>
  <c r="AA187" i="16"/>
  <c r="AA188" i="16"/>
  <c r="AA189" i="16"/>
  <c r="AA190" i="16"/>
  <c r="AA191" i="16"/>
  <c r="AA192" i="16"/>
  <c r="AA193" i="16"/>
  <c r="AA194" i="16"/>
  <c r="AA195" i="16"/>
  <c r="AA196" i="16"/>
  <c r="AA17" i="16"/>
  <c r="V16" i="20" l="1"/>
  <c r="V16" i="19"/>
  <c r="V16" i="18"/>
  <c r="V16" i="16"/>
  <c r="E196" i="13" l="1"/>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E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 i="13"/>
  <c r="E21" i="13"/>
  <c r="E22" i="13"/>
  <c r="E23" i="13"/>
  <c r="E24" i="13"/>
  <c r="E18" i="13"/>
  <c r="P16" i="3" l="1"/>
  <c r="E62" i="22" l="1"/>
  <c r="C17" i="16"/>
  <c r="O16" i="13" l="1"/>
  <c r="N16" i="13"/>
  <c r="P16" i="13"/>
  <c r="Q16" i="13"/>
  <c r="R16" i="13"/>
  <c r="S16" i="13"/>
  <c r="T16" i="13"/>
  <c r="U16" i="13"/>
  <c r="V16" i="13"/>
  <c r="R13" i="15" l="1"/>
  <c r="P13" i="15"/>
  <c r="K16" i="12"/>
  <c r="J16" i="12"/>
  <c r="I16" i="11"/>
  <c r="H16" i="11"/>
  <c r="J77" i="32"/>
  <c r="D77" i="32"/>
  <c r="C67" i="1"/>
  <c r="B67" i="1"/>
  <c r="D67" i="1" l="1"/>
  <c r="J23" i="1"/>
  <c r="S9" i="13" s="1"/>
  <c r="J24" i="1"/>
  <c r="S10" i="13" s="1"/>
  <c r="B38" i="14"/>
  <c r="J55" i="1" l="1"/>
  <c r="D55" i="1"/>
  <c r="I62" i="22" l="1"/>
  <c r="E81" i="32" l="1"/>
  <c r="F81" i="32"/>
  <c r="E82" i="32"/>
  <c r="F82" i="32"/>
  <c r="E84" i="32"/>
  <c r="F84" i="32"/>
  <c r="E85" i="32"/>
  <c r="F85" i="32"/>
  <c r="E86" i="32"/>
  <c r="F86" i="32"/>
  <c r="E87" i="32"/>
  <c r="F87" i="32"/>
  <c r="E88" i="32"/>
  <c r="F88" i="32"/>
  <c r="E89" i="32"/>
  <c r="F89" i="32"/>
  <c r="E19" i="32"/>
  <c r="E20" i="32"/>
  <c r="F20" i="32"/>
  <c r="E21" i="32"/>
  <c r="F21" i="32"/>
  <c r="E22" i="32"/>
  <c r="F22" i="32"/>
  <c r="E23" i="32"/>
  <c r="F23" i="32"/>
  <c r="E24" i="32"/>
  <c r="F24" i="32"/>
  <c r="E25" i="32"/>
  <c r="F25" i="32"/>
  <c r="E26" i="32"/>
  <c r="F26" i="32"/>
  <c r="E27" i="32"/>
  <c r="F27" i="32"/>
  <c r="E28" i="32"/>
  <c r="F28" i="32"/>
  <c r="E29" i="32"/>
  <c r="F29" i="32"/>
  <c r="E30" i="32"/>
  <c r="F30" i="32"/>
  <c r="E31" i="32"/>
  <c r="F31" i="32"/>
  <c r="E32" i="32"/>
  <c r="F32" i="32"/>
  <c r="E33" i="32"/>
  <c r="F33" i="32"/>
  <c r="E34" i="32"/>
  <c r="F34" i="32"/>
  <c r="E35" i="32"/>
  <c r="F35" i="32"/>
  <c r="E36" i="32"/>
  <c r="F36" i="32"/>
  <c r="E37" i="32"/>
  <c r="F37" i="32"/>
  <c r="E38" i="32"/>
  <c r="F38" i="32"/>
  <c r="E39" i="32"/>
  <c r="F39" i="32"/>
  <c r="E40" i="32"/>
  <c r="F40" i="32"/>
  <c r="E41" i="32"/>
  <c r="F41" i="32"/>
  <c r="E42" i="32"/>
  <c r="F42" i="32"/>
  <c r="E43" i="32"/>
  <c r="F43" i="32"/>
  <c r="E44" i="32"/>
  <c r="F44" i="32"/>
  <c r="E45" i="32"/>
  <c r="F45" i="32"/>
  <c r="E46" i="32"/>
  <c r="F46" i="32"/>
  <c r="E47" i="32"/>
  <c r="F47" i="32"/>
  <c r="E48" i="32"/>
  <c r="F48" i="32"/>
  <c r="E49" i="32"/>
  <c r="F49" i="32"/>
  <c r="E50" i="32"/>
  <c r="F50" i="32"/>
  <c r="E51" i="32"/>
  <c r="F51" i="32"/>
  <c r="E52" i="32"/>
  <c r="F52" i="32"/>
  <c r="E53" i="32"/>
  <c r="F53" i="32"/>
  <c r="E54" i="32"/>
  <c r="F54" i="32"/>
  <c r="E55" i="32"/>
  <c r="F55" i="32"/>
  <c r="E56" i="32"/>
  <c r="F56" i="32"/>
  <c r="E57" i="32"/>
  <c r="F57" i="32"/>
  <c r="E58" i="32"/>
  <c r="F58" i="32"/>
  <c r="E59" i="32"/>
  <c r="F59" i="32"/>
  <c r="E60" i="32"/>
  <c r="F60" i="32"/>
  <c r="E61" i="32"/>
  <c r="F61" i="32"/>
  <c r="E62" i="32"/>
  <c r="F62" i="32"/>
  <c r="E63" i="32"/>
  <c r="F63" i="32"/>
  <c r="E64" i="32"/>
  <c r="F64" i="32"/>
  <c r="E65" i="32"/>
  <c r="F65" i="32"/>
  <c r="E66" i="32"/>
  <c r="F66" i="32"/>
  <c r="E67" i="32"/>
  <c r="F67" i="32"/>
  <c r="E68" i="32"/>
  <c r="F68" i="32"/>
  <c r="E69" i="32"/>
  <c r="F69" i="32"/>
  <c r="E70" i="32"/>
  <c r="F70" i="32"/>
  <c r="E71" i="32"/>
  <c r="F71" i="32"/>
  <c r="E72" i="32"/>
  <c r="F72" i="32"/>
  <c r="E73" i="32"/>
  <c r="F73" i="32"/>
  <c r="E74" i="32"/>
  <c r="F74" i="32"/>
  <c r="E75" i="32"/>
  <c r="F75" i="32"/>
  <c r="E76" i="32"/>
  <c r="F76" i="32"/>
  <c r="I67" i="1"/>
  <c r="H67" i="1"/>
  <c r="J67" i="1" l="1"/>
  <c r="J19" i="32"/>
  <c r="J20" i="32"/>
  <c r="J21" i="32"/>
  <c r="J22" i="32"/>
  <c r="J23" i="32"/>
  <c r="J24" i="32"/>
  <c r="J25" i="32"/>
  <c r="J26" i="32"/>
  <c r="J27" i="32"/>
  <c r="J28" i="32"/>
  <c r="J29" i="32"/>
  <c r="J30" i="32"/>
  <c r="J31" i="32"/>
  <c r="J32" i="32"/>
  <c r="J33" i="32"/>
  <c r="J34" i="32"/>
  <c r="J35" i="32"/>
  <c r="J36" i="32"/>
  <c r="J37" i="32"/>
  <c r="J38" i="32"/>
  <c r="J39" i="32"/>
  <c r="J40" i="32"/>
  <c r="J41" i="32"/>
  <c r="J42" i="32"/>
  <c r="J43" i="32"/>
  <c r="J44" i="32"/>
  <c r="J45" i="32"/>
  <c r="J46" i="32"/>
  <c r="J47" i="32"/>
  <c r="J48" i="32"/>
  <c r="J49" i="32"/>
  <c r="J50" i="32"/>
  <c r="J51" i="32"/>
  <c r="J52" i="32"/>
  <c r="J53" i="32"/>
  <c r="J54" i="32"/>
  <c r="J55" i="32"/>
  <c r="J56" i="32"/>
  <c r="J57" i="32"/>
  <c r="J58" i="32"/>
  <c r="J59" i="32"/>
  <c r="J60" i="32"/>
  <c r="J61" i="32"/>
  <c r="J62" i="32"/>
  <c r="J63" i="32"/>
  <c r="J64" i="32"/>
  <c r="J65" i="32"/>
  <c r="J66" i="32"/>
  <c r="J67" i="32"/>
  <c r="J68" i="32"/>
  <c r="J69" i="32"/>
  <c r="J70" i="32"/>
  <c r="J71" i="32"/>
  <c r="J72" i="32"/>
  <c r="J73" i="32"/>
  <c r="J74" i="32"/>
  <c r="J75" i="32"/>
  <c r="J76" i="32"/>
  <c r="D19" i="32"/>
  <c r="D20" i="32"/>
  <c r="D21" i="32"/>
  <c r="D22" i="32"/>
  <c r="D23" i="32"/>
  <c r="D24" i="32"/>
  <c r="D25" i="32"/>
  <c r="D26" i="32"/>
  <c r="D27" i="32"/>
  <c r="D28" i="32"/>
  <c r="D29" i="32"/>
  <c r="D30" i="32"/>
  <c r="D31" i="32"/>
  <c r="D32" i="32"/>
  <c r="D33" i="32"/>
  <c r="D34" i="32"/>
  <c r="D35" i="32"/>
  <c r="D36" i="32"/>
  <c r="D37" i="32"/>
  <c r="D38" i="32"/>
  <c r="D39" i="32"/>
  <c r="D40" i="32"/>
  <c r="D41" i="32"/>
  <c r="D42" i="32"/>
  <c r="D43" i="32"/>
  <c r="D44" i="32"/>
  <c r="D45" i="32"/>
  <c r="D46" i="32"/>
  <c r="D47" i="32"/>
  <c r="D48" i="32"/>
  <c r="D49" i="32"/>
  <c r="D50" i="32"/>
  <c r="D51" i="32"/>
  <c r="D52" i="32"/>
  <c r="D53" i="32"/>
  <c r="D54" i="32"/>
  <c r="D55" i="32"/>
  <c r="D56" i="32"/>
  <c r="D57" i="32"/>
  <c r="D58" i="32"/>
  <c r="D59" i="32"/>
  <c r="D60" i="32"/>
  <c r="D61" i="32"/>
  <c r="D62" i="32"/>
  <c r="D63" i="32"/>
  <c r="D64" i="32"/>
  <c r="D65" i="32"/>
  <c r="D66" i="32"/>
  <c r="D67" i="32"/>
  <c r="D68" i="32"/>
  <c r="D69" i="32"/>
  <c r="D70" i="32"/>
  <c r="D71" i="32"/>
  <c r="D72" i="32"/>
  <c r="D73" i="32"/>
  <c r="D74" i="32"/>
  <c r="D75" i="32"/>
  <c r="D76" i="32"/>
  <c r="J18" i="32"/>
  <c r="D18" i="32"/>
  <c r="J89" i="32"/>
  <c r="D89" i="32"/>
  <c r="J88" i="32"/>
  <c r="D88" i="32"/>
  <c r="J87" i="32"/>
  <c r="D87" i="32"/>
  <c r="J86" i="32"/>
  <c r="D86" i="32"/>
  <c r="J85" i="32"/>
  <c r="D85" i="32"/>
  <c r="J84" i="32"/>
  <c r="D84" i="32"/>
  <c r="J83" i="32"/>
  <c r="D83" i="32"/>
  <c r="J82" i="32"/>
  <c r="D82" i="32"/>
  <c r="J81" i="32"/>
  <c r="D81" i="32"/>
  <c r="J80" i="32"/>
  <c r="D80" i="32"/>
  <c r="F20" i="15" l="1"/>
  <c r="F19" i="15"/>
  <c r="M19" i="14"/>
  <c r="M20" i="14"/>
  <c r="M21" i="14"/>
  <c r="M18" i="14"/>
  <c r="J19" i="14"/>
  <c r="J21" i="14"/>
  <c r="O19" i="14"/>
  <c r="L19" i="14"/>
  <c r="E20" i="15"/>
  <c r="H20" i="15"/>
  <c r="H19" i="15"/>
  <c r="E19" i="15"/>
  <c r="O21" i="14"/>
  <c r="L21" i="14"/>
  <c r="L20" i="14"/>
  <c r="O18" i="14"/>
  <c r="L18" i="14"/>
  <c r="V18" i="11"/>
  <c r="W18" i="11"/>
  <c r="V19" i="11"/>
  <c r="W19" i="11"/>
  <c r="V20" i="11"/>
  <c r="W20" i="11"/>
  <c r="V21" i="11"/>
  <c r="W21" i="11"/>
  <c r="V22" i="11"/>
  <c r="W22" i="11"/>
  <c r="V23" i="11"/>
  <c r="W23" i="11"/>
  <c r="V24" i="11"/>
  <c r="W24" i="11"/>
  <c r="V25" i="11"/>
  <c r="W25" i="11"/>
  <c r="V26" i="11"/>
  <c r="W26" i="11"/>
  <c r="V27" i="11"/>
  <c r="W27" i="11"/>
  <c r="V28" i="11"/>
  <c r="W28" i="11"/>
  <c r="V29" i="11"/>
  <c r="W29" i="11"/>
  <c r="V30" i="11"/>
  <c r="W30" i="11"/>
  <c r="V31" i="11"/>
  <c r="W31" i="11"/>
  <c r="V32" i="11"/>
  <c r="W32" i="11"/>
  <c r="V33" i="11"/>
  <c r="W33" i="11"/>
  <c r="V34" i="11"/>
  <c r="W34" i="11"/>
  <c r="V35" i="11"/>
  <c r="W35" i="11"/>
  <c r="V36" i="11"/>
  <c r="W36" i="11"/>
  <c r="V37" i="11"/>
  <c r="W37" i="11"/>
  <c r="V38" i="11"/>
  <c r="W38" i="11"/>
  <c r="V39" i="11"/>
  <c r="W39" i="11"/>
  <c r="V40" i="11"/>
  <c r="W40" i="11"/>
  <c r="V41" i="11"/>
  <c r="W41" i="11"/>
  <c r="V42" i="11"/>
  <c r="W42" i="11"/>
  <c r="V43" i="11"/>
  <c r="W43" i="11"/>
  <c r="V44" i="11"/>
  <c r="W44" i="11"/>
  <c r="V45" i="11"/>
  <c r="W45" i="11"/>
  <c r="V46" i="11"/>
  <c r="W46" i="11"/>
  <c r="V47" i="11"/>
  <c r="W47" i="11"/>
  <c r="V48" i="11"/>
  <c r="W48" i="11"/>
  <c r="V49" i="11"/>
  <c r="W49" i="11"/>
  <c r="V50" i="11"/>
  <c r="W50" i="11"/>
  <c r="V51" i="11"/>
  <c r="W51" i="11"/>
  <c r="V52" i="11"/>
  <c r="W52" i="11"/>
  <c r="V53" i="11"/>
  <c r="W53" i="11"/>
  <c r="V54" i="11"/>
  <c r="W54" i="11"/>
  <c r="V55" i="11"/>
  <c r="W55" i="11"/>
  <c r="V56" i="11"/>
  <c r="W56" i="11"/>
  <c r="V57" i="11"/>
  <c r="W57" i="11"/>
  <c r="V58" i="11"/>
  <c r="W58" i="11"/>
  <c r="V59" i="11"/>
  <c r="W59" i="11"/>
  <c r="V60" i="11"/>
  <c r="W60" i="11"/>
  <c r="V61" i="11"/>
  <c r="W61" i="11"/>
  <c r="V62" i="11"/>
  <c r="W62" i="11"/>
  <c r="V63" i="11"/>
  <c r="W63" i="11"/>
  <c r="V64" i="11"/>
  <c r="W64" i="11"/>
  <c r="V65" i="11"/>
  <c r="W65" i="11"/>
  <c r="V66" i="11"/>
  <c r="W66" i="11"/>
  <c r="V67" i="11"/>
  <c r="W67" i="11"/>
  <c r="V68" i="11"/>
  <c r="W68" i="11"/>
  <c r="V69" i="11"/>
  <c r="W69" i="11"/>
  <c r="V70" i="11"/>
  <c r="W70" i="11"/>
  <c r="V71" i="11"/>
  <c r="W71" i="11"/>
  <c r="V72" i="11"/>
  <c r="W72" i="11"/>
  <c r="V73" i="11"/>
  <c r="W73" i="11"/>
  <c r="V74" i="11"/>
  <c r="W74" i="11"/>
  <c r="V75" i="11"/>
  <c r="W75" i="11"/>
  <c r="V76" i="11"/>
  <c r="W76" i="11"/>
  <c r="V77" i="11"/>
  <c r="W77" i="11"/>
  <c r="V78" i="11"/>
  <c r="W78" i="11"/>
  <c r="V79" i="11"/>
  <c r="W79" i="11"/>
  <c r="V80" i="11"/>
  <c r="W80" i="11"/>
  <c r="V81" i="11"/>
  <c r="W81" i="11"/>
  <c r="V82" i="11"/>
  <c r="W82" i="11"/>
  <c r="V83" i="11"/>
  <c r="W83" i="11"/>
  <c r="V84" i="11"/>
  <c r="W84" i="11"/>
  <c r="V85" i="11"/>
  <c r="W85" i="11"/>
  <c r="V86" i="11"/>
  <c r="W86" i="11"/>
  <c r="V87" i="11"/>
  <c r="W87" i="11"/>
  <c r="V88" i="11"/>
  <c r="W88" i="11"/>
  <c r="V89" i="11"/>
  <c r="W89" i="11"/>
  <c r="V90" i="11"/>
  <c r="W90" i="11"/>
  <c r="V91" i="11"/>
  <c r="W91" i="11"/>
  <c r="V92" i="11"/>
  <c r="W92" i="11"/>
  <c r="V93" i="11"/>
  <c r="W93" i="11"/>
  <c r="V94" i="11"/>
  <c r="W94" i="11"/>
  <c r="V95" i="11"/>
  <c r="W95" i="11"/>
  <c r="V96" i="11"/>
  <c r="W96" i="11"/>
  <c r="V97" i="11"/>
  <c r="W97" i="11"/>
  <c r="V98" i="11"/>
  <c r="W98" i="11"/>
  <c r="V99" i="11"/>
  <c r="W99" i="11"/>
  <c r="V100" i="11"/>
  <c r="W100" i="11"/>
  <c r="V101" i="11"/>
  <c r="W101" i="11"/>
  <c r="V102" i="11"/>
  <c r="W102" i="11"/>
  <c r="V103" i="11"/>
  <c r="W103" i="11"/>
  <c r="V104" i="11"/>
  <c r="W104" i="11"/>
  <c r="V105" i="11"/>
  <c r="W105" i="11"/>
  <c r="V106" i="11"/>
  <c r="W106" i="11"/>
  <c r="V107" i="11"/>
  <c r="W107" i="11"/>
  <c r="V108" i="11"/>
  <c r="W108" i="11"/>
  <c r="V109" i="11"/>
  <c r="W109" i="11"/>
  <c r="V110" i="11"/>
  <c r="W110" i="11"/>
  <c r="V111" i="11"/>
  <c r="W111" i="11"/>
  <c r="V112" i="11"/>
  <c r="W112" i="11"/>
  <c r="V113" i="11"/>
  <c r="W113" i="11"/>
  <c r="V114" i="11"/>
  <c r="W114" i="11"/>
  <c r="V115" i="11"/>
  <c r="W115" i="11"/>
  <c r="V116" i="11"/>
  <c r="W116" i="11"/>
  <c r="V117" i="11"/>
  <c r="W117" i="11"/>
  <c r="V118" i="11"/>
  <c r="W118" i="11"/>
  <c r="V119" i="11"/>
  <c r="W119" i="11"/>
  <c r="V120" i="11"/>
  <c r="W120" i="11"/>
  <c r="V121" i="11"/>
  <c r="W121" i="11"/>
  <c r="V122" i="11"/>
  <c r="W122" i="11"/>
  <c r="V123" i="11"/>
  <c r="W123" i="11"/>
  <c r="V124" i="11"/>
  <c r="W124" i="11"/>
  <c r="V125" i="11"/>
  <c r="W125" i="11"/>
  <c r="V126" i="11"/>
  <c r="W126" i="11"/>
  <c r="V127" i="11"/>
  <c r="W127" i="11"/>
  <c r="V128" i="11"/>
  <c r="W128" i="11"/>
  <c r="V129" i="11"/>
  <c r="W129" i="11"/>
  <c r="V130" i="11"/>
  <c r="W130" i="11"/>
  <c r="V131" i="11"/>
  <c r="W131" i="11"/>
  <c r="V132" i="11"/>
  <c r="W132" i="11"/>
  <c r="V133" i="11"/>
  <c r="W133" i="11"/>
  <c r="V134" i="11"/>
  <c r="W134" i="11"/>
  <c r="V135" i="11"/>
  <c r="W135" i="11"/>
  <c r="V136" i="11"/>
  <c r="W136" i="11"/>
  <c r="V137" i="11"/>
  <c r="W137" i="11"/>
  <c r="V138" i="11"/>
  <c r="W138" i="11"/>
  <c r="V139" i="11"/>
  <c r="W139" i="11"/>
  <c r="V140" i="11"/>
  <c r="W140" i="11"/>
  <c r="V141" i="11"/>
  <c r="W141" i="11"/>
  <c r="V142" i="11"/>
  <c r="W142" i="11"/>
  <c r="V143" i="11"/>
  <c r="W143" i="11"/>
  <c r="V144" i="11"/>
  <c r="W144" i="11"/>
  <c r="V145" i="11"/>
  <c r="W145" i="11"/>
  <c r="V146" i="11"/>
  <c r="W146" i="11"/>
  <c r="V147" i="11"/>
  <c r="W147" i="11"/>
  <c r="V148" i="11"/>
  <c r="W148" i="11"/>
  <c r="V149" i="11"/>
  <c r="W149" i="11"/>
  <c r="V150" i="11"/>
  <c r="W150" i="11"/>
  <c r="V151" i="11"/>
  <c r="W151" i="11"/>
  <c r="V152" i="11"/>
  <c r="W152" i="11"/>
  <c r="V153" i="11"/>
  <c r="W153" i="11"/>
  <c r="V154" i="11"/>
  <c r="W154" i="11"/>
  <c r="V155" i="11"/>
  <c r="W155" i="11"/>
  <c r="V156" i="11"/>
  <c r="W156" i="11"/>
  <c r="V157" i="11"/>
  <c r="W157" i="11"/>
  <c r="V158" i="11"/>
  <c r="W158" i="11"/>
  <c r="V159" i="11"/>
  <c r="W159" i="11"/>
  <c r="V160" i="11"/>
  <c r="W160" i="11"/>
  <c r="V161" i="11"/>
  <c r="W161" i="11"/>
  <c r="V162" i="11"/>
  <c r="W162" i="11"/>
  <c r="V163" i="11"/>
  <c r="W163" i="11"/>
  <c r="V164" i="11"/>
  <c r="W164" i="11"/>
  <c r="V165" i="11"/>
  <c r="W165" i="11"/>
  <c r="V166" i="11"/>
  <c r="W166" i="11"/>
  <c r="V167" i="11"/>
  <c r="W167" i="11"/>
  <c r="V168" i="11"/>
  <c r="W168" i="11"/>
  <c r="V169" i="11"/>
  <c r="W169" i="11"/>
  <c r="V170" i="11"/>
  <c r="W170" i="11"/>
  <c r="V171" i="11"/>
  <c r="W171" i="11"/>
  <c r="V172" i="11"/>
  <c r="W172" i="11"/>
  <c r="V173" i="11"/>
  <c r="W173" i="11"/>
  <c r="V174" i="11"/>
  <c r="W174" i="11"/>
  <c r="V175" i="11"/>
  <c r="W175" i="11"/>
  <c r="V176" i="11"/>
  <c r="W176" i="11"/>
  <c r="V177" i="11"/>
  <c r="W177" i="11"/>
  <c r="V178" i="11"/>
  <c r="W178" i="11"/>
  <c r="V179" i="11"/>
  <c r="W179" i="11"/>
  <c r="V180" i="11"/>
  <c r="W180" i="11"/>
  <c r="V181" i="11"/>
  <c r="W181" i="11"/>
  <c r="V182" i="11"/>
  <c r="W182" i="11"/>
  <c r="V183" i="11"/>
  <c r="W183" i="11"/>
  <c r="V184" i="11"/>
  <c r="W184" i="11"/>
  <c r="V185" i="11"/>
  <c r="W185" i="11"/>
  <c r="V186" i="11"/>
  <c r="W186" i="11"/>
  <c r="V187" i="11"/>
  <c r="W187" i="11"/>
  <c r="V188" i="11"/>
  <c r="W188" i="11"/>
  <c r="V189" i="11"/>
  <c r="W189" i="11"/>
  <c r="V190" i="11"/>
  <c r="W190" i="11"/>
  <c r="V191" i="11"/>
  <c r="W191" i="11"/>
  <c r="V192" i="11"/>
  <c r="W192" i="11"/>
  <c r="V193" i="11"/>
  <c r="W193" i="11"/>
  <c r="V194" i="11"/>
  <c r="W194" i="11"/>
  <c r="V195" i="11"/>
  <c r="W195" i="11"/>
  <c r="V196" i="11"/>
  <c r="W196" i="11"/>
  <c r="W17" i="11"/>
  <c r="V17" i="11"/>
  <c r="AC18" i="13"/>
  <c r="AD18" i="13"/>
  <c r="AE18" i="13"/>
  <c r="AF18" i="13"/>
  <c r="AG18" i="13"/>
  <c r="AC19" i="13"/>
  <c r="AD19" i="13"/>
  <c r="AE19" i="13"/>
  <c r="AF19" i="13"/>
  <c r="AG19" i="13"/>
  <c r="AC20" i="13"/>
  <c r="E20" i="13" s="1"/>
  <c r="AD20" i="13"/>
  <c r="AE20" i="13"/>
  <c r="AF20" i="13"/>
  <c r="AG20" i="13"/>
  <c r="AC21" i="13"/>
  <c r="AD21" i="13"/>
  <c r="AE21" i="13"/>
  <c r="AF21" i="13"/>
  <c r="AG21" i="13"/>
  <c r="AC22" i="13"/>
  <c r="AD22" i="13"/>
  <c r="AE22" i="13"/>
  <c r="AF22" i="13"/>
  <c r="AG22" i="13"/>
  <c r="AC23" i="13"/>
  <c r="AD23" i="13"/>
  <c r="AE23" i="13"/>
  <c r="AF23" i="13"/>
  <c r="AG23" i="13"/>
  <c r="AC24" i="13"/>
  <c r="AD24" i="13"/>
  <c r="AE24" i="13"/>
  <c r="AF24" i="13"/>
  <c r="AG24" i="13"/>
  <c r="AC25" i="13"/>
  <c r="AD25" i="13"/>
  <c r="AE25" i="13"/>
  <c r="AF25" i="13"/>
  <c r="AG25" i="13"/>
  <c r="AC26" i="13"/>
  <c r="AD26" i="13"/>
  <c r="AE26" i="13"/>
  <c r="AF26" i="13"/>
  <c r="AG26" i="13"/>
  <c r="AC27" i="13"/>
  <c r="AD27" i="13"/>
  <c r="AE27" i="13"/>
  <c r="AF27" i="13"/>
  <c r="AG27" i="13"/>
  <c r="AC28" i="13"/>
  <c r="AD28" i="13"/>
  <c r="AE28" i="13"/>
  <c r="AF28" i="13"/>
  <c r="AG28" i="13"/>
  <c r="AC29" i="13"/>
  <c r="AD29" i="13"/>
  <c r="AE29" i="13"/>
  <c r="AF29" i="13"/>
  <c r="AG29" i="13"/>
  <c r="AC30" i="13"/>
  <c r="AD30" i="13"/>
  <c r="AE30" i="13"/>
  <c r="AF30" i="13"/>
  <c r="AG30" i="13"/>
  <c r="AC31" i="13"/>
  <c r="AD31" i="13"/>
  <c r="AE31" i="13"/>
  <c r="AF31" i="13"/>
  <c r="AG31" i="13"/>
  <c r="AC32" i="13"/>
  <c r="AD32" i="13"/>
  <c r="AE32" i="13"/>
  <c r="AF32" i="13"/>
  <c r="AG32" i="13"/>
  <c r="AC33" i="13"/>
  <c r="AD33" i="13"/>
  <c r="AE33" i="13"/>
  <c r="AF33" i="13"/>
  <c r="AG33" i="13"/>
  <c r="AC34" i="13"/>
  <c r="AD34" i="13"/>
  <c r="AE34" i="13"/>
  <c r="AF34" i="13"/>
  <c r="AG34" i="13"/>
  <c r="AC35" i="13"/>
  <c r="AD35" i="13"/>
  <c r="AE35" i="13"/>
  <c r="AF35" i="13"/>
  <c r="AG35" i="13"/>
  <c r="AC36" i="13"/>
  <c r="AD36" i="13"/>
  <c r="AE36" i="13"/>
  <c r="AF36" i="13"/>
  <c r="AG36" i="13"/>
  <c r="AC37" i="13"/>
  <c r="AD37" i="13"/>
  <c r="AE37" i="13"/>
  <c r="AF37" i="13"/>
  <c r="AG37" i="13"/>
  <c r="AC38" i="13"/>
  <c r="AD38" i="13"/>
  <c r="AE38" i="13"/>
  <c r="AF38" i="13"/>
  <c r="AG38" i="13"/>
  <c r="AC39" i="13"/>
  <c r="AD39" i="13"/>
  <c r="AE39" i="13"/>
  <c r="AF39" i="13"/>
  <c r="AG39" i="13"/>
  <c r="AC40" i="13"/>
  <c r="AD40" i="13"/>
  <c r="AE40" i="13"/>
  <c r="AF40" i="13"/>
  <c r="AG40" i="13"/>
  <c r="AC41" i="13"/>
  <c r="AD41" i="13"/>
  <c r="AE41" i="13"/>
  <c r="AF41" i="13"/>
  <c r="AG41" i="13"/>
  <c r="AC42" i="13"/>
  <c r="AD42" i="13"/>
  <c r="AE42" i="13"/>
  <c r="AF42" i="13"/>
  <c r="AG42" i="13"/>
  <c r="AC43" i="13"/>
  <c r="AD43" i="13"/>
  <c r="AE43" i="13"/>
  <c r="AF43" i="13"/>
  <c r="AG43" i="13"/>
  <c r="AC44" i="13"/>
  <c r="AD44" i="13"/>
  <c r="AE44" i="13"/>
  <c r="AF44" i="13"/>
  <c r="AG44" i="13"/>
  <c r="AC45" i="13"/>
  <c r="AD45" i="13"/>
  <c r="AE45" i="13"/>
  <c r="AF45" i="13"/>
  <c r="AG45" i="13"/>
  <c r="AC46" i="13"/>
  <c r="AD46" i="13"/>
  <c r="AE46" i="13"/>
  <c r="AF46" i="13"/>
  <c r="AG46" i="13"/>
  <c r="AC47" i="13"/>
  <c r="AD47" i="13"/>
  <c r="AE47" i="13"/>
  <c r="AF47" i="13"/>
  <c r="AG47" i="13"/>
  <c r="AC48" i="13"/>
  <c r="AD48" i="13"/>
  <c r="AE48" i="13"/>
  <c r="AF48" i="13"/>
  <c r="AG48" i="13"/>
  <c r="AC49" i="13"/>
  <c r="AD49" i="13"/>
  <c r="AE49" i="13"/>
  <c r="AF49" i="13"/>
  <c r="AG49" i="13"/>
  <c r="AC50" i="13"/>
  <c r="AD50" i="13"/>
  <c r="AE50" i="13"/>
  <c r="AF50" i="13"/>
  <c r="AG50" i="13"/>
  <c r="AC51" i="13"/>
  <c r="AD51" i="13"/>
  <c r="AE51" i="13"/>
  <c r="AF51" i="13"/>
  <c r="AG51" i="13"/>
  <c r="AC52" i="13"/>
  <c r="AD52" i="13"/>
  <c r="AE52" i="13"/>
  <c r="AF52" i="13"/>
  <c r="AG52" i="13"/>
  <c r="AC53" i="13"/>
  <c r="AD53" i="13"/>
  <c r="AE53" i="13"/>
  <c r="AF53" i="13"/>
  <c r="AG53" i="13"/>
  <c r="AC54" i="13"/>
  <c r="AD54" i="13"/>
  <c r="AE54" i="13"/>
  <c r="AF54" i="13"/>
  <c r="AG54" i="13"/>
  <c r="AC55" i="13"/>
  <c r="AD55" i="13"/>
  <c r="AE55" i="13"/>
  <c r="AF55" i="13"/>
  <c r="AG55" i="13"/>
  <c r="AC56" i="13"/>
  <c r="AD56" i="13"/>
  <c r="AE56" i="13"/>
  <c r="AF56" i="13"/>
  <c r="AG56" i="13"/>
  <c r="AC57" i="13"/>
  <c r="AD57" i="13"/>
  <c r="AE57" i="13"/>
  <c r="AF57" i="13"/>
  <c r="AG57" i="13"/>
  <c r="AC58" i="13"/>
  <c r="AD58" i="13"/>
  <c r="AE58" i="13"/>
  <c r="AF58" i="13"/>
  <c r="AG58" i="13"/>
  <c r="AC59" i="13"/>
  <c r="AD59" i="13"/>
  <c r="AE59" i="13"/>
  <c r="AF59" i="13"/>
  <c r="AG59" i="13"/>
  <c r="AC60" i="13"/>
  <c r="AD60" i="13"/>
  <c r="AE60" i="13"/>
  <c r="AF60" i="13"/>
  <c r="AG60" i="13"/>
  <c r="AC61" i="13"/>
  <c r="AD61" i="13"/>
  <c r="AE61" i="13"/>
  <c r="AF61" i="13"/>
  <c r="AG61" i="13"/>
  <c r="AC62" i="13"/>
  <c r="AD62" i="13"/>
  <c r="AE62" i="13"/>
  <c r="AF62" i="13"/>
  <c r="AG62" i="13"/>
  <c r="AC63" i="13"/>
  <c r="AD63" i="13"/>
  <c r="AE63" i="13"/>
  <c r="AF63" i="13"/>
  <c r="AG63" i="13"/>
  <c r="AC64" i="13"/>
  <c r="AD64" i="13"/>
  <c r="AE64" i="13"/>
  <c r="AF64" i="13"/>
  <c r="AG64" i="13"/>
  <c r="AC65" i="13"/>
  <c r="AD65" i="13"/>
  <c r="AE65" i="13"/>
  <c r="AF65" i="13"/>
  <c r="AG65" i="13"/>
  <c r="AC66" i="13"/>
  <c r="AD66" i="13"/>
  <c r="AE66" i="13"/>
  <c r="AF66" i="13"/>
  <c r="AG66" i="13"/>
  <c r="AC67" i="13"/>
  <c r="AD67" i="13"/>
  <c r="AE67" i="13"/>
  <c r="AF67" i="13"/>
  <c r="AG67" i="13"/>
  <c r="AC68" i="13"/>
  <c r="AD68" i="13"/>
  <c r="AE68" i="13"/>
  <c r="AF68" i="13"/>
  <c r="AG68" i="13"/>
  <c r="AC69" i="13"/>
  <c r="AD69" i="13"/>
  <c r="AE69" i="13"/>
  <c r="AF69" i="13"/>
  <c r="AG69" i="13"/>
  <c r="AC70" i="13"/>
  <c r="AD70" i="13"/>
  <c r="AE70" i="13"/>
  <c r="AF70" i="13"/>
  <c r="AG70" i="13"/>
  <c r="AC71" i="13"/>
  <c r="AD71" i="13"/>
  <c r="AE71" i="13"/>
  <c r="AF71" i="13"/>
  <c r="AG71" i="13"/>
  <c r="AC72" i="13"/>
  <c r="AD72" i="13"/>
  <c r="AE72" i="13"/>
  <c r="AF72" i="13"/>
  <c r="AG72" i="13"/>
  <c r="AC73" i="13"/>
  <c r="AD73" i="13"/>
  <c r="AE73" i="13"/>
  <c r="AF73" i="13"/>
  <c r="AG73" i="13"/>
  <c r="AC74" i="13"/>
  <c r="AD74" i="13"/>
  <c r="AE74" i="13"/>
  <c r="AF74" i="13"/>
  <c r="AG74" i="13"/>
  <c r="AC75" i="13"/>
  <c r="AD75" i="13"/>
  <c r="AE75" i="13"/>
  <c r="AF75" i="13"/>
  <c r="AG75" i="13"/>
  <c r="AC76" i="13"/>
  <c r="AD76" i="13"/>
  <c r="AE76" i="13"/>
  <c r="AF76" i="13"/>
  <c r="AG76" i="13"/>
  <c r="AC77" i="13"/>
  <c r="AD77" i="13"/>
  <c r="AE77" i="13"/>
  <c r="AF77" i="13"/>
  <c r="AG77" i="13"/>
  <c r="AC78" i="13"/>
  <c r="AD78" i="13"/>
  <c r="AE78" i="13"/>
  <c r="AF78" i="13"/>
  <c r="AG78" i="13"/>
  <c r="AC79" i="13"/>
  <c r="AD79" i="13"/>
  <c r="AE79" i="13"/>
  <c r="AF79" i="13"/>
  <c r="AG79" i="13"/>
  <c r="AC80" i="13"/>
  <c r="AD80" i="13"/>
  <c r="AE80" i="13"/>
  <c r="AF80" i="13"/>
  <c r="AG80" i="13"/>
  <c r="AC81" i="13"/>
  <c r="AD81" i="13"/>
  <c r="AE81" i="13"/>
  <c r="AF81" i="13"/>
  <c r="AG81" i="13"/>
  <c r="AC82" i="13"/>
  <c r="AD82" i="13"/>
  <c r="AE82" i="13"/>
  <c r="AF82" i="13"/>
  <c r="AG82" i="13"/>
  <c r="AC83" i="13"/>
  <c r="AD83" i="13"/>
  <c r="AE83" i="13"/>
  <c r="AF83" i="13"/>
  <c r="AG83" i="13"/>
  <c r="AC84" i="13"/>
  <c r="AD84" i="13"/>
  <c r="AE84" i="13"/>
  <c r="AF84" i="13"/>
  <c r="AG84" i="13"/>
  <c r="AC85" i="13"/>
  <c r="AD85" i="13"/>
  <c r="AE85" i="13"/>
  <c r="AF85" i="13"/>
  <c r="AG85" i="13"/>
  <c r="AC86" i="13"/>
  <c r="AD86" i="13"/>
  <c r="AE86" i="13"/>
  <c r="AF86" i="13"/>
  <c r="AG86" i="13"/>
  <c r="AC87" i="13"/>
  <c r="AD87" i="13"/>
  <c r="AE87" i="13"/>
  <c r="AF87" i="13"/>
  <c r="AG87" i="13"/>
  <c r="AC88" i="13"/>
  <c r="AD88" i="13"/>
  <c r="AE88" i="13"/>
  <c r="AF88" i="13"/>
  <c r="AG88" i="13"/>
  <c r="AC89" i="13"/>
  <c r="AD89" i="13"/>
  <c r="AE89" i="13"/>
  <c r="AF89" i="13"/>
  <c r="AG89" i="13"/>
  <c r="AC90" i="13"/>
  <c r="AD90" i="13"/>
  <c r="AE90" i="13"/>
  <c r="AF90" i="13"/>
  <c r="AG90" i="13"/>
  <c r="AC91" i="13"/>
  <c r="AD91" i="13"/>
  <c r="AE91" i="13"/>
  <c r="AF91" i="13"/>
  <c r="AG91" i="13"/>
  <c r="AC92" i="13"/>
  <c r="AD92" i="13"/>
  <c r="AE92" i="13"/>
  <c r="AF92" i="13"/>
  <c r="AG92" i="13"/>
  <c r="AC93" i="13"/>
  <c r="AD93" i="13"/>
  <c r="AE93" i="13"/>
  <c r="AF93" i="13"/>
  <c r="AG93" i="13"/>
  <c r="AC94" i="13"/>
  <c r="AD94" i="13"/>
  <c r="AE94" i="13"/>
  <c r="AF94" i="13"/>
  <c r="AG94" i="13"/>
  <c r="AC95" i="13"/>
  <c r="AD95" i="13"/>
  <c r="AE95" i="13"/>
  <c r="AF95" i="13"/>
  <c r="AG95" i="13"/>
  <c r="AC96" i="13"/>
  <c r="AD96" i="13"/>
  <c r="AE96" i="13"/>
  <c r="AF96" i="13"/>
  <c r="AG96" i="13"/>
  <c r="AC97" i="13"/>
  <c r="AD97" i="13"/>
  <c r="AE97" i="13"/>
  <c r="AF97" i="13"/>
  <c r="AG97" i="13"/>
  <c r="AC98" i="13"/>
  <c r="AD98" i="13"/>
  <c r="AE98" i="13"/>
  <c r="AF98" i="13"/>
  <c r="AG98" i="13"/>
  <c r="AC99" i="13"/>
  <c r="AD99" i="13"/>
  <c r="AE99" i="13"/>
  <c r="AF99" i="13"/>
  <c r="AG99" i="13"/>
  <c r="AC100" i="13"/>
  <c r="AD100" i="13"/>
  <c r="AE100" i="13"/>
  <c r="AF100" i="13"/>
  <c r="AG100" i="13"/>
  <c r="AC101" i="13"/>
  <c r="AD101" i="13"/>
  <c r="AE101" i="13"/>
  <c r="AF101" i="13"/>
  <c r="AG101" i="13"/>
  <c r="AC102" i="13"/>
  <c r="AD102" i="13"/>
  <c r="AE102" i="13"/>
  <c r="AF102" i="13"/>
  <c r="AG102" i="13"/>
  <c r="AC103" i="13"/>
  <c r="AD103" i="13"/>
  <c r="AE103" i="13"/>
  <c r="AF103" i="13"/>
  <c r="AG103" i="13"/>
  <c r="AC104" i="13"/>
  <c r="AD104" i="13"/>
  <c r="AE104" i="13"/>
  <c r="AF104" i="13"/>
  <c r="AG104" i="13"/>
  <c r="AC105" i="13"/>
  <c r="AD105" i="13"/>
  <c r="AE105" i="13"/>
  <c r="AF105" i="13"/>
  <c r="AG105" i="13"/>
  <c r="AC106" i="13"/>
  <c r="AD106" i="13"/>
  <c r="AE106" i="13"/>
  <c r="AF106" i="13"/>
  <c r="AG106" i="13"/>
  <c r="AC107" i="13"/>
  <c r="AD107" i="13"/>
  <c r="AE107" i="13"/>
  <c r="AF107" i="13"/>
  <c r="AG107" i="13"/>
  <c r="AC108" i="13"/>
  <c r="AD108" i="13"/>
  <c r="AE108" i="13"/>
  <c r="AF108" i="13"/>
  <c r="AG108" i="13"/>
  <c r="AC109" i="13"/>
  <c r="AD109" i="13"/>
  <c r="AE109" i="13"/>
  <c r="AF109" i="13"/>
  <c r="AG109" i="13"/>
  <c r="AC110" i="13"/>
  <c r="AD110" i="13"/>
  <c r="AE110" i="13"/>
  <c r="AF110" i="13"/>
  <c r="AG110" i="13"/>
  <c r="AC111" i="13"/>
  <c r="AD111" i="13"/>
  <c r="AE111" i="13"/>
  <c r="AF111" i="13"/>
  <c r="AG111" i="13"/>
  <c r="AC112" i="13"/>
  <c r="AD112" i="13"/>
  <c r="AE112" i="13"/>
  <c r="AF112" i="13"/>
  <c r="AG112" i="13"/>
  <c r="AC113" i="13"/>
  <c r="AD113" i="13"/>
  <c r="AE113" i="13"/>
  <c r="AF113" i="13"/>
  <c r="AG113" i="13"/>
  <c r="AC114" i="13"/>
  <c r="AD114" i="13"/>
  <c r="AE114" i="13"/>
  <c r="AF114" i="13"/>
  <c r="AG114" i="13"/>
  <c r="AC115" i="13"/>
  <c r="AD115" i="13"/>
  <c r="AE115" i="13"/>
  <c r="AF115" i="13"/>
  <c r="AG115" i="13"/>
  <c r="AC116" i="13"/>
  <c r="AD116" i="13"/>
  <c r="AE116" i="13"/>
  <c r="AF116" i="13"/>
  <c r="AG116" i="13"/>
  <c r="AC117" i="13"/>
  <c r="AD117" i="13"/>
  <c r="AE117" i="13"/>
  <c r="AF117" i="13"/>
  <c r="AG117" i="13"/>
  <c r="AC118" i="13"/>
  <c r="AD118" i="13"/>
  <c r="AE118" i="13"/>
  <c r="AF118" i="13"/>
  <c r="AG118" i="13"/>
  <c r="AC119" i="13"/>
  <c r="AD119" i="13"/>
  <c r="AE119" i="13"/>
  <c r="AF119" i="13"/>
  <c r="AG119" i="13"/>
  <c r="AC120" i="13"/>
  <c r="AD120" i="13"/>
  <c r="AE120" i="13"/>
  <c r="AF120" i="13"/>
  <c r="AG120" i="13"/>
  <c r="AC121" i="13"/>
  <c r="AD121" i="13"/>
  <c r="AE121" i="13"/>
  <c r="AF121" i="13"/>
  <c r="AG121" i="13"/>
  <c r="AC122" i="13"/>
  <c r="AD122" i="13"/>
  <c r="AE122" i="13"/>
  <c r="AF122" i="13"/>
  <c r="AG122" i="13"/>
  <c r="AC123" i="13"/>
  <c r="AD123" i="13"/>
  <c r="AE123" i="13"/>
  <c r="AF123" i="13"/>
  <c r="AG123" i="13"/>
  <c r="AC124" i="13"/>
  <c r="AD124" i="13"/>
  <c r="AE124" i="13"/>
  <c r="AF124" i="13"/>
  <c r="AG124" i="13"/>
  <c r="AC125" i="13"/>
  <c r="AD125" i="13"/>
  <c r="AE125" i="13"/>
  <c r="AF125" i="13"/>
  <c r="AG125" i="13"/>
  <c r="AC126" i="13"/>
  <c r="AD126" i="13"/>
  <c r="AE126" i="13"/>
  <c r="AF126" i="13"/>
  <c r="AG126" i="13"/>
  <c r="AC127" i="13"/>
  <c r="AD127" i="13"/>
  <c r="AE127" i="13"/>
  <c r="AF127" i="13"/>
  <c r="AG127" i="13"/>
  <c r="AC128" i="13"/>
  <c r="AD128" i="13"/>
  <c r="AE128" i="13"/>
  <c r="AF128" i="13"/>
  <c r="AG128" i="13"/>
  <c r="AC129" i="13"/>
  <c r="AD129" i="13"/>
  <c r="AE129" i="13"/>
  <c r="AF129" i="13"/>
  <c r="AG129" i="13"/>
  <c r="AC130" i="13"/>
  <c r="AD130" i="13"/>
  <c r="AE130" i="13"/>
  <c r="AF130" i="13"/>
  <c r="AG130" i="13"/>
  <c r="AC131" i="13"/>
  <c r="AD131" i="13"/>
  <c r="AE131" i="13"/>
  <c r="AF131" i="13"/>
  <c r="AG131" i="13"/>
  <c r="AC132" i="13"/>
  <c r="AD132" i="13"/>
  <c r="AE132" i="13"/>
  <c r="AF132" i="13"/>
  <c r="AG132" i="13"/>
  <c r="AC133" i="13"/>
  <c r="AD133" i="13"/>
  <c r="AE133" i="13"/>
  <c r="AF133" i="13"/>
  <c r="AG133" i="13"/>
  <c r="AC134" i="13"/>
  <c r="AD134" i="13"/>
  <c r="AE134" i="13"/>
  <c r="AF134" i="13"/>
  <c r="AG134" i="13"/>
  <c r="AC135" i="13"/>
  <c r="AD135" i="13"/>
  <c r="AE135" i="13"/>
  <c r="AF135" i="13"/>
  <c r="AG135" i="13"/>
  <c r="AC136" i="13"/>
  <c r="AD136" i="13"/>
  <c r="AE136" i="13"/>
  <c r="AF136" i="13"/>
  <c r="AG136" i="13"/>
  <c r="AC137" i="13"/>
  <c r="AD137" i="13"/>
  <c r="AE137" i="13"/>
  <c r="AF137" i="13"/>
  <c r="AG137" i="13"/>
  <c r="AC138" i="13"/>
  <c r="AD138" i="13"/>
  <c r="AE138" i="13"/>
  <c r="AF138" i="13"/>
  <c r="AG138" i="13"/>
  <c r="AC139" i="13"/>
  <c r="AD139" i="13"/>
  <c r="AE139" i="13"/>
  <c r="AF139" i="13"/>
  <c r="AG139" i="13"/>
  <c r="AC140" i="13"/>
  <c r="AD140" i="13"/>
  <c r="AE140" i="13"/>
  <c r="AF140" i="13"/>
  <c r="AG140" i="13"/>
  <c r="AC141" i="13"/>
  <c r="AD141" i="13"/>
  <c r="AE141" i="13"/>
  <c r="AF141" i="13"/>
  <c r="AG141" i="13"/>
  <c r="AC142" i="13"/>
  <c r="AD142" i="13"/>
  <c r="AE142" i="13"/>
  <c r="AF142" i="13"/>
  <c r="AG142" i="13"/>
  <c r="AC143" i="13"/>
  <c r="AD143" i="13"/>
  <c r="AE143" i="13"/>
  <c r="AF143" i="13"/>
  <c r="AG143" i="13"/>
  <c r="AC144" i="13"/>
  <c r="AD144" i="13"/>
  <c r="AE144" i="13"/>
  <c r="AF144" i="13"/>
  <c r="AG144" i="13"/>
  <c r="AC145" i="13"/>
  <c r="AD145" i="13"/>
  <c r="AE145" i="13"/>
  <c r="AF145" i="13"/>
  <c r="AG145" i="13"/>
  <c r="AC146" i="13"/>
  <c r="AD146" i="13"/>
  <c r="AE146" i="13"/>
  <c r="AF146" i="13"/>
  <c r="AG146" i="13"/>
  <c r="AC147" i="13"/>
  <c r="AD147" i="13"/>
  <c r="AE147" i="13"/>
  <c r="AF147" i="13"/>
  <c r="AG147" i="13"/>
  <c r="AC148" i="13"/>
  <c r="AD148" i="13"/>
  <c r="AE148" i="13"/>
  <c r="AF148" i="13"/>
  <c r="AG148" i="13"/>
  <c r="AC149" i="13"/>
  <c r="AD149" i="13"/>
  <c r="AE149" i="13"/>
  <c r="AF149" i="13"/>
  <c r="AG149" i="13"/>
  <c r="AC150" i="13"/>
  <c r="AD150" i="13"/>
  <c r="AE150" i="13"/>
  <c r="AF150" i="13"/>
  <c r="AG150" i="13"/>
  <c r="AC151" i="13"/>
  <c r="AD151" i="13"/>
  <c r="AE151" i="13"/>
  <c r="AF151" i="13"/>
  <c r="AG151" i="13"/>
  <c r="AC152" i="13"/>
  <c r="AD152" i="13"/>
  <c r="AE152" i="13"/>
  <c r="AF152" i="13"/>
  <c r="AG152" i="13"/>
  <c r="AC153" i="13"/>
  <c r="AD153" i="13"/>
  <c r="AE153" i="13"/>
  <c r="AF153" i="13"/>
  <c r="AG153" i="13"/>
  <c r="AC154" i="13"/>
  <c r="AD154" i="13"/>
  <c r="AE154" i="13"/>
  <c r="AF154" i="13"/>
  <c r="AG154" i="13"/>
  <c r="AC155" i="13"/>
  <c r="AD155" i="13"/>
  <c r="AE155" i="13"/>
  <c r="AF155" i="13"/>
  <c r="AG155" i="13"/>
  <c r="AC156" i="13"/>
  <c r="AD156" i="13"/>
  <c r="AE156" i="13"/>
  <c r="AF156" i="13"/>
  <c r="AG156" i="13"/>
  <c r="AC157" i="13"/>
  <c r="AD157" i="13"/>
  <c r="AE157" i="13"/>
  <c r="AF157" i="13"/>
  <c r="AG157" i="13"/>
  <c r="AC158" i="13"/>
  <c r="AD158" i="13"/>
  <c r="AE158" i="13"/>
  <c r="AF158" i="13"/>
  <c r="AG158" i="13"/>
  <c r="AC159" i="13"/>
  <c r="AD159" i="13"/>
  <c r="AE159" i="13"/>
  <c r="AF159" i="13"/>
  <c r="AG159" i="13"/>
  <c r="AC160" i="13"/>
  <c r="AD160" i="13"/>
  <c r="AE160" i="13"/>
  <c r="AF160" i="13"/>
  <c r="AG160" i="13"/>
  <c r="AC161" i="13"/>
  <c r="AD161" i="13"/>
  <c r="AE161" i="13"/>
  <c r="AF161" i="13"/>
  <c r="AG161" i="13"/>
  <c r="AC162" i="13"/>
  <c r="AD162" i="13"/>
  <c r="AE162" i="13"/>
  <c r="AF162" i="13"/>
  <c r="AG162" i="13"/>
  <c r="AC163" i="13"/>
  <c r="AD163" i="13"/>
  <c r="AE163" i="13"/>
  <c r="AF163" i="13"/>
  <c r="AG163" i="13"/>
  <c r="AC164" i="13"/>
  <c r="AD164" i="13"/>
  <c r="AE164" i="13"/>
  <c r="AF164" i="13"/>
  <c r="AG164" i="13"/>
  <c r="AC165" i="13"/>
  <c r="AD165" i="13"/>
  <c r="AE165" i="13"/>
  <c r="AF165" i="13"/>
  <c r="AG165" i="13"/>
  <c r="AC166" i="13"/>
  <c r="AD166" i="13"/>
  <c r="AE166" i="13"/>
  <c r="AF166" i="13"/>
  <c r="AG166" i="13"/>
  <c r="AC167" i="13"/>
  <c r="AD167" i="13"/>
  <c r="AE167" i="13"/>
  <c r="AF167" i="13"/>
  <c r="AG167" i="13"/>
  <c r="AC168" i="13"/>
  <c r="AD168" i="13"/>
  <c r="AE168" i="13"/>
  <c r="AF168" i="13"/>
  <c r="AG168" i="13"/>
  <c r="AC169" i="13"/>
  <c r="AD169" i="13"/>
  <c r="AE169" i="13"/>
  <c r="AF169" i="13"/>
  <c r="AG169" i="13"/>
  <c r="AC170" i="13"/>
  <c r="AD170" i="13"/>
  <c r="AE170" i="13"/>
  <c r="AF170" i="13"/>
  <c r="AG170" i="13"/>
  <c r="AC171" i="13"/>
  <c r="AD171" i="13"/>
  <c r="AE171" i="13"/>
  <c r="AF171" i="13"/>
  <c r="AG171" i="13"/>
  <c r="AC172" i="13"/>
  <c r="AD172" i="13"/>
  <c r="AE172" i="13"/>
  <c r="AF172" i="13"/>
  <c r="AG172" i="13"/>
  <c r="AC173" i="13"/>
  <c r="AD173" i="13"/>
  <c r="AE173" i="13"/>
  <c r="AF173" i="13"/>
  <c r="AG173" i="13"/>
  <c r="AC174" i="13"/>
  <c r="AD174" i="13"/>
  <c r="AE174" i="13"/>
  <c r="AF174" i="13"/>
  <c r="AG174" i="13"/>
  <c r="AC175" i="13"/>
  <c r="AD175" i="13"/>
  <c r="AE175" i="13"/>
  <c r="AF175" i="13"/>
  <c r="AG175" i="13"/>
  <c r="AC176" i="13"/>
  <c r="AD176" i="13"/>
  <c r="AE176" i="13"/>
  <c r="AF176" i="13"/>
  <c r="AG176" i="13"/>
  <c r="AC177" i="13"/>
  <c r="AD177" i="13"/>
  <c r="AE177" i="13"/>
  <c r="AF177" i="13"/>
  <c r="AG177" i="13"/>
  <c r="AC178" i="13"/>
  <c r="AD178" i="13"/>
  <c r="AE178" i="13"/>
  <c r="AF178" i="13"/>
  <c r="AG178" i="13"/>
  <c r="AC179" i="13"/>
  <c r="AD179" i="13"/>
  <c r="AE179" i="13"/>
  <c r="AF179" i="13"/>
  <c r="AG179" i="13"/>
  <c r="AC180" i="13"/>
  <c r="AD180" i="13"/>
  <c r="AE180" i="13"/>
  <c r="AF180" i="13"/>
  <c r="AG180" i="13"/>
  <c r="AC181" i="13"/>
  <c r="AD181" i="13"/>
  <c r="AE181" i="13"/>
  <c r="AF181" i="13"/>
  <c r="AG181" i="13"/>
  <c r="AC182" i="13"/>
  <c r="AD182" i="13"/>
  <c r="AE182" i="13"/>
  <c r="AF182" i="13"/>
  <c r="AG182" i="13"/>
  <c r="AC183" i="13"/>
  <c r="AD183" i="13"/>
  <c r="AE183" i="13"/>
  <c r="AF183" i="13"/>
  <c r="AG183" i="13"/>
  <c r="AC184" i="13"/>
  <c r="AD184" i="13"/>
  <c r="AE184" i="13"/>
  <c r="AF184" i="13"/>
  <c r="AG184" i="13"/>
  <c r="AC185" i="13"/>
  <c r="AD185" i="13"/>
  <c r="AE185" i="13"/>
  <c r="AF185" i="13"/>
  <c r="AG185" i="13"/>
  <c r="AC186" i="13"/>
  <c r="AD186" i="13"/>
  <c r="AE186" i="13"/>
  <c r="AF186" i="13"/>
  <c r="AG186" i="13"/>
  <c r="AC187" i="13"/>
  <c r="AD187" i="13"/>
  <c r="AE187" i="13"/>
  <c r="AF187" i="13"/>
  <c r="AG187" i="13"/>
  <c r="AC188" i="13"/>
  <c r="AD188" i="13"/>
  <c r="AE188" i="13"/>
  <c r="AF188" i="13"/>
  <c r="AG188" i="13"/>
  <c r="AC189" i="13"/>
  <c r="AD189" i="13"/>
  <c r="AE189" i="13"/>
  <c r="AF189" i="13"/>
  <c r="AG189" i="13"/>
  <c r="AC190" i="13"/>
  <c r="AD190" i="13"/>
  <c r="AE190" i="13"/>
  <c r="AF190" i="13"/>
  <c r="AG190" i="13"/>
  <c r="AC191" i="13"/>
  <c r="AD191" i="13"/>
  <c r="AE191" i="13"/>
  <c r="AF191" i="13"/>
  <c r="AG191" i="13"/>
  <c r="AC192" i="13"/>
  <c r="AD192" i="13"/>
  <c r="AE192" i="13"/>
  <c r="AF192" i="13"/>
  <c r="AG192" i="13"/>
  <c r="AC193" i="13"/>
  <c r="AD193" i="13"/>
  <c r="AE193" i="13"/>
  <c r="AF193" i="13"/>
  <c r="AG193" i="13"/>
  <c r="AC194" i="13"/>
  <c r="AD194" i="13"/>
  <c r="AE194" i="13"/>
  <c r="AF194" i="13"/>
  <c r="AG194" i="13"/>
  <c r="AC195" i="13"/>
  <c r="AD195" i="13"/>
  <c r="AE195" i="13"/>
  <c r="AF195" i="13"/>
  <c r="AG195" i="13"/>
  <c r="AC196" i="13"/>
  <c r="AD196" i="13"/>
  <c r="AE196" i="13"/>
  <c r="AF196" i="13"/>
  <c r="AG196" i="13"/>
  <c r="AH18" i="13"/>
  <c r="AH19" i="13"/>
  <c r="AH20" i="13"/>
  <c r="AH21" i="13"/>
  <c r="AH22" i="13"/>
  <c r="AH23" i="13"/>
  <c r="AH24" i="13"/>
  <c r="AH25" i="13"/>
  <c r="AH26" i="13"/>
  <c r="AH27" i="13"/>
  <c r="AH28" i="13"/>
  <c r="AH29" i="13"/>
  <c r="AH30" i="13"/>
  <c r="AH31" i="13"/>
  <c r="AH32" i="13"/>
  <c r="AH33" i="13"/>
  <c r="AH34" i="13"/>
  <c r="AH35" i="13"/>
  <c r="AH36" i="13"/>
  <c r="AH37" i="13"/>
  <c r="AH38" i="13"/>
  <c r="AH39" i="13"/>
  <c r="AH40" i="13"/>
  <c r="AH41" i="13"/>
  <c r="AH42" i="13"/>
  <c r="AH43" i="13"/>
  <c r="AH44" i="13"/>
  <c r="AH45" i="13"/>
  <c r="AH46" i="13"/>
  <c r="AH47" i="13"/>
  <c r="AH48" i="13"/>
  <c r="AH49" i="13"/>
  <c r="AH50" i="13"/>
  <c r="AH51" i="13"/>
  <c r="AH52" i="13"/>
  <c r="AH53" i="13"/>
  <c r="AH54" i="13"/>
  <c r="AH55" i="13"/>
  <c r="AH56" i="13"/>
  <c r="AH57" i="13"/>
  <c r="AH58" i="13"/>
  <c r="AH59" i="13"/>
  <c r="AH60" i="13"/>
  <c r="AH61" i="13"/>
  <c r="AH62" i="13"/>
  <c r="AH63" i="13"/>
  <c r="AH64" i="13"/>
  <c r="AH65" i="13"/>
  <c r="AH66" i="13"/>
  <c r="AH67" i="13"/>
  <c r="AH68" i="13"/>
  <c r="AH69" i="13"/>
  <c r="AH70" i="13"/>
  <c r="AH71" i="13"/>
  <c r="AH72" i="13"/>
  <c r="AH73" i="13"/>
  <c r="AH74" i="13"/>
  <c r="AH75" i="13"/>
  <c r="AH76" i="13"/>
  <c r="AH77" i="13"/>
  <c r="AH78" i="13"/>
  <c r="AH79" i="13"/>
  <c r="AH80" i="13"/>
  <c r="AH81" i="13"/>
  <c r="AH82" i="13"/>
  <c r="AH83" i="13"/>
  <c r="AH84" i="13"/>
  <c r="AH85" i="13"/>
  <c r="AH86" i="13"/>
  <c r="AH87" i="13"/>
  <c r="AH88" i="13"/>
  <c r="AH89" i="13"/>
  <c r="AH90" i="13"/>
  <c r="AH91" i="13"/>
  <c r="AH92" i="13"/>
  <c r="AH93" i="13"/>
  <c r="AH94" i="13"/>
  <c r="AH95" i="13"/>
  <c r="AH96" i="13"/>
  <c r="AH97" i="13"/>
  <c r="AH98" i="13"/>
  <c r="AH99" i="13"/>
  <c r="AH100" i="13"/>
  <c r="AH101" i="13"/>
  <c r="AH102" i="13"/>
  <c r="AH103" i="13"/>
  <c r="AH104" i="13"/>
  <c r="AH105" i="13"/>
  <c r="AH106" i="13"/>
  <c r="AH107" i="13"/>
  <c r="AH108" i="13"/>
  <c r="AH109" i="13"/>
  <c r="AH110" i="13"/>
  <c r="AH111" i="13"/>
  <c r="AH112" i="13"/>
  <c r="AH113" i="13"/>
  <c r="AH114" i="13"/>
  <c r="AH115" i="13"/>
  <c r="AH116" i="13"/>
  <c r="AH117" i="13"/>
  <c r="AH118" i="13"/>
  <c r="AH119" i="13"/>
  <c r="AH120" i="13"/>
  <c r="AH121" i="13"/>
  <c r="AH122" i="13"/>
  <c r="AH123" i="13"/>
  <c r="AH124" i="13"/>
  <c r="AH125" i="13"/>
  <c r="AH126" i="13"/>
  <c r="AH127" i="13"/>
  <c r="AH128" i="13"/>
  <c r="AH129" i="13"/>
  <c r="AH130" i="13"/>
  <c r="AH131" i="13"/>
  <c r="AH132" i="13"/>
  <c r="AH133" i="13"/>
  <c r="AH134" i="13"/>
  <c r="AH135" i="13"/>
  <c r="AH136" i="13"/>
  <c r="AH137" i="13"/>
  <c r="AH138" i="13"/>
  <c r="AH139" i="13"/>
  <c r="AH140" i="13"/>
  <c r="AH141" i="13"/>
  <c r="AH142" i="13"/>
  <c r="AH143" i="13"/>
  <c r="AH144" i="13"/>
  <c r="AH145" i="13"/>
  <c r="AH146" i="13"/>
  <c r="AH147" i="13"/>
  <c r="AH148" i="13"/>
  <c r="AH149" i="13"/>
  <c r="AH150" i="13"/>
  <c r="AH151" i="13"/>
  <c r="AH152" i="13"/>
  <c r="AH153" i="13"/>
  <c r="AH154" i="13"/>
  <c r="AH155" i="13"/>
  <c r="AH156" i="13"/>
  <c r="AH157" i="13"/>
  <c r="AH158" i="13"/>
  <c r="AH159" i="13"/>
  <c r="AH160" i="13"/>
  <c r="AH161" i="13"/>
  <c r="AH162" i="13"/>
  <c r="AH163" i="13"/>
  <c r="AH164" i="13"/>
  <c r="AH165" i="13"/>
  <c r="AH166" i="13"/>
  <c r="AH167" i="13"/>
  <c r="AH168" i="13"/>
  <c r="AH169" i="13"/>
  <c r="AH170" i="13"/>
  <c r="AH171" i="13"/>
  <c r="AH172" i="13"/>
  <c r="AH173" i="13"/>
  <c r="AH174" i="13"/>
  <c r="AH175" i="13"/>
  <c r="AH176" i="13"/>
  <c r="AH177" i="13"/>
  <c r="AH178" i="13"/>
  <c r="AH179" i="13"/>
  <c r="AH180" i="13"/>
  <c r="AH181" i="13"/>
  <c r="AH182" i="13"/>
  <c r="AH183" i="13"/>
  <c r="AH184" i="13"/>
  <c r="AH185" i="13"/>
  <c r="AH186" i="13"/>
  <c r="AH187" i="13"/>
  <c r="AH188" i="13"/>
  <c r="AH189" i="13"/>
  <c r="AH190" i="13"/>
  <c r="AH191" i="13"/>
  <c r="AH192" i="13"/>
  <c r="AH193" i="13"/>
  <c r="AH194" i="13"/>
  <c r="AH195" i="13"/>
  <c r="AH196" i="13"/>
  <c r="AD17" i="13"/>
  <c r="AE17" i="13"/>
  <c r="AF17" i="13"/>
  <c r="AG17" i="13"/>
  <c r="AH17" i="13"/>
  <c r="AC17" i="13"/>
  <c r="E17" i="13" s="1"/>
  <c r="AI18" i="13"/>
  <c r="AI19" i="13"/>
  <c r="AI20" i="13"/>
  <c r="AI21" i="13"/>
  <c r="AI22" i="13"/>
  <c r="AI23" i="13"/>
  <c r="AI24" i="13"/>
  <c r="AI25" i="13"/>
  <c r="AI26" i="13"/>
  <c r="AI27" i="13"/>
  <c r="AI28" i="13"/>
  <c r="AI29" i="13"/>
  <c r="AI30" i="13"/>
  <c r="AI31" i="13"/>
  <c r="AI32" i="13"/>
  <c r="AI33" i="13"/>
  <c r="AI34" i="13"/>
  <c r="AI35" i="13"/>
  <c r="AI36" i="13"/>
  <c r="AI37" i="13"/>
  <c r="AI38" i="13"/>
  <c r="AI39" i="13"/>
  <c r="AI40" i="13"/>
  <c r="AI41" i="13"/>
  <c r="AI42" i="13"/>
  <c r="AI43" i="13"/>
  <c r="AI44" i="13"/>
  <c r="AI45" i="13"/>
  <c r="AI46" i="13"/>
  <c r="AI47" i="13"/>
  <c r="AI48" i="13"/>
  <c r="AI49" i="13"/>
  <c r="AI50" i="13"/>
  <c r="AI51" i="13"/>
  <c r="AI52" i="13"/>
  <c r="AI53" i="13"/>
  <c r="AI54" i="13"/>
  <c r="AI55" i="13"/>
  <c r="AI56" i="13"/>
  <c r="AI57" i="13"/>
  <c r="AI58" i="13"/>
  <c r="AI59" i="13"/>
  <c r="AI60" i="13"/>
  <c r="AI61" i="13"/>
  <c r="AI62" i="13"/>
  <c r="AI63" i="13"/>
  <c r="AI64" i="13"/>
  <c r="AI65" i="13"/>
  <c r="AI66" i="13"/>
  <c r="AI67" i="13"/>
  <c r="AI68" i="13"/>
  <c r="AI69" i="13"/>
  <c r="AI70" i="13"/>
  <c r="AI71" i="13"/>
  <c r="AI72" i="13"/>
  <c r="AI73" i="13"/>
  <c r="AI74" i="13"/>
  <c r="AI75" i="13"/>
  <c r="AI76" i="13"/>
  <c r="AI77" i="13"/>
  <c r="AI78" i="13"/>
  <c r="AI79" i="13"/>
  <c r="AI80" i="13"/>
  <c r="AI81" i="13"/>
  <c r="AI82" i="13"/>
  <c r="AI83" i="13"/>
  <c r="AI84" i="13"/>
  <c r="AI85" i="13"/>
  <c r="AI86" i="13"/>
  <c r="AI87" i="13"/>
  <c r="AI88" i="13"/>
  <c r="AI89" i="13"/>
  <c r="AI90" i="13"/>
  <c r="AI91" i="13"/>
  <c r="AI92" i="13"/>
  <c r="AI93" i="13"/>
  <c r="AI94" i="13"/>
  <c r="AI95" i="13"/>
  <c r="AI96" i="13"/>
  <c r="AI97" i="13"/>
  <c r="AI98" i="13"/>
  <c r="AI99" i="13"/>
  <c r="AI100" i="13"/>
  <c r="AI101" i="13"/>
  <c r="AI102" i="13"/>
  <c r="AI103" i="13"/>
  <c r="AI104" i="13"/>
  <c r="AI105" i="13"/>
  <c r="AI106" i="13"/>
  <c r="AI107" i="13"/>
  <c r="AI108" i="13"/>
  <c r="AI109" i="13"/>
  <c r="AI110" i="13"/>
  <c r="AI111" i="13"/>
  <c r="AI112" i="13"/>
  <c r="AI113" i="13"/>
  <c r="AI114" i="13"/>
  <c r="AI115" i="13"/>
  <c r="AI116" i="13"/>
  <c r="AI117" i="13"/>
  <c r="AI118" i="13"/>
  <c r="AI119" i="13"/>
  <c r="AI120" i="13"/>
  <c r="AI121" i="13"/>
  <c r="AI122" i="13"/>
  <c r="AI123" i="13"/>
  <c r="AI124" i="13"/>
  <c r="AI125" i="13"/>
  <c r="AI126" i="13"/>
  <c r="AI127" i="13"/>
  <c r="AI128" i="13"/>
  <c r="AI129" i="13"/>
  <c r="AI130" i="13"/>
  <c r="AI131" i="13"/>
  <c r="AI132" i="13"/>
  <c r="AI133" i="13"/>
  <c r="AI134" i="13"/>
  <c r="AI135" i="13"/>
  <c r="AI136" i="13"/>
  <c r="AI137" i="13"/>
  <c r="AI138" i="13"/>
  <c r="AI139" i="13"/>
  <c r="AI140" i="13"/>
  <c r="AI141" i="13"/>
  <c r="AI142" i="13"/>
  <c r="AI143" i="13"/>
  <c r="AI144" i="13"/>
  <c r="AI145" i="13"/>
  <c r="AI146" i="13"/>
  <c r="AI147" i="13"/>
  <c r="AI148" i="13"/>
  <c r="AI149" i="13"/>
  <c r="AI150" i="13"/>
  <c r="AI151" i="13"/>
  <c r="AI152" i="13"/>
  <c r="AI153" i="13"/>
  <c r="AI154" i="13"/>
  <c r="AI155" i="13"/>
  <c r="AI156" i="13"/>
  <c r="AI157" i="13"/>
  <c r="AI158" i="13"/>
  <c r="AI159" i="13"/>
  <c r="AI160" i="13"/>
  <c r="AI161" i="13"/>
  <c r="AI162" i="13"/>
  <c r="AI163" i="13"/>
  <c r="AI164" i="13"/>
  <c r="AI165" i="13"/>
  <c r="AI166" i="13"/>
  <c r="AI167" i="13"/>
  <c r="AI168" i="13"/>
  <c r="AI169" i="13"/>
  <c r="AI170" i="13"/>
  <c r="AI171" i="13"/>
  <c r="AI172" i="13"/>
  <c r="AI173" i="13"/>
  <c r="AI174" i="13"/>
  <c r="AI175" i="13"/>
  <c r="AI176" i="13"/>
  <c r="AI177" i="13"/>
  <c r="AI178" i="13"/>
  <c r="AI179" i="13"/>
  <c r="AI180" i="13"/>
  <c r="AI181" i="13"/>
  <c r="AI182" i="13"/>
  <c r="AI183" i="13"/>
  <c r="AI184" i="13"/>
  <c r="AI185" i="13"/>
  <c r="AI186" i="13"/>
  <c r="AI187" i="13"/>
  <c r="AI188" i="13"/>
  <c r="AI189" i="13"/>
  <c r="AI190" i="13"/>
  <c r="AI191" i="13"/>
  <c r="AI192" i="13"/>
  <c r="AI193" i="13"/>
  <c r="AI194" i="13"/>
  <c r="AI195" i="13"/>
  <c r="AI196" i="13"/>
  <c r="AI17" i="13"/>
  <c r="G19" i="15"/>
  <c r="D19" i="15"/>
  <c r="N18" i="14"/>
  <c r="K18" i="14"/>
  <c r="U18" i="3"/>
  <c r="V18" i="3"/>
  <c r="AB18" i="3"/>
  <c r="U19" i="3"/>
  <c r="V19" i="3"/>
  <c r="AB19" i="3"/>
  <c r="U20" i="3"/>
  <c r="V20" i="3"/>
  <c r="AB20" i="3"/>
  <c r="U21" i="3"/>
  <c r="V21" i="3"/>
  <c r="W21" i="3" s="1"/>
  <c r="AB21" i="3"/>
  <c r="U22" i="3"/>
  <c r="V22" i="3"/>
  <c r="AB22" i="3"/>
  <c r="U23" i="3"/>
  <c r="V23" i="3"/>
  <c r="AB23" i="3"/>
  <c r="U24" i="3"/>
  <c r="V24" i="3"/>
  <c r="AB24" i="3"/>
  <c r="U25" i="3"/>
  <c r="V25" i="3"/>
  <c r="AB25" i="3"/>
  <c r="U26" i="3"/>
  <c r="W26" i="3" s="1"/>
  <c r="V26" i="3"/>
  <c r="AB26" i="3"/>
  <c r="U27" i="3"/>
  <c r="V27" i="3"/>
  <c r="AB27" i="3"/>
  <c r="U28" i="3"/>
  <c r="V28" i="3"/>
  <c r="AB28" i="3"/>
  <c r="U29" i="3"/>
  <c r="V29" i="3"/>
  <c r="AB29" i="3"/>
  <c r="U30" i="3"/>
  <c r="W30" i="3" s="1"/>
  <c r="V30" i="3"/>
  <c r="AB30" i="3"/>
  <c r="U31" i="3"/>
  <c r="V31" i="3"/>
  <c r="AB31" i="3"/>
  <c r="U32" i="3"/>
  <c r="V32" i="3"/>
  <c r="AB32" i="3"/>
  <c r="U33" i="3"/>
  <c r="W33" i="3" s="1"/>
  <c r="V33" i="3"/>
  <c r="AB33" i="3"/>
  <c r="U34" i="3"/>
  <c r="V34" i="3"/>
  <c r="AB34" i="3"/>
  <c r="U35" i="3"/>
  <c r="V35" i="3"/>
  <c r="AB35" i="3"/>
  <c r="U36" i="3"/>
  <c r="V36" i="3"/>
  <c r="AB36" i="3"/>
  <c r="U37" i="3"/>
  <c r="V37" i="3"/>
  <c r="AB37" i="3"/>
  <c r="U38" i="3"/>
  <c r="V38" i="3"/>
  <c r="AB38" i="3"/>
  <c r="U39" i="3"/>
  <c r="V39" i="3"/>
  <c r="AB39" i="3"/>
  <c r="U40" i="3"/>
  <c r="V40" i="3"/>
  <c r="AB40" i="3"/>
  <c r="U41" i="3"/>
  <c r="V41" i="3"/>
  <c r="AB41" i="3"/>
  <c r="U42" i="3"/>
  <c r="V42" i="3"/>
  <c r="AB42" i="3"/>
  <c r="U43" i="3"/>
  <c r="V43" i="3"/>
  <c r="AB43" i="3"/>
  <c r="U44" i="3"/>
  <c r="V44" i="3"/>
  <c r="AB44" i="3"/>
  <c r="U45" i="3"/>
  <c r="V45" i="3"/>
  <c r="AB45" i="3"/>
  <c r="U46" i="3"/>
  <c r="W46" i="3" s="1"/>
  <c r="V46" i="3"/>
  <c r="AB46" i="3"/>
  <c r="U47" i="3"/>
  <c r="V47" i="3"/>
  <c r="AB47" i="3"/>
  <c r="U48" i="3"/>
  <c r="V48" i="3"/>
  <c r="AB48" i="3"/>
  <c r="U49" i="3"/>
  <c r="V49" i="3"/>
  <c r="AB49" i="3"/>
  <c r="U50" i="3"/>
  <c r="W50" i="3" s="1"/>
  <c r="V50" i="3"/>
  <c r="AB50" i="3"/>
  <c r="U51" i="3"/>
  <c r="V51" i="3"/>
  <c r="AB51" i="3"/>
  <c r="U52" i="3"/>
  <c r="V52" i="3"/>
  <c r="AB52" i="3"/>
  <c r="U53" i="3"/>
  <c r="W53" i="3" s="1"/>
  <c r="V53" i="3"/>
  <c r="AB53" i="3"/>
  <c r="U54" i="3"/>
  <c r="V54" i="3"/>
  <c r="AB54" i="3"/>
  <c r="U55" i="3"/>
  <c r="V55" i="3"/>
  <c r="AB55" i="3"/>
  <c r="U56" i="3"/>
  <c r="V56" i="3"/>
  <c r="AB56" i="3"/>
  <c r="U57" i="3"/>
  <c r="W57" i="3" s="1"/>
  <c r="V57" i="3"/>
  <c r="AB57" i="3"/>
  <c r="U58" i="3"/>
  <c r="V58" i="3"/>
  <c r="AB58" i="3"/>
  <c r="U59" i="3"/>
  <c r="V59" i="3"/>
  <c r="AB59" i="3"/>
  <c r="U60" i="3"/>
  <c r="V60" i="3"/>
  <c r="AB60" i="3"/>
  <c r="U61" i="3"/>
  <c r="V61" i="3"/>
  <c r="AB61" i="3"/>
  <c r="U62" i="3"/>
  <c r="V62" i="3"/>
  <c r="AB62" i="3"/>
  <c r="U63" i="3"/>
  <c r="V63" i="3"/>
  <c r="AB63" i="3"/>
  <c r="U64" i="3"/>
  <c r="V64" i="3"/>
  <c r="AB64" i="3"/>
  <c r="U65" i="3"/>
  <c r="V65" i="3"/>
  <c r="AB65" i="3"/>
  <c r="U66" i="3"/>
  <c r="W66" i="3" s="1"/>
  <c r="V66" i="3"/>
  <c r="AB66" i="3"/>
  <c r="U67" i="3"/>
  <c r="V67" i="3"/>
  <c r="AB67" i="3"/>
  <c r="U68" i="3"/>
  <c r="V68" i="3"/>
  <c r="AB68" i="3"/>
  <c r="U69" i="3"/>
  <c r="V69" i="3"/>
  <c r="AB69" i="3"/>
  <c r="U70" i="3"/>
  <c r="W70" i="3" s="1"/>
  <c r="V70" i="3"/>
  <c r="AB70" i="3"/>
  <c r="U71" i="3"/>
  <c r="V71" i="3"/>
  <c r="AB71" i="3"/>
  <c r="U72" i="3"/>
  <c r="V72" i="3"/>
  <c r="AB72" i="3"/>
  <c r="U73" i="3"/>
  <c r="W73" i="3" s="1"/>
  <c r="V73" i="3"/>
  <c r="AB73" i="3"/>
  <c r="U74" i="3"/>
  <c r="V74" i="3"/>
  <c r="AB74" i="3"/>
  <c r="U75" i="3"/>
  <c r="V75" i="3"/>
  <c r="AB75" i="3"/>
  <c r="U76" i="3"/>
  <c r="V76" i="3"/>
  <c r="AB76" i="3"/>
  <c r="U77" i="3"/>
  <c r="W77" i="3" s="1"/>
  <c r="V77" i="3"/>
  <c r="AB77" i="3"/>
  <c r="U78" i="3"/>
  <c r="V78" i="3"/>
  <c r="AB78" i="3"/>
  <c r="U79" i="3"/>
  <c r="V79" i="3"/>
  <c r="AB79" i="3"/>
  <c r="U80" i="3"/>
  <c r="V80" i="3"/>
  <c r="AB80" i="3"/>
  <c r="U81" i="3"/>
  <c r="V81" i="3"/>
  <c r="AB81" i="3"/>
  <c r="U82" i="3"/>
  <c r="V82" i="3"/>
  <c r="AB82" i="3"/>
  <c r="U83" i="3"/>
  <c r="V83" i="3"/>
  <c r="AB83" i="3"/>
  <c r="U84" i="3"/>
  <c r="V84" i="3"/>
  <c r="AB84" i="3"/>
  <c r="U85" i="3"/>
  <c r="V85" i="3"/>
  <c r="AB85" i="3"/>
  <c r="U86" i="3"/>
  <c r="W86" i="3" s="1"/>
  <c r="V86" i="3"/>
  <c r="AB86" i="3"/>
  <c r="U87" i="3"/>
  <c r="V87" i="3"/>
  <c r="AB87" i="3"/>
  <c r="U88" i="3"/>
  <c r="V88" i="3"/>
  <c r="AB88" i="3"/>
  <c r="U89" i="3"/>
  <c r="V89" i="3"/>
  <c r="AB89" i="3"/>
  <c r="U90" i="3"/>
  <c r="W90" i="3" s="1"/>
  <c r="V90" i="3"/>
  <c r="AB90" i="3"/>
  <c r="U91" i="3"/>
  <c r="V91" i="3"/>
  <c r="AB91" i="3"/>
  <c r="U92" i="3"/>
  <c r="V92" i="3"/>
  <c r="AB92" i="3"/>
  <c r="U93" i="3"/>
  <c r="W93" i="3" s="1"/>
  <c r="V93" i="3"/>
  <c r="AB93" i="3"/>
  <c r="U94" i="3"/>
  <c r="V94" i="3"/>
  <c r="AB94" i="3"/>
  <c r="U95" i="3"/>
  <c r="V95" i="3"/>
  <c r="AB95" i="3"/>
  <c r="U96" i="3"/>
  <c r="V96" i="3"/>
  <c r="AB96" i="3"/>
  <c r="U97" i="3"/>
  <c r="W97" i="3" s="1"/>
  <c r="V97" i="3"/>
  <c r="AB97" i="3"/>
  <c r="U98" i="3"/>
  <c r="V98" i="3"/>
  <c r="AB98" i="3"/>
  <c r="U99" i="3"/>
  <c r="V99" i="3"/>
  <c r="AB99" i="3"/>
  <c r="U100" i="3"/>
  <c r="V100" i="3"/>
  <c r="AB100" i="3"/>
  <c r="U101" i="3"/>
  <c r="V101" i="3"/>
  <c r="AB101" i="3"/>
  <c r="U102" i="3"/>
  <c r="V102" i="3"/>
  <c r="AB102" i="3"/>
  <c r="U103" i="3"/>
  <c r="V103" i="3"/>
  <c r="AB103" i="3"/>
  <c r="U104" i="3"/>
  <c r="V104" i="3"/>
  <c r="AB104" i="3"/>
  <c r="U105" i="3"/>
  <c r="V105" i="3"/>
  <c r="AB105" i="3"/>
  <c r="U106" i="3"/>
  <c r="W106" i="3" s="1"/>
  <c r="V106" i="3"/>
  <c r="AB106" i="3"/>
  <c r="U107" i="3"/>
  <c r="V107" i="3"/>
  <c r="AB107" i="3"/>
  <c r="U108" i="3"/>
  <c r="V108" i="3"/>
  <c r="AB108" i="3"/>
  <c r="U109" i="3"/>
  <c r="V109" i="3"/>
  <c r="AB109" i="3"/>
  <c r="U110" i="3"/>
  <c r="W110" i="3" s="1"/>
  <c r="V110" i="3"/>
  <c r="AB110" i="3"/>
  <c r="U111" i="3"/>
  <c r="V111" i="3"/>
  <c r="AB111" i="3"/>
  <c r="U112" i="3"/>
  <c r="V112" i="3"/>
  <c r="AB112" i="3"/>
  <c r="U113" i="3"/>
  <c r="W113" i="3" s="1"/>
  <c r="V113" i="3"/>
  <c r="AB113" i="3"/>
  <c r="U114" i="3"/>
  <c r="V114" i="3"/>
  <c r="AB114" i="3"/>
  <c r="U115" i="3"/>
  <c r="V115" i="3"/>
  <c r="AB115" i="3"/>
  <c r="U116" i="3"/>
  <c r="V116" i="3"/>
  <c r="AB116" i="3"/>
  <c r="U117" i="3"/>
  <c r="W117" i="3" s="1"/>
  <c r="V117" i="3"/>
  <c r="AB117" i="3"/>
  <c r="U118" i="3"/>
  <c r="V118" i="3"/>
  <c r="AB118" i="3"/>
  <c r="U119" i="3"/>
  <c r="V119" i="3"/>
  <c r="AB119" i="3"/>
  <c r="U120" i="3"/>
  <c r="V120" i="3"/>
  <c r="AB120" i="3"/>
  <c r="U121" i="3"/>
  <c r="V121" i="3"/>
  <c r="AB121" i="3"/>
  <c r="U122" i="3"/>
  <c r="V122" i="3"/>
  <c r="AB122" i="3"/>
  <c r="U123" i="3"/>
  <c r="V123" i="3"/>
  <c r="AB123" i="3"/>
  <c r="U124" i="3"/>
  <c r="V124" i="3"/>
  <c r="AB124" i="3"/>
  <c r="U125" i="3"/>
  <c r="V125" i="3"/>
  <c r="AB125" i="3"/>
  <c r="U126" i="3"/>
  <c r="W126" i="3" s="1"/>
  <c r="V126" i="3"/>
  <c r="AB126" i="3"/>
  <c r="U127" i="3"/>
  <c r="V127" i="3"/>
  <c r="AB127" i="3"/>
  <c r="U128" i="3"/>
  <c r="V128" i="3"/>
  <c r="AB128" i="3"/>
  <c r="U129" i="3"/>
  <c r="V129" i="3"/>
  <c r="AB129" i="3"/>
  <c r="U130" i="3"/>
  <c r="W130" i="3" s="1"/>
  <c r="V130" i="3"/>
  <c r="AB130" i="3"/>
  <c r="U131" i="3"/>
  <c r="V131" i="3"/>
  <c r="AB131" i="3"/>
  <c r="U132" i="3"/>
  <c r="V132" i="3"/>
  <c r="AB132" i="3"/>
  <c r="U133" i="3"/>
  <c r="W133" i="3" s="1"/>
  <c r="V133" i="3"/>
  <c r="AB133" i="3"/>
  <c r="U134" i="3"/>
  <c r="V134" i="3"/>
  <c r="AB134" i="3"/>
  <c r="U135" i="3"/>
  <c r="V135" i="3"/>
  <c r="AB135" i="3"/>
  <c r="U136" i="3"/>
  <c r="V136" i="3"/>
  <c r="AB136" i="3"/>
  <c r="U137" i="3"/>
  <c r="W137" i="3" s="1"/>
  <c r="V137" i="3"/>
  <c r="AB137" i="3"/>
  <c r="U138" i="3"/>
  <c r="V138" i="3"/>
  <c r="AB138" i="3"/>
  <c r="U139" i="3"/>
  <c r="V139" i="3"/>
  <c r="AB139" i="3"/>
  <c r="U140" i="3"/>
  <c r="V140" i="3"/>
  <c r="AB140" i="3"/>
  <c r="U141" i="3"/>
  <c r="V141" i="3"/>
  <c r="AB141" i="3"/>
  <c r="U142" i="3"/>
  <c r="V142" i="3"/>
  <c r="AB142" i="3"/>
  <c r="U143" i="3"/>
  <c r="V143" i="3"/>
  <c r="AB143" i="3"/>
  <c r="U144" i="3"/>
  <c r="V144" i="3"/>
  <c r="AB144" i="3"/>
  <c r="U145" i="3"/>
  <c r="V145" i="3"/>
  <c r="AB145" i="3"/>
  <c r="U146" i="3"/>
  <c r="W146" i="3" s="1"/>
  <c r="V146" i="3"/>
  <c r="AB146" i="3"/>
  <c r="U147" i="3"/>
  <c r="V147" i="3"/>
  <c r="AB147" i="3"/>
  <c r="U148" i="3"/>
  <c r="V148" i="3"/>
  <c r="AB148" i="3"/>
  <c r="U149" i="3"/>
  <c r="V149" i="3"/>
  <c r="AB149" i="3"/>
  <c r="U150" i="3"/>
  <c r="W150" i="3" s="1"/>
  <c r="V150" i="3"/>
  <c r="AB150" i="3"/>
  <c r="U151" i="3"/>
  <c r="V151" i="3"/>
  <c r="AB151" i="3"/>
  <c r="U152" i="3"/>
  <c r="V152" i="3"/>
  <c r="AB152" i="3"/>
  <c r="U153" i="3"/>
  <c r="W153" i="3" s="1"/>
  <c r="V153" i="3"/>
  <c r="AB153" i="3"/>
  <c r="U154" i="3"/>
  <c r="V154" i="3"/>
  <c r="AB154" i="3"/>
  <c r="U155" i="3"/>
  <c r="V155" i="3"/>
  <c r="AB155" i="3"/>
  <c r="U156" i="3"/>
  <c r="V156" i="3"/>
  <c r="AB156" i="3"/>
  <c r="U157" i="3"/>
  <c r="W157" i="3" s="1"/>
  <c r="V157" i="3"/>
  <c r="AB157" i="3"/>
  <c r="U158" i="3"/>
  <c r="V158" i="3"/>
  <c r="AB158" i="3"/>
  <c r="U159" i="3"/>
  <c r="V159" i="3"/>
  <c r="AB159" i="3"/>
  <c r="U160" i="3"/>
  <c r="V160" i="3"/>
  <c r="AB160" i="3"/>
  <c r="U161" i="3"/>
  <c r="V161" i="3"/>
  <c r="AB161" i="3"/>
  <c r="U162" i="3"/>
  <c r="V162" i="3"/>
  <c r="AB162" i="3"/>
  <c r="U163" i="3"/>
  <c r="V163" i="3"/>
  <c r="AB163" i="3"/>
  <c r="U164" i="3"/>
  <c r="V164" i="3"/>
  <c r="AB164" i="3"/>
  <c r="U165" i="3"/>
  <c r="V165" i="3"/>
  <c r="AB165" i="3"/>
  <c r="U166" i="3"/>
  <c r="W166" i="3" s="1"/>
  <c r="V166" i="3"/>
  <c r="AB166" i="3"/>
  <c r="U167" i="3"/>
  <c r="V167" i="3"/>
  <c r="AB167" i="3"/>
  <c r="U168" i="3"/>
  <c r="V168" i="3"/>
  <c r="AB168" i="3"/>
  <c r="U169" i="3"/>
  <c r="V169" i="3"/>
  <c r="AB169" i="3"/>
  <c r="U170" i="3"/>
  <c r="W170" i="3" s="1"/>
  <c r="V170" i="3"/>
  <c r="AB170" i="3"/>
  <c r="U171" i="3"/>
  <c r="V171" i="3"/>
  <c r="AB171" i="3"/>
  <c r="U172" i="3"/>
  <c r="V172" i="3"/>
  <c r="AB172" i="3"/>
  <c r="U173" i="3"/>
  <c r="W173" i="3" s="1"/>
  <c r="V173" i="3"/>
  <c r="AB173" i="3"/>
  <c r="U174" i="3"/>
  <c r="V174" i="3"/>
  <c r="AB174" i="3"/>
  <c r="U175" i="3"/>
  <c r="V175" i="3"/>
  <c r="AB175" i="3"/>
  <c r="U176" i="3"/>
  <c r="V176" i="3"/>
  <c r="AB176" i="3"/>
  <c r="U177" i="3"/>
  <c r="W177" i="3" s="1"/>
  <c r="V177" i="3"/>
  <c r="AB177" i="3"/>
  <c r="U178" i="3"/>
  <c r="V178" i="3"/>
  <c r="AB178" i="3"/>
  <c r="U179" i="3"/>
  <c r="V179" i="3"/>
  <c r="AB179" i="3"/>
  <c r="U180" i="3"/>
  <c r="V180" i="3"/>
  <c r="AB180" i="3"/>
  <c r="U181" i="3"/>
  <c r="V181" i="3"/>
  <c r="AB181" i="3"/>
  <c r="U182" i="3"/>
  <c r="V182" i="3"/>
  <c r="AB182" i="3"/>
  <c r="U183" i="3"/>
  <c r="V183" i="3"/>
  <c r="AB183" i="3"/>
  <c r="U184" i="3"/>
  <c r="V184" i="3"/>
  <c r="AB184" i="3"/>
  <c r="U185" i="3"/>
  <c r="V185" i="3"/>
  <c r="AB185" i="3"/>
  <c r="U186" i="3"/>
  <c r="W186" i="3" s="1"/>
  <c r="V186" i="3"/>
  <c r="AB186" i="3"/>
  <c r="U187" i="3"/>
  <c r="V187" i="3"/>
  <c r="AB187" i="3"/>
  <c r="U188" i="3"/>
  <c r="V188" i="3"/>
  <c r="AB188" i="3"/>
  <c r="U189" i="3"/>
  <c r="V189" i="3"/>
  <c r="AB189" i="3"/>
  <c r="U190" i="3"/>
  <c r="W190" i="3" s="1"/>
  <c r="V190" i="3"/>
  <c r="AB190" i="3"/>
  <c r="U191" i="3"/>
  <c r="V191" i="3"/>
  <c r="AB191" i="3"/>
  <c r="U192" i="3"/>
  <c r="V192" i="3"/>
  <c r="AB192" i="3"/>
  <c r="U193" i="3"/>
  <c r="W193" i="3" s="1"/>
  <c r="V193" i="3"/>
  <c r="AB193" i="3"/>
  <c r="U194" i="3"/>
  <c r="V194" i="3"/>
  <c r="AB194" i="3"/>
  <c r="U195" i="3"/>
  <c r="V195" i="3"/>
  <c r="AB195" i="3"/>
  <c r="U196" i="3"/>
  <c r="V196" i="3"/>
  <c r="AB196" i="3"/>
  <c r="AB17" i="3"/>
  <c r="V17" i="3"/>
  <c r="U17" i="3"/>
  <c r="W17" i="3" s="1"/>
  <c r="X17" i="3" s="1"/>
  <c r="W103" i="3" l="1"/>
  <c r="W196" i="3"/>
  <c r="W116" i="3"/>
  <c r="W169" i="3"/>
  <c r="W129" i="3"/>
  <c r="W69" i="3"/>
  <c r="F69" i="3" s="1"/>
  <c r="W49" i="3"/>
  <c r="W162" i="3"/>
  <c r="W122" i="3"/>
  <c r="W62" i="3"/>
  <c r="W22" i="3"/>
  <c r="W175" i="3"/>
  <c r="F175" i="3" s="1"/>
  <c r="W155" i="3"/>
  <c r="F155" i="3" s="1"/>
  <c r="W135" i="3"/>
  <c r="F135" i="3" s="1"/>
  <c r="W115" i="3"/>
  <c r="W95" i="3"/>
  <c r="W75" i="3"/>
  <c r="W55" i="3"/>
  <c r="W188" i="3"/>
  <c r="W168" i="3"/>
  <c r="W68" i="3"/>
  <c r="W181" i="3"/>
  <c r="W161" i="3"/>
  <c r="W141" i="3"/>
  <c r="W121" i="3"/>
  <c r="W101" i="3"/>
  <c r="W81" i="3"/>
  <c r="W61" i="3"/>
  <c r="F61" i="3" s="1"/>
  <c r="W41" i="3"/>
  <c r="W194" i="3"/>
  <c r="F194" i="3" s="1"/>
  <c r="W174" i="3"/>
  <c r="W154" i="3"/>
  <c r="W134" i="3"/>
  <c r="W114" i="3"/>
  <c r="F114" i="3" s="1"/>
  <c r="W94" i="3"/>
  <c r="F94" i="3" s="1"/>
  <c r="W74" i="3"/>
  <c r="F74" i="3" s="1"/>
  <c r="W54" i="3"/>
  <c r="F54" i="3" s="1"/>
  <c r="W34" i="3"/>
  <c r="F34" i="3" s="1"/>
  <c r="W187" i="3"/>
  <c r="F187" i="3" s="1"/>
  <c r="W167" i="3"/>
  <c r="W147" i="3"/>
  <c r="W127" i="3"/>
  <c r="W107" i="3"/>
  <c r="W87" i="3"/>
  <c r="W67" i="3"/>
  <c r="W47" i="3"/>
  <c r="W27" i="3"/>
  <c r="W180" i="3"/>
  <c r="W160" i="3"/>
  <c r="W140" i="3"/>
  <c r="W120" i="3"/>
  <c r="W100" i="3"/>
  <c r="W80" i="3"/>
  <c r="F80" i="3" s="1"/>
  <c r="W60" i="3"/>
  <c r="F60" i="3" s="1"/>
  <c r="W40" i="3"/>
  <c r="F40" i="3" s="1"/>
  <c r="W20" i="3"/>
  <c r="F20" i="3" s="1"/>
  <c r="W163" i="3"/>
  <c r="W83" i="3"/>
  <c r="W96" i="3"/>
  <c r="W189" i="3"/>
  <c r="F189" i="3" s="1"/>
  <c r="W89" i="3"/>
  <c r="W29" i="3"/>
  <c r="W82" i="3"/>
  <c r="W42" i="3"/>
  <c r="W195" i="3"/>
  <c r="W35" i="3"/>
  <c r="W148" i="3"/>
  <c r="W128" i="3"/>
  <c r="W108" i="3"/>
  <c r="F108" i="3" s="1"/>
  <c r="W88" i="3"/>
  <c r="F88" i="3" s="1"/>
  <c r="W48" i="3"/>
  <c r="F48" i="3" s="1"/>
  <c r="W28" i="3"/>
  <c r="W183" i="3"/>
  <c r="W143" i="3"/>
  <c r="F143" i="3" s="1"/>
  <c r="W123" i="3"/>
  <c r="F123" i="3" s="1"/>
  <c r="W43" i="3"/>
  <c r="W23" i="3"/>
  <c r="F23" i="3" s="1"/>
  <c r="W176" i="3"/>
  <c r="F176" i="3" s="1"/>
  <c r="W136" i="3"/>
  <c r="W56" i="3"/>
  <c r="W36" i="3"/>
  <c r="W109" i="3"/>
  <c r="W142" i="3"/>
  <c r="W102" i="3"/>
  <c r="F102" i="3" s="1"/>
  <c r="W119" i="3"/>
  <c r="W79" i="3"/>
  <c r="W59" i="3"/>
  <c r="W19" i="3"/>
  <c r="F19" i="3" s="1"/>
  <c r="W32" i="3"/>
  <c r="W185" i="3"/>
  <c r="F185" i="3" s="1"/>
  <c r="W165" i="3"/>
  <c r="W145" i="3"/>
  <c r="W125" i="3"/>
  <c r="W105" i="3"/>
  <c r="F105" i="3" s="1"/>
  <c r="W85" i="3"/>
  <c r="F85" i="3" s="1"/>
  <c r="W65" i="3"/>
  <c r="W45" i="3"/>
  <c r="W25" i="3"/>
  <c r="W178" i="3"/>
  <c r="F178" i="3" s="1"/>
  <c r="W158" i="3"/>
  <c r="F158" i="3" s="1"/>
  <c r="W138" i="3"/>
  <c r="W118" i="3"/>
  <c r="W58" i="3"/>
  <c r="W111" i="3"/>
  <c r="W71" i="3"/>
  <c r="W31" i="3"/>
  <c r="W184" i="3"/>
  <c r="W164" i="3"/>
  <c r="W144" i="3"/>
  <c r="W124" i="3"/>
  <c r="W104" i="3"/>
  <c r="W84" i="3"/>
  <c r="W64" i="3"/>
  <c r="W44" i="3"/>
  <c r="F44" i="3" s="1"/>
  <c r="W24" i="3"/>
  <c r="F24" i="3" s="1"/>
  <c r="W63" i="3"/>
  <c r="W156" i="3"/>
  <c r="F156" i="3" s="1"/>
  <c r="W76" i="3"/>
  <c r="F76" i="3" s="1"/>
  <c r="W149" i="3"/>
  <c r="F149" i="3" s="1"/>
  <c r="W182" i="3"/>
  <c r="F182" i="3" s="1"/>
  <c r="W179" i="3"/>
  <c r="W159" i="3"/>
  <c r="W139" i="3"/>
  <c r="W99" i="3"/>
  <c r="W39" i="3"/>
  <c r="F39" i="3" s="1"/>
  <c r="W192" i="3"/>
  <c r="F192" i="3" s="1"/>
  <c r="W172" i="3"/>
  <c r="W152" i="3"/>
  <c r="F152" i="3" s="1"/>
  <c r="W132" i="3"/>
  <c r="W112" i="3"/>
  <c r="W92" i="3"/>
  <c r="F92" i="3" s="1"/>
  <c r="W72" i="3"/>
  <c r="W52" i="3"/>
  <c r="W98" i="3"/>
  <c r="W78" i="3"/>
  <c r="F78" i="3" s="1"/>
  <c r="W38" i="3"/>
  <c r="F38" i="3" s="1"/>
  <c r="W18" i="3"/>
  <c r="F18" i="3" s="1"/>
  <c r="W191" i="3"/>
  <c r="F191" i="3" s="1"/>
  <c r="W171" i="3"/>
  <c r="W151" i="3"/>
  <c r="W131" i="3"/>
  <c r="W91" i="3"/>
  <c r="W51" i="3"/>
  <c r="W37" i="3"/>
  <c r="AJ178" i="13"/>
  <c r="AJ38" i="13"/>
  <c r="AJ54" i="13"/>
  <c r="AJ34" i="13"/>
  <c r="AJ115" i="13"/>
  <c r="AJ55" i="13"/>
  <c r="AJ39" i="13"/>
  <c r="AJ106" i="13"/>
  <c r="AJ66" i="13"/>
  <c r="AJ96" i="13"/>
  <c r="AJ82" i="13"/>
  <c r="AJ84" i="13"/>
  <c r="AJ146" i="13"/>
  <c r="AJ50" i="13"/>
  <c r="AJ89" i="13"/>
  <c r="AJ37" i="13"/>
  <c r="AJ29" i="13"/>
  <c r="AJ25" i="13"/>
  <c r="AJ176" i="13"/>
  <c r="AJ132" i="13"/>
  <c r="AJ128" i="13"/>
  <c r="AJ116" i="13"/>
  <c r="AJ64" i="13"/>
  <c r="AJ44" i="13"/>
  <c r="AJ36" i="13"/>
  <c r="AJ71" i="13"/>
  <c r="AJ51" i="13"/>
  <c r="AJ170" i="13"/>
  <c r="AJ118" i="13"/>
  <c r="AJ114" i="13"/>
  <c r="AJ68" i="13"/>
  <c r="AJ98" i="13"/>
  <c r="AJ18" i="13"/>
  <c r="AJ19" i="13"/>
  <c r="AJ20" i="13"/>
  <c r="AJ153" i="13"/>
  <c r="AJ93" i="13"/>
  <c r="AJ32" i="13"/>
  <c r="AJ69" i="13"/>
  <c r="AJ195" i="13"/>
  <c r="AJ157" i="13"/>
  <c r="AJ186" i="13"/>
  <c r="AJ57" i="13"/>
  <c r="AJ76" i="13"/>
  <c r="AJ147" i="13"/>
  <c r="AJ23" i="13"/>
  <c r="C20" i="15" s="1"/>
  <c r="P14" i="15" s="1"/>
  <c r="P15" i="15" s="1"/>
  <c r="AJ162" i="13"/>
  <c r="AJ42" i="13"/>
  <c r="AJ121" i="13"/>
  <c r="AJ28" i="13"/>
  <c r="AJ140" i="13"/>
  <c r="AJ60" i="13"/>
  <c r="AJ185" i="13"/>
  <c r="AJ180" i="13"/>
  <c r="AJ166" i="13"/>
  <c r="AJ156" i="13"/>
  <c r="AJ154" i="13"/>
  <c r="AJ137" i="13"/>
  <c r="AJ130" i="13"/>
  <c r="AJ108" i="13"/>
  <c r="AJ58" i="13"/>
  <c r="AJ41" i="13"/>
  <c r="AJ163" i="13"/>
  <c r="AJ149" i="13"/>
  <c r="AJ144" i="13"/>
  <c r="AJ125" i="13"/>
  <c r="AJ101" i="13"/>
  <c r="AJ77" i="13"/>
  <c r="AJ67" i="13"/>
  <c r="AJ53" i="13"/>
  <c r="AJ48" i="13"/>
  <c r="AJ196" i="13"/>
  <c r="AJ148" i="13"/>
  <c r="AJ134" i="13"/>
  <c r="AJ124" i="13"/>
  <c r="AJ122" i="13"/>
  <c r="AJ105" i="13"/>
  <c r="AJ100" i="13"/>
  <c r="AJ86" i="13"/>
  <c r="AJ74" i="13"/>
  <c r="AJ52" i="13"/>
  <c r="AJ26" i="13"/>
  <c r="AJ189" i="13"/>
  <c r="AJ179" i="13"/>
  <c r="AJ165" i="13"/>
  <c r="AJ160" i="13"/>
  <c r="AJ141" i="13"/>
  <c r="AJ131" i="13"/>
  <c r="AJ117" i="13"/>
  <c r="AJ112" i="13"/>
  <c r="AJ83" i="13"/>
  <c r="AJ45" i="13"/>
  <c r="AJ35" i="13"/>
  <c r="AJ21" i="13"/>
  <c r="AJ184" i="13"/>
  <c r="AJ188" i="13"/>
  <c r="AJ164" i="13"/>
  <c r="AJ150" i="13"/>
  <c r="AJ138" i="13"/>
  <c r="AJ102" i="13"/>
  <c r="AJ92" i="13"/>
  <c r="AJ90" i="13"/>
  <c r="AJ73" i="13"/>
  <c r="AJ181" i="13"/>
  <c r="AJ169" i="13"/>
  <c r="AJ133" i="13"/>
  <c r="AJ109" i="13"/>
  <c r="AJ99" i="13"/>
  <c r="AJ85" i="13"/>
  <c r="AJ80" i="13"/>
  <c r="AJ70" i="13"/>
  <c r="AJ61" i="13"/>
  <c r="AJ22" i="13"/>
  <c r="AJ175" i="13"/>
  <c r="AJ159" i="13"/>
  <c r="AJ143" i="13"/>
  <c r="AJ127" i="13"/>
  <c r="AJ111" i="13"/>
  <c r="AJ95" i="13"/>
  <c r="AJ79" i="13"/>
  <c r="AJ63" i="13"/>
  <c r="AJ47" i="13"/>
  <c r="AJ31" i="13"/>
  <c r="F49" i="3"/>
  <c r="F33" i="3"/>
  <c r="AJ173" i="13"/>
  <c r="AJ192" i="13"/>
  <c r="AJ182" i="13"/>
  <c r="AJ183" i="13"/>
  <c r="AJ167" i="13"/>
  <c r="AJ151" i="13"/>
  <c r="AJ135" i="13"/>
  <c r="AJ119" i="13"/>
  <c r="AJ103" i="13"/>
  <c r="AJ87" i="13"/>
  <c r="AJ172" i="13"/>
  <c r="AJ194" i="13"/>
  <c r="AJ190" i="13"/>
  <c r="AJ187" i="13"/>
  <c r="AJ174" i="13"/>
  <c r="AJ171" i="13"/>
  <c r="AJ168" i="13"/>
  <c r="AJ158" i="13"/>
  <c r="AJ155" i="13"/>
  <c r="AJ152" i="13"/>
  <c r="AJ142" i="13"/>
  <c r="AJ139" i="13"/>
  <c r="AJ136" i="13"/>
  <c r="AJ126" i="13"/>
  <c r="AJ123" i="13"/>
  <c r="AJ120" i="13"/>
  <c r="AJ110" i="13"/>
  <c r="AJ107" i="13"/>
  <c r="AJ104" i="13"/>
  <c r="AJ94" i="13"/>
  <c r="AJ91" i="13"/>
  <c r="AJ88" i="13"/>
  <c r="AJ78" i="13"/>
  <c r="AJ75" i="13"/>
  <c r="AJ72" i="13"/>
  <c r="AJ62" i="13"/>
  <c r="AJ59" i="13"/>
  <c r="AJ56" i="13"/>
  <c r="AJ46" i="13"/>
  <c r="AJ43" i="13"/>
  <c r="AJ40" i="13"/>
  <c r="AJ30" i="13"/>
  <c r="AJ27" i="13"/>
  <c r="AJ24" i="13"/>
  <c r="F184" i="3"/>
  <c r="F173" i="3"/>
  <c r="F157" i="3"/>
  <c r="F141" i="3"/>
  <c r="F125" i="3"/>
  <c r="F104" i="3"/>
  <c r="F77" i="3"/>
  <c r="F177" i="3"/>
  <c r="F161" i="3"/>
  <c r="AJ17" i="13"/>
  <c r="AJ193" i="13"/>
  <c r="AJ177" i="13"/>
  <c r="AJ161" i="13"/>
  <c r="AJ145" i="13"/>
  <c r="AJ129" i="13"/>
  <c r="AJ113" i="13"/>
  <c r="AJ97" i="13"/>
  <c r="AJ81" i="13"/>
  <c r="AJ65" i="13"/>
  <c r="AJ49" i="13"/>
  <c r="AJ33" i="13"/>
  <c r="AJ191" i="13"/>
  <c r="F180" i="3"/>
  <c r="F195" i="3"/>
  <c r="F101" i="3"/>
  <c r="F64" i="3"/>
  <c r="F147" i="3"/>
  <c r="F93" i="3"/>
  <c r="F51" i="3"/>
  <c r="F103" i="3"/>
  <c r="F87" i="3"/>
  <c r="F66" i="3"/>
  <c r="F183" i="3"/>
  <c r="F142" i="3"/>
  <c r="F131" i="3"/>
  <c r="F120" i="3"/>
  <c r="F53" i="3"/>
  <c r="F130" i="3"/>
  <c r="F99" i="3"/>
  <c r="F181" i="3"/>
  <c r="F109" i="3"/>
  <c r="F47" i="3"/>
  <c r="F165" i="3"/>
  <c r="F50" i="3"/>
  <c r="F169" i="3"/>
  <c r="F159" i="3"/>
  <c r="F132" i="3"/>
  <c r="F117" i="3"/>
  <c r="F29" i="3"/>
  <c r="F166" i="3"/>
  <c r="F118" i="3"/>
  <c r="F89" i="3"/>
  <c r="F84" i="3"/>
  <c r="F70" i="3"/>
  <c r="F46" i="3"/>
  <c r="F41" i="3"/>
  <c r="F36" i="3"/>
  <c r="F170" i="3"/>
  <c r="F146" i="3"/>
  <c r="F79" i="3"/>
  <c r="F31" i="3"/>
  <c r="F26" i="3"/>
  <c r="F126" i="3"/>
  <c r="F121" i="3"/>
  <c r="F107" i="3"/>
  <c r="F59" i="3"/>
  <c r="F21" i="3"/>
  <c r="F164" i="3"/>
  <c r="F140" i="3"/>
  <c r="F144" i="3"/>
  <c r="F82" i="3"/>
  <c r="F110" i="3"/>
  <c r="F91" i="3"/>
  <c r="F62" i="3"/>
  <c r="F57" i="3"/>
  <c r="F153" i="3"/>
  <c r="F86" i="3"/>
  <c r="F186" i="3"/>
  <c r="F138" i="3"/>
  <c r="F134" i="3"/>
  <c r="F37" i="3"/>
  <c r="F32" i="3"/>
  <c r="F17" i="3"/>
  <c r="F45" i="3" l="1"/>
  <c r="AC189" i="3"/>
  <c r="F95" i="3"/>
  <c r="AC167" i="3"/>
  <c r="F42" i="3"/>
  <c r="F167" i="3"/>
  <c r="AC45" i="3"/>
  <c r="F115" i="3"/>
  <c r="F72" i="3"/>
  <c r="F97" i="3"/>
  <c r="F30" i="3"/>
  <c r="F154" i="3"/>
  <c r="F163" i="3"/>
  <c r="F35" i="3"/>
  <c r="F113" i="3"/>
  <c r="F106" i="3"/>
  <c r="F25" i="3"/>
  <c r="F43" i="3"/>
  <c r="F168" i="3"/>
  <c r="F174" i="3"/>
  <c r="F179" i="3"/>
  <c r="F129" i="3"/>
  <c r="AC190" i="3"/>
  <c r="F190" i="3"/>
  <c r="F56" i="3"/>
  <c r="F196" i="3"/>
  <c r="F67" i="3"/>
  <c r="F116" i="3"/>
  <c r="F71" i="3"/>
  <c r="F119" i="3"/>
  <c r="F81" i="3"/>
  <c r="F55" i="3"/>
  <c r="F128" i="3"/>
  <c r="F136" i="3"/>
  <c r="F137" i="3"/>
  <c r="F124" i="3"/>
  <c r="F188" i="3"/>
  <c r="F96" i="3"/>
  <c r="F27" i="3"/>
  <c r="F127" i="3"/>
  <c r="F58" i="3"/>
  <c r="F151" i="3"/>
  <c r="F75" i="3"/>
  <c r="F139" i="3"/>
  <c r="F122" i="3"/>
  <c r="F98" i="3"/>
  <c r="F68" i="3"/>
  <c r="F28" i="3"/>
  <c r="F73" i="3"/>
  <c r="F160" i="3"/>
  <c r="F150" i="3"/>
  <c r="F83" i="3"/>
  <c r="F172" i="3"/>
  <c r="F148" i="3"/>
  <c r="F171" i="3"/>
  <c r="F100" i="3"/>
  <c r="F193" i="3"/>
  <c r="F65" i="3"/>
  <c r="F145" i="3"/>
  <c r="F90" i="3"/>
  <c r="F111" i="3"/>
  <c r="F52" i="3"/>
  <c r="F112" i="3"/>
  <c r="F63" i="3"/>
  <c r="F133" i="3"/>
  <c r="F22" i="3"/>
  <c r="F162" i="3"/>
  <c r="AC50" i="3"/>
  <c r="AC95" i="3"/>
  <c r="AC42" i="3"/>
  <c r="AC47" i="3"/>
  <c r="AC33" i="3"/>
  <c r="AC30" i="3"/>
  <c r="B18" i="14"/>
  <c r="D68" i="1"/>
  <c r="J68" i="1"/>
  <c r="C23" i="1"/>
  <c r="F83" i="32" s="1"/>
  <c r="C24" i="1"/>
  <c r="B24" i="1"/>
  <c r="B23" i="1"/>
  <c r="E83" i="32" s="1"/>
  <c r="AC188" i="3" l="1"/>
  <c r="AC61" i="3"/>
  <c r="AC127" i="3"/>
  <c r="AC130" i="3"/>
  <c r="AC161" i="3"/>
  <c r="AC77" i="3"/>
  <c r="AC73" i="3"/>
  <c r="AC157" i="3"/>
  <c r="AC106" i="3"/>
  <c r="AC66" i="3"/>
  <c r="AC119" i="3"/>
  <c r="AC172" i="3"/>
  <c r="AC75" i="3"/>
  <c r="AC88" i="3"/>
  <c r="AC49" i="3"/>
  <c r="AC116" i="3"/>
  <c r="AC162" i="3"/>
  <c r="AC122" i="3"/>
  <c r="AC43" i="3"/>
  <c r="AC71" i="3"/>
  <c r="AC114" i="3"/>
  <c r="AC139" i="3"/>
  <c r="AC124" i="3"/>
  <c r="AC19" i="3"/>
  <c r="AC101" i="3"/>
  <c r="AC52" i="3"/>
  <c r="AC160" i="3"/>
  <c r="AC39" i="3"/>
  <c r="AC195" i="3"/>
  <c r="AC58" i="3"/>
  <c r="AC103" i="3"/>
  <c r="AC174" i="3"/>
  <c r="AC65" i="3"/>
  <c r="AC67" i="3"/>
  <c r="AC29" i="3"/>
  <c r="AC150" i="3"/>
  <c r="AC28" i="3"/>
  <c r="AC154" i="3"/>
  <c r="AC113" i="3"/>
  <c r="AC35" i="3"/>
  <c r="AC184" i="3"/>
  <c r="AC148" i="3"/>
  <c r="AC129" i="3"/>
  <c r="AC133" i="3"/>
  <c r="AC68" i="3"/>
  <c r="AC97" i="3"/>
  <c r="AC81" i="3"/>
  <c r="AC22" i="3"/>
  <c r="AC96" i="3"/>
  <c r="AC163" i="3"/>
  <c r="AC135" i="3"/>
  <c r="AC64" i="3"/>
  <c r="AC152" i="3"/>
  <c r="AC100" i="3"/>
  <c r="AC90" i="3"/>
  <c r="AC23" i="3"/>
  <c r="AC179" i="3"/>
  <c r="AC151" i="3"/>
  <c r="AC136" i="3"/>
  <c r="AC104" i="3"/>
  <c r="AC125" i="3"/>
  <c r="AC169" i="3"/>
  <c r="AC63" i="3"/>
  <c r="AC98" i="3"/>
  <c r="AC44" i="3"/>
  <c r="AC38" i="3"/>
  <c r="AC137" i="3"/>
  <c r="AC177" i="3"/>
  <c r="AC173" i="3"/>
  <c r="AC156" i="3"/>
  <c r="AC112" i="3"/>
  <c r="AC196" i="3"/>
  <c r="AC159" i="3"/>
  <c r="AC111" i="3"/>
  <c r="AC27" i="3"/>
  <c r="F80" i="32"/>
  <c r="F67" i="1"/>
  <c r="E80" i="32"/>
  <c r="E67" i="1"/>
  <c r="AC147" i="3"/>
  <c r="AC145" i="3"/>
  <c r="AC78" i="3"/>
  <c r="AC76" i="3"/>
  <c r="AC83" i="3"/>
  <c r="AC72" i="3"/>
  <c r="AC25" i="3"/>
  <c r="AC180" i="3"/>
  <c r="AC51" i="3"/>
  <c r="AC141" i="3"/>
  <c r="AC142" i="3"/>
  <c r="AC117" i="3"/>
  <c r="AC24" i="3"/>
  <c r="AC89" i="3"/>
  <c r="AC193" i="3"/>
  <c r="AC128" i="3"/>
  <c r="AC70" i="3"/>
  <c r="AC40" i="3"/>
  <c r="AC109" i="3"/>
  <c r="AC168" i="3"/>
  <c r="AC56" i="3"/>
  <c r="AC115" i="3"/>
  <c r="AC55" i="3"/>
  <c r="AC140" i="3"/>
  <c r="AC53" i="3"/>
  <c r="AC99" i="3"/>
  <c r="AC164" i="3"/>
  <c r="AC171" i="3"/>
  <c r="AC146" i="3"/>
  <c r="AC86" i="3"/>
  <c r="AC69" i="3"/>
  <c r="AC62" i="3"/>
  <c r="AC21" i="3"/>
  <c r="AC26" i="3"/>
  <c r="AC74" i="3"/>
  <c r="AC41" i="3"/>
  <c r="AC183" i="3"/>
  <c r="AC131" i="3"/>
  <c r="AC93" i="3"/>
  <c r="AC87" i="3"/>
  <c r="AC132" i="3"/>
  <c r="AC120" i="3"/>
  <c r="AC181" i="3"/>
  <c r="AC34" i="3"/>
  <c r="AC153" i="3"/>
  <c r="AC82" i="3"/>
  <c r="E18" i="32"/>
  <c r="F18" i="32"/>
  <c r="F19" i="32"/>
  <c r="AC194" i="3"/>
  <c r="AC105" i="3"/>
  <c r="AC165" i="3"/>
  <c r="AC158" i="3"/>
  <c r="AC102" i="3"/>
  <c r="AC143" i="3"/>
  <c r="AC20" i="3"/>
  <c r="AC134" i="3"/>
  <c r="AC176" i="3"/>
  <c r="AC144" i="3"/>
  <c r="AC191" i="3"/>
  <c r="AC138" i="3"/>
  <c r="AC18" i="3"/>
  <c r="AC166" i="3"/>
  <c r="AC107" i="3"/>
  <c r="AC84" i="3"/>
  <c r="AC32" i="3"/>
  <c r="AC57" i="3"/>
  <c r="AC175" i="3"/>
  <c r="AC118" i="3"/>
  <c r="AC79" i="3"/>
  <c r="AC85" i="3"/>
  <c r="AC178" i="3"/>
  <c r="AC48" i="3"/>
  <c r="AC110" i="3"/>
  <c r="AC182" i="3"/>
  <c r="AC108" i="3"/>
  <c r="AC59" i="3"/>
  <c r="AC80" i="3"/>
  <c r="AC92" i="3"/>
  <c r="AC17" i="3"/>
  <c r="C19" i="15" s="1"/>
  <c r="AC31" i="3"/>
  <c r="AC186" i="3"/>
  <c r="AC54" i="3"/>
  <c r="AC126" i="3"/>
  <c r="AC155" i="3"/>
  <c r="AC37" i="3"/>
  <c r="AC94" i="3"/>
  <c r="AC91" i="3"/>
  <c r="AC121" i="3"/>
  <c r="AC149" i="3"/>
  <c r="AC192" i="3"/>
  <c r="AC36" i="3"/>
  <c r="AC187" i="3"/>
  <c r="AC170" i="3"/>
  <c r="AC60" i="3"/>
  <c r="AC46" i="3"/>
  <c r="AC185" i="3"/>
  <c r="AC123" i="3"/>
  <c r="I82" i="22"/>
  <c r="E62" i="1" l="1"/>
  <c r="F62" i="1"/>
  <c r="E63" i="1"/>
  <c r="F63" i="1"/>
  <c r="E64" i="1"/>
  <c r="F64" i="1"/>
  <c r="E66" i="1"/>
  <c r="F66" i="1"/>
  <c r="A17" i="9" l="1"/>
  <c r="B17" i="9"/>
  <c r="C17" i="9"/>
  <c r="D17" i="9"/>
  <c r="E17" i="9"/>
  <c r="T16" i="12" l="1"/>
  <c r="R16" i="11"/>
  <c r="Y16" i="13" l="1"/>
  <c r="Q16" i="9"/>
  <c r="J62" i="1"/>
  <c r="J63" i="1"/>
  <c r="J64" i="1"/>
  <c r="J66" i="1"/>
  <c r="D62" i="1"/>
  <c r="D63" i="1"/>
  <c r="D64" i="1"/>
  <c r="D66" i="1"/>
  <c r="F62" i="22" l="1"/>
  <c r="G62" i="22"/>
  <c r="H62" i="22"/>
  <c r="J62" i="22"/>
  <c r="D62" i="22"/>
  <c r="D49" i="1" l="1"/>
  <c r="O9" i="12"/>
  <c r="M9" i="11" l="1"/>
  <c r="B13" i="14"/>
  <c r="M10" i="3"/>
  <c r="O10" i="12"/>
  <c r="M10" i="11"/>
  <c r="B12" i="14"/>
  <c r="M9" i="3"/>
  <c r="C12" i="15"/>
  <c r="C13" i="15"/>
  <c r="J74" i="1" l="1"/>
  <c r="F74" i="1"/>
  <c r="E74" i="1"/>
  <c r="D74" i="1"/>
  <c r="J73" i="1"/>
  <c r="D73" i="1"/>
  <c r="J72" i="1"/>
  <c r="F72" i="1"/>
  <c r="E72" i="1"/>
  <c r="D72" i="1"/>
  <c r="J71" i="1"/>
  <c r="F71" i="1"/>
  <c r="E71" i="1"/>
  <c r="D71" i="1"/>
  <c r="J70" i="1"/>
  <c r="F70" i="1"/>
  <c r="E70" i="1"/>
  <c r="D70" i="1"/>
  <c r="J61" i="1"/>
  <c r="F61" i="1"/>
  <c r="E61" i="1"/>
  <c r="D61" i="1"/>
  <c r="J60" i="1"/>
  <c r="F60" i="1"/>
  <c r="E60" i="1"/>
  <c r="D60" i="1"/>
  <c r="J59" i="1"/>
  <c r="F59" i="1"/>
  <c r="E59" i="1"/>
  <c r="D59" i="1"/>
  <c r="J58" i="1"/>
  <c r="F58" i="1"/>
  <c r="E58" i="1"/>
  <c r="D58" i="1"/>
  <c r="J57" i="1"/>
  <c r="F57" i="1"/>
  <c r="E57" i="1"/>
  <c r="D57" i="1"/>
  <c r="J56" i="1"/>
  <c r="F56" i="1"/>
  <c r="E56" i="1"/>
  <c r="D56" i="1"/>
  <c r="J54" i="1"/>
  <c r="F54" i="1"/>
  <c r="E54" i="1"/>
  <c r="D54" i="1"/>
  <c r="J53" i="1"/>
  <c r="F53" i="1"/>
  <c r="E53" i="1"/>
  <c r="D53" i="1"/>
  <c r="J52" i="1"/>
  <c r="F52" i="1"/>
  <c r="E52" i="1"/>
  <c r="D52" i="1"/>
  <c r="J51" i="1"/>
  <c r="F51" i="1"/>
  <c r="E51" i="1"/>
  <c r="D51" i="1"/>
  <c r="J50" i="1"/>
  <c r="F50" i="1"/>
  <c r="E50" i="1"/>
  <c r="D50" i="1"/>
  <c r="J49" i="1"/>
  <c r="F49" i="1"/>
  <c r="E49" i="1"/>
  <c r="J48" i="1"/>
  <c r="F48" i="1"/>
  <c r="E48" i="1"/>
  <c r="D48" i="1"/>
  <c r="J47" i="1"/>
  <c r="F47" i="1"/>
  <c r="E47" i="1"/>
  <c r="D47" i="1"/>
  <c r="J46" i="1"/>
  <c r="F46" i="1"/>
  <c r="E46" i="1"/>
  <c r="D46" i="1"/>
  <c r="J45" i="1"/>
  <c r="F45" i="1"/>
  <c r="E45" i="1"/>
  <c r="D45" i="1"/>
  <c r="J44" i="1"/>
  <c r="F44" i="1"/>
  <c r="E44" i="1"/>
  <c r="D44" i="1"/>
  <c r="J43" i="1"/>
  <c r="F43" i="1"/>
  <c r="E43" i="1"/>
  <c r="D43" i="1"/>
  <c r="J42" i="1"/>
  <c r="F42" i="1"/>
  <c r="E42" i="1"/>
  <c r="D42" i="1"/>
  <c r="J41" i="1"/>
  <c r="F41" i="1"/>
  <c r="E41" i="1"/>
  <c r="D41" i="1"/>
  <c r="J39" i="1"/>
  <c r="F39" i="1"/>
  <c r="E39" i="1"/>
  <c r="D39" i="1"/>
  <c r="J38" i="1"/>
  <c r="F38" i="1"/>
  <c r="E38" i="1"/>
  <c r="D38" i="1"/>
  <c r="J37" i="1"/>
  <c r="F37" i="1"/>
  <c r="E37" i="1"/>
  <c r="D37" i="1"/>
  <c r="J36" i="1"/>
  <c r="F36" i="1"/>
  <c r="E36" i="1"/>
  <c r="D36" i="1"/>
  <c r="J35" i="1"/>
  <c r="E35" i="1"/>
  <c r="D35" i="1"/>
  <c r="J34" i="1"/>
  <c r="F34" i="1"/>
  <c r="E34" i="1"/>
  <c r="D34" i="1"/>
  <c r="J32" i="1"/>
  <c r="F32" i="1"/>
  <c r="E32" i="1"/>
  <c r="D32" i="1"/>
  <c r="J31" i="1"/>
  <c r="D31" i="1"/>
  <c r="J30" i="1"/>
  <c r="D30" i="1"/>
  <c r="C55" i="29" s="1"/>
  <c r="J29" i="1"/>
  <c r="D29" i="1"/>
  <c r="C59" i="29" s="1"/>
  <c r="F29" i="1"/>
  <c r="E29" i="1"/>
  <c r="X16" i="13"/>
  <c r="S16" i="12"/>
  <c r="Q16" i="11"/>
  <c r="P16" i="9"/>
  <c r="D24" i="1" l="1"/>
  <c r="D23" i="1"/>
  <c r="G12" i="15" s="1"/>
  <c r="E73" i="1"/>
  <c r="F73" i="1"/>
  <c r="F35" i="1"/>
  <c r="F31" i="1"/>
  <c r="E30" i="1"/>
  <c r="F30" i="1"/>
  <c r="E31" i="1"/>
  <c r="G67" i="1" l="1"/>
  <c r="G89" i="32"/>
  <c r="G88" i="32"/>
  <c r="G81" i="32"/>
  <c r="G87" i="32"/>
  <c r="G82" i="32"/>
  <c r="G83" i="32"/>
  <c r="G85" i="32"/>
  <c r="G84" i="32"/>
  <c r="G80" i="32"/>
  <c r="G86" i="32"/>
  <c r="G18" i="32"/>
  <c r="G19" i="32"/>
  <c r="G35" i="32"/>
  <c r="G51" i="32"/>
  <c r="G67" i="32"/>
  <c r="G30" i="32"/>
  <c r="G46" i="32"/>
  <c r="G62" i="32"/>
  <c r="G25" i="32"/>
  <c r="G41" i="32"/>
  <c r="G57" i="32"/>
  <c r="G73" i="32"/>
  <c r="G20" i="32"/>
  <c r="G36" i="32"/>
  <c r="G52" i="32"/>
  <c r="G68" i="32"/>
  <c r="G47" i="32"/>
  <c r="G26" i="32"/>
  <c r="G42" i="32"/>
  <c r="G58" i="32"/>
  <c r="G74" i="32"/>
  <c r="G21" i="32"/>
  <c r="G37" i="32"/>
  <c r="G53" i="32"/>
  <c r="G69" i="32"/>
  <c r="G32" i="32"/>
  <c r="G48" i="32"/>
  <c r="G64" i="32"/>
  <c r="G29" i="32"/>
  <c r="G61" i="32"/>
  <c r="G27" i="32"/>
  <c r="G43" i="32"/>
  <c r="G59" i="32"/>
  <c r="G75" i="32"/>
  <c r="G22" i="32"/>
  <c r="G38" i="32"/>
  <c r="G54" i="32"/>
  <c r="G70" i="32"/>
  <c r="G33" i="32"/>
  <c r="G49" i="32"/>
  <c r="G65" i="32"/>
  <c r="G72" i="32"/>
  <c r="G63" i="32"/>
  <c r="G28" i="32"/>
  <c r="G44" i="32"/>
  <c r="G60" i="32"/>
  <c r="G76" i="32"/>
  <c r="G34" i="32"/>
  <c r="G50" i="32"/>
  <c r="G24" i="32"/>
  <c r="G31" i="32"/>
  <c r="G23" i="32"/>
  <c r="G39" i="32"/>
  <c r="G55" i="32"/>
  <c r="G71" i="32"/>
  <c r="G66" i="32"/>
  <c r="G45" i="32"/>
  <c r="G40" i="32"/>
  <c r="G56" i="32"/>
  <c r="G52" i="1"/>
  <c r="G62" i="1"/>
  <c r="G63" i="1"/>
  <c r="G64" i="1"/>
  <c r="G66" i="1"/>
  <c r="G72" i="1"/>
  <c r="G60" i="1"/>
  <c r="G45" i="1"/>
  <c r="G30" i="1"/>
  <c r="G42" i="1"/>
  <c r="G58" i="1"/>
  <c r="G70" i="1"/>
  <c r="G56" i="1"/>
  <c r="G44" i="1"/>
  <c r="G53" i="1"/>
  <c r="G43" i="1"/>
  <c r="G32" i="1"/>
  <c r="G29" i="1"/>
  <c r="G41" i="1"/>
  <c r="G37" i="1"/>
  <c r="G61" i="1"/>
  <c r="G38" i="1"/>
  <c r="G46" i="1"/>
  <c r="G59" i="1"/>
  <c r="G36" i="1"/>
  <c r="G54" i="1"/>
  <c r="G74" i="1"/>
  <c r="G51" i="1"/>
  <c r="G31" i="1"/>
  <c r="G34" i="1"/>
  <c r="G50" i="1"/>
  <c r="G73" i="1"/>
  <c r="G49" i="1"/>
  <c r="G48" i="1"/>
  <c r="G35" i="1"/>
  <c r="G71" i="1"/>
  <c r="G47" i="1"/>
  <c r="G57" i="1"/>
  <c r="G39" i="1"/>
  <c r="K16" i="20" l="1"/>
  <c r="K16" i="19"/>
  <c r="K16" i="18"/>
  <c r="K16" i="16"/>
  <c r="L67" i="26"/>
  <c r="H67" i="26"/>
  <c r="I67" i="26"/>
  <c r="L67" i="23"/>
  <c r="H67" i="23"/>
  <c r="L67" i="5"/>
  <c r="H67" i="5"/>
  <c r="I67" i="5"/>
  <c r="L67" i="25"/>
  <c r="H67" i="25"/>
  <c r="E82" i="22" l="1"/>
  <c r="F82" i="22"/>
  <c r="G82" i="22"/>
  <c r="H82" i="22"/>
  <c r="J82" i="22"/>
  <c r="D82" i="22"/>
  <c r="U19" i="26" l="1"/>
  <c r="U18" i="26"/>
  <c r="U19" i="25"/>
  <c r="U18" i="25"/>
  <c r="U19" i="23"/>
  <c r="U18" i="23"/>
  <c r="U19" i="5"/>
  <c r="U17" i="26" l="1"/>
  <c r="U17" i="25"/>
  <c r="U17" i="23"/>
  <c r="U18" i="5"/>
  <c r="U17" i="5"/>
  <c r="U18" i="12" l="1"/>
  <c r="U19" i="12"/>
  <c r="U20" i="12"/>
  <c r="U21" i="12"/>
  <c r="U22" i="12"/>
  <c r="U23" i="12"/>
  <c r="U24" i="12"/>
  <c r="U25" i="12"/>
  <c r="U26" i="12"/>
  <c r="U27" i="12"/>
  <c r="U28" i="12"/>
  <c r="U29" i="12"/>
  <c r="U30" i="12"/>
  <c r="U31" i="12"/>
  <c r="U32" i="12"/>
  <c r="U33" i="12"/>
  <c r="U34" i="12"/>
  <c r="U35" i="12"/>
  <c r="U36" i="12"/>
  <c r="U37" i="12"/>
  <c r="U38" i="12"/>
  <c r="U39" i="12"/>
  <c r="U40" i="12"/>
  <c r="U41" i="12"/>
  <c r="U42" i="12"/>
  <c r="U43" i="12"/>
  <c r="U44" i="12"/>
  <c r="U45" i="12"/>
  <c r="U46" i="12"/>
  <c r="U47" i="12"/>
  <c r="U48" i="12"/>
  <c r="U49" i="12"/>
  <c r="U50" i="12"/>
  <c r="U51" i="12"/>
  <c r="U52" i="12"/>
  <c r="U53" i="12"/>
  <c r="U54" i="12"/>
  <c r="U55" i="12"/>
  <c r="U56" i="12"/>
  <c r="U57" i="12"/>
  <c r="U58" i="12"/>
  <c r="U59" i="12"/>
  <c r="U60" i="12"/>
  <c r="U61" i="12"/>
  <c r="U62" i="12"/>
  <c r="U63" i="12"/>
  <c r="U64" i="12"/>
  <c r="U65" i="12"/>
  <c r="U66" i="12"/>
  <c r="U67" i="12"/>
  <c r="U68" i="12"/>
  <c r="U69" i="12"/>
  <c r="U70" i="12"/>
  <c r="U71" i="12"/>
  <c r="U72" i="12"/>
  <c r="U73" i="12"/>
  <c r="U74" i="12"/>
  <c r="U75" i="12"/>
  <c r="U76" i="12"/>
  <c r="U77" i="12"/>
  <c r="U78" i="12"/>
  <c r="U79" i="12"/>
  <c r="U80" i="12"/>
  <c r="U81" i="12"/>
  <c r="U82" i="12"/>
  <c r="U83" i="12"/>
  <c r="U84" i="12"/>
  <c r="U85" i="12"/>
  <c r="U86" i="12"/>
  <c r="U87" i="12"/>
  <c r="U88" i="12"/>
  <c r="U89" i="12"/>
  <c r="U90" i="12"/>
  <c r="U91" i="12"/>
  <c r="U92" i="12"/>
  <c r="U93" i="12"/>
  <c r="U94" i="12"/>
  <c r="U95" i="12"/>
  <c r="U96" i="12"/>
  <c r="U97" i="12"/>
  <c r="U98" i="12"/>
  <c r="U99" i="12"/>
  <c r="U100" i="12"/>
  <c r="U101" i="12"/>
  <c r="U102" i="12"/>
  <c r="U103" i="12"/>
  <c r="U104" i="12"/>
  <c r="U105" i="12"/>
  <c r="U106" i="12"/>
  <c r="U107" i="12"/>
  <c r="U108" i="12"/>
  <c r="U109" i="12"/>
  <c r="U110" i="12"/>
  <c r="U111" i="12"/>
  <c r="U112" i="12"/>
  <c r="U113" i="12"/>
  <c r="U114" i="12"/>
  <c r="U115" i="12"/>
  <c r="U116" i="12"/>
  <c r="U117" i="12"/>
  <c r="U118" i="12"/>
  <c r="U119" i="12"/>
  <c r="U120" i="12"/>
  <c r="U121" i="12"/>
  <c r="U122" i="12"/>
  <c r="U123" i="12"/>
  <c r="U124" i="12"/>
  <c r="U125" i="12"/>
  <c r="U126" i="12"/>
  <c r="U127" i="12"/>
  <c r="U128" i="12"/>
  <c r="U129" i="12"/>
  <c r="U130" i="12"/>
  <c r="U131" i="12"/>
  <c r="U132" i="12"/>
  <c r="U133" i="12"/>
  <c r="U134" i="12"/>
  <c r="U135" i="12"/>
  <c r="U136" i="12"/>
  <c r="U137" i="12"/>
  <c r="U138" i="12"/>
  <c r="U139" i="12"/>
  <c r="U140" i="12"/>
  <c r="U141" i="12"/>
  <c r="U142" i="12"/>
  <c r="U143" i="12"/>
  <c r="U144" i="12"/>
  <c r="U145" i="12"/>
  <c r="U146" i="12"/>
  <c r="U147" i="12"/>
  <c r="U148" i="12"/>
  <c r="U149" i="12"/>
  <c r="U150" i="12"/>
  <c r="U151" i="12"/>
  <c r="U152" i="12"/>
  <c r="U153" i="12"/>
  <c r="U154" i="12"/>
  <c r="U155" i="12"/>
  <c r="U156" i="12"/>
  <c r="U157" i="12"/>
  <c r="U158" i="12"/>
  <c r="U159" i="12"/>
  <c r="U160" i="12"/>
  <c r="U161" i="12"/>
  <c r="U162" i="12"/>
  <c r="U163" i="12"/>
  <c r="U164" i="12"/>
  <c r="U165" i="12"/>
  <c r="U166" i="12"/>
  <c r="U167" i="12"/>
  <c r="U168" i="12"/>
  <c r="U169" i="12"/>
  <c r="U170" i="12"/>
  <c r="U171" i="12"/>
  <c r="U172" i="12"/>
  <c r="U173" i="12"/>
  <c r="U174" i="12"/>
  <c r="U175" i="12"/>
  <c r="U176" i="12"/>
  <c r="U177" i="12"/>
  <c r="U178" i="12"/>
  <c r="U179" i="12"/>
  <c r="U180" i="12"/>
  <c r="U181" i="12"/>
  <c r="U182" i="12"/>
  <c r="U183" i="12"/>
  <c r="U184" i="12"/>
  <c r="U185" i="12"/>
  <c r="U186" i="12"/>
  <c r="U187" i="12"/>
  <c r="U188" i="12"/>
  <c r="U189" i="12"/>
  <c r="U190" i="12"/>
  <c r="U191" i="12"/>
  <c r="U192" i="12"/>
  <c r="U193" i="12"/>
  <c r="U194" i="12"/>
  <c r="U195" i="12"/>
  <c r="U196" i="12"/>
  <c r="U17" i="12"/>
  <c r="S18" i="11"/>
  <c r="S19" i="11"/>
  <c r="S20" i="11"/>
  <c r="S21" i="11"/>
  <c r="S22" i="11"/>
  <c r="S23" i="11"/>
  <c r="S24" i="11"/>
  <c r="S25" i="11"/>
  <c r="S26" i="11"/>
  <c r="S27" i="11"/>
  <c r="S28" i="11"/>
  <c r="S29" i="11"/>
  <c r="S30" i="11"/>
  <c r="S31" i="11"/>
  <c r="S32" i="11"/>
  <c r="S33" i="11"/>
  <c r="S34" i="11"/>
  <c r="S35" i="11"/>
  <c r="S36" i="11"/>
  <c r="S37" i="11"/>
  <c r="S38" i="11"/>
  <c r="S39" i="11"/>
  <c r="S40" i="11"/>
  <c r="S41" i="11"/>
  <c r="S42" i="11"/>
  <c r="S43" i="11"/>
  <c r="S44" i="11"/>
  <c r="S45" i="11"/>
  <c r="S46" i="11"/>
  <c r="S47" i="11"/>
  <c r="S48" i="11"/>
  <c r="S49" i="11"/>
  <c r="S50" i="11"/>
  <c r="S51" i="11"/>
  <c r="S52" i="11"/>
  <c r="S53" i="11"/>
  <c r="S54" i="11"/>
  <c r="S55" i="11"/>
  <c r="S56" i="11"/>
  <c r="S57" i="11"/>
  <c r="S58" i="11"/>
  <c r="S59" i="11"/>
  <c r="S60" i="11"/>
  <c r="S61" i="11"/>
  <c r="S62" i="11"/>
  <c r="S63" i="11"/>
  <c r="S64" i="11"/>
  <c r="S65" i="11"/>
  <c r="S66" i="11"/>
  <c r="S67" i="11"/>
  <c r="S68" i="11"/>
  <c r="S69" i="11"/>
  <c r="S70" i="11"/>
  <c r="S71" i="11"/>
  <c r="S72" i="11"/>
  <c r="S73" i="11"/>
  <c r="S74" i="11"/>
  <c r="S75" i="11"/>
  <c r="S76" i="11"/>
  <c r="S77" i="11"/>
  <c r="S78" i="11"/>
  <c r="S79" i="11"/>
  <c r="S80" i="11"/>
  <c r="S81" i="11"/>
  <c r="S82" i="11"/>
  <c r="S83" i="11"/>
  <c r="S84" i="11"/>
  <c r="S85" i="11"/>
  <c r="S86" i="11"/>
  <c r="S87" i="11"/>
  <c r="S88" i="11"/>
  <c r="S89" i="11"/>
  <c r="S90" i="11"/>
  <c r="S91" i="11"/>
  <c r="S92" i="11"/>
  <c r="S93" i="11"/>
  <c r="S94" i="11"/>
  <c r="S95" i="11"/>
  <c r="S96" i="11"/>
  <c r="S97" i="11"/>
  <c r="S98" i="11"/>
  <c r="S99" i="11"/>
  <c r="S100" i="11"/>
  <c r="S101" i="11"/>
  <c r="S102" i="11"/>
  <c r="S103" i="11"/>
  <c r="S104" i="11"/>
  <c r="S105" i="11"/>
  <c r="S106" i="11"/>
  <c r="S107" i="11"/>
  <c r="S108" i="11"/>
  <c r="S109" i="11"/>
  <c r="S110" i="11"/>
  <c r="S111" i="11"/>
  <c r="S112" i="11"/>
  <c r="S113" i="11"/>
  <c r="S114" i="11"/>
  <c r="S115" i="11"/>
  <c r="S116" i="11"/>
  <c r="S117" i="11"/>
  <c r="S118" i="11"/>
  <c r="S119" i="11"/>
  <c r="S120" i="11"/>
  <c r="S121" i="11"/>
  <c r="S122" i="11"/>
  <c r="S123" i="11"/>
  <c r="S124" i="11"/>
  <c r="S125" i="11"/>
  <c r="S126" i="11"/>
  <c r="S127" i="11"/>
  <c r="S128" i="11"/>
  <c r="S129" i="11"/>
  <c r="S130" i="11"/>
  <c r="S131" i="11"/>
  <c r="S132" i="11"/>
  <c r="S133" i="11"/>
  <c r="S134" i="11"/>
  <c r="S135" i="11"/>
  <c r="S136" i="11"/>
  <c r="S137" i="11"/>
  <c r="S138" i="11"/>
  <c r="S139" i="11"/>
  <c r="S140" i="11"/>
  <c r="S141" i="11"/>
  <c r="S142" i="11"/>
  <c r="S143" i="11"/>
  <c r="S144" i="11"/>
  <c r="S145" i="11"/>
  <c r="S146" i="11"/>
  <c r="S147" i="11"/>
  <c r="S148" i="11"/>
  <c r="S149" i="11"/>
  <c r="S150" i="11"/>
  <c r="S151" i="11"/>
  <c r="S152" i="11"/>
  <c r="S153" i="11"/>
  <c r="S154" i="11"/>
  <c r="S155" i="11"/>
  <c r="S156" i="11"/>
  <c r="S157" i="11"/>
  <c r="S158" i="11"/>
  <c r="S159" i="11"/>
  <c r="S160" i="11"/>
  <c r="S161" i="11"/>
  <c r="S162" i="11"/>
  <c r="S163" i="11"/>
  <c r="S164" i="11"/>
  <c r="S165" i="11"/>
  <c r="S166" i="11"/>
  <c r="S167" i="11"/>
  <c r="S168" i="11"/>
  <c r="S169" i="11"/>
  <c r="S170" i="11"/>
  <c r="S171" i="11"/>
  <c r="S172" i="11"/>
  <c r="S173" i="11"/>
  <c r="S174" i="11"/>
  <c r="S175" i="11"/>
  <c r="S176" i="11"/>
  <c r="S177" i="11"/>
  <c r="S178" i="11"/>
  <c r="S179" i="11"/>
  <c r="S180" i="11"/>
  <c r="S181" i="11"/>
  <c r="S182" i="11"/>
  <c r="S183" i="11"/>
  <c r="S184" i="11"/>
  <c r="S185" i="11"/>
  <c r="S186" i="11"/>
  <c r="S187" i="11"/>
  <c r="S188" i="11"/>
  <c r="S189" i="11"/>
  <c r="S190" i="11"/>
  <c r="S191" i="11"/>
  <c r="S192" i="11"/>
  <c r="S193" i="11"/>
  <c r="S194" i="11"/>
  <c r="S195" i="11"/>
  <c r="S196" i="11"/>
  <c r="S17" i="11"/>
  <c r="Z18" i="13"/>
  <c r="Z19" i="13"/>
  <c r="Z20" i="13"/>
  <c r="Z21" i="13"/>
  <c r="Z22" i="13"/>
  <c r="Z23" i="13"/>
  <c r="Z24" i="13"/>
  <c r="Z25" i="13"/>
  <c r="Z26" i="13"/>
  <c r="Z27" i="13"/>
  <c r="Z28" i="13"/>
  <c r="Z29" i="13"/>
  <c r="Z30" i="13"/>
  <c r="Z31" i="13"/>
  <c r="Z32" i="13"/>
  <c r="Z33" i="13"/>
  <c r="Z34" i="13"/>
  <c r="Z35" i="13"/>
  <c r="Z36" i="13"/>
  <c r="Z37" i="13"/>
  <c r="Z38" i="13"/>
  <c r="Z39" i="13"/>
  <c r="Z40" i="13"/>
  <c r="Z41" i="13"/>
  <c r="Z42" i="13"/>
  <c r="Z43" i="13"/>
  <c r="Z44" i="13"/>
  <c r="Z45" i="13"/>
  <c r="Z46" i="13"/>
  <c r="Z47" i="13"/>
  <c r="Z48" i="13"/>
  <c r="Z49" i="13"/>
  <c r="Z50" i="13"/>
  <c r="Z51" i="13"/>
  <c r="Z52" i="13"/>
  <c r="Z53" i="13"/>
  <c r="Z54" i="13"/>
  <c r="Z55" i="13"/>
  <c r="Z56" i="13"/>
  <c r="Z57" i="13"/>
  <c r="Z58" i="13"/>
  <c r="Z59" i="13"/>
  <c r="Z60" i="13"/>
  <c r="Z61" i="13"/>
  <c r="Z62" i="13"/>
  <c r="Z63" i="13"/>
  <c r="Z64" i="13"/>
  <c r="Z65" i="13"/>
  <c r="Z66" i="13"/>
  <c r="Z67" i="13"/>
  <c r="Z68" i="13"/>
  <c r="Z69" i="13"/>
  <c r="Z70" i="13"/>
  <c r="Z71" i="13"/>
  <c r="Z72" i="13"/>
  <c r="Z73" i="13"/>
  <c r="Z74" i="13"/>
  <c r="Z75" i="13"/>
  <c r="Z76" i="13"/>
  <c r="Z77" i="13"/>
  <c r="Z78" i="13"/>
  <c r="Z79" i="13"/>
  <c r="Z80" i="13"/>
  <c r="Z81" i="13"/>
  <c r="Z82" i="13"/>
  <c r="Z83" i="13"/>
  <c r="Z84" i="13"/>
  <c r="Z85" i="13"/>
  <c r="Z86" i="13"/>
  <c r="Z87" i="13"/>
  <c r="Z88" i="13"/>
  <c r="Z89" i="13"/>
  <c r="Z90" i="13"/>
  <c r="Z91" i="13"/>
  <c r="Z92" i="13"/>
  <c r="Z93" i="13"/>
  <c r="Z94" i="13"/>
  <c r="Z95" i="13"/>
  <c r="Z96" i="13"/>
  <c r="Z97" i="13"/>
  <c r="Z98" i="13"/>
  <c r="Z99" i="13"/>
  <c r="Z100" i="13"/>
  <c r="Z101" i="13"/>
  <c r="Z102" i="13"/>
  <c r="Z103" i="13"/>
  <c r="Z104" i="13"/>
  <c r="Z105" i="13"/>
  <c r="Z106" i="13"/>
  <c r="Z107" i="13"/>
  <c r="Z108" i="13"/>
  <c r="Z109" i="13"/>
  <c r="Z110" i="13"/>
  <c r="Z111" i="13"/>
  <c r="Z112" i="13"/>
  <c r="Z113" i="13"/>
  <c r="Z114" i="13"/>
  <c r="Z115" i="13"/>
  <c r="Z116" i="13"/>
  <c r="Z117" i="13"/>
  <c r="Z118" i="13"/>
  <c r="Z119" i="13"/>
  <c r="Z120" i="13"/>
  <c r="Z121" i="13"/>
  <c r="Z122" i="13"/>
  <c r="Z123" i="13"/>
  <c r="Z124" i="13"/>
  <c r="Z125" i="13"/>
  <c r="Z126" i="13"/>
  <c r="Z127" i="13"/>
  <c r="Z128" i="13"/>
  <c r="Z129" i="13"/>
  <c r="Z130" i="13"/>
  <c r="Z131" i="13"/>
  <c r="Z132" i="13"/>
  <c r="Z133" i="13"/>
  <c r="Z134" i="13"/>
  <c r="Z135" i="13"/>
  <c r="Z136" i="13"/>
  <c r="Z137" i="13"/>
  <c r="Z138" i="13"/>
  <c r="Z139" i="13"/>
  <c r="Z140" i="13"/>
  <c r="Z141" i="13"/>
  <c r="Z142" i="13"/>
  <c r="Z143" i="13"/>
  <c r="Z144" i="13"/>
  <c r="Z145" i="13"/>
  <c r="Z146" i="13"/>
  <c r="Z147" i="13"/>
  <c r="Z148" i="13"/>
  <c r="Z149" i="13"/>
  <c r="Z150" i="13"/>
  <c r="Z151" i="13"/>
  <c r="Z152" i="13"/>
  <c r="Z153" i="13"/>
  <c r="Z154" i="13"/>
  <c r="Z155" i="13"/>
  <c r="Z156" i="13"/>
  <c r="Z157" i="13"/>
  <c r="Z158" i="13"/>
  <c r="Z159" i="13"/>
  <c r="Z160" i="13"/>
  <c r="Z161" i="13"/>
  <c r="Z162" i="13"/>
  <c r="Z163" i="13"/>
  <c r="Z164" i="13"/>
  <c r="Z165" i="13"/>
  <c r="Z166" i="13"/>
  <c r="Z167" i="13"/>
  <c r="Z168" i="13"/>
  <c r="Z169" i="13"/>
  <c r="Z170" i="13"/>
  <c r="Z171" i="13"/>
  <c r="Z172" i="13"/>
  <c r="Z173" i="13"/>
  <c r="Z174" i="13"/>
  <c r="Z175" i="13"/>
  <c r="Z176" i="13"/>
  <c r="Z177" i="13"/>
  <c r="Z178" i="13"/>
  <c r="Z179" i="13"/>
  <c r="Z180" i="13"/>
  <c r="Z181" i="13"/>
  <c r="Z182" i="13"/>
  <c r="Z183" i="13"/>
  <c r="Z184" i="13"/>
  <c r="Z185" i="13"/>
  <c r="Z186" i="13"/>
  <c r="Z187" i="13"/>
  <c r="Z188" i="13"/>
  <c r="Z189" i="13"/>
  <c r="Z190" i="13"/>
  <c r="Z191" i="13"/>
  <c r="Z192" i="13"/>
  <c r="Z193" i="13"/>
  <c r="Z194" i="13"/>
  <c r="Z195" i="13"/>
  <c r="Z196" i="13"/>
  <c r="Z17" i="13"/>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62" i="9"/>
  <c r="R63" i="9"/>
  <c r="R64" i="9"/>
  <c r="R65" i="9"/>
  <c r="R66" i="9"/>
  <c r="R67" i="9"/>
  <c r="R68" i="9"/>
  <c r="R69" i="9"/>
  <c r="R70" i="9"/>
  <c r="R71" i="9"/>
  <c r="R72" i="9"/>
  <c r="R73" i="9"/>
  <c r="R74" i="9"/>
  <c r="R75" i="9"/>
  <c r="R76" i="9"/>
  <c r="R77" i="9"/>
  <c r="R78" i="9"/>
  <c r="R79" i="9"/>
  <c r="R80" i="9"/>
  <c r="R81" i="9"/>
  <c r="R82" i="9"/>
  <c r="R83" i="9"/>
  <c r="R84" i="9"/>
  <c r="R85" i="9"/>
  <c r="R86" i="9"/>
  <c r="R87" i="9"/>
  <c r="R88" i="9"/>
  <c r="R89" i="9"/>
  <c r="R90" i="9"/>
  <c r="R91" i="9"/>
  <c r="R92" i="9"/>
  <c r="R93" i="9"/>
  <c r="R94" i="9"/>
  <c r="R95" i="9"/>
  <c r="R96" i="9"/>
  <c r="R97" i="9"/>
  <c r="R98" i="9"/>
  <c r="R99" i="9"/>
  <c r="R100" i="9"/>
  <c r="R101" i="9"/>
  <c r="R102" i="9"/>
  <c r="R103" i="9"/>
  <c r="R104" i="9"/>
  <c r="R105" i="9"/>
  <c r="R106" i="9"/>
  <c r="R107" i="9"/>
  <c r="R108" i="9"/>
  <c r="R109" i="9"/>
  <c r="R110" i="9"/>
  <c r="R111" i="9"/>
  <c r="R112" i="9"/>
  <c r="R113" i="9"/>
  <c r="R114" i="9"/>
  <c r="R115" i="9"/>
  <c r="R116" i="9"/>
  <c r="R117" i="9"/>
  <c r="R118" i="9"/>
  <c r="R119" i="9"/>
  <c r="R120" i="9"/>
  <c r="R121" i="9"/>
  <c r="R122" i="9"/>
  <c r="R123" i="9"/>
  <c r="R124" i="9"/>
  <c r="R125" i="9"/>
  <c r="R126" i="9"/>
  <c r="R127" i="9"/>
  <c r="R128" i="9"/>
  <c r="R129" i="9"/>
  <c r="R130" i="9"/>
  <c r="R131" i="9"/>
  <c r="R132" i="9"/>
  <c r="R133" i="9"/>
  <c r="R134" i="9"/>
  <c r="R135" i="9"/>
  <c r="R136" i="9"/>
  <c r="R137" i="9"/>
  <c r="R138" i="9"/>
  <c r="R139" i="9"/>
  <c r="R140" i="9"/>
  <c r="R141" i="9"/>
  <c r="R142" i="9"/>
  <c r="R143" i="9"/>
  <c r="R144" i="9"/>
  <c r="R145" i="9"/>
  <c r="R146" i="9"/>
  <c r="R147" i="9"/>
  <c r="R148" i="9"/>
  <c r="R149" i="9"/>
  <c r="R150" i="9"/>
  <c r="R151" i="9"/>
  <c r="R152" i="9"/>
  <c r="R153" i="9"/>
  <c r="R154" i="9"/>
  <c r="R155" i="9"/>
  <c r="R156" i="9"/>
  <c r="R157" i="9"/>
  <c r="R158" i="9"/>
  <c r="R159" i="9"/>
  <c r="R160" i="9"/>
  <c r="R161" i="9"/>
  <c r="R162" i="9"/>
  <c r="R163" i="9"/>
  <c r="R164" i="9"/>
  <c r="R165" i="9"/>
  <c r="R166" i="9"/>
  <c r="R167" i="9"/>
  <c r="R168" i="9"/>
  <c r="R169" i="9"/>
  <c r="R170" i="9"/>
  <c r="R171" i="9"/>
  <c r="R172" i="9"/>
  <c r="R173" i="9"/>
  <c r="R174" i="9"/>
  <c r="R175" i="9"/>
  <c r="R176" i="9"/>
  <c r="R177" i="9"/>
  <c r="R178" i="9"/>
  <c r="R179" i="9"/>
  <c r="R180" i="9"/>
  <c r="R181" i="9"/>
  <c r="R182" i="9"/>
  <c r="R183" i="9"/>
  <c r="R184" i="9"/>
  <c r="R185" i="9"/>
  <c r="R186" i="9"/>
  <c r="R187" i="9"/>
  <c r="R188" i="9"/>
  <c r="R189" i="9"/>
  <c r="R190" i="9"/>
  <c r="R191" i="9"/>
  <c r="R192" i="9"/>
  <c r="R193" i="9"/>
  <c r="R194" i="9"/>
  <c r="R195" i="9"/>
  <c r="R196" i="9"/>
  <c r="R17" i="9"/>
  <c r="D55" i="28"/>
  <c r="D54" i="28"/>
  <c r="D53" i="28"/>
  <c r="D52" i="28"/>
  <c r="D51" i="28"/>
  <c r="D50" i="28"/>
  <c r="D49" i="28"/>
  <c r="D48" i="28"/>
  <c r="D47" i="28"/>
  <c r="D46" i="28"/>
  <c r="D30" i="28"/>
  <c r="D29" i="28"/>
  <c r="D28" i="28"/>
  <c r="D27" i="28"/>
  <c r="D26" i="28"/>
  <c r="D35" i="28"/>
  <c r="D34" i="28"/>
  <c r="D33" i="28"/>
  <c r="D32" i="28"/>
  <c r="D31" i="28"/>
  <c r="D45" i="28"/>
  <c r="D44" i="28"/>
  <c r="D43" i="28"/>
  <c r="D42" i="28"/>
  <c r="D41" i="28"/>
  <c r="U16" i="12" l="1"/>
  <c r="S16" i="11"/>
  <c r="B67" i="28"/>
  <c r="D65" i="28"/>
  <c r="D64" i="28"/>
  <c r="D63" i="28"/>
  <c r="D62" i="28"/>
  <c r="D61" i="28"/>
  <c r="D60" i="28"/>
  <c r="D59" i="28"/>
  <c r="D58" i="28"/>
  <c r="D57" i="28"/>
  <c r="D56" i="28"/>
  <c r="D40" i="28"/>
  <c r="D39" i="28"/>
  <c r="D38" i="28"/>
  <c r="D37" i="28"/>
  <c r="D36" i="28"/>
  <c r="D25" i="28"/>
  <c r="D24" i="28"/>
  <c r="D23" i="28"/>
  <c r="D22" i="28"/>
  <c r="D21" i="28"/>
  <c r="D20" i="28"/>
  <c r="D19" i="28"/>
  <c r="D18" i="28"/>
  <c r="D17" i="28"/>
  <c r="D16" i="28"/>
  <c r="D12" i="28" l="1"/>
  <c r="D67" i="28"/>
  <c r="D13" i="28" l="1"/>
  <c r="C67" i="28"/>
  <c r="D67" i="26" l="1"/>
  <c r="B67" i="26"/>
  <c r="D67" i="25"/>
  <c r="B67" i="25"/>
  <c r="D67" i="23"/>
  <c r="B67" i="23"/>
  <c r="D67" i="5"/>
  <c r="B67" i="5"/>
  <c r="C38" i="14" l="1"/>
  <c r="D38" i="14"/>
  <c r="E38" i="14"/>
  <c r="F38" i="14"/>
  <c r="G38" i="14"/>
  <c r="M67" i="26" l="1"/>
  <c r="K67" i="26"/>
  <c r="G67" i="26"/>
  <c r="U16" i="26"/>
  <c r="U15" i="26"/>
  <c r="M67" i="25"/>
  <c r="K67" i="25"/>
  <c r="I67" i="25"/>
  <c r="G67" i="25"/>
  <c r="U16" i="25"/>
  <c r="U15" i="25"/>
  <c r="M67" i="23"/>
  <c r="K67" i="23"/>
  <c r="I67" i="23"/>
  <c r="G67" i="23"/>
  <c r="U16" i="23"/>
  <c r="U15" i="23"/>
  <c r="U15" i="5"/>
  <c r="U16" i="5"/>
  <c r="K67" i="5" l="1"/>
  <c r="M67" i="5"/>
  <c r="G67" i="5"/>
  <c r="A18" i="20"/>
  <c r="B18" i="20"/>
  <c r="C18" i="20"/>
  <c r="A19" i="20"/>
  <c r="B19" i="20"/>
  <c r="C19" i="20"/>
  <c r="A20" i="20"/>
  <c r="B20" i="20"/>
  <c r="C20" i="20"/>
  <c r="A21" i="20"/>
  <c r="B21" i="20"/>
  <c r="C21" i="20"/>
  <c r="A22" i="20"/>
  <c r="B22" i="20"/>
  <c r="C22" i="20"/>
  <c r="A23" i="20"/>
  <c r="B23" i="20"/>
  <c r="C23" i="20"/>
  <c r="A24" i="20"/>
  <c r="B24" i="20"/>
  <c r="C24" i="20"/>
  <c r="A25" i="20"/>
  <c r="B25" i="20"/>
  <c r="C25" i="20"/>
  <c r="A26" i="20"/>
  <c r="B26" i="20"/>
  <c r="C26" i="20"/>
  <c r="A27" i="20"/>
  <c r="B27" i="20"/>
  <c r="C27" i="20"/>
  <c r="A28" i="20"/>
  <c r="B28" i="20"/>
  <c r="C28" i="20"/>
  <c r="A29" i="20"/>
  <c r="B29" i="20"/>
  <c r="C29" i="20"/>
  <c r="A30" i="20"/>
  <c r="B30" i="20"/>
  <c r="C30" i="20"/>
  <c r="A31" i="20"/>
  <c r="B31" i="20"/>
  <c r="C31" i="20"/>
  <c r="A32" i="20"/>
  <c r="B32" i="20"/>
  <c r="C32" i="20"/>
  <c r="A33" i="20"/>
  <c r="B33" i="20"/>
  <c r="C33" i="20"/>
  <c r="A34" i="20"/>
  <c r="B34" i="20"/>
  <c r="C34" i="20"/>
  <c r="A35" i="20"/>
  <c r="B35" i="20"/>
  <c r="C35" i="20"/>
  <c r="A36" i="20"/>
  <c r="B36" i="20"/>
  <c r="C36" i="20"/>
  <c r="A37" i="20"/>
  <c r="B37" i="20"/>
  <c r="C37" i="20"/>
  <c r="A38" i="20"/>
  <c r="B38" i="20"/>
  <c r="C38" i="20"/>
  <c r="A39" i="20"/>
  <c r="B39" i="20"/>
  <c r="C39" i="20"/>
  <c r="A40" i="20"/>
  <c r="B40" i="20"/>
  <c r="C40" i="20"/>
  <c r="A41" i="20"/>
  <c r="B41" i="20"/>
  <c r="C41" i="20"/>
  <c r="A42" i="20"/>
  <c r="B42" i="20"/>
  <c r="C42" i="20"/>
  <c r="A43" i="20"/>
  <c r="B43" i="20"/>
  <c r="C43" i="20"/>
  <c r="A44" i="20"/>
  <c r="B44" i="20"/>
  <c r="C44" i="20"/>
  <c r="A45" i="20"/>
  <c r="B45" i="20"/>
  <c r="C45" i="20"/>
  <c r="A46" i="20"/>
  <c r="B46" i="20"/>
  <c r="C46" i="20"/>
  <c r="A47" i="20"/>
  <c r="B47" i="20"/>
  <c r="C47" i="20"/>
  <c r="A48" i="20"/>
  <c r="B48" i="20"/>
  <c r="C48" i="20"/>
  <c r="A49" i="20"/>
  <c r="B49" i="20"/>
  <c r="C49" i="20"/>
  <c r="A50" i="20"/>
  <c r="B50" i="20"/>
  <c r="C50" i="20"/>
  <c r="A51" i="20"/>
  <c r="B51" i="20"/>
  <c r="C51" i="20"/>
  <c r="A52" i="20"/>
  <c r="B52" i="20"/>
  <c r="C52" i="20"/>
  <c r="A53" i="20"/>
  <c r="B53" i="20"/>
  <c r="C53" i="20"/>
  <c r="A54" i="20"/>
  <c r="B54" i="20"/>
  <c r="C54" i="20"/>
  <c r="A55" i="20"/>
  <c r="B55" i="20"/>
  <c r="C55" i="20"/>
  <c r="A56" i="20"/>
  <c r="B56" i="20"/>
  <c r="C56" i="20"/>
  <c r="A57" i="20"/>
  <c r="B57" i="20"/>
  <c r="C57" i="20"/>
  <c r="A58" i="20"/>
  <c r="B58" i="20"/>
  <c r="C58" i="20"/>
  <c r="A59" i="20"/>
  <c r="B59" i="20"/>
  <c r="C59" i="20"/>
  <c r="A60" i="20"/>
  <c r="B60" i="20"/>
  <c r="C60" i="20"/>
  <c r="A61" i="20"/>
  <c r="B61" i="20"/>
  <c r="C61" i="20"/>
  <c r="A62" i="20"/>
  <c r="B62" i="20"/>
  <c r="C62" i="20"/>
  <c r="A63" i="20"/>
  <c r="B63" i="20"/>
  <c r="C63" i="20"/>
  <c r="A64" i="20"/>
  <c r="B64" i="20"/>
  <c r="C64" i="20"/>
  <c r="A65" i="20"/>
  <c r="B65" i="20"/>
  <c r="C65" i="20"/>
  <c r="A66" i="20"/>
  <c r="B66" i="20"/>
  <c r="C66" i="20"/>
  <c r="A67" i="20"/>
  <c r="B67" i="20"/>
  <c r="C67" i="20"/>
  <c r="A68" i="20"/>
  <c r="B68" i="20"/>
  <c r="C68" i="20"/>
  <c r="A69" i="20"/>
  <c r="B69" i="20"/>
  <c r="C69" i="20"/>
  <c r="A70" i="20"/>
  <c r="B70" i="20"/>
  <c r="C70" i="20"/>
  <c r="A71" i="20"/>
  <c r="B71" i="20"/>
  <c r="C71" i="20"/>
  <c r="A72" i="20"/>
  <c r="B72" i="20"/>
  <c r="C72" i="20"/>
  <c r="A73" i="20"/>
  <c r="B73" i="20"/>
  <c r="C73" i="20"/>
  <c r="A74" i="20"/>
  <c r="B74" i="20"/>
  <c r="C74" i="20"/>
  <c r="A75" i="20"/>
  <c r="B75" i="20"/>
  <c r="C75" i="20"/>
  <c r="A76" i="20"/>
  <c r="B76" i="20"/>
  <c r="C76" i="20"/>
  <c r="A77" i="20"/>
  <c r="B77" i="20"/>
  <c r="C77" i="20"/>
  <c r="A78" i="20"/>
  <c r="B78" i="20"/>
  <c r="C78" i="20"/>
  <c r="A79" i="20"/>
  <c r="B79" i="20"/>
  <c r="C79" i="20"/>
  <c r="A80" i="20"/>
  <c r="B80" i="20"/>
  <c r="C80" i="20"/>
  <c r="A81" i="20"/>
  <c r="B81" i="20"/>
  <c r="C81" i="20"/>
  <c r="A82" i="20"/>
  <c r="B82" i="20"/>
  <c r="C82" i="20"/>
  <c r="A83" i="20"/>
  <c r="B83" i="20"/>
  <c r="C83" i="20"/>
  <c r="A84" i="20"/>
  <c r="B84" i="20"/>
  <c r="C84" i="20"/>
  <c r="A85" i="20"/>
  <c r="B85" i="20"/>
  <c r="C85" i="20"/>
  <c r="A86" i="20"/>
  <c r="B86" i="20"/>
  <c r="C86" i="20"/>
  <c r="A87" i="20"/>
  <c r="B87" i="20"/>
  <c r="C87" i="20"/>
  <c r="A88" i="20"/>
  <c r="B88" i="20"/>
  <c r="C88" i="20"/>
  <c r="A89" i="20"/>
  <c r="B89" i="20"/>
  <c r="C89" i="20"/>
  <c r="A90" i="20"/>
  <c r="B90" i="20"/>
  <c r="C90" i="20"/>
  <c r="A91" i="20"/>
  <c r="B91" i="20"/>
  <c r="C91" i="20"/>
  <c r="A92" i="20"/>
  <c r="B92" i="20"/>
  <c r="C92" i="20"/>
  <c r="A93" i="20"/>
  <c r="B93" i="20"/>
  <c r="C93" i="20"/>
  <c r="A94" i="20"/>
  <c r="B94" i="20"/>
  <c r="C94" i="20"/>
  <c r="A95" i="20"/>
  <c r="B95" i="20"/>
  <c r="C95" i="20"/>
  <c r="A96" i="20"/>
  <c r="B96" i="20"/>
  <c r="C96" i="20"/>
  <c r="A97" i="20"/>
  <c r="B97" i="20"/>
  <c r="C97" i="20"/>
  <c r="A98" i="20"/>
  <c r="B98" i="20"/>
  <c r="C98" i="20"/>
  <c r="A99" i="20"/>
  <c r="B99" i="20"/>
  <c r="C99" i="20"/>
  <c r="A100" i="20"/>
  <c r="B100" i="20"/>
  <c r="C100" i="20"/>
  <c r="A101" i="20"/>
  <c r="B101" i="20"/>
  <c r="C101" i="20"/>
  <c r="A102" i="20"/>
  <c r="B102" i="20"/>
  <c r="C102" i="20"/>
  <c r="A103" i="20"/>
  <c r="B103" i="20"/>
  <c r="C103" i="20"/>
  <c r="A104" i="20"/>
  <c r="B104" i="20"/>
  <c r="C104" i="20"/>
  <c r="A105" i="20"/>
  <c r="B105" i="20"/>
  <c r="C105" i="20"/>
  <c r="A106" i="20"/>
  <c r="B106" i="20"/>
  <c r="C106" i="20"/>
  <c r="A107" i="20"/>
  <c r="B107" i="20"/>
  <c r="C107" i="20"/>
  <c r="A108" i="20"/>
  <c r="B108" i="20"/>
  <c r="C108" i="20"/>
  <c r="A109" i="20"/>
  <c r="B109" i="20"/>
  <c r="C109" i="20"/>
  <c r="A110" i="20"/>
  <c r="B110" i="20"/>
  <c r="C110" i="20"/>
  <c r="A111" i="20"/>
  <c r="B111" i="20"/>
  <c r="C111" i="20"/>
  <c r="A112" i="20"/>
  <c r="B112" i="20"/>
  <c r="C112" i="20"/>
  <c r="A113" i="20"/>
  <c r="B113" i="20"/>
  <c r="C113" i="20"/>
  <c r="A114" i="20"/>
  <c r="B114" i="20"/>
  <c r="C114" i="20"/>
  <c r="A115" i="20"/>
  <c r="B115" i="20"/>
  <c r="C115" i="20"/>
  <c r="A116" i="20"/>
  <c r="B116" i="20"/>
  <c r="C116" i="20"/>
  <c r="A117" i="20"/>
  <c r="B117" i="20"/>
  <c r="C117" i="20"/>
  <c r="A118" i="20"/>
  <c r="B118" i="20"/>
  <c r="C118" i="20"/>
  <c r="A119" i="20"/>
  <c r="B119" i="20"/>
  <c r="C119" i="20"/>
  <c r="A120" i="20"/>
  <c r="B120" i="20"/>
  <c r="C120" i="20"/>
  <c r="A121" i="20"/>
  <c r="B121" i="20"/>
  <c r="C121" i="20"/>
  <c r="A122" i="20"/>
  <c r="B122" i="20"/>
  <c r="C122" i="20"/>
  <c r="A123" i="20"/>
  <c r="B123" i="20"/>
  <c r="C123" i="20"/>
  <c r="A124" i="20"/>
  <c r="B124" i="20"/>
  <c r="C124" i="20"/>
  <c r="A125" i="20"/>
  <c r="B125" i="20"/>
  <c r="C125" i="20"/>
  <c r="A126" i="20"/>
  <c r="B126" i="20"/>
  <c r="C126" i="20"/>
  <c r="A127" i="20"/>
  <c r="B127" i="20"/>
  <c r="C127" i="20"/>
  <c r="A128" i="20"/>
  <c r="B128" i="20"/>
  <c r="C128" i="20"/>
  <c r="A129" i="20"/>
  <c r="B129" i="20"/>
  <c r="C129" i="20"/>
  <c r="A130" i="20"/>
  <c r="B130" i="20"/>
  <c r="C130" i="20"/>
  <c r="A131" i="20"/>
  <c r="B131" i="20"/>
  <c r="C131" i="20"/>
  <c r="A132" i="20"/>
  <c r="B132" i="20"/>
  <c r="C132" i="20"/>
  <c r="A133" i="20"/>
  <c r="B133" i="20"/>
  <c r="C133" i="20"/>
  <c r="A134" i="20"/>
  <c r="B134" i="20"/>
  <c r="C134" i="20"/>
  <c r="A135" i="20"/>
  <c r="B135" i="20"/>
  <c r="C135" i="20"/>
  <c r="A136" i="20"/>
  <c r="B136" i="20"/>
  <c r="C136" i="20"/>
  <c r="A137" i="20"/>
  <c r="B137" i="20"/>
  <c r="C137" i="20"/>
  <c r="A138" i="20"/>
  <c r="B138" i="20"/>
  <c r="C138" i="20"/>
  <c r="A139" i="20"/>
  <c r="B139" i="20"/>
  <c r="C139" i="20"/>
  <c r="A140" i="20"/>
  <c r="B140" i="20"/>
  <c r="C140" i="20"/>
  <c r="A141" i="20"/>
  <c r="B141" i="20"/>
  <c r="C141" i="20"/>
  <c r="A142" i="20"/>
  <c r="B142" i="20"/>
  <c r="C142" i="20"/>
  <c r="A143" i="20"/>
  <c r="B143" i="20"/>
  <c r="C143" i="20"/>
  <c r="A144" i="20"/>
  <c r="B144" i="20"/>
  <c r="C144" i="20"/>
  <c r="A145" i="20"/>
  <c r="B145" i="20"/>
  <c r="C145" i="20"/>
  <c r="A146" i="20"/>
  <c r="B146" i="20"/>
  <c r="C146" i="20"/>
  <c r="A147" i="20"/>
  <c r="B147" i="20"/>
  <c r="C147" i="20"/>
  <c r="A148" i="20"/>
  <c r="B148" i="20"/>
  <c r="C148" i="20"/>
  <c r="A149" i="20"/>
  <c r="B149" i="20"/>
  <c r="C149" i="20"/>
  <c r="A150" i="20"/>
  <c r="B150" i="20"/>
  <c r="C150" i="20"/>
  <c r="A151" i="20"/>
  <c r="B151" i="20"/>
  <c r="C151" i="20"/>
  <c r="A152" i="20"/>
  <c r="B152" i="20"/>
  <c r="C152" i="20"/>
  <c r="A153" i="20"/>
  <c r="B153" i="20"/>
  <c r="C153" i="20"/>
  <c r="A154" i="20"/>
  <c r="B154" i="20"/>
  <c r="C154" i="20"/>
  <c r="A155" i="20"/>
  <c r="B155" i="20"/>
  <c r="C155" i="20"/>
  <c r="A156" i="20"/>
  <c r="B156" i="20"/>
  <c r="C156" i="20"/>
  <c r="A157" i="20"/>
  <c r="B157" i="20"/>
  <c r="C157" i="20"/>
  <c r="A158" i="20"/>
  <c r="B158" i="20"/>
  <c r="C158" i="20"/>
  <c r="A159" i="20"/>
  <c r="B159" i="20"/>
  <c r="C159" i="20"/>
  <c r="A160" i="20"/>
  <c r="B160" i="20"/>
  <c r="C160" i="20"/>
  <c r="A161" i="20"/>
  <c r="B161" i="20"/>
  <c r="C161" i="20"/>
  <c r="A162" i="20"/>
  <c r="B162" i="20"/>
  <c r="C162" i="20"/>
  <c r="A163" i="20"/>
  <c r="B163" i="20"/>
  <c r="C163" i="20"/>
  <c r="A164" i="20"/>
  <c r="B164" i="20"/>
  <c r="C164" i="20"/>
  <c r="A165" i="20"/>
  <c r="B165" i="20"/>
  <c r="C165" i="20"/>
  <c r="A166" i="20"/>
  <c r="B166" i="20"/>
  <c r="C166" i="20"/>
  <c r="A167" i="20"/>
  <c r="B167" i="20"/>
  <c r="C167" i="20"/>
  <c r="A168" i="20"/>
  <c r="B168" i="20"/>
  <c r="C168" i="20"/>
  <c r="A169" i="20"/>
  <c r="B169" i="20"/>
  <c r="C169" i="20"/>
  <c r="A170" i="20"/>
  <c r="B170" i="20"/>
  <c r="C170" i="20"/>
  <c r="A171" i="20"/>
  <c r="B171" i="20"/>
  <c r="C171" i="20"/>
  <c r="A172" i="20"/>
  <c r="B172" i="20"/>
  <c r="C172" i="20"/>
  <c r="A173" i="20"/>
  <c r="B173" i="20"/>
  <c r="C173" i="20"/>
  <c r="A174" i="20"/>
  <c r="B174" i="20"/>
  <c r="C174" i="20"/>
  <c r="A175" i="20"/>
  <c r="B175" i="20"/>
  <c r="C175" i="20"/>
  <c r="A176" i="20"/>
  <c r="B176" i="20"/>
  <c r="C176" i="20"/>
  <c r="A177" i="20"/>
  <c r="B177" i="20"/>
  <c r="C177" i="20"/>
  <c r="A178" i="20"/>
  <c r="B178" i="20"/>
  <c r="C178" i="20"/>
  <c r="A179" i="20"/>
  <c r="B179" i="20"/>
  <c r="C179" i="20"/>
  <c r="A180" i="20"/>
  <c r="B180" i="20"/>
  <c r="C180" i="20"/>
  <c r="A181" i="20"/>
  <c r="B181" i="20"/>
  <c r="C181" i="20"/>
  <c r="A182" i="20"/>
  <c r="B182" i="20"/>
  <c r="C182" i="20"/>
  <c r="A183" i="20"/>
  <c r="B183" i="20"/>
  <c r="C183" i="20"/>
  <c r="A184" i="20"/>
  <c r="B184" i="20"/>
  <c r="C184" i="20"/>
  <c r="A185" i="20"/>
  <c r="B185" i="20"/>
  <c r="C185" i="20"/>
  <c r="A186" i="20"/>
  <c r="B186" i="20"/>
  <c r="C186" i="20"/>
  <c r="A187" i="20"/>
  <c r="B187" i="20"/>
  <c r="C187" i="20"/>
  <c r="A188" i="20"/>
  <c r="B188" i="20"/>
  <c r="C188" i="20"/>
  <c r="A189" i="20"/>
  <c r="B189" i="20"/>
  <c r="C189" i="20"/>
  <c r="A190" i="20"/>
  <c r="B190" i="20"/>
  <c r="C190" i="20"/>
  <c r="A191" i="20"/>
  <c r="B191" i="20"/>
  <c r="C191" i="20"/>
  <c r="A192" i="20"/>
  <c r="B192" i="20"/>
  <c r="C192" i="20"/>
  <c r="A193" i="20"/>
  <c r="B193" i="20"/>
  <c r="C193" i="20"/>
  <c r="A194" i="20"/>
  <c r="B194" i="20"/>
  <c r="C194" i="20"/>
  <c r="A195" i="20"/>
  <c r="B195" i="20"/>
  <c r="C195" i="20"/>
  <c r="A196" i="20"/>
  <c r="B196" i="20"/>
  <c r="C196" i="20"/>
  <c r="C17" i="20"/>
  <c r="B17" i="20"/>
  <c r="A17" i="20"/>
  <c r="Z196" i="20"/>
  <c r="Y196" i="20"/>
  <c r="X196" i="20"/>
  <c r="Z195" i="20"/>
  <c r="Y195" i="20"/>
  <c r="X195" i="20"/>
  <c r="Z194" i="20"/>
  <c r="Y194" i="20"/>
  <c r="X194" i="20"/>
  <c r="Z193" i="20"/>
  <c r="Y193" i="20"/>
  <c r="X193" i="20"/>
  <c r="Z192" i="20"/>
  <c r="Y192" i="20"/>
  <c r="X192" i="20"/>
  <c r="Z191" i="20"/>
  <c r="Y191" i="20"/>
  <c r="X191" i="20"/>
  <c r="Z190" i="20"/>
  <c r="Y190" i="20"/>
  <c r="X190" i="20"/>
  <c r="Z189" i="20"/>
  <c r="Y189" i="20"/>
  <c r="X189" i="20"/>
  <c r="Z188" i="20"/>
  <c r="Y188" i="20"/>
  <c r="X188" i="20"/>
  <c r="Z187" i="20"/>
  <c r="Y187" i="20"/>
  <c r="X187" i="20"/>
  <c r="Z186" i="20"/>
  <c r="Y186" i="20"/>
  <c r="X186" i="20"/>
  <c r="Z185" i="20"/>
  <c r="Y185" i="20"/>
  <c r="X185" i="20"/>
  <c r="Z184" i="20"/>
  <c r="Y184" i="20"/>
  <c r="X184" i="20"/>
  <c r="Z183" i="20"/>
  <c r="Y183" i="20"/>
  <c r="X183" i="20"/>
  <c r="Z182" i="20"/>
  <c r="Y182" i="20"/>
  <c r="X182" i="20"/>
  <c r="Z181" i="20"/>
  <c r="Y181" i="20"/>
  <c r="X181" i="20"/>
  <c r="Z180" i="20"/>
  <c r="Y180" i="20"/>
  <c r="X180" i="20"/>
  <c r="Z179" i="20"/>
  <c r="Y179" i="20"/>
  <c r="X179" i="20"/>
  <c r="Z178" i="20"/>
  <c r="Y178" i="20"/>
  <c r="X178" i="20"/>
  <c r="Z177" i="20"/>
  <c r="Y177" i="20"/>
  <c r="X177" i="20"/>
  <c r="Z176" i="20"/>
  <c r="Y176" i="20"/>
  <c r="X176" i="20"/>
  <c r="Z175" i="20"/>
  <c r="Y175" i="20"/>
  <c r="X175" i="20"/>
  <c r="Z174" i="20"/>
  <c r="Y174" i="20"/>
  <c r="X174" i="20"/>
  <c r="Z173" i="20"/>
  <c r="Y173" i="20"/>
  <c r="X173" i="20"/>
  <c r="Z172" i="20"/>
  <c r="Y172" i="20"/>
  <c r="X172" i="20"/>
  <c r="Z171" i="20"/>
  <c r="Y171" i="20"/>
  <c r="X171" i="20"/>
  <c r="Z170" i="20"/>
  <c r="Y170" i="20"/>
  <c r="X170" i="20"/>
  <c r="Z169" i="20"/>
  <c r="Y169" i="20"/>
  <c r="X169" i="20"/>
  <c r="Z168" i="20"/>
  <c r="Y168" i="20"/>
  <c r="X168" i="20"/>
  <c r="Z167" i="20"/>
  <c r="Y167" i="20"/>
  <c r="X167" i="20"/>
  <c r="Z166" i="20"/>
  <c r="Y166" i="20"/>
  <c r="X166" i="20"/>
  <c r="Z165" i="20"/>
  <c r="Y165" i="20"/>
  <c r="X165" i="20"/>
  <c r="Z164" i="20"/>
  <c r="Y164" i="20"/>
  <c r="X164" i="20"/>
  <c r="Z163" i="20"/>
  <c r="Y163" i="20"/>
  <c r="X163" i="20"/>
  <c r="Z162" i="20"/>
  <c r="Y162" i="20"/>
  <c r="X162" i="20"/>
  <c r="Z161" i="20"/>
  <c r="Y161" i="20"/>
  <c r="X161" i="20"/>
  <c r="Z160" i="20"/>
  <c r="Y160" i="20"/>
  <c r="X160" i="20"/>
  <c r="Z159" i="20"/>
  <c r="Y159" i="20"/>
  <c r="X159" i="20"/>
  <c r="Z158" i="20"/>
  <c r="Y158" i="20"/>
  <c r="X158" i="20"/>
  <c r="Z157" i="20"/>
  <c r="Y157" i="20"/>
  <c r="X157" i="20"/>
  <c r="Z156" i="20"/>
  <c r="Y156" i="20"/>
  <c r="X156" i="20"/>
  <c r="Z155" i="20"/>
  <c r="Y155" i="20"/>
  <c r="X155" i="20"/>
  <c r="Z154" i="20"/>
  <c r="Y154" i="20"/>
  <c r="X154" i="20"/>
  <c r="Z153" i="20"/>
  <c r="Y153" i="20"/>
  <c r="X153" i="20"/>
  <c r="Z152" i="20"/>
  <c r="Y152" i="20"/>
  <c r="X152" i="20"/>
  <c r="Z151" i="20"/>
  <c r="Y151" i="20"/>
  <c r="X151" i="20"/>
  <c r="Z150" i="20"/>
  <c r="Y150" i="20"/>
  <c r="X150" i="20"/>
  <c r="Z149" i="20"/>
  <c r="Y149" i="20"/>
  <c r="X149" i="20"/>
  <c r="Z148" i="20"/>
  <c r="Y148" i="20"/>
  <c r="X148" i="20"/>
  <c r="Z147" i="20"/>
  <c r="Y147" i="20"/>
  <c r="X147" i="20"/>
  <c r="Z146" i="20"/>
  <c r="Y146" i="20"/>
  <c r="X146" i="20"/>
  <c r="Z145" i="20"/>
  <c r="Y145" i="20"/>
  <c r="X145" i="20"/>
  <c r="Z144" i="20"/>
  <c r="Y144" i="20"/>
  <c r="X144" i="20"/>
  <c r="Z143" i="20"/>
  <c r="Y143" i="20"/>
  <c r="X143" i="20"/>
  <c r="Z142" i="20"/>
  <c r="Y142" i="20"/>
  <c r="X142" i="20"/>
  <c r="Z141" i="20"/>
  <c r="Y141" i="20"/>
  <c r="X141" i="20"/>
  <c r="Z140" i="20"/>
  <c r="Y140" i="20"/>
  <c r="X140" i="20"/>
  <c r="Z139" i="20"/>
  <c r="Y139" i="20"/>
  <c r="X139" i="20"/>
  <c r="Z138" i="20"/>
  <c r="Y138" i="20"/>
  <c r="X138" i="20"/>
  <c r="Z137" i="20"/>
  <c r="Y137" i="20"/>
  <c r="X137" i="20"/>
  <c r="Z136" i="20"/>
  <c r="Y136" i="20"/>
  <c r="X136" i="20"/>
  <c r="Z135" i="20"/>
  <c r="Y135" i="20"/>
  <c r="X135" i="20"/>
  <c r="Z134" i="20"/>
  <c r="Y134" i="20"/>
  <c r="X134" i="20"/>
  <c r="Z133" i="20"/>
  <c r="Y133" i="20"/>
  <c r="X133" i="20"/>
  <c r="Z132" i="20"/>
  <c r="Y132" i="20"/>
  <c r="X132" i="20"/>
  <c r="Z131" i="20"/>
  <c r="Y131" i="20"/>
  <c r="X131" i="20"/>
  <c r="Z130" i="20"/>
  <c r="Y130" i="20"/>
  <c r="X130" i="20"/>
  <c r="Z129" i="20"/>
  <c r="Y129" i="20"/>
  <c r="X129" i="20"/>
  <c r="Z128" i="20"/>
  <c r="Y128" i="20"/>
  <c r="X128" i="20"/>
  <c r="Z127" i="20"/>
  <c r="Y127" i="20"/>
  <c r="X127" i="20"/>
  <c r="Z126" i="20"/>
  <c r="Y126" i="20"/>
  <c r="X126" i="20"/>
  <c r="Z125" i="20"/>
  <c r="Y125" i="20"/>
  <c r="X125" i="20"/>
  <c r="Z124" i="20"/>
  <c r="Y124" i="20"/>
  <c r="X124" i="20"/>
  <c r="Z123" i="20"/>
  <c r="Y123" i="20"/>
  <c r="X123" i="20"/>
  <c r="Z122" i="20"/>
  <c r="Y122" i="20"/>
  <c r="X122" i="20"/>
  <c r="Z121" i="20"/>
  <c r="Y121" i="20"/>
  <c r="X121" i="20"/>
  <c r="Z120" i="20"/>
  <c r="Y120" i="20"/>
  <c r="X120" i="20"/>
  <c r="Z119" i="20"/>
  <c r="Y119" i="20"/>
  <c r="X119" i="20"/>
  <c r="Z118" i="20"/>
  <c r="Y118" i="20"/>
  <c r="X118" i="20"/>
  <c r="Z117" i="20"/>
  <c r="Y117" i="20"/>
  <c r="X117" i="20"/>
  <c r="Z116" i="20"/>
  <c r="Y116" i="20"/>
  <c r="X116" i="20"/>
  <c r="Z115" i="20"/>
  <c r="Y115" i="20"/>
  <c r="X115" i="20"/>
  <c r="Z114" i="20"/>
  <c r="Y114" i="20"/>
  <c r="X114" i="20"/>
  <c r="Z113" i="20"/>
  <c r="Y113" i="20"/>
  <c r="X113" i="20"/>
  <c r="Z112" i="20"/>
  <c r="Y112" i="20"/>
  <c r="X112" i="20"/>
  <c r="Z111" i="20"/>
  <c r="Y111" i="20"/>
  <c r="X111" i="20"/>
  <c r="Z110" i="20"/>
  <c r="Y110" i="20"/>
  <c r="X110" i="20"/>
  <c r="Z109" i="20"/>
  <c r="Y109" i="20"/>
  <c r="X109" i="20"/>
  <c r="Z108" i="20"/>
  <c r="Y108" i="20"/>
  <c r="X108" i="20"/>
  <c r="Z107" i="20"/>
  <c r="Y107" i="20"/>
  <c r="X107" i="20"/>
  <c r="Z106" i="20"/>
  <c r="Y106" i="20"/>
  <c r="X106" i="20"/>
  <c r="Z105" i="20"/>
  <c r="Y105" i="20"/>
  <c r="X105" i="20"/>
  <c r="Z104" i="20"/>
  <c r="Y104" i="20"/>
  <c r="X104" i="20"/>
  <c r="Z103" i="20"/>
  <c r="Y103" i="20"/>
  <c r="X103" i="20"/>
  <c r="Z102" i="20"/>
  <c r="Y102" i="20"/>
  <c r="X102" i="20"/>
  <c r="Z101" i="20"/>
  <c r="Y101" i="20"/>
  <c r="X101" i="20"/>
  <c r="Z100" i="20"/>
  <c r="Y100" i="20"/>
  <c r="X100" i="20"/>
  <c r="Z99" i="20"/>
  <c r="Y99" i="20"/>
  <c r="X99" i="20"/>
  <c r="Z98" i="20"/>
  <c r="Y98" i="20"/>
  <c r="X98" i="20"/>
  <c r="Z97" i="20"/>
  <c r="Y97" i="20"/>
  <c r="X97" i="20"/>
  <c r="Z96" i="20"/>
  <c r="Y96" i="20"/>
  <c r="X96" i="20"/>
  <c r="Z95" i="20"/>
  <c r="Y95" i="20"/>
  <c r="X95" i="20"/>
  <c r="Z94" i="20"/>
  <c r="Y94" i="20"/>
  <c r="X94" i="20"/>
  <c r="Z93" i="20"/>
  <c r="Y93" i="20"/>
  <c r="X93" i="20"/>
  <c r="Z92" i="20"/>
  <c r="Y92" i="20"/>
  <c r="X92" i="20"/>
  <c r="Z91" i="20"/>
  <c r="Y91" i="20"/>
  <c r="X91" i="20"/>
  <c r="Z90" i="20"/>
  <c r="Y90" i="20"/>
  <c r="X90" i="20"/>
  <c r="Z89" i="20"/>
  <c r="Y89" i="20"/>
  <c r="X89" i="20"/>
  <c r="Z88" i="20"/>
  <c r="Y88" i="20"/>
  <c r="X88" i="20"/>
  <c r="Z87" i="20"/>
  <c r="Y87" i="20"/>
  <c r="X87" i="20"/>
  <c r="Z86" i="20"/>
  <c r="Y86" i="20"/>
  <c r="X86" i="20"/>
  <c r="Z85" i="20"/>
  <c r="Y85" i="20"/>
  <c r="X85" i="20"/>
  <c r="Z84" i="20"/>
  <c r="Y84" i="20"/>
  <c r="X84" i="20"/>
  <c r="Z83" i="20"/>
  <c r="Y83" i="20"/>
  <c r="X83" i="20"/>
  <c r="Z82" i="20"/>
  <c r="Y82" i="20"/>
  <c r="X82" i="20"/>
  <c r="Z81" i="20"/>
  <c r="Y81" i="20"/>
  <c r="X81" i="20"/>
  <c r="Z80" i="20"/>
  <c r="Y80" i="20"/>
  <c r="X80" i="20"/>
  <c r="Z79" i="20"/>
  <c r="Y79" i="20"/>
  <c r="X79" i="20"/>
  <c r="Z78" i="20"/>
  <c r="Y78" i="20"/>
  <c r="X78" i="20"/>
  <c r="Z77" i="20"/>
  <c r="Y77" i="20"/>
  <c r="X77" i="20"/>
  <c r="Z76" i="20"/>
  <c r="Y76" i="20"/>
  <c r="X76" i="20"/>
  <c r="Z75" i="20"/>
  <c r="Y75" i="20"/>
  <c r="X75" i="20"/>
  <c r="Z74" i="20"/>
  <c r="Y74" i="20"/>
  <c r="X74" i="20"/>
  <c r="Z73" i="20"/>
  <c r="Y73" i="20"/>
  <c r="X73" i="20"/>
  <c r="Z72" i="20"/>
  <c r="Y72" i="20"/>
  <c r="X72" i="20"/>
  <c r="Z71" i="20"/>
  <c r="Y71" i="20"/>
  <c r="X71" i="20"/>
  <c r="Z70" i="20"/>
  <c r="Y70" i="20"/>
  <c r="X70" i="20"/>
  <c r="Z69" i="20"/>
  <c r="Y69" i="20"/>
  <c r="X69" i="20"/>
  <c r="Z68" i="20"/>
  <c r="Y68" i="20"/>
  <c r="X68" i="20"/>
  <c r="Z67" i="20"/>
  <c r="Y67" i="20"/>
  <c r="X67" i="20"/>
  <c r="Z66" i="20"/>
  <c r="Y66" i="20"/>
  <c r="X66" i="20"/>
  <c r="Z65" i="20"/>
  <c r="Y65" i="20"/>
  <c r="X65" i="20"/>
  <c r="Z64" i="20"/>
  <c r="Y64" i="20"/>
  <c r="X64" i="20"/>
  <c r="Z63" i="20"/>
  <c r="Y63" i="20"/>
  <c r="X63" i="20"/>
  <c r="Z62" i="20"/>
  <c r="Y62" i="20"/>
  <c r="X62" i="20"/>
  <c r="Z61" i="20"/>
  <c r="Y61" i="20"/>
  <c r="X61" i="20"/>
  <c r="Z60" i="20"/>
  <c r="Y60" i="20"/>
  <c r="X60" i="20"/>
  <c r="Z59" i="20"/>
  <c r="Y59" i="20"/>
  <c r="X59" i="20"/>
  <c r="Z58" i="20"/>
  <c r="Y58" i="20"/>
  <c r="X58" i="20"/>
  <c r="Z57" i="20"/>
  <c r="Y57" i="20"/>
  <c r="X57" i="20"/>
  <c r="Z56" i="20"/>
  <c r="Y56" i="20"/>
  <c r="X56" i="20"/>
  <c r="Z55" i="20"/>
  <c r="Y55" i="20"/>
  <c r="X55" i="20"/>
  <c r="Z54" i="20"/>
  <c r="Y54" i="20"/>
  <c r="X54" i="20"/>
  <c r="Z53" i="20"/>
  <c r="Y53" i="20"/>
  <c r="X53" i="20"/>
  <c r="Z52" i="20"/>
  <c r="Y52" i="20"/>
  <c r="X52" i="20"/>
  <c r="Z51" i="20"/>
  <c r="Y51" i="20"/>
  <c r="X51" i="20"/>
  <c r="Z50" i="20"/>
  <c r="Y50" i="20"/>
  <c r="X50" i="20"/>
  <c r="Z49" i="20"/>
  <c r="Y49" i="20"/>
  <c r="X49" i="20"/>
  <c r="Z48" i="20"/>
  <c r="Y48" i="20"/>
  <c r="X48" i="20"/>
  <c r="Z47" i="20"/>
  <c r="Y47" i="20"/>
  <c r="X47" i="20"/>
  <c r="Z46" i="20"/>
  <c r="Y46" i="20"/>
  <c r="X46" i="20"/>
  <c r="Z45" i="20"/>
  <c r="Y45" i="20"/>
  <c r="X45" i="20"/>
  <c r="Z44" i="20"/>
  <c r="Y44" i="20"/>
  <c r="X44" i="20"/>
  <c r="Z43" i="20"/>
  <c r="Y43" i="20"/>
  <c r="X43" i="20"/>
  <c r="Z42" i="20"/>
  <c r="Y42" i="20"/>
  <c r="X42" i="20"/>
  <c r="Z41" i="20"/>
  <c r="Y41" i="20"/>
  <c r="X41" i="20"/>
  <c r="Z40" i="20"/>
  <c r="Y40" i="20"/>
  <c r="X40" i="20"/>
  <c r="Z39" i="20"/>
  <c r="Y39" i="20"/>
  <c r="X39" i="20"/>
  <c r="Z38" i="20"/>
  <c r="Y38" i="20"/>
  <c r="X38" i="20"/>
  <c r="Z37" i="20"/>
  <c r="Y37" i="20"/>
  <c r="X37" i="20"/>
  <c r="Z36" i="20"/>
  <c r="Y36" i="20"/>
  <c r="X36" i="20"/>
  <c r="Z35" i="20"/>
  <c r="Y35" i="20"/>
  <c r="X35" i="20"/>
  <c r="Z34" i="20"/>
  <c r="Y34" i="20"/>
  <c r="X34" i="20"/>
  <c r="Z33" i="20"/>
  <c r="Y33" i="20"/>
  <c r="X33" i="20"/>
  <c r="Z32" i="20"/>
  <c r="Y32" i="20"/>
  <c r="X32" i="20"/>
  <c r="Z31" i="20"/>
  <c r="Y31" i="20"/>
  <c r="X31" i="20"/>
  <c r="Z30" i="20"/>
  <c r="Y30" i="20"/>
  <c r="X30" i="20"/>
  <c r="Z29" i="20"/>
  <c r="Y29" i="20"/>
  <c r="X29" i="20"/>
  <c r="Z28" i="20"/>
  <c r="Y28" i="20"/>
  <c r="X28" i="20"/>
  <c r="Z27" i="20"/>
  <c r="Y27" i="20"/>
  <c r="X27" i="20"/>
  <c r="Z26" i="20"/>
  <c r="Y26" i="20"/>
  <c r="X26" i="20"/>
  <c r="Z25" i="20"/>
  <c r="Y25" i="20"/>
  <c r="X25" i="20"/>
  <c r="Z24" i="20"/>
  <c r="Y24" i="20"/>
  <c r="X24" i="20"/>
  <c r="Z23" i="20"/>
  <c r="Y23" i="20"/>
  <c r="X23" i="20"/>
  <c r="Z22" i="20"/>
  <c r="Y22" i="20"/>
  <c r="X22" i="20"/>
  <c r="Z21" i="20"/>
  <c r="Y21" i="20"/>
  <c r="X21" i="20"/>
  <c r="Z20" i="20"/>
  <c r="Y20" i="20"/>
  <c r="X20" i="20"/>
  <c r="Z19" i="20"/>
  <c r="Y19" i="20"/>
  <c r="X19" i="20"/>
  <c r="Z18" i="20"/>
  <c r="Y18" i="20"/>
  <c r="X18" i="20"/>
  <c r="Z17" i="20"/>
  <c r="Y17" i="20"/>
  <c r="X17" i="20"/>
  <c r="U16" i="20"/>
  <c r="T16" i="20"/>
  <c r="S16" i="20"/>
  <c r="R16" i="20"/>
  <c r="Q16" i="20"/>
  <c r="P16" i="20"/>
  <c r="O16" i="20"/>
  <c r="N16" i="20"/>
  <c r="M16" i="20"/>
  <c r="L16" i="20"/>
  <c r="J16" i="20"/>
  <c r="I16" i="20"/>
  <c r="H16" i="20"/>
  <c r="G16" i="20"/>
  <c r="F16" i="20"/>
  <c r="E16" i="20"/>
  <c r="D16" i="20"/>
  <c r="AF133" i="20" l="1"/>
  <c r="AF125" i="20"/>
  <c r="AF93" i="20"/>
  <c r="AE77" i="20"/>
  <c r="AF61" i="20"/>
  <c r="AE45" i="20"/>
  <c r="AE196" i="20"/>
  <c r="AE188" i="20"/>
  <c r="AE180" i="20"/>
  <c r="AE172" i="20"/>
  <c r="AE164" i="20"/>
  <c r="AE156" i="20"/>
  <c r="AD192" i="20"/>
  <c r="AF184" i="20"/>
  <c r="AD176" i="20"/>
  <c r="AF168" i="20"/>
  <c r="AC160" i="20"/>
  <c r="AF152" i="20"/>
  <c r="AC144" i="20"/>
  <c r="AD136" i="20"/>
  <c r="AD120" i="20"/>
  <c r="AC112" i="20"/>
  <c r="AD80" i="20"/>
  <c r="AD64" i="20"/>
  <c r="AD48" i="20"/>
  <c r="AD32" i="20"/>
  <c r="AC157" i="20"/>
  <c r="AC141" i="20"/>
  <c r="AF29" i="20"/>
  <c r="AC194" i="20"/>
  <c r="AE178" i="20"/>
  <c r="AE162" i="20"/>
  <c r="AE146" i="20"/>
  <c r="AD90" i="20"/>
  <c r="AC74" i="20"/>
  <c r="AD58" i="20"/>
  <c r="AC42" i="20"/>
  <c r="AD18" i="20"/>
  <c r="AC189" i="20"/>
  <c r="AC149" i="20"/>
  <c r="AC109" i="20"/>
  <c r="AE191" i="20"/>
  <c r="AD183" i="20"/>
  <c r="AF175" i="20"/>
  <c r="AC151" i="20"/>
  <c r="AC103" i="20"/>
  <c r="AC87" i="20"/>
  <c r="AC71" i="20"/>
  <c r="AC55" i="20"/>
  <c r="AC39" i="20"/>
  <c r="AC23" i="20"/>
  <c r="AC173" i="20"/>
  <c r="AE148" i="20"/>
  <c r="AE140" i="20"/>
  <c r="AC132" i="20"/>
  <c r="AC124" i="20"/>
  <c r="AC116" i="20"/>
  <c r="AC108" i="20"/>
  <c r="AC100" i="20"/>
  <c r="AC92" i="20"/>
  <c r="AD84" i="20"/>
  <c r="AC76" i="20"/>
  <c r="AC68" i="20"/>
  <c r="AC60" i="20"/>
  <c r="AC52" i="20"/>
  <c r="AC44" i="20"/>
  <c r="AC36" i="20"/>
  <c r="AD28" i="20"/>
  <c r="AC20" i="20"/>
  <c r="AC193" i="20"/>
  <c r="AF185" i="20"/>
  <c r="AC177" i="20"/>
  <c r="AF169" i="20"/>
  <c r="AC161" i="20"/>
  <c r="AF153" i="20"/>
  <c r="AC145" i="20"/>
  <c r="AF137" i="20"/>
  <c r="AF129" i="20"/>
  <c r="AF121" i="20"/>
  <c r="AC113" i="20"/>
  <c r="AC105" i="20"/>
  <c r="AC97" i="20"/>
  <c r="AC89" i="20"/>
  <c r="AC81" i="20"/>
  <c r="AC73" i="20"/>
  <c r="AC65" i="20"/>
  <c r="AC57" i="20"/>
  <c r="AC49" i="20"/>
  <c r="AC41" i="20"/>
  <c r="AC33" i="20"/>
  <c r="AC25" i="20"/>
  <c r="AC165" i="20"/>
  <c r="AE190" i="20"/>
  <c r="AE182" i="20"/>
  <c r="AE174" i="20"/>
  <c r="AE166" i="20"/>
  <c r="AE158" i="20"/>
  <c r="AE150" i="20"/>
  <c r="AE142" i="20"/>
  <c r="AC134" i="20"/>
  <c r="AC126" i="20"/>
  <c r="AD118" i="20"/>
  <c r="AC110" i="20"/>
  <c r="AC102" i="20"/>
  <c r="AC94" i="20"/>
  <c r="AD86" i="20"/>
  <c r="AC78" i="20"/>
  <c r="AD70" i="20"/>
  <c r="AC62" i="20"/>
  <c r="AD54" i="20"/>
  <c r="AC46" i="20"/>
  <c r="AD38" i="20"/>
  <c r="AC30" i="20"/>
  <c r="AC22" i="20"/>
  <c r="AC181" i="20"/>
  <c r="AC195" i="20"/>
  <c r="AF187" i="20"/>
  <c r="AC179" i="20"/>
  <c r="AE171" i="20"/>
  <c r="AC163" i="20"/>
  <c r="AC155" i="20"/>
  <c r="AC147" i="20"/>
  <c r="AD139" i="20"/>
  <c r="AE131" i="20"/>
  <c r="AC123" i="20"/>
  <c r="AC115" i="20"/>
  <c r="AC107" i="20"/>
  <c r="AC99" i="20"/>
  <c r="AC91" i="20"/>
  <c r="AC83" i="20"/>
  <c r="AC75" i="20"/>
  <c r="AC67" i="20"/>
  <c r="AC59" i="20"/>
  <c r="AC51" i="20"/>
  <c r="AC43" i="20"/>
  <c r="AC35" i="20"/>
  <c r="AC27" i="20"/>
  <c r="AC19" i="20"/>
  <c r="AF19" i="20"/>
  <c r="AE187" i="20"/>
  <c r="AC142" i="20"/>
  <c r="AD97" i="20"/>
  <c r="AF139" i="20"/>
  <c r="AF67" i="20"/>
  <c r="AD187" i="20"/>
  <c r="AE61" i="20"/>
  <c r="AF147" i="20"/>
  <c r="AD59" i="20"/>
  <c r="AD131" i="20"/>
  <c r="AE19" i="20"/>
  <c r="AE157" i="20"/>
  <c r="AC118" i="20"/>
  <c r="AC70" i="20"/>
  <c r="AF51" i="20"/>
  <c r="AF173" i="20"/>
  <c r="AC131" i="20"/>
  <c r="AF83" i="20"/>
  <c r="AD42" i="20"/>
  <c r="AC187" i="20"/>
  <c r="AD171" i="20"/>
  <c r="AE123" i="20"/>
  <c r="AC86" i="20"/>
  <c r="AC166" i="20"/>
  <c r="AD123" i="20"/>
  <c r="AD75" i="20"/>
  <c r="AE173" i="20"/>
  <c r="AD157" i="20"/>
  <c r="AD141" i="20"/>
  <c r="AE113" i="20"/>
  <c r="AF77" i="20"/>
  <c r="AE153" i="20"/>
  <c r="AD113" i="20"/>
  <c r="AE93" i="20"/>
  <c r="AC38" i="20"/>
  <c r="AC182" i="20"/>
  <c r="AC171" i="20"/>
  <c r="AD153" i="20"/>
  <c r="AE139" i="20"/>
  <c r="AF123" i="20"/>
  <c r="AD91" i="20"/>
  <c r="AC54" i="20"/>
  <c r="AF35" i="20"/>
  <c r="AC137" i="20"/>
  <c r="AF109" i="20"/>
  <c r="AF193" i="20"/>
  <c r="AE177" i="20"/>
  <c r="AD148" i="20"/>
  <c r="AE109" i="20"/>
  <c r="AE193" i="20"/>
  <c r="AC176" i="20"/>
  <c r="AD160" i="20"/>
  <c r="AD134" i="20"/>
  <c r="AD102" i="20"/>
  <c r="AE29" i="20"/>
  <c r="AC174" i="20"/>
  <c r="AC158" i="20"/>
  <c r="AF146" i="20"/>
  <c r="AD43" i="20"/>
  <c r="AD27" i="20"/>
  <c r="AD36" i="20"/>
  <c r="AD193" i="20"/>
  <c r="AF164" i="20"/>
  <c r="AC153" i="20"/>
  <c r="AD100" i="20"/>
  <c r="AC84" i="20"/>
  <c r="AC190" i="20"/>
  <c r="AC180" i="20"/>
  <c r="AC164" i="20"/>
  <c r="AF99" i="20"/>
  <c r="AE83" i="20"/>
  <c r="AE35" i="20"/>
  <c r="AF20" i="20"/>
  <c r="AE195" i="20"/>
  <c r="AF189" i="20"/>
  <c r="AC185" i="20"/>
  <c r="AF179" i="20"/>
  <c r="AD173" i="20"/>
  <c r="AF163" i="20"/>
  <c r="AE155" i="20"/>
  <c r="AD150" i="20"/>
  <c r="AE145" i="20"/>
  <c r="AC139" i="20"/>
  <c r="AD126" i="20"/>
  <c r="AE121" i="20"/>
  <c r="AE115" i="20"/>
  <c r="AD107" i="20"/>
  <c r="AE99" i="20"/>
  <c r="AF89" i="20"/>
  <c r="AD83" i="20"/>
  <c r="AF73" i="20"/>
  <c r="AD67" i="20"/>
  <c r="AF57" i="20"/>
  <c r="AD51" i="20"/>
  <c r="AF41" i="20"/>
  <c r="AD35" i="20"/>
  <c r="AE25" i="20"/>
  <c r="AC148" i="20"/>
  <c r="AD68" i="20"/>
  <c r="AD52" i="20"/>
  <c r="AD196" i="20"/>
  <c r="AF180" i="20"/>
  <c r="AE169" i="20"/>
  <c r="AE129" i="20"/>
  <c r="AE185" i="20"/>
  <c r="AD164" i="20"/>
  <c r="AD129" i="20"/>
  <c r="AD185" i="20"/>
  <c r="AC169" i="20"/>
  <c r="AF150" i="20"/>
  <c r="AF145" i="20"/>
  <c r="AC129" i="20"/>
  <c r="AE67" i="20"/>
  <c r="AE51" i="20"/>
  <c r="AF25" i="20"/>
  <c r="AD195" i="20"/>
  <c r="AE189" i="20"/>
  <c r="AF182" i="20"/>
  <c r="AC178" i="20"/>
  <c r="AF171" i="20"/>
  <c r="AF166" i="20"/>
  <c r="AF161" i="20"/>
  <c r="AD155" i="20"/>
  <c r="AC150" i="20"/>
  <c r="AD144" i="20"/>
  <c r="AE137" i="20"/>
  <c r="AF131" i="20"/>
  <c r="AD121" i="20"/>
  <c r="AD115" i="20"/>
  <c r="AF105" i="20"/>
  <c r="AD99" i="20"/>
  <c r="AE89" i="20"/>
  <c r="AE81" i="20"/>
  <c r="AE73" i="20"/>
  <c r="AE65" i="20"/>
  <c r="AE57" i="20"/>
  <c r="AE49" i="20"/>
  <c r="AE41" i="20"/>
  <c r="AE33" i="20"/>
  <c r="AD22" i="20"/>
  <c r="AC196" i="20"/>
  <c r="AD180" i="20"/>
  <c r="AD169" i="20"/>
  <c r="AF195" i="20"/>
  <c r="AF155" i="20"/>
  <c r="AF115" i="20"/>
  <c r="AD19" i="20"/>
  <c r="AD182" i="20"/>
  <c r="AF177" i="20"/>
  <c r="AD166" i="20"/>
  <c r="AE161" i="20"/>
  <c r="AF148" i="20"/>
  <c r="AD137" i="20"/>
  <c r="AC121" i="20"/>
  <c r="AE105" i="20"/>
  <c r="AE97" i="20"/>
  <c r="AD81" i="20"/>
  <c r="AD65" i="20"/>
  <c r="AD49" i="20"/>
  <c r="AD33" i="20"/>
  <c r="AE167" i="20"/>
  <c r="AF167" i="20"/>
  <c r="AD143" i="20"/>
  <c r="AC143" i="20"/>
  <c r="AD127" i="20"/>
  <c r="AE127" i="20"/>
  <c r="AF127" i="20"/>
  <c r="AE143" i="20"/>
  <c r="AD23" i="20"/>
  <c r="AD17" i="20"/>
  <c r="AE194" i="20"/>
  <c r="AF194" i="20"/>
  <c r="AE186" i="20"/>
  <c r="AF186" i="20"/>
  <c r="AC186" i="20"/>
  <c r="AD186" i="20"/>
  <c r="AE170" i="20"/>
  <c r="AC170" i="20"/>
  <c r="AF170" i="20"/>
  <c r="AD170" i="20"/>
  <c r="AE154" i="20"/>
  <c r="AF154" i="20"/>
  <c r="AC154" i="20"/>
  <c r="AD154" i="20"/>
  <c r="AE138" i="20"/>
  <c r="AC138" i="20"/>
  <c r="AD138" i="20"/>
  <c r="AF138" i="20"/>
  <c r="AF130" i="20"/>
  <c r="AE130" i="20"/>
  <c r="AC130" i="20"/>
  <c r="AD130" i="20"/>
  <c r="AF122" i="20"/>
  <c r="AE122" i="20"/>
  <c r="AC122" i="20"/>
  <c r="AD122" i="20"/>
  <c r="AF114" i="20"/>
  <c r="AE114" i="20"/>
  <c r="AC114" i="20"/>
  <c r="AD114" i="20"/>
  <c r="AF106" i="20"/>
  <c r="AE106" i="20"/>
  <c r="AF98" i="20"/>
  <c r="AE98" i="20"/>
  <c r="AC98" i="20"/>
  <c r="AD98" i="20"/>
  <c r="AF90" i="20"/>
  <c r="AE90" i="20"/>
  <c r="AF82" i="20"/>
  <c r="AE82" i="20"/>
  <c r="AC82" i="20"/>
  <c r="AD82" i="20"/>
  <c r="AF74" i="20"/>
  <c r="AE74" i="20"/>
  <c r="AF66" i="20"/>
  <c r="AE66" i="20"/>
  <c r="AC66" i="20"/>
  <c r="AD66" i="20"/>
  <c r="AF58" i="20"/>
  <c r="AE58" i="20"/>
  <c r="AF50" i="20"/>
  <c r="AE50" i="20"/>
  <c r="AC50" i="20"/>
  <c r="AD50" i="20"/>
  <c r="AF42" i="20"/>
  <c r="AE42" i="20"/>
  <c r="AF34" i="20"/>
  <c r="AE34" i="20"/>
  <c r="AC34" i="20"/>
  <c r="AD34" i="20"/>
  <c r="AF26" i="20"/>
  <c r="AE26" i="20"/>
  <c r="AD194" i="20"/>
  <c r="AD178" i="20"/>
  <c r="AC162" i="20"/>
  <c r="AF157" i="20"/>
  <c r="AE141" i="20"/>
  <c r="AE87" i="20"/>
  <c r="AD74" i="20"/>
  <c r="AD39" i="20"/>
  <c r="AC26" i="20"/>
  <c r="AE183" i="20"/>
  <c r="AF183" i="20"/>
  <c r="AC159" i="20"/>
  <c r="AD159" i="20"/>
  <c r="AD135" i="20"/>
  <c r="AE135" i="20"/>
  <c r="AF135" i="20"/>
  <c r="AD119" i="20"/>
  <c r="AE119" i="20"/>
  <c r="AF119" i="20"/>
  <c r="AC63" i="20"/>
  <c r="AD63" i="20"/>
  <c r="AE63" i="20"/>
  <c r="AF63" i="20"/>
  <c r="AC47" i="20"/>
  <c r="AD47" i="20"/>
  <c r="AE47" i="20"/>
  <c r="AF47" i="20"/>
  <c r="AD87" i="20"/>
  <c r="AF55" i="20"/>
  <c r="AC135" i="20"/>
  <c r="AF103" i="20"/>
  <c r="AE55" i="20"/>
  <c r="AD151" i="20"/>
  <c r="AE103" i="20"/>
  <c r="AD55" i="20"/>
  <c r="AF23" i="20"/>
  <c r="AD189" i="20"/>
  <c r="AD167" i="20"/>
  <c r="AF143" i="20"/>
  <c r="AC119" i="20"/>
  <c r="AD109" i="20"/>
  <c r="AD103" i="20"/>
  <c r="AC90" i="20"/>
  <c r="AF71" i="20"/>
  <c r="AE23" i="20"/>
  <c r="AC191" i="20"/>
  <c r="AD191" i="20"/>
  <c r="AE151" i="20"/>
  <c r="AF151" i="20"/>
  <c r="AC111" i="20"/>
  <c r="AD111" i="20"/>
  <c r="AE111" i="20"/>
  <c r="AF111" i="20"/>
  <c r="AC95" i="20"/>
  <c r="AD95" i="20"/>
  <c r="AF95" i="20"/>
  <c r="AE95" i="20"/>
  <c r="AC79" i="20"/>
  <c r="AD79" i="20"/>
  <c r="AE79" i="20"/>
  <c r="AF79" i="20"/>
  <c r="AC31" i="20"/>
  <c r="AD31" i="20"/>
  <c r="AE31" i="20"/>
  <c r="AF31" i="20"/>
  <c r="AF159" i="20"/>
  <c r="AE71" i="20"/>
  <c r="AE192" i="20"/>
  <c r="AF192" i="20"/>
  <c r="AE184" i="20"/>
  <c r="AD184" i="20"/>
  <c r="AC184" i="20"/>
  <c r="AE176" i="20"/>
  <c r="AF176" i="20"/>
  <c r="AE168" i="20"/>
  <c r="AD168" i="20"/>
  <c r="AC168" i="20"/>
  <c r="AE160" i="20"/>
  <c r="AF160" i="20"/>
  <c r="AE152" i="20"/>
  <c r="AC152" i="20"/>
  <c r="AD152" i="20"/>
  <c r="AE144" i="20"/>
  <c r="AF144" i="20"/>
  <c r="AF136" i="20"/>
  <c r="AE136" i="20"/>
  <c r="AC136" i="20"/>
  <c r="AF128" i="20"/>
  <c r="AE128" i="20"/>
  <c r="AC128" i="20"/>
  <c r="AF120" i="20"/>
  <c r="AE120" i="20"/>
  <c r="AC120" i="20"/>
  <c r="AF112" i="20"/>
  <c r="AE112" i="20"/>
  <c r="AF104" i="20"/>
  <c r="AE104" i="20"/>
  <c r="AC104" i="20"/>
  <c r="AD104" i="20"/>
  <c r="AF96" i="20"/>
  <c r="AE96" i="20"/>
  <c r="AC96" i="20"/>
  <c r="AF88" i="20"/>
  <c r="AE88" i="20"/>
  <c r="AC88" i="20"/>
  <c r="AD88" i="20"/>
  <c r="AF80" i="20"/>
  <c r="AE80" i="20"/>
  <c r="AC80" i="20"/>
  <c r="AF72" i="20"/>
  <c r="AE72" i="20"/>
  <c r="AC72" i="20"/>
  <c r="AD72" i="20"/>
  <c r="AF64" i="20"/>
  <c r="AE64" i="20"/>
  <c r="AC64" i="20"/>
  <c r="AF56" i="20"/>
  <c r="AE56" i="20"/>
  <c r="AC56" i="20"/>
  <c r="AD56" i="20"/>
  <c r="AF48" i="20"/>
  <c r="AE48" i="20"/>
  <c r="AC48" i="20"/>
  <c r="AF40" i="20"/>
  <c r="AE40" i="20"/>
  <c r="AC40" i="20"/>
  <c r="AD40" i="20"/>
  <c r="AF32" i="20"/>
  <c r="AE32" i="20"/>
  <c r="AC32" i="20"/>
  <c r="AF24" i="20"/>
  <c r="AE24" i="20"/>
  <c r="AC24" i="20"/>
  <c r="AD24" i="20"/>
  <c r="AC192" i="20"/>
  <c r="AC183" i="20"/>
  <c r="AF162" i="20"/>
  <c r="AE159" i="20"/>
  <c r="AD146" i="20"/>
  <c r="AD128" i="20"/>
  <c r="AD106" i="20"/>
  <c r="AD96" i="20"/>
  <c r="AD71" i="20"/>
  <c r="AC58" i="20"/>
  <c r="AF39" i="20"/>
  <c r="AF17" i="20"/>
  <c r="AC17" i="20"/>
  <c r="AC175" i="20"/>
  <c r="AD175" i="20"/>
  <c r="AC167" i="20"/>
  <c r="AD181" i="20"/>
  <c r="AE181" i="20"/>
  <c r="AF181" i="20"/>
  <c r="AD165" i="20"/>
  <c r="AE165" i="20"/>
  <c r="AF165" i="20"/>
  <c r="AD149" i="20"/>
  <c r="AE149" i="20"/>
  <c r="AF149" i="20"/>
  <c r="AE133" i="20"/>
  <c r="AC133" i="20"/>
  <c r="AD133" i="20"/>
  <c r="AC125" i="20"/>
  <c r="AD125" i="20"/>
  <c r="AE125" i="20"/>
  <c r="AE117" i="20"/>
  <c r="AC117" i="20"/>
  <c r="AD117" i="20"/>
  <c r="AC101" i="20"/>
  <c r="AD101" i="20"/>
  <c r="AE101" i="20"/>
  <c r="AF101" i="20"/>
  <c r="AC93" i="20"/>
  <c r="AD93" i="20"/>
  <c r="AC85" i="20"/>
  <c r="AD85" i="20"/>
  <c r="AE85" i="20"/>
  <c r="AF85" i="20"/>
  <c r="AC77" i="20"/>
  <c r="AD77" i="20"/>
  <c r="AC69" i="20"/>
  <c r="AD69" i="20"/>
  <c r="AE69" i="20"/>
  <c r="AF69" i="20"/>
  <c r="AC61" i="20"/>
  <c r="AD61" i="20"/>
  <c r="AC53" i="20"/>
  <c r="AD53" i="20"/>
  <c r="AE53" i="20"/>
  <c r="AF53" i="20"/>
  <c r="AC45" i="20"/>
  <c r="AD45" i="20"/>
  <c r="AC37" i="20"/>
  <c r="AD37" i="20"/>
  <c r="AE37" i="20"/>
  <c r="AF37" i="20"/>
  <c r="AC29" i="20"/>
  <c r="AD29" i="20"/>
  <c r="AC21" i="20"/>
  <c r="AD21" i="20"/>
  <c r="AE21" i="20"/>
  <c r="AF21" i="20"/>
  <c r="AF191" i="20"/>
  <c r="AF178" i="20"/>
  <c r="AE175" i="20"/>
  <c r="AD162" i="20"/>
  <c r="AC146" i="20"/>
  <c r="AF141" i="20"/>
  <c r="AC127" i="20"/>
  <c r="AF117" i="20"/>
  <c r="AD112" i="20"/>
  <c r="AC106" i="20"/>
  <c r="AF87" i="20"/>
  <c r="AF45" i="20"/>
  <c r="AE39" i="20"/>
  <c r="AD26" i="20"/>
  <c r="AF68" i="20"/>
  <c r="AE68" i="20"/>
  <c r="AD92" i="20"/>
  <c r="AD44" i="20"/>
  <c r="AF188" i="20"/>
  <c r="AE179" i="20"/>
  <c r="AD177" i="20"/>
  <c r="AF172" i="20"/>
  <c r="AE163" i="20"/>
  <c r="AD161" i="20"/>
  <c r="AF156" i="20"/>
  <c r="AE147" i="20"/>
  <c r="AD145" i="20"/>
  <c r="AF140" i="20"/>
  <c r="AD105" i="20"/>
  <c r="AD89" i="20"/>
  <c r="AD73" i="20"/>
  <c r="AD57" i="20"/>
  <c r="AD41" i="20"/>
  <c r="AC28" i="20"/>
  <c r="AD25" i="20"/>
  <c r="AF132" i="20"/>
  <c r="AE132" i="20"/>
  <c r="AF124" i="20"/>
  <c r="AE124" i="20"/>
  <c r="AF116" i="20"/>
  <c r="AE116" i="20"/>
  <c r="AF108" i="20"/>
  <c r="AE108" i="20"/>
  <c r="AF100" i="20"/>
  <c r="AE100" i="20"/>
  <c r="AF92" i="20"/>
  <c r="AE92" i="20"/>
  <c r="AF76" i="20"/>
  <c r="AE76" i="20"/>
  <c r="AF134" i="20"/>
  <c r="AE134" i="20"/>
  <c r="AF126" i="20"/>
  <c r="AE126" i="20"/>
  <c r="AF118" i="20"/>
  <c r="AE118" i="20"/>
  <c r="AF110" i="20"/>
  <c r="AE110" i="20"/>
  <c r="AF102" i="20"/>
  <c r="AE102" i="20"/>
  <c r="AF94" i="20"/>
  <c r="AE94" i="20"/>
  <c r="AF86" i="20"/>
  <c r="AE86" i="20"/>
  <c r="AF78" i="20"/>
  <c r="AE78" i="20"/>
  <c r="AF70" i="20"/>
  <c r="AE70" i="20"/>
  <c r="AF62" i="20"/>
  <c r="AE62" i="20"/>
  <c r="AF54" i="20"/>
  <c r="AE54" i="20"/>
  <c r="AF46" i="20"/>
  <c r="AE46" i="20"/>
  <c r="AF38" i="20"/>
  <c r="AE38" i="20"/>
  <c r="AF30" i="20"/>
  <c r="AE30" i="20"/>
  <c r="AF22" i="20"/>
  <c r="AE22" i="20"/>
  <c r="AF196" i="20"/>
  <c r="AF190" i="20"/>
  <c r="AD188" i="20"/>
  <c r="AD179" i="20"/>
  <c r="AF174" i="20"/>
  <c r="AD172" i="20"/>
  <c r="AD163" i="20"/>
  <c r="AF158" i="20"/>
  <c r="AD156" i="20"/>
  <c r="AD147" i="20"/>
  <c r="AF142" i="20"/>
  <c r="AD140" i="20"/>
  <c r="AF107" i="20"/>
  <c r="AF91" i="20"/>
  <c r="AF75" i="20"/>
  <c r="AF59" i="20"/>
  <c r="AF43" i="20"/>
  <c r="AF27" i="20"/>
  <c r="AF84" i="20"/>
  <c r="AE84" i="20"/>
  <c r="AF60" i="20"/>
  <c r="AE60" i="20"/>
  <c r="AF52" i="20"/>
  <c r="AE52" i="20"/>
  <c r="AF44" i="20"/>
  <c r="AE44" i="20"/>
  <c r="AF36" i="20"/>
  <c r="AE36" i="20"/>
  <c r="AF28" i="20"/>
  <c r="AE28" i="20"/>
  <c r="AD108" i="20"/>
  <c r="AD76" i="20"/>
  <c r="AD60" i="20"/>
  <c r="AD190" i="20"/>
  <c r="AC188" i="20"/>
  <c r="AD174" i="20"/>
  <c r="AC172" i="20"/>
  <c r="AD158" i="20"/>
  <c r="AC156" i="20"/>
  <c r="AD142" i="20"/>
  <c r="AC140" i="20"/>
  <c r="AD132" i="20"/>
  <c r="AD124" i="20"/>
  <c r="AD116" i="20"/>
  <c r="AF113" i="20"/>
  <c r="AD110" i="20"/>
  <c r="AE107" i="20"/>
  <c r="AF97" i="20"/>
  <c r="AD94" i="20"/>
  <c r="AE91" i="20"/>
  <c r="AF81" i="20"/>
  <c r="AD78" i="20"/>
  <c r="AE75" i="20"/>
  <c r="AF65" i="20"/>
  <c r="AD62" i="20"/>
  <c r="AE59" i="20"/>
  <c r="AF49" i="20"/>
  <c r="AD46" i="20"/>
  <c r="AE43" i="20"/>
  <c r="AF33" i="20"/>
  <c r="AD30" i="20"/>
  <c r="AE27" i="20"/>
  <c r="AD20" i="20"/>
  <c r="AE17" i="20"/>
  <c r="AC18" i="20"/>
  <c r="AF18" i="20"/>
  <c r="AE20" i="20"/>
  <c r="AE18" i="20"/>
  <c r="A18" i="19"/>
  <c r="B18" i="19"/>
  <c r="C18" i="19"/>
  <c r="A19" i="19"/>
  <c r="B19" i="19"/>
  <c r="C19" i="19"/>
  <c r="A20" i="19"/>
  <c r="B20" i="19"/>
  <c r="C20" i="19"/>
  <c r="A21" i="19"/>
  <c r="B21" i="19"/>
  <c r="C21" i="19"/>
  <c r="A22" i="19"/>
  <c r="B22" i="19"/>
  <c r="C22" i="19"/>
  <c r="A23" i="19"/>
  <c r="B23" i="19"/>
  <c r="C23" i="19"/>
  <c r="A24" i="19"/>
  <c r="B24" i="19"/>
  <c r="C24" i="19"/>
  <c r="A25" i="19"/>
  <c r="B25" i="19"/>
  <c r="C25" i="19"/>
  <c r="A26" i="19"/>
  <c r="B26" i="19"/>
  <c r="C26" i="19"/>
  <c r="A27" i="19"/>
  <c r="B27" i="19"/>
  <c r="C27" i="19"/>
  <c r="A28" i="19"/>
  <c r="B28" i="19"/>
  <c r="C28" i="19"/>
  <c r="A29" i="19"/>
  <c r="B29" i="19"/>
  <c r="C29" i="19"/>
  <c r="A30" i="19"/>
  <c r="B30" i="19"/>
  <c r="C30" i="19"/>
  <c r="A31" i="19"/>
  <c r="B31" i="19"/>
  <c r="C31" i="19"/>
  <c r="A32" i="19"/>
  <c r="B32" i="19"/>
  <c r="C32" i="19"/>
  <c r="A33" i="19"/>
  <c r="B33" i="19"/>
  <c r="C33" i="19"/>
  <c r="A34" i="19"/>
  <c r="B34" i="19"/>
  <c r="C34" i="19"/>
  <c r="A35" i="19"/>
  <c r="B35" i="19"/>
  <c r="C35" i="19"/>
  <c r="A36" i="19"/>
  <c r="B36" i="19"/>
  <c r="C36" i="19"/>
  <c r="A37" i="19"/>
  <c r="B37" i="19"/>
  <c r="C37" i="19"/>
  <c r="A38" i="19"/>
  <c r="B38" i="19"/>
  <c r="C38" i="19"/>
  <c r="A39" i="19"/>
  <c r="B39" i="19"/>
  <c r="C39" i="19"/>
  <c r="A40" i="19"/>
  <c r="B40" i="19"/>
  <c r="C40" i="19"/>
  <c r="A41" i="19"/>
  <c r="B41" i="19"/>
  <c r="C41" i="19"/>
  <c r="A42" i="19"/>
  <c r="B42" i="19"/>
  <c r="C42" i="19"/>
  <c r="A43" i="19"/>
  <c r="B43" i="19"/>
  <c r="C43" i="19"/>
  <c r="A44" i="19"/>
  <c r="B44" i="19"/>
  <c r="C44" i="19"/>
  <c r="A45" i="19"/>
  <c r="B45" i="19"/>
  <c r="C45" i="19"/>
  <c r="A46" i="19"/>
  <c r="B46" i="19"/>
  <c r="C46" i="19"/>
  <c r="A47" i="19"/>
  <c r="B47" i="19"/>
  <c r="C47" i="19"/>
  <c r="A48" i="19"/>
  <c r="B48" i="19"/>
  <c r="C48" i="19"/>
  <c r="A49" i="19"/>
  <c r="B49" i="19"/>
  <c r="C49" i="19"/>
  <c r="A50" i="19"/>
  <c r="B50" i="19"/>
  <c r="C50" i="19"/>
  <c r="A51" i="19"/>
  <c r="B51" i="19"/>
  <c r="C51" i="19"/>
  <c r="A52" i="19"/>
  <c r="B52" i="19"/>
  <c r="C52" i="19"/>
  <c r="A53" i="19"/>
  <c r="B53" i="19"/>
  <c r="C53" i="19"/>
  <c r="A54" i="19"/>
  <c r="B54" i="19"/>
  <c r="C54" i="19"/>
  <c r="A55" i="19"/>
  <c r="B55" i="19"/>
  <c r="C55" i="19"/>
  <c r="A56" i="19"/>
  <c r="B56" i="19"/>
  <c r="C56" i="19"/>
  <c r="A57" i="19"/>
  <c r="B57" i="19"/>
  <c r="C57" i="19"/>
  <c r="A58" i="19"/>
  <c r="B58" i="19"/>
  <c r="C58" i="19"/>
  <c r="A59" i="19"/>
  <c r="B59" i="19"/>
  <c r="C59" i="19"/>
  <c r="A60" i="19"/>
  <c r="B60" i="19"/>
  <c r="C60" i="19"/>
  <c r="A61" i="19"/>
  <c r="B61" i="19"/>
  <c r="C61" i="19"/>
  <c r="A62" i="19"/>
  <c r="B62" i="19"/>
  <c r="C62" i="19"/>
  <c r="A63" i="19"/>
  <c r="B63" i="19"/>
  <c r="C63" i="19"/>
  <c r="A64" i="19"/>
  <c r="B64" i="19"/>
  <c r="C64" i="19"/>
  <c r="A65" i="19"/>
  <c r="B65" i="19"/>
  <c r="C65" i="19"/>
  <c r="A66" i="19"/>
  <c r="B66" i="19"/>
  <c r="C66" i="19"/>
  <c r="A67" i="19"/>
  <c r="B67" i="19"/>
  <c r="C67" i="19"/>
  <c r="A68" i="19"/>
  <c r="B68" i="19"/>
  <c r="C68" i="19"/>
  <c r="A69" i="19"/>
  <c r="B69" i="19"/>
  <c r="C69" i="19"/>
  <c r="A70" i="19"/>
  <c r="B70" i="19"/>
  <c r="C70" i="19"/>
  <c r="A71" i="19"/>
  <c r="B71" i="19"/>
  <c r="C71" i="19"/>
  <c r="A72" i="19"/>
  <c r="B72" i="19"/>
  <c r="C72" i="19"/>
  <c r="A73" i="19"/>
  <c r="B73" i="19"/>
  <c r="C73" i="19"/>
  <c r="A74" i="19"/>
  <c r="B74" i="19"/>
  <c r="C74" i="19"/>
  <c r="A75" i="19"/>
  <c r="B75" i="19"/>
  <c r="C75" i="19"/>
  <c r="A76" i="19"/>
  <c r="B76" i="19"/>
  <c r="C76" i="19"/>
  <c r="A77" i="19"/>
  <c r="B77" i="19"/>
  <c r="C77" i="19"/>
  <c r="A78" i="19"/>
  <c r="B78" i="19"/>
  <c r="C78" i="19"/>
  <c r="A79" i="19"/>
  <c r="B79" i="19"/>
  <c r="C79" i="19"/>
  <c r="A80" i="19"/>
  <c r="B80" i="19"/>
  <c r="C80" i="19"/>
  <c r="A81" i="19"/>
  <c r="B81" i="19"/>
  <c r="C81" i="19"/>
  <c r="A82" i="19"/>
  <c r="B82" i="19"/>
  <c r="C82" i="19"/>
  <c r="A83" i="19"/>
  <c r="B83" i="19"/>
  <c r="C83" i="19"/>
  <c r="A84" i="19"/>
  <c r="B84" i="19"/>
  <c r="C84" i="19"/>
  <c r="A85" i="19"/>
  <c r="B85" i="19"/>
  <c r="C85" i="19"/>
  <c r="A86" i="19"/>
  <c r="B86" i="19"/>
  <c r="C86" i="19"/>
  <c r="A87" i="19"/>
  <c r="B87" i="19"/>
  <c r="C87" i="19"/>
  <c r="A88" i="19"/>
  <c r="B88" i="19"/>
  <c r="C88" i="19"/>
  <c r="A89" i="19"/>
  <c r="B89" i="19"/>
  <c r="C89" i="19"/>
  <c r="A90" i="19"/>
  <c r="B90" i="19"/>
  <c r="C90" i="19"/>
  <c r="A91" i="19"/>
  <c r="B91" i="19"/>
  <c r="C91" i="19"/>
  <c r="A92" i="19"/>
  <c r="B92" i="19"/>
  <c r="C92" i="19"/>
  <c r="A93" i="19"/>
  <c r="B93" i="19"/>
  <c r="C93" i="19"/>
  <c r="A94" i="19"/>
  <c r="B94" i="19"/>
  <c r="C94" i="19"/>
  <c r="A95" i="19"/>
  <c r="B95" i="19"/>
  <c r="C95" i="19"/>
  <c r="A96" i="19"/>
  <c r="B96" i="19"/>
  <c r="C96" i="19"/>
  <c r="A97" i="19"/>
  <c r="B97" i="19"/>
  <c r="C97" i="19"/>
  <c r="A98" i="19"/>
  <c r="B98" i="19"/>
  <c r="C98" i="19"/>
  <c r="A99" i="19"/>
  <c r="B99" i="19"/>
  <c r="C99" i="19"/>
  <c r="A100" i="19"/>
  <c r="B100" i="19"/>
  <c r="C100" i="19"/>
  <c r="A101" i="19"/>
  <c r="B101" i="19"/>
  <c r="C101" i="19"/>
  <c r="A102" i="19"/>
  <c r="B102" i="19"/>
  <c r="C102" i="19"/>
  <c r="A103" i="19"/>
  <c r="B103" i="19"/>
  <c r="C103" i="19"/>
  <c r="A104" i="19"/>
  <c r="B104" i="19"/>
  <c r="C104" i="19"/>
  <c r="A105" i="19"/>
  <c r="B105" i="19"/>
  <c r="C105" i="19"/>
  <c r="A106" i="19"/>
  <c r="B106" i="19"/>
  <c r="C106" i="19"/>
  <c r="A107" i="19"/>
  <c r="B107" i="19"/>
  <c r="C107" i="19"/>
  <c r="A108" i="19"/>
  <c r="B108" i="19"/>
  <c r="C108" i="19"/>
  <c r="A109" i="19"/>
  <c r="B109" i="19"/>
  <c r="C109" i="19"/>
  <c r="A110" i="19"/>
  <c r="B110" i="19"/>
  <c r="C110" i="19"/>
  <c r="A111" i="19"/>
  <c r="B111" i="19"/>
  <c r="C111" i="19"/>
  <c r="A112" i="19"/>
  <c r="B112" i="19"/>
  <c r="C112" i="19"/>
  <c r="A113" i="19"/>
  <c r="B113" i="19"/>
  <c r="C113" i="19"/>
  <c r="A114" i="19"/>
  <c r="B114" i="19"/>
  <c r="C114" i="19"/>
  <c r="A115" i="19"/>
  <c r="B115" i="19"/>
  <c r="C115" i="19"/>
  <c r="A116" i="19"/>
  <c r="B116" i="19"/>
  <c r="C116" i="19"/>
  <c r="A117" i="19"/>
  <c r="B117" i="19"/>
  <c r="C117" i="19"/>
  <c r="A118" i="19"/>
  <c r="B118" i="19"/>
  <c r="C118" i="19"/>
  <c r="A119" i="19"/>
  <c r="B119" i="19"/>
  <c r="C119" i="19"/>
  <c r="A120" i="19"/>
  <c r="B120" i="19"/>
  <c r="C120" i="19"/>
  <c r="A121" i="19"/>
  <c r="B121" i="19"/>
  <c r="C121" i="19"/>
  <c r="A122" i="19"/>
  <c r="B122" i="19"/>
  <c r="C122" i="19"/>
  <c r="A123" i="19"/>
  <c r="B123" i="19"/>
  <c r="C123" i="19"/>
  <c r="A124" i="19"/>
  <c r="B124" i="19"/>
  <c r="C124" i="19"/>
  <c r="A125" i="19"/>
  <c r="B125" i="19"/>
  <c r="C125" i="19"/>
  <c r="A126" i="19"/>
  <c r="B126" i="19"/>
  <c r="C126" i="19"/>
  <c r="A127" i="19"/>
  <c r="B127" i="19"/>
  <c r="C127" i="19"/>
  <c r="A128" i="19"/>
  <c r="B128" i="19"/>
  <c r="C128" i="19"/>
  <c r="A129" i="19"/>
  <c r="B129" i="19"/>
  <c r="C129" i="19"/>
  <c r="A130" i="19"/>
  <c r="B130" i="19"/>
  <c r="C130" i="19"/>
  <c r="A131" i="19"/>
  <c r="B131" i="19"/>
  <c r="C131" i="19"/>
  <c r="A132" i="19"/>
  <c r="B132" i="19"/>
  <c r="C132" i="19"/>
  <c r="A133" i="19"/>
  <c r="B133" i="19"/>
  <c r="C133" i="19"/>
  <c r="A134" i="19"/>
  <c r="B134" i="19"/>
  <c r="C134" i="19"/>
  <c r="A135" i="19"/>
  <c r="B135" i="19"/>
  <c r="C135" i="19"/>
  <c r="A136" i="19"/>
  <c r="B136" i="19"/>
  <c r="C136" i="19"/>
  <c r="A137" i="19"/>
  <c r="B137" i="19"/>
  <c r="C137" i="19"/>
  <c r="A138" i="19"/>
  <c r="B138" i="19"/>
  <c r="C138" i="19"/>
  <c r="A139" i="19"/>
  <c r="B139" i="19"/>
  <c r="C139" i="19"/>
  <c r="A140" i="19"/>
  <c r="B140" i="19"/>
  <c r="C140" i="19"/>
  <c r="A141" i="19"/>
  <c r="B141" i="19"/>
  <c r="C141" i="19"/>
  <c r="A142" i="19"/>
  <c r="B142" i="19"/>
  <c r="C142" i="19"/>
  <c r="A143" i="19"/>
  <c r="B143" i="19"/>
  <c r="C143" i="19"/>
  <c r="A144" i="19"/>
  <c r="B144" i="19"/>
  <c r="C144" i="19"/>
  <c r="A145" i="19"/>
  <c r="B145" i="19"/>
  <c r="C145" i="19"/>
  <c r="A146" i="19"/>
  <c r="B146" i="19"/>
  <c r="C146" i="19"/>
  <c r="A147" i="19"/>
  <c r="B147" i="19"/>
  <c r="C147" i="19"/>
  <c r="A148" i="19"/>
  <c r="B148" i="19"/>
  <c r="C148" i="19"/>
  <c r="A149" i="19"/>
  <c r="B149" i="19"/>
  <c r="C149" i="19"/>
  <c r="A150" i="19"/>
  <c r="B150" i="19"/>
  <c r="C150" i="19"/>
  <c r="A151" i="19"/>
  <c r="B151" i="19"/>
  <c r="C151" i="19"/>
  <c r="A152" i="19"/>
  <c r="B152" i="19"/>
  <c r="C152" i="19"/>
  <c r="A153" i="19"/>
  <c r="B153" i="19"/>
  <c r="C153" i="19"/>
  <c r="A154" i="19"/>
  <c r="B154" i="19"/>
  <c r="C154" i="19"/>
  <c r="A155" i="19"/>
  <c r="B155" i="19"/>
  <c r="C155" i="19"/>
  <c r="A156" i="19"/>
  <c r="B156" i="19"/>
  <c r="C156" i="19"/>
  <c r="A157" i="19"/>
  <c r="B157" i="19"/>
  <c r="C157" i="19"/>
  <c r="A158" i="19"/>
  <c r="B158" i="19"/>
  <c r="C158" i="19"/>
  <c r="A159" i="19"/>
  <c r="B159" i="19"/>
  <c r="C159" i="19"/>
  <c r="A160" i="19"/>
  <c r="B160" i="19"/>
  <c r="C160" i="19"/>
  <c r="A161" i="19"/>
  <c r="B161" i="19"/>
  <c r="C161" i="19"/>
  <c r="A162" i="19"/>
  <c r="B162" i="19"/>
  <c r="C162" i="19"/>
  <c r="A163" i="19"/>
  <c r="B163" i="19"/>
  <c r="C163" i="19"/>
  <c r="A164" i="19"/>
  <c r="B164" i="19"/>
  <c r="C164" i="19"/>
  <c r="A165" i="19"/>
  <c r="B165" i="19"/>
  <c r="C165" i="19"/>
  <c r="A166" i="19"/>
  <c r="B166" i="19"/>
  <c r="C166" i="19"/>
  <c r="A167" i="19"/>
  <c r="B167" i="19"/>
  <c r="C167" i="19"/>
  <c r="A168" i="19"/>
  <c r="B168" i="19"/>
  <c r="C168" i="19"/>
  <c r="A169" i="19"/>
  <c r="B169" i="19"/>
  <c r="C169" i="19"/>
  <c r="A170" i="19"/>
  <c r="B170" i="19"/>
  <c r="C170" i="19"/>
  <c r="A171" i="19"/>
  <c r="B171" i="19"/>
  <c r="C171" i="19"/>
  <c r="A172" i="19"/>
  <c r="B172" i="19"/>
  <c r="C172" i="19"/>
  <c r="A173" i="19"/>
  <c r="B173" i="19"/>
  <c r="C173" i="19"/>
  <c r="A174" i="19"/>
  <c r="B174" i="19"/>
  <c r="C174" i="19"/>
  <c r="A175" i="19"/>
  <c r="B175" i="19"/>
  <c r="C175" i="19"/>
  <c r="A176" i="19"/>
  <c r="B176" i="19"/>
  <c r="C176" i="19"/>
  <c r="A177" i="19"/>
  <c r="B177" i="19"/>
  <c r="C177" i="19"/>
  <c r="A178" i="19"/>
  <c r="B178" i="19"/>
  <c r="C178" i="19"/>
  <c r="A179" i="19"/>
  <c r="B179" i="19"/>
  <c r="C179" i="19"/>
  <c r="A180" i="19"/>
  <c r="B180" i="19"/>
  <c r="C180" i="19"/>
  <c r="A181" i="19"/>
  <c r="B181" i="19"/>
  <c r="C181" i="19"/>
  <c r="A182" i="19"/>
  <c r="B182" i="19"/>
  <c r="C182" i="19"/>
  <c r="A183" i="19"/>
  <c r="B183" i="19"/>
  <c r="C183" i="19"/>
  <c r="A184" i="19"/>
  <c r="B184" i="19"/>
  <c r="C184" i="19"/>
  <c r="A185" i="19"/>
  <c r="B185" i="19"/>
  <c r="C185" i="19"/>
  <c r="A186" i="19"/>
  <c r="B186" i="19"/>
  <c r="C186" i="19"/>
  <c r="A187" i="19"/>
  <c r="B187" i="19"/>
  <c r="C187" i="19"/>
  <c r="A188" i="19"/>
  <c r="B188" i="19"/>
  <c r="C188" i="19"/>
  <c r="A189" i="19"/>
  <c r="B189" i="19"/>
  <c r="C189" i="19"/>
  <c r="A190" i="19"/>
  <c r="B190" i="19"/>
  <c r="C190" i="19"/>
  <c r="A191" i="19"/>
  <c r="B191" i="19"/>
  <c r="C191" i="19"/>
  <c r="A192" i="19"/>
  <c r="B192" i="19"/>
  <c r="C192" i="19"/>
  <c r="A193" i="19"/>
  <c r="B193" i="19"/>
  <c r="C193" i="19"/>
  <c r="A194" i="19"/>
  <c r="B194" i="19"/>
  <c r="C194" i="19"/>
  <c r="A195" i="19"/>
  <c r="B195" i="19"/>
  <c r="C195" i="19"/>
  <c r="A196" i="19"/>
  <c r="B196" i="19"/>
  <c r="C196" i="19"/>
  <c r="C17" i="19"/>
  <c r="B17" i="19"/>
  <c r="A17" i="19"/>
  <c r="Z196" i="19"/>
  <c r="Y196" i="19"/>
  <c r="X196" i="19"/>
  <c r="Z195" i="19"/>
  <c r="Y195" i="19"/>
  <c r="X195" i="19"/>
  <c r="Z194" i="19"/>
  <c r="Y194" i="19"/>
  <c r="X194" i="19"/>
  <c r="Z193" i="19"/>
  <c r="Y193" i="19"/>
  <c r="X193" i="19"/>
  <c r="Z192" i="19"/>
  <c r="Y192" i="19"/>
  <c r="X192" i="19"/>
  <c r="Z191" i="19"/>
  <c r="Y191" i="19"/>
  <c r="X191" i="19"/>
  <c r="Z190" i="19"/>
  <c r="Y190" i="19"/>
  <c r="X190" i="19"/>
  <c r="Z189" i="19"/>
  <c r="Y189" i="19"/>
  <c r="X189" i="19"/>
  <c r="Z188" i="19"/>
  <c r="Y188" i="19"/>
  <c r="X188" i="19"/>
  <c r="Z187" i="19"/>
  <c r="Y187" i="19"/>
  <c r="X187" i="19"/>
  <c r="Z186" i="19"/>
  <c r="Y186" i="19"/>
  <c r="X186" i="19"/>
  <c r="Z185" i="19"/>
  <c r="Y185" i="19"/>
  <c r="X185" i="19"/>
  <c r="Z184" i="19"/>
  <c r="Y184" i="19"/>
  <c r="X184" i="19"/>
  <c r="Z183" i="19"/>
  <c r="Y183" i="19"/>
  <c r="X183" i="19"/>
  <c r="Z182" i="19"/>
  <c r="Y182" i="19"/>
  <c r="X182" i="19"/>
  <c r="Z181" i="19"/>
  <c r="Y181" i="19"/>
  <c r="X181" i="19"/>
  <c r="Z180" i="19"/>
  <c r="Y180" i="19"/>
  <c r="X180" i="19"/>
  <c r="Z179" i="19"/>
  <c r="Y179" i="19"/>
  <c r="X179" i="19"/>
  <c r="Z178" i="19"/>
  <c r="Y178" i="19"/>
  <c r="X178" i="19"/>
  <c r="Z177" i="19"/>
  <c r="Y177" i="19"/>
  <c r="X177" i="19"/>
  <c r="Z176" i="19"/>
  <c r="Y176" i="19"/>
  <c r="X176" i="19"/>
  <c r="Z175" i="19"/>
  <c r="Y175" i="19"/>
  <c r="X175" i="19"/>
  <c r="Z174" i="19"/>
  <c r="Y174" i="19"/>
  <c r="X174" i="19"/>
  <c r="Z173" i="19"/>
  <c r="Y173" i="19"/>
  <c r="X173" i="19"/>
  <c r="Z172" i="19"/>
  <c r="Y172" i="19"/>
  <c r="X172" i="19"/>
  <c r="Z171" i="19"/>
  <c r="Y171" i="19"/>
  <c r="X171" i="19"/>
  <c r="Z170" i="19"/>
  <c r="Y170" i="19"/>
  <c r="X170" i="19"/>
  <c r="Z169" i="19"/>
  <c r="Y169" i="19"/>
  <c r="X169" i="19"/>
  <c r="Z168" i="19"/>
  <c r="Y168" i="19"/>
  <c r="X168" i="19"/>
  <c r="Z167" i="19"/>
  <c r="Y167" i="19"/>
  <c r="X167" i="19"/>
  <c r="Z166" i="19"/>
  <c r="Y166" i="19"/>
  <c r="X166" i="19"/>
  <c r="Z165" i="19"/>
  <c r="Y165" i="19"/>
  <c r="X165" i="19"/>
  <c r="Z164" i="19"/>
  <c r="Y164" i="19"/>
  <c r="X164" i="19"/>
  <c r="Z163" i="19"/>
  <c r="Y163" i="19"/>
  <c r="X163" i="19"/>
  <c r="Z162" i="19"/>
  <c r="Y162" i="19"/>
  <c r="X162" i="19"/>
  <c r="Z161" i="19"/>
  <c r="Y161" i="19"/>
  <c r="X161" i="19"/>
  <c r="Z160" i="19"/>
  <c r="Y160" i="19"/>
  <c r="X160" i="19"/>
  <c r="Z159" i="19"/>
  <c r="Y159" i="19"/>
  <c r="X159" i="19"/>
  <c r="Z158" i="19"/>
  <c r="Y158" i="19"/>
  <c r="X158" i="19"/>
  <c r="Z157" i="19"/>
  <c r="Y157" i="19"/>
  <c r="X157" i="19"/>
  <c r="Z156" i="19"/>
  <c r="Y156" i="19"/>
  <c r="X156" i="19"/>
  <c r="Z155" i="19"/>
  <c r="Y155" i="19"/>
  <c r="X155" i="19"/>
  <c r="Z154" i="19"/>
  <c r="Y154" i="19"/>
  <c r="X154" i="19"/>
  <c r="Z153" i="19"/>
  <c r="Y153" i="19"/>
  <c r="X153" i="19"/>
  <c r="Z152" i="19"/>
  <c r="Y152" i="19"/>
  <c r="X152" i="19"/>
  <c r="Z151" i="19"/>
  <c r="Y151" i="19"/>
  <c r="X151" i="19"/>
  <c r="Z150" i="19"/>
  <c r="Y150" i="19"/>
  <c r="X150" i="19"/>
  <c r="Z149" i="19"/>
  <c r="Y149" i="19"/>
  <c r="X149" i="19"/>
  <c r="Z148" i="19"/>
  <c r="Y148" i="19"/>
  <c r="X148" i="19"/>
  <c r="Z147" i="19"/>
  <c r="Y147" i="19"/>
  <c r="X147" i="19"/>
  <c r="Z146" i="19"/>
  <c r="Y146" i="19"/>
  <c r="X146" i="19"/>
  <c r="Z145" i="19"/>
  <c r="Y145" i="19"/>
  <c r="X145" i="19"/>
  <c r="Z144" i="19"/>
  <c r="Y144" i="19"/>
  <c r="X144" i="19"/>
  <c r="Z143" i="19"/>
  <c r="Y143" i="19"/>
  <c r="X143" i="19"/>
  <c r="Z142" i="19"/>
  <c r="Y142" i="19"/>
  <c r="X142" i="19"/>
  <c r="Z141" i="19"/>
  <c r="Y141" i="19"/>
  <c r="X141" i="19"/>
  <c r="Z140" i="19"/>
  <c r="Y140" i="19"/>
  <c r="X140" i="19"/>
  <c r="Z139" i="19"/>
  <c r="Y139" i="19"/>
  <c r="X139" i="19"/>
  <c r="Z138" i="19"/>
  <c r="Y138" i="19"/>
  <c r="X138" i="19"/>
  <c r="Z137" i="19"/>
  <c r="Y137" i="19"/>
  <c r="X137" i="19"/>
  <c r="Z136" i="19"/>
  <c r="Y136" i="19"/>
  <c r="X136" i="19"/>
  <c r="Z135" i="19"/>
  <c r="Y135" i="19"/>
  <c r="X135" i="19"/>
  <c r="Z134" i="19"/>
  <c r="Y134" i="19"/>
  <c r="X134" i="19"/>
  <c r="Z133" i="19"/>
  <c r="Y133" i="19"/>
  <c r="X133" i="19"/>
  <c r="Z132" i="19"/>
  <c r="Y132" i="19"/>
  <c r="X132" i="19"/>
  <c r="Z131" i="19"/>
  <c r="Y131" i="19"/>
  <c r="X131" i="19"/>
  <c r="Z130" i="19"/>
  <c r="Y130" i="19"/>
  <c r="X130" i="19"/>
  <c r="Z129" i="19"/>
  <c r="Y129" i="19"/>
  <c r="X129" i="19"/>
  <c r="Z128" i="19"/>
  <c r="Y128" i="19"/>
  <c r="X128" i="19"/>
  <c r="Z127" i="19"/>
  <c r="Y127" i="19"/>
  <c r="X127" i="19"/>
  <c r="Z126" i="19"/>
  <c r="Y126" i="19"/>
  <c r="X126" i="19"/>
  <c r="Z125" i="19"/>
  <c r="Y125" i="19"/>
  <c r="X125" i="19"/>
  <c r="Z124" i="19"/>
  <c r="Y124" i="19"/>
  <c r="X124" i="19"/>
  <c r="Z123" i="19"/>
  <c r="Y123" i="19"/>
  <c r="X123" i="19"/>
  <c r="Z122" i="19"/>
  <c r="Y122" i="19"/>
  <c r="X122" i="19"/>
  <c r="Z121" i="19"/>
  <c r="Y121" i="19"/>
  <c r="X121" i="19"/>
  <c r="Z120" i="19"/>
  <c r="Y120" i="19"/>
  <c r="X120" i="19"/>
  <c r="Z119" i="19"/>
  <c r="Y119" i="19"/>
  <c r="X119" i="19"/>
  <c r="Z118" i="19"/>
  <c r="Y118" i="19"/>
  <c r="X118" i="19"/>
  <c r="Z117" i="19"/>
  <c r="Y117" i="19"/>
  <c r="X117" i="19"/>
  <c r="Z116" i="19"/>
  <c r="Y116" i="19"/>
  <c r="X116" i="19"/>
  <c r="Z115" i="19"/>
  <c r="Y115" i="19"/>
  <c r="X115" i="19"/>
  <c r="Z114" i="19"/>
  <c r="Y114" i="19"/>
  <c r="X114" i="19"/>
  <c r="Z113" i="19"/>
  <c r="Y113" i="19"/>
  <c r="X113" i="19"/>
  <c r="Z112" i="19"/>
  <c r="Y112" i="19"/>
  <c r="X112" i="19"/>
  <c r="Z111" i="19"/>
  <c r="Y111" i="19"/>
  <c r="X111" i="19"/>
  <c r="Z110" i="19"/>
  <c r="Y110" i="19"/>
  <c r="X110" i="19"/>
  <c r="Z109" i="19"/>
  <c r="Y109" i="19"/>
  <c r="X109" i="19"/>
  <c r="Z108" i="19"/>
  <c r="Y108" i="19"/>
  <c r="X108" i="19"/>
  <c r="Z107" i="19"/>
  <c r="Y107" i="19"/>
  <c r="X107" i="19"/>
  <c r="Z106" i="19"/>
  <c r="Y106" i="19"/>
  <c r="X106" i="19"/>
  <c r="Z105" i="19"/>
  <c r="Y105" i="19"/>
  <c r="X105" i="19"/>
  <c r="Z104" i="19"/>
  <c r="Y104" i="19"/>
  <c r="X104" i="19"/>
  <c r="Z103" i="19"/>
  <c r="Y103" i="19"/>
  <c r="X103" i="19"/>
  <c r="Z102" i="19"/>
  <c r="Y102" i="19"/>
  <c r="X102" i="19"/>
  <c r="Z101" i="19"/>
  <c r="Y101" i="19"/>
  <c r="X101" i="19"/>
  <c r="Z100" i="19"/>
  <c r="Y100" i="19"/>
  <c r="X100" i="19"/>
  <c r="Z99" i="19"/>
  <c r="Y99" i="19"/>
  <c r="X99" i="19"/>
  <c r="Z98" i="19"/>
  <c r="Y98" i="19"/>
  <c r="X98" i="19"/>
  <c r="Z97" i="19"/>
  <c r="Y97" i="19"/>
  <c r="X97" i="19"/>
  <c r="Z96" i="19"/>
  <c r="Y96" i="19"/>
  <c r="X96" i="19"/>
  <c r="Z95" i="19"/>
  <c r="Y95" i="19"/>
  <c r="X95" i="19"/>
  <c r="Z94" i="19"/>
  <c r="Y94" i="19"/>
  <c r="X94" i="19"/>
  <c r="Z93" i="19"/>
  <c r="Y93" i="19"/>
  <c r="X93" i="19"/>
  <c r="Z92" i="19"/>
  <c r="Y92" i="19"/>
  <c r="X92" i="19"/>
  <c r="Z91" i="19"/>
  <c r="Y91" i="19"/>
  <c r="X91" i="19"/>
  <c r="Z90" i="19"/>
  <c r="Y90" i="19"/>
  <c r="X90" i="19"/>
  <c r="Z89" i="19"/>
  <c r="Y89" i="19"/>
  <c r="X89" i="19"/>
  <c r="Z88" i="19"/>
  <c r="Y88" i="19"/>
  <c r="X88" i="19"/>
  <c r="Z87" i="19"/>
  <c r="Y87" i="19"/>
  <c r="X87" i="19"/>
  <c r="Z86" i="19"/>
  <c r="Y86" i="19"/>
  <c r="X86" i="19"/>
  <c r="Z85" i="19"/>
  <c r="Y85" i="19"/>
  <c r="X85" i="19"/>
  <c r="Z84" i="19"/>
  <c r="Y84" i="19"/>
  <c r="X84" i="19"/>
  <c r="Z83" i="19"/>
  <c r="Y83" i="19"/>
  <c r="X83" i="19"/>
  <c r="Z82" i="19"/>
  <c r="Y82" i="19"/>
  <c r="X82" i="19"/>
  <c r="Z81" i="19"/>
  <c r="Y81" i="19"/>
  <c r="X81" i="19"/>
  <c r="Z80" i="19"/>
  <c r="Y80" i="19"/>
  <c r="X80" i="19"/>
  <c r="Z79" i="19"/>
  <c r="Y79" i="19"/>
  <c r="X79" i="19"/>
  <c r="Z78" i="19"/>
  <c r="Y78" i="19"/>
  <c r="X78" i="19"/>
  <c r="Z77" i="19"/>
  <c r="Y77" i="19"/>
  <c r="X77" i="19"/>
  <c r="Z76" i="19"/>
  <c r="Y76" i="19"/>
  <c r="X76" i="19"/>
  <c r="Z75" i="19"/>
  <c r="Y75" i="19"/>
  <c r="X75" i="19"/>
  <c r="Z74" i="19"/>
  <c r="Y74" i="19"/>
  <c r="X74" i="19"/>
  <c r="Z73" i="19"/>
  <c r="Y73" i="19"/>
  <c r="X73" i="19"/>
  <c r="Z72" i="19"/>
  <c r="Y72" i="19"/>
  <c r="X72" i="19"/>
  <c r="Z71" i="19"/>
  <c r="Y71" i="19"/>
  <c r="X71" i="19"/>
  <c r="Z70" i="19"/>
  <c r="Y70" i="19"/>
  <c r="X70" i="19"/>
  <c r="Z69" i="19"/>
  <c r="Y69" i="19"/>
  <c r="X69" i="19"/>
  <c r="Z68" i="19"/>
  <c r="Y68" i="19"/>
  <c r="X68" i="19"/>
  <c r="Z67" i="19"/>
  <c r="Y67" i="19"/>
  <c r="X67" i="19"/>
  <c r="Z66" i="19"/>
  <c r="Y66" i="19"/>
  <c r="X66" i="19"/>
  <c r="Z65" i="19"/>
  <c r="Y65" i="19"/>
  <c r="X65" i="19"/>
  <c r="Z64" i="19"/>
  <c r="Y64" i="19"/>
  <c r="X64" i="19"/>
  <c r="Z63" i="19"/>
  <c r="Y63" i="19"/>
  <c r="X63" i="19"/>
  <c r="Z62" i="19"/>
  <c r="Y62" i="19"/>
  <c r="X62" i="19"/>
  <c r="Z61" i="19"/>
  <c r="Y61" i="19"/>
  <c r="X61" i="19"/>
  <c r="Z60" i="19"/>
  <c r="Y60" i="19"/>
  <c r="X60" i="19"/>
  <c r="Z59" i="19"/>
  <c r="Y59" i="19"/>
  <c r="X59" i="19"/>
  <c r="Z58" i="19"/>
  <c r="Y58" i="19"/>
  <c r="X58" i="19"/>
  <c r="Z57" i="19"/>
  <c r="Y57" i="19"/>
  <c r="X57" i="19"/>
  <c r="Z56" i="19"/>
  <c r="Y56" i="19"/>
  <c r="X56" i="19"/>
  <c r="Z55" i="19"/>
  <c r="Y55" i="19"/>
  <c r="X55" i="19"/>
  <c r="Z54" i="19"/>
  <c r="Y54" i="19"/>
  <c r="X54" i="19"/>
  <c r="Z53" i="19"/>
  <c r="Y53" i="19"/>
  <c r="X53" i="19"/>
  <c r="Z52" i="19"/>
  <c r="Y52" i="19"/>
  <c r="X52" i="19"/>
  <c r="Z51" i="19"/>
  <c r="Y51" i="19"/>
  <c r="X51" i="19"/>
  <c r="Z50" i="19"/>
  <c r="Y50" i="19"/>
  <c r="X50" i="19"/>
  <c r="Z49" i="19"/>
  <c r="Y49" i="19"/>
  <c r="X49" i="19"/>
  <c r="Z48" i="19"/>
  <c r="Y48" i="19"/>
  <c r="X48" i="19"/>
  <c r="Z47" i="19"/>
  <c r="Y47" i="19"/>
  <c r="X47" i="19"/>
  <c r="Z46" i="19"/>
  <c r="Y46" i="19"/>
  <c r="X46" i="19"/>
  <c r="Z45" i="19"/>
  <c r="Y45" i="19"/>
  <c r="X45" i="19"/>
  <c r="Z44" i="19"/>
  <c r="Y44" i="19"/>
  <c r="X44" i="19"/>
  <c r="Z43" i="19"/>
  <c r="Y43" i="19"/>
  <c r="X43" i="19"/>
  <c r="Z42" i="19"/>
  <c r="Y42" i="19"/>
  <c r="X42" i="19"/>
  <c r="Z41" i="19"/>
  <c r="Y41" i="19"/>
  <c r="X41" i="19"/>
  <c r="Z40" i="19"/>
  <c r="Y40" i="19"/>
  <c r="X40" i="19"/>
  <c r="Z39" i="19"/>
  <c r="Y39" i="19"/>
  <c r="X39" i="19"/>
  <c r="Z38" i="19"/>
  <c r="Y38" i="19"/>
  <c r="X38" i="19"/>
  <c r="Z37" i="19"/>
  <c r="Y37" i="19"/>
  <c r="X37" i="19"/>
  <c r="Z36" i="19"/>
  <c r="Y36" i="19"/>
  <c r="X36" i="19"/>
  <c r="Z35" i="19"/>
  <c r="Y35" i="19"/>
  <c r="X35" i="19"/>
  <c r="Z34" i="19"/>
  <c r="Y34" i="19"/>
  <c r="X34" i="19"/>
  <c r="Z33" i="19"/>
  <c r="Y33" i="19"/>
  <c r="X33" i="19"/>
  <c r="Z32" i="19"/>
  <c r="Y32" i="19"/>
  <c r="X32" i="19"/>
  <c r="Z31" i="19"/>
  <c r="Y31" i="19"/>
  <c r="X31" i="19"/>
  <c r="Z30" i="19"/>
  <c r="Y30" i="19"/>
  <c r="X30" i="19"/>
  <c r="Z29" i="19"/>
  <c r="Y29" i="19"/>
  <c r="X29" i="19"/>
  <c r="Z28" i="19"/>
  <c r="Y28" i="19"/>
  <c r="X28" i="19"/>
  <c r="Z27" i="19"/>
  <c r="Y27" i="19"/>
  <c r="X27" i="19"/>
  <c r="Z26" i="19"/>
  <c r="Y26" i="19"/>
  <c r="X26" i="19"/>
  <c r="Z25" i="19"/>
  <c r="Y25" i="19"/>
  <c r="X25" i="19"/>
  <c r="Z24" i="19"/>
  <c r="Y24" i="19"/>
  <c r="X24" i="19"/>
  <c r="Z23" i="19"/>
  <c r="Y23" i="19"/>
  <c r="X23" i="19"/>
  <c r="Z22" i="19"/>
  <c r="Y22" i="19"/>
  <c r="X22" i="19"/>
  <c r="Z21" i="19"/>
  <c r="Y21" i="19"/>
  <c r="X21" i="19"/>
  <c r="Z20" i="19"/>
  <c r="Y20" i="19"/>
  <c r="X20" i="19"/>
  <c r="Z19" i="19"/>
  <c r="Y19" i="19"/>
  <c r="X19" i="19"/>
  <c r="Z18" i="19"/>
  <c r="Y18" i="19"/>
  <c r="X18" i="19"/>
  <c r="Z17" i="19"/>
  <c r="Y17" i="19"/>
  <c r="X17" i="19"/>
  <c r="U16" i="19"/>
  <c r="T16" i="19"/>
  <c r="S16" i="19"/>
  <c r="R16" i="19"/>
  <c r="Q16" i="19"/>
  <c r="P16" i="19"/>
  <c r="O16" i="19"/>
  <c r="N16" i="19"/>
  <c r="M16" i="19"/>
  <c r="L16" i="19"/>
  <c r="J16" i="19"/>
  <c r="I16" i="19"/>
  <c r="H16" i="19"/>
  <c r="G16" i="19"/>
  <c r="F16" i="19"/>
  <c r="E16" i="19"/>
  <c r="D16" i="19"/>
  <c r="A18" i="18"/>
  <c r="B18" i="18"/>
  <c r="C18" i="18"/>
  <c r="A19" i="18"/>
  <c r="B19" i="18"/>
  <c r="C19" i="18"/>
  <c r="A20" i="18"/>
  <c r="B20" i="18"/>
  <c r="C20" i="18"/>
  <c r="A21" i="18"/>
  <c r="B21" i="18"/>
  <c r="C21" i="18"/>
  <c r="A22" i="18"/>
  <c r="B22" i="18"/>
  <c r="C22" i="18"/>
  <c r="A23" i="18"/>
  <c r="B23" i="18"/>
  <c r="C23" i="18"/>
  <c r="A24" i="18"/>
  <c r="B24" i="18"/>
  <c r="C24" i="18"/>
  <c r="A25" i="18"/>
  <c r="B25" i="18"/>
  <c r="C25" i="18"/>
  <c r="A26" i="18"/>
  <c r="B26" i="18"/>
  <c r="C26" i="18"/>
  <c r="A27" i="18"/>
  <c r="B27" i="18"/>
  <c r="C27" i="18"/>
  <c r="A28" i="18"/>
  <c r="B28" i="18"/>
  <c r="C28" i="18"/>
  <c r="A29" i="18"/>
  <c r="B29" i="18"/>
  <c r="C29" i="18"/>
  <c r="A30" i="18"/>
  <c r="B30" i="18"/>
  <c r="C30" i="18"/>
  <c r="A31" i="18"/>
  <c r="B31" i="18"/>
  <c r="C31" i="18"/>
  <c r="A32" i="18"/>
  <c r="B32" i="18"/>
  <c r="C32" i="18"/>
  <c r="A33" i="18"/>
  <c r="B33" i="18"/>
  <c r="C33" i="18"/>
  <c r="A34" i="18"/>
  <c r="B34" i="18"/>
  <c r="C34" i="18"/>
  <c r="A35" i="18"/>
  <c r="B35" i="18"/>
  <c r="C35" i="18"/>
  <c r="A36" i="18"/>
  <c r="B36" i="18"/>
  <c r="C36" i="18"/>
  <c r="A37" i="18"/>
  <c r="B37" i="18"/>
  <c r="C37" i="18"/>
  <c r="A38" i="18"/>
  <c r="B38" i="18"/>
  <c r="C38" i="18"/>
  <c r="A39" i="18"/>
  <c r="B39" i="18"/>
  <c r="C39" i="18"/>
  <c r="A40" i="18"/>
  <c r="B40" i="18"/>
  <c r="C40" i="18"/>
  <c r="A41" i="18"/>
  <c r="B41" i="18"/>
  <c r="C41" i="18"/>
  <c r="A42" i="18"/>
  <c r="B42" i="18"/>
  <c r="C42" i="18"/>
  <c r="A43" i="18"/>
  <c r="B43" i="18"/>
  <c r="C43" i="18"/>
  <c r="A44" i="18"/>
  <c r="B44" i="18"/>
  <c r="C44" i="18"/>
  <c r="A45" i="18"/>
  <c r="B45" i="18"/>
  <c r="C45" i="18"/>
  <c r="A46" i="18"/>
  <c r="B46" i="18"/>
  <c r="C46" i="18"/>
  <c r="A47" i="18"/>
  <c r="B47" i="18"/>
  <c r="C47" i="18"/>
  <c r="A48" i="18"/>
  <c r="B48" i="18"/>
  <c r="C48" i="18"/>
  <c r="A49" i="18"/>
  <c r="B49" i="18"/>
  <c r="C49" i="18"/>
  <c r="A50" i="18"/>
  <c r="B50" i="18"/>
  <c r="C50" i="18"/>
  <c r="A51" i="18"/>
  <c r="B51" i="18"/>
  <c r="C51" i="18"/>
  <c r="A52" i="18"/>
  <c r="B52" i="18"/>
  <c r="C52" i="18"/>
  <c r="A53" i="18"/>
  <c r="B53" i="18"/>
  <c r="C53" i="18"/>
  <c r="A54" i="18"/>
  <c r="B54" i="18"/>
  <c r="C54" i="18"/>
  <c r="A55" i="18"/>
  <c r="B55" i="18"/>
  <c r="C55" i="18"/>
  <c r="A56" i="18"/>
  <c r="B56" i="18"/>
  <c r="C56" i="18"/>
  <c r="A57" i="18"/>
  <c r="B57" i="18"/>
  <c r="C57" i="18"/>
  <c r="A58" i="18"/>
  <c r="B58" i="18"/>
  <c r="C58" i="18"/>
  <c r="A59" i="18"/>
  <c r="B59" i="18"/>
  <c r="C59" i="18"/>
  <c r="A60" i="18"/>
  <c r="B60" i="18"/>
  <c r="C60" i="18"/>
  <c r="A61" i="18"/>
  <c r="B61" i="18"/>
  <c r="C61" i="18"/>
  <c r="A62" i="18"/>
  <c r="B62" i="18"/>
  <c r="C62" i="18"/>
  <c r="A63" i="18"/>
  <c r="B63" i="18"/>
  <c r="C63" i="18"/>
  <c r="A64" i="18"/>
  <c r="B64" i="18"/>
  <c r="C64" i="18"/>
  <c r="A65" i="18"/>
  <c r="B65" i="18"/>
  <c r="C65" i="18"/>
  <c r="A66" i="18"/>
  <c r="B66" i="18"/>
  <c r="C66" i="18"/>
  <c r="A67" i="18"/>
  <c r="B67" i="18"/>
  <c r="C67" i="18"/>
  <c r="A68" i="18"/>
  <c r="B68" i="18"/>
  <c r="C68" i="18"/>
  <c r="A69" i="18"/>
  <c r="B69" i="18"/>
  <c r="C69" i="18"/>
  <c r="A70" i="18"/>
  <c r="B70" i="18"/>
  <c r="C70" i="18"/>
  <c r="A71" i="18"/>
  <c r="B71" i="18"/>
  <c r="C71" i="18"/>
  <c r="A72" i="18"/>
  <c r="B72" i="18"/>
  <c r="C72" i="18"/>
  <c r="A73" i="18"/>
  <c r="B73" i="18"/>
  <c r="C73" i="18"/>
  <c r="A74" i="18"/>
  <c r="B74" i="18"/>
  <c r="C74" i="18"/>
  <c r="A75" i="18"/>
  <c r="B75" i="18"/>
  <c r="C75" i="18"/>
  <c r="A76" i="18"/>
  <c r="B76" i="18"/>
  <c r="C76" i="18"/>
  <c r="A77" i="18"/>
  <c r="B77" i="18"/>
  <c r="C77" i="18"/>
  <c r="A78" i="18"/>
  <c r="B78" i="18"/>
  <c r="C78" i="18"/>
  <c r="A79" i="18"/>
  <c r="B79" i="18"/>
  <c r="C79" i="18"/>
  <c r="A80" i="18"/>
  <c r="B80" i="18"/>
  <c r="C80" i="18"/>
  <c r="A81" i="18"/>
  <c r="B81" i="18"/>
  <c r="C81" i="18"/>
  <c r="A82" i="18"/>
  <c r="B82" i="18"/>
  <c r="C82" i="18"/>
  <c r="A83" i="18"/>
  <c r="B83" i="18"/>
  <c r="C83" i="18"/>
  <c r="A84" i="18"/>
  <c r="B84" i="18"/>
  <c r="C84" i="18"/>
  <c r="A85" i="18"/>
  <c r="B85" i="18"/>
  <c r="C85" i="18"/>
  <c r="A86" i="18"/>
  <c r="B86" i="18"/>
  <c r="C86" i="18"/>
  <c r="A87" i="18"/>
  <c r="B87" i="18"/>
  <c r="C87" i="18"/>
  <c r="A88" i="18"/>
  <c r="B88" i="18"/>
  <c r="C88" i="18"/>
  <c r="A89" i="18"/>
  <c r="B89" i="18"/>
  <c r="C89" i="18"/>
  <c r="A90" i="18"/>
  <c r="B90" i="18"/>
  <c r="C90" i="18"/>
  <c r="A91" i="18"/>
  <c r="B91" i="18"/>
  <c r="C91" i="18"/>
  <c r="A92" i="18"/>
  <c r="B92" i="18"/>
  <c r="C92" i="18"/>
  <c r="A93" i="18"/>
  <c r="B93" i="18"/>
  <c r="C93" i="18"/>
  <c r="A94" i="18"/>
  <c r="B94" i="18"/>
  <c r="C94" i="18"/>
  <c r="A95" i="18"/>
  <c r="B95" i="18"/>
  <c r="C95" i="18"/>
  <c r="A96" i="18"/>
  <c r="B96" i="18"/>
  <c r="C96" i="18"/>
  <c r="A97" i="18"/>
  <c r="B97" i="18"/>
  <c r="C97" i="18"/>
  <c r="A98" i="18"/>
  <c r="B98" i="18"/>
  <c r="C98" i="18"/>
  <c r="A99" i="18"/>
  <c r="B99" i="18"/>
  <c r="C99" i="18"/>
  <c r="A100" i="18"/>
  <c r="B100" i="18"/>
  <c r="C100" i="18"/>
  <c r="A101" i="18"/>
  <c r="B101" i="18"/>
  <c r="C101" i="18"/>
  <c r="A102" i="18"/>
  <c r="B102" i="18"/>
  <c r="C102" i="18"/>
  <c r="A103" i="18"/>
  <c r="B103" i="18"/>
  <c r="C103" i="18"/>
  <c r="A104" i="18"/>
  <c r="B104" i="18"/>
  <c r="C104" i="18"/>
  <c r="A105" i="18"/>
  <c r="B105" i="18"/>
  <c r="C105" i="18"/>
  <c r="A106" i="18"/>
  <c r="B106" i="18"/>
  <c r="C106" i="18"/>
  <c r="A107" i="18"/>
  <c r="B107" i="18"/>
  <c r="C107" i="18"/>
  <c r="A108" i="18"/>
  <c r="B108" i="18"/>
  <c r="C108" i="18"/>
  <c r="A109" i="18"/>
  <c r="B109" i="18"/>
  <c r="C109" i="18"/>
  <c r="A110" i="18"/>
  <c r="B110" i="18"/>
  <c r="C110" i="18"/>
  <c r="A111" i="18"/>
  <c r="B111" i="18"/>
  <c r="C111" i="18"/>
  <c r="A112" i="18"/>
  <c r="B112" i="18"/>
  <c r="C112" i="18"/>
  <c r="A113" i="18"/>
  <c r="B113" i="18"/>
  <c r="C113" i="18"/>
  <c r="A114" i="18"/>
  <c r="B114" i="18"/>
  <c r="C114" i="18"/>
  <c r="A115" i="18"/>
  <c r="B115" i="18"/>
  <c r="C115" i="18"/>
  <c r="A116" i="18"/>
  <c r="B116" i="18"/>
  <c r="C116" i="18"/>
  <c r="A117" i="18"/>
  <c r="B117" i="18"/>
  <c r="C117" i="18"/>
  <c r="A118" i="18"/>
  <c r="B118" i="18"/>
  <c r="C118" i="18"/>
  <c r="A119" i="18"/>
  <c r="B119" i="18"/>
  <c r="C119" i="18"/>
  <c r="A120" i="18"/>
  <c r="B120" i="18"/>
  <c r="C120" i="18"/>
  <c r="A121" i="18"/>
  <c r="B121" i="18"/>
  <c r="C121" i="18"/>
  <c r="A122" i="18"/>
  <c r="B122" i="18"/>
  <c r="C122" i="18"/>
  <c r="A123" i="18"/>
  <c r="B123" i="18"/>
  <c r="C123" i="18"/>
  <c r="A124" i="18"/>
  <c r="B124" i="18"/>
  <c r="C124" i="18"/>
  <c r="A125" i="18"/>
  <c r="B125" i="18"/>
  <c r="C125" i="18"/>
  <c r="A126" i="18"/>
  <c r="B126" i="18"/>
  <c r="C126" i="18"/>
  <c r="A127" i="18"/>
  <c r="B127" i="18"/>
  <c r="C127" i="18"/>
  <c r="A128" i="18"/>
  <c r="B128" i="18"/>
  <c r="C128" i="18"/>
  <c r="A129" i="18"/>
  <c r="B129" i="18"/>
  <c r="C129" i="18"/>
  <c r="A130" i="18"/>
  <c r="B130" i="18"/>
  <c r="C130" i="18"/>
  <c r="A131" i="18"/>
  <c r="B131" i="18"/>
  <c r="C131" i="18"/>
  <c r="A132" i="18"/>
  <c r="B132" i="18"/>
  <c r="C132" i="18"/>
  <c r="A133" i="18"/>
  <c r="B133" i="18"/>
  <c r="C133" i="18"/>
  <c r="A134" i="18"/>
  <c r="B134" i="18"/>
  <c r="C134" i="18"/>
  <c r="A135" i="18"/>
  <c r="B135" i="18"/>
  <c r="C135" i="18"/>
  <c r="A136" i="18"/>
  <c r="B136" i="18"/>
  <c r="C136" i="18"/>
  <c r="A137" i="18"/>
  <c r="B137" i="18"/>
  <c r="C137" i="18"/>
  <c r="A138" i="18"/>
  <c r="B138" i="18"/>
  <c r="C138" i="18"/>
  <c r="A139" i="18"/>
  <c r="B139" i="18"/>
  <c r="C139" i="18"/>
  <c r="A140" i="18"/>
  <c r="B140" i="18"/>
  <c r="C140" i="18"/>
  <c r="A141" i="18"/>
  <c r="B141" i="18"/>
  <c r="C141" i="18"/>
  <c r="A142" i="18"/>
  <c r="B142" i="18"/>
  <c r="C142" i="18"/>
  <c r="A143" i="18"/>
  <c r="B143" i="18"/>
  <c r="C143" i="18"/>
  <c r="A144" i="18"/>
  <c r="B144" i="18"/>
  <c r="C144" i="18"/>
  <c r="A145" i="18"/>
  <c r="B145" i="18"/>
  <c r="C145" i="18"/>
  <c r="A146" i="18"/>
  <c r="B146" i="18"/>
  <c r="C146" i="18"/>
  <c r="A147" i="18"/>
  <c r="B147" i="18"/>
  <c r="C147" i="18"/>
  <c r="A148" i="18"/>
  <c r="B148" i="18"/>
  <c r="C148" i="18"/>
  <c r="A149" i="18"/>
  <c r="B149" i="18"/>
  <c r="C149" i="18"/>
  <c r="A150" i="18"/>
  <c r="B150" i="18"/>
  <c r="C150" i="18"/>
  <c r="A151" i="18"/>
  <c r="B151" i="18"/>
  <c r="C151" i="18"/>
  <c r="A152" i="18"/>
  <c r="B152" i="18"/>
  <c r="C152" i="18"/>
  <c r="A153" i="18"/>
  <c r="B153" i="18"/>
  <c r="C153" i="18"/>
  <c r="A154" i="18"/>
  <c r="B154" i="18"/>
  <c r="C154" i="18"/>
  <c r="A155" i="18"/>
  <c r="B155" i="18"/>
  <c r="C155" i="18"/>
  <c r="A156" i="18"/>
  <c r="B156" i="18"/>
  <c r="C156" i="18"/>
  <c r="A157" i="18"/>
  <c r="B157" i="18"/>
  <c r="C157" i="18"/>
  <c r="A158" i="18"/>
  <c r="B158" i="18"/>
  <c r="C158" i="18"/>
  <c r="A159" i="18"/>
  <c r="B159" i="18"/>
  <c r="C159" i="18"/>
  <c r="A160" i="18"/>
  <c r="B160" i="18"/>
  <c r="C160" i="18"/>
  <c r="A161" i="18"/>
  <c r="B161" i="18"/>
  <c r="C161" i="18"/>
  <c r="A162" i="18"/>
  <c r="B162" i="18"/>
  <c r="C162" i="18"/>
  <c r="A163" i="18"/>
  <c r="B163" i="18"/>
  <c r="C163" i="18"/>
  <c r="A164" i="18"/>
  <c r="B164" i="18"/>
  <c r="C164" i="18"/>
  <c r="A165" i="18"/>
  <c r="B165" i="18"/>
  <c r="C165" i="18"/>
  <c r="A166" i="18"/>
  <c r="B166" i="18"/>
  <c r="C166" i="18"/>
  <c r="A167" i="18"/>
  <c r="B167" i="18"/>
  <c r="C167" i="18"/>
  <c r="A168" i="18"/>
  <c r="B168" i="18"/>
  <c r="C168" i="18"/>
  <c r="A169" i="18"/>
  <c r="B169" i="18"/>
  <c r="C169" i="18"/>
  <c r="A170" i="18"/>
  <c r="B170" i="18"/>
  <c r="C170" i="18"/>
  <c r="A171" i="18"/>
  <c r="B171" i="18"/>
  <c r="C171" i="18"/>
  <c r="A172" i="18"/>
  <c r="B172" i="18"/>
  <c r="C172" i="18"/>
  <c r="A173" i="18"/>
  <c r="B173" i="18"/>
  <c r="C173" i="18"/>
  <c r="A174" i="18"/>
  <c r="B174" i="18"/>
  <c r="C174" i="18"/>
  <c r="A175" i="18"/>
  <c r="B175" i="18"/>
  <c r="C175" i="18"/>
  <c r="A176" i="18"/>
  <c r="B176" i="18"/>
  <c r="C176" i="18"/>
  <c r="A177" i="18"/>
  <c r="B177" i="18"/>
  <c r="C177" i="18"/>
  <c r="A178" i="18"/>
  <c r="B178" i="18"/>
  <c r="C178" i="18"/>
  <c r="A179" i="18"/>
  <c r="B179" i="18"/>
  <c r="C179" i="18"/>
  <c r="A180" i="18"/>
  <c r="B180" i="18"/>
  <c r="C180" i="18"/>
  <c r="A181" i="18"/>
  <c r="B181" i="18"/>
  <c r="C181" i="18"/>
  <c r="A182" i="18"/>
  <c r="B182" i="18"/>
  <c r="C182" i="18"/>
  <c r="A183" i="18"/>
  <c r="B183" i="18"/>
  <c r="C183" i="18"/>
  <c r="A184" i="18"/>
  <c r="B184" i="18"/>
  <c r="C184" i="18"/>
  <c r="A185" i="18"/>
  <c r="B185" i="18"/>
  <c r="C185" i="18"/>
  <c r="A186" i="18"/>
  <c r="B186" i="18"/>
  <c r="C186" i="18"/>
  <c r="A187" i="18"/>
  <c r="B187" i="18"/>
  <c r="C187" i="18"/>
  <c r="A188" i="18"/>
  <c r="B188" i="18"/>
  <c r="C188" i="18"/>
  <c r="A189" i="18"/>
  <c r="B189" i="18"/>
  <c r="C189" i="18"/>
  <c r="A190" i="18"/>
  <c r="B190" i="18"/>
  <c r="C190" i="18"/>
  <c r="A191" i="18"/>
  <c r="B191" i="18"/>
  <c r="C191" i="18"/>
  <c r="A192" i="18"/>
  <c r="B192" i="18"/>
  <c r="C192" i="18"/>
  <c r="A193" i="18"/>
  <c r="B193" i="18"/>
  <c r="C193" i="18"/>
  <c r="A194" i="18"/>
  <c r="B194" i="18"/>
  <c r="C194" i="18"/>
  <c r="A195" i="18"/>
  <c r="B195" i="18"/>
  <c r="C195" i="18"/>
  <c r="A196" i="18"/>
  <c r="B196" i="18"/>
  <c r="C196" i="18"/>
  <c r="C17" i="18"/>
  <c r="B17" i="18"/>
  <c r="A17" i="18"/>
  <c r="Z196" i="18"/>
  <c r="Y196" i="18"/>
  <c r="X196" i="18"/>
  <c r="Z195" i="18"/>
  <c r="Y195" i="18"/>
  <c r="X195" i="18"/>
  <c r="Z194" i="18"/>
  <c r="Y194" i="18"/>
  <c r="X194" i="18"/>
  <c r="Z193" i="18"/>
  <c r="Y193" i="18"/>
  <c r="X193" i="18"/>
  <c r="Z192" i="18"/>
  <c r="Y192" i="18"/>
  <c r="X192" i="18"/>
  <c r="Z191" i="18"/>
  <c r="Y191" i="18"/>
  <c r="X191" i="18"/>
  <c r="Z190" i="18"/>
  <c r="Y190" i="18"/>
  <c r="X190" i="18"/>
  <c r="Z189" i="18"/>
  <c r="Y189" i="18"/>
  <c r="X189" i="18"/>
  <c r="Z188" i="18"/>
  <c r="Y188" i="18"/>
  <c r="X188" i="18"/>
  <c r="Z187" i="18"/>
  <c r="Y187" i="18"/>
  <c r="X187" i="18"/>
  <c r="Z186" i="18"/>
  <c r="Y186" i="18"/>
  <c r="X186" i="18"/>
  <c r="Z185" i="18"/>
  <c r="Y185" i="18"/>
  <c r="X185" i="18"/>
  <c r="Z184" i="18"/>
  <c r="Y184" i="18"/>
  <c r="X184" i="18"/>
  <c r="Z183" i="18"/>
  <c r="Y183" i="18"/>
  <c r="X183" i="18"/>
  <c r="Z182" i="18"/>
  <c r="Y182" i="18"/>
  <c r="X182" i="18"/>
  <c r="Z181" i="18"/>
  <c r="Y181" i="18"/>
  <c r="X181" i="18"/>
  <c r="Z180" i="18"/>
  <c r="Y180" i="18"/>
  <c r="X180" i="18"/>
  <c r="Z179" i="18"/>
  <c r="Y179" i="18"/>
  <c r="X179" i="18"/>
  <c r="Z178" i="18"/>
  <c r="Y178" i="18"/>
  <c r="X178" i="18"/>
  <c r="Z177" i="18"/>
  <c r="Y177" i="18"/>
  <c r="X177" i="18"/>
  <c r="Z176" i="18"/>
  <c r="Y176" i="18"/>
  <c r="X176" i="18"/>
  <c r="Z175" i="18"/>
  <c r="Y175" i="18"/>
  <c r="X175" i="18"/>
  <c r="Z174" i="18"/>
  <c r="Y174" i="18"/>
  <c r="X174" i="18"/>
  <c r="Z173" i="18"/>
  <c r="Y173" i="18"/>
  <c r="X173" i="18"/>
  <c r="Z172" i="18"/>
  <c r="Y172" i="18"/>
  <c r="X172" i="18"/>
  <c r="Z171" i="18"/>
  <c r="Y171" i="18"/>
  <c r="X171" i="18"/>
  <c r="Z170" i="18"/>
  <c r="Y170" i="18"/>
  <c r="X170" i="18"/>
  <c r="Z169" i="18"/>
  <c r="Y169" i="18"/>
  <c r="X169" i="18"/>
  <c r="Z168" i="18"/>
  <c r="Y168" i="18"/>
  <c r="X168" i="18"/>
  <c r="Z167" i="18"/>
  <c r="Y167" i="18"/>
  <c r="X167" i="18"/>
  <c r="Z166" i="18"/>
  <c r="Y166" i="18"/>
  <c r="X166" i="18"/>
  <c r="Z165" i="18"/>
  <c r="Y165" i="18"/>
  <c r="X165" i="18"/>
  <c r="Z164" i="18"/>
  <c r="Y164" i="18"/>
  <c r="X164" i="18"/>
  <c r="Z163" i="18"/>
  <c r="Y163" i="18"/>
  <c r="X163" i="18"/>
  <c r="Z162" i="18"/>
  <c r="Y162" i="18"/>
  <c r="X162" i="18"/>
  <c r="Z161" i="18"/>
  <c r="Y161" i="18"/>
  <c r="X161" i="18"/>
  <c r="Z160" i="18"/>
  <c r="Y160" i="18"/>
  <c r="X160" i="18"/>
  <c r="Z159" i="18"/>
  <c r="Y159" i="18"/>
  <c r="X159" i="18"/>
  <c r="Z158" i="18"/>
  <c r="Y158" i="18"/>
  <c r="X158" i="18"/>
  <c r="Z157" i="18"/>
  <c r="Y157" i="18"/>
  <c r="X157" i="18"/>
  <c r="Z156" i="18"/>
  <c r="Y156" i="18"/>
  <c r="X156" i="18"/>
  <c r="Z155" i="18"/>
  <c r="Y155" i="18"/>
  <c r="X155" i="18"/>
  <c r="Z154" i="18"/>
  <c r="Y154" i="18"/>
  <c r="X154" i="18"/>
  <c r="Z153" i="18"/>
  <c r="Y153" i="18"/>
  <c r="X153" i="18"/>
  <c r="Z152" i="18"/>
  <c r="Y152" i="18"/>
  <c r="X152" i="18"/>
  <c r="Z151" i="18"/>
  <c r="Y151" i="18"/>
  <c r="X151" i="18"/>
  <c r="Z150" i="18"/>
  <c r="Y150" i="18"/>
  <c r="X150" i="18"/>
  <c r="Z149" i="18"/>
  <c r="Y149" i="18"/>
  <c r="X149" i="18"/>
  <c r="Z148" i="18"/>
  <c r="Y148" i="18"/>
  <c r="X148" i="18"/>
  <c r="Z147" i="18"/>
  <c r="Y147" i="18"/>
  <c r="X147" i="18"/>
  <c r="Z146" i="18"/>
  <c r="Y146" i="18"/>
  <c r="X146" i="18"/>
  <c r="Z145" i="18"/>
  <c r="Y145" i="18"/>
  <c r="X145" i="18"/>
  <c r="Z144" i="18"/>
  <c r="Y144" i="18"/>
  <c r="X144" i="18"/>
  <c r="Z143" i="18"/>
  <c r="Y143" i="18"/>
  <c r="X143" i="18"/>
  <c r="Z142" i="18"/>
  <c r="Y142" i="18"/>
  <c r="X142" i="18"/>
  <c r="Z141" i="18"/>
  <c r="Y141" i="18"/>
  <c r="X141" i="18"/>
  <c r="Z140" i="18"/>
  <c r="Y140" i="18"/>
  <c r="X140" i="18"/>
  <c r="Z139" i="18"/>
  <c r="Y139" i="18"/>
  <c r="X139" i="18"/>
  <c r="Z138" i="18"/>
  <c r="Y138" i="18"/>
  <c r="X138" i="18"/>
  <c r="Z137" i="18"/>
  <c r="Y137" i="18"/>
  <c r="X137" i="18"/>
  <c r="Z136" i="18"/>
  <c r="Y136" i="18"/>
  <c r="X136" i="18"/>
  <c r="Z135" i="18"/>
  <c r="Y135" i="18"/>
  <c r="X135" i="18"/>
  <c r="Z134" i="18"/>
  <c r="Y134" i="18"/>
  <c r="X134" i="18"/>
  <c r="Z133" i="18"/>
  <c r="Y133" i="18"/>
  <c r="X133" i="18"/>
  <c r="Z132" i="18"/>
  <c r="Y132" i="18"/>
  <c r="X132" i="18"/>
  <c r="Z131" i="18"/>
  <c r="Y131" i="18"/>
  <c r="X131" i="18"/>
  <c r="Z130" i="18"/>
  <c r="Y130" i="18"/>
  <c r="X130" i="18"/>
  <c r="Z129" i="18"/>
  <c r="Y129" i="18"/>
  <c r="X129" i="18"/>
  <c r="Z128" i="18"/>
  <c r="Y128" i="18"/>
  <c r="X128" i="18"/>
  <c r="Z127" i="18"/>
  <c r="Y127" i="18"/>
  <c r="X127" i="18"/>
  <c r="Z126" i="18"/>
  <c r="Y126" i="18"/>
  <c r="X126" i="18"/>
  <c r="Z125" i="18"/>
  <c r="Y125" i="18"/>
  <c r="X125" i="18"/>
  <c r="Z124" i="18"/>
  <c r="Y124" i="18"/>
  <c r="X124" i="18"/>
  <c r="Z123" i="18"/>
  <c r="Y123" i="18"/>
  <c r="X123" i="18"/>
  <c r="Z122" i="18"/>
  <c r="Y122" i="18"/>
  <c r="X122" i="18"/>
  <c r="Z121" i="18"/>
  <c r="Y121" i="18"/>
  <c r="X121" i="18"/>
  <c r="Z120" i="18"/>
  <c r="Y120" i="18"/>
  <c r="X120" i="18"/>
  <c r="Z119" i="18"/>
  <c r="Y119" i="18"/>
  <c r="X119" i="18"/>
  <c r="Z118" i="18"/>
  <c r="Y118" i="18"/>
  <c r="X118" i="18"/>
  <c r="Z117" i="18"/>
  <c r="Y117" i="18"/>
  <c r="X117" i="18"/>
  <c r="Z116" i="18"/>
  <c r="Y116" i="18"/>
  <c r="X116" i="18"/>
  <c r="Z115" i="18"/>
  <c r="Y115" i="18"/>
  <c r="X115" i="18"/>
  <c r="Z114" i="18"/>
  <c r="Y114" i="18"/>
  <c r="X114" i="18"/>
  <c r="Z113" i="18"/>
  <c r="Y113" i="18"/>
  <c r="X113" i="18"/>
  <c r="Z112" i="18"/>
  <c r="Y112" i="18"/>
  <c r="X112" i="18"/>
  <c r="Z111" i="18"/>
  <c r="Y111" i="18"/>
  <c r="X111" i="18"/>
  <c r="Z110" i="18"/>
  <c r="Y110" i="18"/>
  <c r="X110" i="18"/>
  <c r="Z109" i="18"/>
  <c r="Y109" i="18"/>
  <c r="X109" i="18"/>
  <c r="Z108" i="18"/>
  <c r="Y108" i="18"/>
  <c r="X108" i="18"/>
  <c r="Z107" i="18"/>
  <c r="Y107" i="18"/>
  <c r="X107" i="18"/>
  <c r="Z106" i="18"/>
  <c r="Y106" i="18"/>
  <c r="X106" i="18"/>
  <c r="Z105" i="18"/>
  <c r="Y105" i="18"/>
  <c r="X105" i="18"/>
  <c r="Z104" i="18"/>
  <c r="Y104" i="18"/>
  <c r="X104" i="18"/>
  <c r="Z103" i="18"/>
  <c r="Y103" i="18"/>
  <c r="X103" i="18"/>
  <c r="Z102" i="18"/>
  <c r="Y102" i="18"/>
  <c r="X102" i="18"/>
  <c r="Z101" i="18"/>
  <c r="Y101" i="18"/>
  <c r="X101" i="18"/>
  <c r="Z100" i="18"/>
  <c r="Y100" i="18"/>
  <c r="X100" i="18"/>
  <c r="Z99" i="18"/>
  <c r="Y99" i="18"/>
  <c r="X99" i="18"/>
  <c r="Z98" i="18"/>
  <c r="Y98" i="18"/>
  <c r="X98" i="18"/>
  <c r="Z97" i="18"/>
  <c r="Y97" i="18"/>
  <c r="X97" i="18"/>
  <c r="Z96" i="18"/>
  <c r="Y96" i="18"/>
  <c r="X96" i="18"/>
  <c r="Z95" i="18"/>
  <c r="Y95" i="18"/>
  <c r="X95" i="18"/>
  <c r="Z94" i="18"/>
  <c r="Y94" i="18"/>
  <c r="X94" i="18"/>
  <c r="Z93" i="18"/>
  <c r="Y93" i="18"/>
  <c r="X93" i="18"/>
  <c r="Z92" i="18"/>
  <c r="Y92" i="18"/>
  <c r="X92" i="18"/>
  <c r="Z91" i="18"/>
  <c r="Y91" i="18"/>
  <c r="X91" i="18"/>
  <c r="Z90" i="18"/>
  <c r="Y90" i="18"/>
  <c r="X90" i="18"/>
  <c r="Z89" i="18"/>
  <c r="Y89" i="18"/>
  <c r="X89" i="18"/>
  <c r="Z88" i="18"/>
  <c r="Y88" i="18"/>
  <c r="X88" i="18"/>
  <c r="Z87" i="18"/>
  <c r="Y87" i="18"/>
  <c r="X87" i="18"/>
  <c r="Z86" i="18"/>
  <c r="Y86" i="18"/>
  <c r="X86" i="18"/>
  <c r="Z85" i="18"/>
  <c r="Y85" i="18"/>
  <c r="X85" i="18"/>
  <c r="Z84" i="18"/>
  <c r="Y84" i="18"/>
  <c r="X84" i="18"/>
  <c r="Z83" i="18"/>
  <c r="Y83" i="18"/>
  <c r="X83" i="18"/>
  <c r="Z82" i="18"/>
  <c r="Y82" i="18"/>
  <c r="X82" i="18"/>
  <c r="Z81" i="18"/>
  <c r="Y81" i="18"/>
  <c r="X81" i="18"/>
  <c r="Z80" i="18"/>
  <c r="Y80" i="18"/>
  <c r="X80" i="18"/>
  <c r="Z79" i="18"/>
  <c r="Y79" i="18"/>
  <c r="X79" i="18"/>
  <c r="Z78" i="18"/>
  <c r="Y78" i="18"/>
  <c r="X78" i="18"/>
  <c r="Z77" i="18"/>
  <c r="Y77" i="18"/>
  <c r="X77" i="18"/>
  <c r="Z76" i="18"/>
  <c r="Y76" i="18"/>
  <c r="X76" i="18"/>
  <c r="Z75" i="18"/>
  <c r="Y75" i="18"/>
  <c r="X75" i="18"/>
  <c r="Z74" i="18"/>
  <c r="Y74" i="18"/>
  <c r="X74" i="18"/>
  <c r="Z73" i="18"/>
  <c r="Y73" i="18"/>
  <c r="X73" i="18"/>
  <c r="Z72" i="18"/>
  <c r="Y72" i="18"/>
  <c r="X72" i="18"/>
  <c r="Z71" i="18"/>
  <c r="Y71" i="18"/>
  <c r="X71" i="18"/>
  <c r="Z70" i="18"/>
  <c r="Y70" i="18"/>
  <c r="X70" i="18"/>
  <c r="Z69" i="18"/>
  <c r="Y69" i="18"/>
  <c r="X69" i="18"/>
  <c r="Z68" i="18"/>
  <c r="Y68" i="18"/>
  <c r="X68" i="18"/>
  <c r="Z67" i="18"/>
  <c r="Y67" i="18"/>
  <c r="X67" i="18"/>
  <c r="Z66" i="18"/>
  <c r="Y66" i="18"/>
  <c r="X66" i="18"/>
  <c r="Z65" i="18"/>
  <c r="Y65" i="18"/>
  <c r="X65" i="18"/>
  <c r="Z64" i="18"/>
  <c r="Y64" i="18"/>
  <c r="X64" i="18"/>
  <c r="Z63" i="18"/>
  <c r="Y63" i="18"/>
  <c r="X63" i="18"/>
  <c r="Z62" i="18"/>
  <c r="Y62" i="18"/>
  <c r="X62" i="18"/>
  <c r="Z61" i="18"/>
  <c r="Y61" i="18"/>
  <c r="X61" i="18"/>
  <c r="Z60" i="18"/>
  <c r="Y60" i="18"/>
  <c r="X60" i="18"/>
  <c r="Z59" i="18"/>
  <c r="Y59" i="18"/>
  <c r="X59" i="18"/>
  <c r="Z58" i="18"/>
  <c r="Y58" i="18"/>
  <c r="X58" i="18"/>
  <c r="Z57" i="18"/>
  <c r="Y57" i="18"/>
  <c r="X57" i="18"/>
  <c r="Z56" i="18"/>
  <c r="Y56" i="18"/>
  <c r="X56" i="18"/>
  <c r="Z55" i="18"/>
  <c r="Y55" i="18"/>
  <c r="X55" i="18"/>
  <c r="Z54" i="18"/>
  <c r="Y54" i="18"/>
  <c r="X54" i="18"/>
  <c r="Z53" i="18"/>
  <c r="Y53" i="18"/>
  <c r="X53" i="18"/>
  <c r="Z52" i="18"/>
  <c r="Y52" i="18"/>
  <c r="X52" i="18"/>
  <c r="Z51" i="18"/>
  <c r="Y51" i="18"/>
  <c r="X51" i="18"/>
  <c r="Z50" i="18"/>
  <c r="Y50" i="18"/>
  <c r="X50" i="18"/>
  <c r="AF49" i="18"/>
  <c r="Z49" i="18"/>
  <c r="Y49" i="18"/>
  <c r="X49" i="18"/>
  <c r="AF48" i="18"/>
  <c r="Z48" i="18"/>
  <c r="Y48" i="18"/>
  <c r="X48" i="18"/>
  <c r="Z47" i="18"/>
  <c r="Y47" i="18"/>
  <c r="X47" i="18"/>
  <c r="Z46" i="18"/>
  <c r="Y46" i="18"/>
  <c r="X46" i="18"/>
  <c r="Z45" i="18"/>
  <c r="Y45" i="18"/>
  <c r="X45" i="18"/>
  <c r="Z44" i="18"/>
  <c r="Y44" i="18"/>
  <c r="X44" i="18"/>
  <c r="Z43" i="18"/>
  <c r="Y43" i="18"/>
  <c r="X43" i="18"/>
  <c r="Z42" i="18"/>
  <c r="Y42" i="18"/>
  <c r="X42" i="18"/>
  <c r="Z41" i="18"/>
  <c r="Y41" i="18"/>
  <c r="X41" i="18"/>
  <c r="Z40" i="18"/>
  <c r="Y40" i="18"/>
  <c r="X40" i="18"/>
  <c r="Z39" i="18"/>
  <c r="Y39" i="18"/>
  <c r="X39" i="18"/>
  <c r="Z38" i="18"/>
  <c r="Y38" i="18"/>
  <c r="X38" i="18"/>
  <c r="Z37" i="18"/>
  <c r="Y37" i="18"/>
  <c r="X37" i="18"/>
  <c r="Z36" i="18"/>
  <c r="Y36" i="18"/>
  <c r="X36" i="18"/>
  <c r="Z35" i="18"/>
  <c r="Y35" i="18"/>
  <c r="X35" i="18"/>
  <c r="Z34" i="18"/>
  <c r="Y34" i="18"/>
  <c r="X34" i="18"/>
  <c r="AF33" i="18"/>
  <c r="Z33" i="18"/>
  <c r="Y33" i="18"/>
  <c r="X33" i="18"/>
  <c r="AF32" i="18"/>
  <c r="Z32" i="18"/>
  <c r="Y32" i="18"/>
  <c r="X32" i="18"/>
  <c r="Z31" i="18"/>
  <c r="Y31" i="18"/>
  <c r="X31" i="18"/>
  <c r="Z30" i="18"/>
  <c r="Y30" i="18"/>
  <c r="X30" i="18"/>
  <c r="Z29" i="18"/>
  <c r="Y29" i="18"/>
  <c r="X29" i="18"/>
  <c r="Z28" i="18"/>
  <c r="Y28" i="18"/>
  <c r="X28" i="18"/>
  <c r="Z27" i="18"/>
  <c r="Y27" i="18"/>
  <c r="X27" i="18"/>
  <c r="Z26" i="18"/>
  <c r="Y26" i="18"/>
  <c r="X26" i="18"/>
  <c r="AF25" i="18"/>
  <c r="Z25" i="18"/>
  <c r="Y25" i="18"/>
  <c r="X25" i="18"/>
  <c r="Z24" i="18"/>
  <c r="Y24" i="18"/>
  <c r="X24" i="18"/>
  <c r="Z23" i="18"/>
  <c r="Y23" i="18"/>
  <c r="X23" i="18"/>
  <c r="Z22" i="18"/>
  <c r="Y22" i="18"/>
  <c r="X22" i="18"/>
  <c r="Z21" i="18"/>
  <c r="Y21" i="18"/>
  <c r="X21" i="18"/>
  <c r="Z20" i="18"/>
  <c r="Y20" i="18"/>
  <c r="X20" i="18"/>
  <c r="Z19" i="18"/>
  <c r="Y19" i="18"/>
  <c r="X19" i="18"/>
  <c r="Z18" i="18"/>
  <c r="Y18" i="18"/>
  <c r="X18" i="18"/>
  <c r="Z17" i="18"/>
  <c r="Y17" i="18"/>
  <c r="X17" i="18"/>
  <c r="U16" i="18"/>
  <c r="T16" i="18"/>
  <c r="S16" i="18"/>
  <c r="R16" i="18"/>
  <c r="Q16" i="18"/>
  <c r="P16" i="18"/>
  <c r="O16" i="18"/>
  <c r="N16" i="18"/>
  <c r="M16" i="18"/>
  <c r="L16" i="18"/>
  <c r="J16" i="18"/>
  <c r="I16" i="18"/>
  <c r="H16" i="18"/>
  <c r="G16" i="18"/>
  <c r="F16" i="18"/>
  <c r="E16" i="18"/>
  <c r="D16" i="18"/>
  <c r="X18" i="16"/>
  <c r="X19" i="16"/>
  <c r="X20" i="16"/>
  <c r="X21" i="16"/>
  <c r="X22" i="16"/>
  <c r="X23" i="16"/>
  <c r="X24" i="16"/>
  <c r="X25" i="16"/>
  <c r="X26" i="16"/>
  <c r="X27" i="16"/>
  <c r="X28" i="16"/>
  <c r="X29" i="16"/>
  <c r="X30" i="16"/>
  <c r="X31" i="16"/>
  <c r="X32" i="16"/>
  <c r="X33" i="16"/>
  <c r="X34" i="16"/>
  <c r="X35" i="16"/>
  <c r="X36" i="16"/>
  <c r="X37" i="16"/>
  <c r="X38" i="16"/>
  <c r="X39" i="16"/>
  <c r="X40" i="16"/>
  <c r="X41" i="16"/>
  <c r="X42" i="16"/>
  <c r="X43" i="16"/>
  <c r="X44" i="16"/>
  <c r="X45" i="16"/>
  <c r="X46" i="16"/>
  <c r="X47" i="16"/>
  <c r="X48" i="16"/>
  <c r="X49" i="16"/>
  <c r="X50" i="16"/>
  <c r="X51" i="16"/>
  <c r="X52" i="16"/>
  <c r="X53" i="16"/>
  <c r="X54" i="16"/>
  <c r="X55" i="16"/>
  <c r="X56" i="16"/>
  <c r="X57" i="16"/>
  <c r="X58" i="16"/>
  <c r="X59" i="16"/>
  <c r="X60" i="16"/>
  <c r="X61" i="16"/>
  <c r="X62" i="16"/>
  <c r="X63" i="16"/>
  <c r="X64" i="16"/>
  <c r="X65" i="16"/>
  <c r="X66" i="16"/>
  <c r="X67" i="16"/>
  <c r="X68" i="16"/>
  <c r="X69" i="16"/>
  <c r="X70" i="16"/>
  <c r="X71" i="16"/>
  <c r="X72" i="16"/>
  <c r="X73" i="16"/>
  <c r="X74" i="16"/>
  <c r="X75" i="16"/>
  <c r="X76" i="16"/>
  <c r="X77" i="16"/>
  <c r="X78" i="16"/>
  <c r="X79" i="16"/>
  <c r="X80" i="16"/>
  <c r="X81" i="16"/>
  <c r="X82" i="16"/>
  <c r="X83" i="16"/>
  <c r="X84" i="16"/>
  <c r="X85" i="16"/>
  <c r="X86" i="16"/>
  <c r="X87" i="16"/>
  <c r="X88" i="16"/>
  <c r="X89" i="16"/>
  <c r="X90" i="16"/>
  <c r="X91" i="16"/>
  <c r="X92" i="16"/>
  <c r="X93" i="16"/>
  <c r="X94" i="16"/>
  <c r="X95" i="16"/>
  <c r="X96" i="16"/>
  <c r="X97" i="16"/>
  <c r="X98" i="16"/>
  <c r="X99" i="16"/>
  <c r="X100" i="16"/>
  <c r="X101" i="16"/>
  <c r="X102" i="16"/>
  <c r="X103" i="16"/>
  <c r="X104" i="16"/>
  <c r="X105" i="16"/>
  <c r="X106" i="16"/>
  <c r="X107" i="16"/>
  <c r="X108" i="16"/>
  <c r="X109" i="16"/>
  <c r="X110" i="16"/>
  <c r="X111" i="16"/>
  <c r="X112" i="16"/>
  <c r="X113" i="16"/>
  <c r="X114" i="16"/>
  <c r="X115" i="16"/>
  <c r="X116" i="16"/>
  <c r="X117" i="16"/>
  <c r="X118" i="16"/>
  <c r="X119" i="16"/>
  <c r="X120" i="16"/>
  <c r="X121" i="16"/>
  <c r="X122" i="16"/>
  <c r="X123" i="16"/>
  <c r="X124" i="16"/>
  <c r="X125" i="16"/>
  <c r="X126" i="16"/>
  <c r="X127" i="16"/>
  <c r="X128" i="16"/>
  <c r="X129" i="16"/>
  <c r="X130" i="16"/>
  <c r="X131" i="16"/>
  <c r="X132" i="16"/>
  <c r="X133" i="16"/>
  <c r="X134" i="16"/>
  <c r="X135" i="16"/>
  <c r="X136" i="16"/>
  <c r="X137" i="16"/>
  <c r="X138" i="16"/>
  <c r="X139" i="16"/>
  <c r="X140" i="16"/>
  <c r="X141" i="16"/>
  <c r="X142" i="16"/>
  <c r="X143" i="16"/>
  <c r="X144" i="16"/>
  <c r="X145" i="16"/>
  <c r="X146" i="16"/>
  <c r="X147" i="16"/>
  <c r="X148" i="16"/>
  <c r="X149" i="16"/>
  <c r="X150" i="16"/>
  <c r="X151" i="16"/>
  <c r="X152" i="16"/>
  <c r="X153" i="16"/>
  <c r="X154" i="16"/>
  <c r="X155" i="16"/>
  <c r="X156" i="16"/>
  <c r="X157" i="16"/>
  <c r="X158" i="16"/>
  <c r="X159" i="16"/>
  <c r="X160" i="16"/>
  <c r="X161" i="16"/>
  <c r="X162" i="16"/>
  <c r="X163" i="16"/>
  <c r="X164" i="16"/>
  <c r="X165" i="16"/>
  <c r="X166" i="16"/>
  <c r="X167" i="16"/>
  <c r="X168" i="16"/>
  <c r="X169" i="16"/>
  <c r="X170" i="16"/>
  <c r="X171" i="16"/>
  <c r="X172" i="16"/>
  <c r="X173" i="16"/>
  <c r="X174" i="16"/>
  <c r="X175" i="16"/>
  <c r="X176" i="16"/>
  <c r="X177" i="16"/>
  <c r="X178" i="16"/>
  <c r="X179" i="16"/>
  <c r="X180" i="16"/>
  <c r="X181" i="16"/>
  <c r="X182" i="16"/>
  <c r="X183" i="16"/>
  <c r="X184" i="16"/>
  <c r="X185" i="16"/>
  <c r="X186" i="16"/>
  <c r="X187" i="16"/>
  <c r="X188" i="16"/>
  <c r="X189" i="16"/>
  <c r="X190" i="16"/>
  <c r="X191" i="16"/>
  <c r="X192" i="16"/>
  <c r="X193" i="16"/>
  <c r="X194" i="16"/>
  <c r="X195" i="16"/>
  <c r="X196" i="16"/>
  <c r="X17" i="16"/>
  <c r="Y17" i="16"/>
  <c r="Z17" i="16"/>
  <c r="AF64" i="18" l="1"/>
  <c r="AF80" i="18"/>
  <c r="AF65" i="18"/>
  <c r="AF24" i="18"/>
  <c r="AF40" i="18"/>
  <c r="AF56" i="18"/>
  <c r="AF72" i="18"/>
  <c r="AF41" i="18"/>
  <c r="AF57" i="18"/>
  <c r="AF30" i="18"/>
  <c r="AF78" i="18"/>
  <c r="AF46" i="18"/>
  <c r="AF22" i="18"/>
  <c r="AF62" i="18"/>
  <c r="AF70" i="18"/>
  <c r="AF38" i="18"/>
  <c r="AF54" i="18"/>
  <c r="AC17" i="18"/>
  <c r="AF170" i="19"/>
  <c r="AC170" i="19"/>
  <c r="AD170" i="19"/>
  <c r="AE170" i="19"/>
  <c r="AC130" i="19"/>
  <c r="AD130" i="19"/>
  <c r="AF130" i="19"/>
  <c r="AE130" i="19"/>
  <c r="AC122" i="19"/>
  <c r="AD122" i="19"/>
  <c r="AF122" i="19"/>
  <c r="AE122" i="19"/>
  <c r="AC98" i="19"/>
  <c r="AD98" i="19"/>
  <c r="AF98" i="19"/>
  <c r="AE98" i="19"/>
  <c r="AC58" i="19"/>
  <c r="AD58" i="19"/>
  <c r="AF58" i="19"/>
  <c r="AE58" i="19"/>
  <c r="AC50" i="19"/>
  <c r="AD50" i="19"/>
  <c r="AF50" i="19"/>
  <c r="AE50" i="19"/>
  <c r="AF159" i="19"/>
  <c r="AD159" i="19"/>
  <c r="AE159" i="19"/>
  <c r="AC159" i="19"/>
  <c r="AC151" i="19"/>
  <c r="AE151" i="19"/>
  <c r="AF151" i="19"/>
  <c r="AD151" i="19"/>
  <c r="AD127" i="19"/>
  <c r="AF127" i="19"/>
  <c r="AE127" i="19"/>
  <c r="AC127" i="19"/>
  <c r="AC119" i="19"/>
  <c r="AD119" i="19"/>
  <c r="AE119" i="19"/>
  <c r="AF119" i="19"/>
  <c r="AD111" i="19"/>
  <c r="AE111" i="19"/>
  <c r="AF111" i="19"/>
  <c r="AC111" i="19"/>
  <c r="AC103" i="19"/>
  <c r="AD103" i="19"/>
  <c r="AE103" i="19"/>
  <c r="AF103" i="19"/>
  <c r="AD95" i="19"/>
  <c r="AF95" i="19"/>
  <c r="AE95" i="19"/>
  <c r="AC95" i="19"/>
  <c r="AD63" i="19"/>
  <c r="AE63" i="19"/>
  <c r="AF63" i="19"/>
  <c r="AC63" i="19"/>
  <c r="AD31" i="19"/>
  <c r="AF31" i="19"/>
  <c r="AE31" i="19"/>
  <c r="AC31" i="19"/>
  <c r="AC23" i="19"/>
  <c r="AD23" i="19"/>
  <c r="AE23" i="19"/>
  <c r="AF23" i="19"/>
  <c r="AF180" i="19"/>
  <c r="AD180" i="19"/>
  <c r="AE180" i="19"/>
  <c r="AC180" i="19"/>
  <c r="AF172" i="19"/>
  <c r="AC172" i="19"/>
  <c r="AD172" i="19"/>
  <c r="AE172" i="19"/>
  <c r="AC76" i="19"/>
  <c r="AD76" i="19"/>
  <c r="AF76" i="19"/>
  <c r="AE76" i="19"/>
  <c r="AC68" i="19"/>
  <c r="AD68" i="19"/>
  <c r="AF68" i="19"/>
  <c r="AE68" i="19"/>
  <c r="AC185" i="19"/>
  <c r="AD185" i="19"/>
  <c r="AF185" i="19"/>
  <c r="AE185" i="19"/>
  <c r="AC145" i="19"/>
  <c r="AD145" i="19"/>
  <c r="AE145" i="19"/>
  <c r="AF145" i="19"/>
  <c r="AC137" i="19"/>
  <c r="AD137" i="19"/>
  <c r="AE137" i="19"/>
  <c r="AF137" i="19"/>
  <c r="AC121" i="19"/>
  <c r="AE121" i="19"/>
  <c r="AD121" i="19"/>
  <c r="AF121" i="19"/>
  <c r="AC113" i="19"/>
  <c r="AE113" i="19"/>
  <c r="AF113" i="19"/>
  <c r="AD113" i="19"/>
  <c r="AC105" i="19"/>
  <c r="AD105" i="19"/>
  <c r="AE105" i="19"/>
  <c r="AF105" i="19"/>
  <c r="AC97" i="19"/>
  <c r="AD97" i="19"/>
  <c r="AE97" i="19"/>
  <c r="AF97" i="19"/>
  <c r="AC89" i="19"/>
  <c r="AE89" i="19"/>
  <c r="AD89" i="19"/>
  <c r="AF89" i="19"/>
  <c r="AC81" i="19"/>
  <c r="AD81" i="19"/>
  <c r="AE81" i="19"/>
  <c r="AF81" i="19"/>
  <c r="AC73" i="19"/>
  <c r="AD73" i="19"/>
  <c r="AE73" i="19"/>
  <c r="AF73" i="19"/>
  <c r="AC65" i="19"/>
  <c r="AD65" i="19"/>
  <c r="AE65" i="19"/>
  <c r="AF65" i="19"/>
  <c r="AC57" i="19"/>
  <c r="AE57" i="19"/>
  <c r="AD57" i="19"/>
  <c r="AF57" i="19"/>
  <c r="AC49" i="19"/>
  <c r="AD49" i="19"/>
  <c r="AE49" i="19"/>
  <c r="AF49" i="19"/>
  <c r="AC41" i="19"/>
  <c r="AD41" i="19"/>
  <c r="AE41" i="19"/>
  <c r="AF41" i="19"/>
  <c r="AC33" i="19"/>
  <c r="AF33" i="19"/>
  <c r="AD33" i="19"/>
  <c r="AE33" i="19"/>
  <c r="AC25" i="19"/>
  <c r="AD25" i="19"/>
  <c r="AE25" i="19"/>
  <c r="AF25" i="19"/>
  <c r="AC190" i="19"/>
  <c r="AD190" i="19"/>
  <c r="AF190" i="19"/>
  <c r="AE190" i="19"/>
  <c r="AF182" i="19"/>
  <c r="AE182" i="19"/>
  <c r="AC182" i="19"/>
  <c r="AD182" i="19"/>
  <c r="AF174" i="19"/>
  <c r="AD174" i="19"/>
  <c r="AE174" i="19"/>
  <c r="AC174" i="19"/>
  <c r="AF166" i="19"/>
  <c r="AE166" i="19"/>
  <c r="AC166" i="19"/>
  <c r="AD166" i="19"/>
  <c r="AF158" i="19"/>
  <c r="AD158" i="19"/>
  <c r="AE158" i="19"/>
  <c r="AC158" i="19"/>
  <c r="AF150" i="19"/>
  <c r="AE150" i="19"/>
  <c r="AC150" i="19"/>
  <c r="AD150" i="19"/>
  <c r="AF142" i="19"/>
  <c r="AC142" i="19"/>
  <c r="AD142" i="19"/>
  <c r="AE142" i="19"/>
  <c r="AC134" i="19"/>
  <c r="AD134" i="19"/>
  <c r="AF134" i="19"/>
  <c r="AE134" i="19"/>
  <c r="AC126" i="19"/>
  <c r="AD126" i="19"/>
  <c r="AF126" i="19"/>
  <c r="AE126" i="19"/>
  <c r="AC118" i="19"/>
  <c r="AD118" i="19"/>
  <c r="AF118" i="19"/>
  <c r="AE118" i="19"/>
  <c r="AC110" i="19"/>
  <c r="AD110" i="19"/>
  <c r="AF110" i="19"/>
  <c r="AE110" i="19"/>
  <c r="AC102" i="19"/>
  <c r="AD102" i="19"/>
  <c r="AF102" i="19"/>
  <c r="AE102" i="19"/>
  <c r="AC94" i="19"/>
  <c r="AD94" i="19"/>
  <c r="AF94" i="19"/>
  <c r="AE94" i="19"/>
  <c r="AC86" i="19"/>
  <c r="AD86" i="19"/>
  <c r="AF86" i="19"/>
  <c r="AE86" i="19"/>
  <c r="AC78" i="19"/>
  <c r="AD78" i="19"/>
  <c r="AF78" i="19"/>
  <c r="AE78" i="19"/>
  <c r="AC70" i="19"/>
  <c r="AD70" i="19"/>
  <c r="AF70" i="19"/>
  <c r="AE70" i="19"/>
  <c r="AC62" i="19"/>
  <c r="AD62" i="19"/>
  <c r="AF62" i="19"/>
  <c r="AE62" i="19"/>
  <c r="AC54" i="19"/>
  <c r="AD54" i="19"/>
  <c r="AF54" i="19"/>
  <c r="AE54" i="19"/>
  <c r="AC46" i="19"/>
  <c r="AD46" i="19"/>
  <c r="AF46" i="19"/>
  <c r="AE46" i="19"/>
  <c r="AC38" i="19"/>
  <c r="AD38" i="19"/>
  <c r="AF38" i="19"/>
  <c r="AE38" i="19"/>
  <c r="AC30" i="19"/>
  <c r="AD30" i="19"/>
  <c r="AF30" i="19"/>
  <c r="AE30" i="19"/>
  <c r="AC22" i="19"/>
  <c r="AD22" i="19"/>
  <c r="AF22" i="19"/>
  <c r="AE22" i="19"/>
  <c r="AC194" i="19"/>
  <c r="AD194" i="19"/>
  <c r="AF194" i="19"/>
  <c r="AE194" i="19"/>
  <c r="AF162" i="19"/>
  <c r="AC162" i="19"/>
  <c r="AD162" i="19"/>
  <c r="AE162" i="19"/>
  <c r="AC106" i="19"/>
  <c r="AD106" i="19"/>
  <c r="AF106" i="19"/>
  <c r="AE106" i="19"/>
  <c r="AC34" i="19"/>
  <c r="AD34" i="19"/>
  <c r="AF34" i="19"/>
  <c r="AE34" i="19"/>
  <c r="AC18" i="19"/>
  <c r="AD18" i="19"/>
  <c r="AF18" i="19"/>
  <c r="AE18" i="19"/>
  <c r="AF175" i="19"/>
  <c r="AC175" i="19"/>
  <c r="AD175" i="19"/>
  <c r="AE175" i="19"/>
  <c r="AF143" i="19"/>
  <c r="AC143" i="19"/>
  <c r="AD143" i="19"/>
  <c r="AE143" i="19"/>
  <c r="AC55" i="19"/>
  <c r="AD55" i="19"/>
  <c r="AF55" i="19"/>
  <c r="AE55" i="19"/>
  <c r="AF156" i="19"/>
  <c r="AC156" i="19"/>
  <c r="AD156" i="19"/>
  <c r="AE156" i="19"/>
  <c r="AF148" i="19"/>
  <c r="AD148" i="19"/>
  <c r="AE148" i="19"/>
  <c r="AC148" i="19"/>
  <c r="AC108" i="19"/>
  <c r="AD108" i="19"/>
  <c r="AF108" i="19"/>
  <c r="AE108" i="19"/>
  <c r="AC84" i="19"/>
  <c r="AD84" i="19"/>
  <c r="AF84" i="19"/>
  <c r="AE84" i="19"/>
  <c r="AC60" i="19"/>
  <c r="AD60" i="19"/>
  <c r="AF60" i="19"/>
  <c r="AE60" i="19"/>
  <c r="AC36" i="19"/>
  <c r="AD36" i="19"/>
  <c r="AF36" i="19"/>
  <c r="AE36" i="19"/>
  <c r="AC177" i="19"/>
  <c r="AE177" i="19"/>
  <c r="AD177" i="19"/>
  <c r="AF177" i="19"/>
  <c r="AC169" i="19"/>
  <c r="AD169" i="19"/>
  <c r="AF169" i="19"/>
  <c r="AE169" i="19"/>
  <c r="AD195" i="19"/>
  <c r="AE195" i="19"/>
  <c r="AF195" i="19"/>
  <c r="AC195" i="19"/>
  <c r="AD187" i="19"/>
  <c r="AE187" i="19"/>
  <c r="AC187" i="19"/>
  <c r="AF187" i="19"/>
  <c r="AC179" i="19"/>
  <c r="AD179" i="19"/>
  <c r="AE179" i="19"/>
  <c r="AF179" i="19"/>
  <c r="AD171" i="19"/>
  <c r="AE171" i="19"/>
  <c r="AC171" i="19"/>
  <c r="AF171" i="19"/>
  <c r="AC163" i="19"/>
  <c r="AD163" i="19"/>
  <c r="AF163" i="19"/>
  <c r="AE163" i="19"/>
  <c r="AD155" i="19"/>
  <c r="AE155" i="19"/>
  <c r="AF155" i="19"/>
  <c r="AC155" i="19"/>
  <c r="AC147" i="19"/>
  <c r="AD147" i="19"/>
  <c r="AE147" i="19"/>
  <c r="AF147" i="19"/>
  <c r="AD139" i="19"/>
  <c r="AF139" i="19"/>
  <c r="AE139" i="19"/>
  <c r="AC139" i="19"/>
  <c r="AC131" i="19"/>
  <c r="AD131" i="19"/>
  <c r="AE131" i="19"/>
  <c r="AF131" i="19"/>
  <c r="AF123" i="19"/>
  <c r="AC123" i="19"/>
  <c r="AD123" i="19"/>
  <c r="AE123" i="19"/>
  <c r="AD115" i="19"/>
  <c r="AC115" i="19"/>
  <c r="AE115" i="19"/>
  <c r="AF115" i="19"/>
  <c r="AF107" i="19"/>
  <c r="AC107" i="19"/>
  <c r="AD107" i="19"/>
  <c r="AE107" i="19"/>
  <c r="AC99" i="19"/>
  <c r="AD99" i="19"/>
  <c r="AE99" i="19"/>
  <c r="AF99" i="19"/>
  <c r="AF91" i="19"/>
  <c r="AC91" i="19"/>
  <c r="AD91" i="19"/>
  <c r="AE91" i="19"/>
  <c r="AD83" i="19"/>
  <c r="AC83" i="19"/>
  <c r="AE83" i="19"/>
  <c r="AF83" i="19"/>
  <c r="AF75" i="19"/>
  <c r="AC75" i="19"/>
  <c r="AD75" i="19"/>
  <c r="AE75" i="19"/>
  <c r="AC67" i="19"/>
  <c r="AD67" i="19"/>
  <c r="AE67" i="19"/>
  <c r="AF67" i="19"/>
  <c r="AF59" i="19"/>
  <c r="AC59" i="19"/>
  <c r="AD59" i="19"/>
  <c r="AE59" i="19"/>
  <c r="AD51" i="19"/>
  <c r="AC51" i="19"/>
  <c r="AE51" i="19"/>
  <c r="AF51" i="19"/>
  <c r="AF43" i="19"/>
  <c r="AD43" i="19"/>
  <c r="AE43" i="19"/>
  <c r="AC43" i="19"/>
  <c r="AC35" i="19"/>
  <c r="AD35" i="19"/>
  <c r="AE35" i="19"/>
  <c r="AF35" i="19"/>
  <c r="AF27" i="19"/>
  <c r="AE27" i="19"/>
  <c r="AD27" i="19"/>
  <c r="AC27" i="19"/>
  <c r="AC19" i="19"/>
  <c r="AD19" i="19"/>
  <c r="AE19" i="19"/>
  <c r="AF19" i="19"/>
  <c r="AF186" i="19"/>
  <c r="AC186" i="19"/>
  <c r="AE186" i="19"/>
  <c r="AD186" i="19"/>
  <c r="AF154" i="19"/>
  <c r="AC154" i="19"/>
  <c r="AE154" i="19"/>
  <c r="AD154" i="19"/>
  <c r="AC114" i="19"/>
  <c r="AD114" i="19"/>
  <c r="AF114" i="19"/>
  <c r="AE114" i="19"/>
  <c r="AC74" i="19"/>
  <c r="AD74" i="19"/>
  <c r="AF74" i="19"/>
  <c r="AE74" i="19"/>
  <c r="AC66" i="19"/>
  <c r="AD66" i="19"/>
  <c r="AF66" i="19"/>
  <c r="AE66" i="19"/>
  <c r="AC42" i="19"/>
  <c r="AD42" i="19"/>
  <c r="AF42" i="19"/>
  <c r="AE42" i="19"/>
  <c r="AD191" i="19"/>
  <c r="AE191" i="19"/>
  <c r="AC191" i="19"/>
  <c r="AF191" i="19"/>
  <c r="AC167" i="19"/>
  <c r="AE167" i="19"/>
  <c r="AF167" i="19"/>
  <c r="AD167" i="19"/>
  <c r="AC135" i="19"/>
  <c r="AD135" i="19"/>
  <c r="AE135" i="19"/>
  <c r="AF135" i="19"/>
  <c r="AC87" i="19"/>
  <c r="AD87" i="19"/>
  <c r="AF87" i="19"/>
  <c r="AE87" i="19"/>
  <c r="AD79" i="19"/>
  <c r="AE79" i="19"/>
  <c r="AF79" i="19"/>
  <c r="AC79" i="19"/>
  <c r="AC71" i="19"/>
  <c r="AD71" i="19"/>
  <c r="AE71" i="19"/>
  <c r="AF71" i="19"/>
  <c r="AF164" i="19"/>
  <c r="AD164" i="19"/>
  <c r="AE164" i="19"/>
  <c r="AC164" i="19"/>
  <c r="AF140" i="19"/>
  <c r="AC140" i="19"/>
  <c r="AD140" i="19"/>
  <c r="AE140" i="19"/>
  <c r="AC132" i="19"/>
  <c r="AD132" i="19"/>
  <c r="AF132" i="19"/>
  <c r="AE132" i="19"/>
  <c r="AC124" i="19"/>
  <c r="AD124" i="19"/>
  <c r="AF124" i="19"/>
  <c r="AE124" i="19"/>
  <c r="AC116" i="19"/>
  <c r="AD116" i="19"/>
  <c r="AF116" i="19"/>
  <c r="AE116" i="19"/>
  <c r="AC100" i="19"/>
  <c r="AD100" i="19"/>
  <c r="AF100" i="19"/>
  <c r="AE100" i="19"/>
  <c r="AC44" i="19"/>
  <c r="AD44" i="19"/>
  <c r="AF44" i="19"/>
  <c r="AE44" i="19"/>
  <c r="AC20" i="19"/>
  <c r="AD20" i="19"/>
  <c r="AF20" i="19"/>
  <c r="AE20" i="19"/>
  <c r="AD193" i="19"/>
  <c r="AE193" i="19"/>
  <c r="AC193" i="19"/>
  <c r="AF193" i="19"/>
  <c r="AC153" i="19"/>
  <c r="AD153" i="19"/>
  <c r="AF153" i="19"/>
  <c r="AE153" i="19"/>
  <c r="AC129" i="19"/>
  <c r="AF129" i="19"/>
  <c r="AE129" i="19"/>
  <c r="AD129" i="19"/>
  <c r="AC192" i="19"/>
  <c r="AD192" i="19"/>
  <c r="AE192" i="19"/>
  <c r="AF192" i="19"/>
  <c r="AF184" i="19"/>
  <c r="AC184" i="19"/>
  <c r="AD184" i="19"/>
  <c r="AE184" i="19"/>
  <c r="AF176" i="19"/>
  <c r="AC176" i="19"/>
  <c r="AE176" i="19"/>
  <c r="AD176" i="19"/>
  <c r="AF168" i="19"/>
  <c r="AD168" i="19"/>
  <c r="AE168" i="19"/>
  <c r="AC168" i="19"/>
  <c r="AF160" i="19"/>
  <c r="AC160" i="19"/>
  <c r="AE160" i="19"/>
  <c r="AD160" i="19"/>
  <c r="AF152" i="19"/>
  <c r="AC152" i="19"/>
  <c r="AD152" i="19"/>
  <c r="AE152" i="19"/>
  <c r="AF144" i="19"/>
  <c r="AD144" i="19"/>
  <c r="AC144" i="19"/>
  <c r="AE144" i="19"/>
  <c r="AC136" i="19"/>
  <c r="AD136" i="19"/>
  <c r="AF136" i="19"/>
  <c r="AE136" i="19"/>
  <c r="AC128" i="19"/>
  <c r="AD128" i="19"/>
  <c r="AF128" i="19"/>
  <c r="AE128" i="19"/>
  <c r="AC120" i="19"/>
  <c r="AD120" i="19"/>
  <c r="AF120" i="19"/>
  <c r="AE120" i="19"/>
  <c r="AC112" i="19"/>
  <c r="AD112" i="19"/>
  <c r="AF112" i="19"/>
  <c r="AE112" i="19"/>
  <c r="AC104" i="19"/>
  <c r="AD104" i="19"/>
  <c r="AF104" i="19"/>
  <c r="AE104" i="19"/>
  <c r="AC96" i="19"/>
  <c r="AD96" i="19"/>
  <c r="AF96" i="19"/>
  <c r="AE96" i="19"/>
  <c r="AC88" i="19"/>
  <c r="AD88" i="19"/>
  <c r="AF88" i="19"/>
  <c r="AE88" i="19"/>
  <c r="AC80" i="19"/>
  <c r="AD80" i="19"/>
  <c r="AF80" i="19"/>
  <c r="AE80" i="19"/>
  <c r="AC72" i="19"/>
  <c r="AD72" i="19"/>
  <c r="AF72" i="19"/>
  <c r="AE72" i="19"/>
  <c r="AC64" i="19"/>
  <c r="AD64" i="19"/>
  <c r="AF64" i="19"/>
  <c r="AE64" i="19"/>
  <c r="AC56" i="19"/>
  <c r="AD56" i="19"/>
  <c r="AF56" i="19"/>
  <c r="AE56" i="19"/>
  <c r="AC48" i="19"/>
  <c r="AD48" i="19"/>
  <c r="AF48" i="19"/>
  <c r="AE48" i="19"/>
  <c r="AC40" i="19"/>
  <c r="AD40" i="19"/>
  <c r="AF40" i="19"/>
  <c r="AE40" i="19"/>
  <c r="AC32" i="19"/>
  <c r="AD32" i="19"/>
  <c r="AF32" i="19"/>
  <c r="AE32" i="19"/>
  <c r="AC24" i="19"/>
  <c r="AD24" i="19"/>
  <c r="AF24" i="19"/>
  <c r="AE24" i="19"/>
  <c r="AF178" i="19"/>
  <c r="AC178" i="19"/>
  <c r="AD178" i="19"/>
  <c r="AE178" i="19"/>
  <c r="AF146" i="19"/>
  <c r="AC146" i="19"/>
  <c r="AD146" i="19"/>
  <c r="AE146" i="19"/>
  <c r="AF138" i="19"/>
  <c r="AC138" i="19"/>
  <c r="AE138" i="19"/>
  <c r="AD138" i="19"/>
  <c r="AC90" i="19"/>
  <c r="AD90" i="19"/>
  <c r="AF90" i="19"/>
  <c r="AE90" i="19"/>
  <c r="AC82" i="19"/>
  <c r="AD82" i="19"/>
  <c r="AF82" i="19"/>
  <c r="AE82" i="19"/>
  <c r="AC26" i="19"/>
  <c r="AD26" i="19"/>
  <c r="AF26" i="19"/>
  <c r="AE26" i="19"/>
  <c r="AC183" i="19"/>
  <c r="AE183" i="19"/>
  <c r="AF183" i="19"/>
  <c r="AD183" i="19"/>
  <c r="AD47" i="19"/>
  <c r="AE47" i="19"/>
  <c r="AF47" i="19"/>
  <c r="AC47" i="19"/>
  <c r="AC39" i="19"/>
  <c r="AD39" i="19"/>
  <c r="AE39" i="19"/>
  <c r="AF39" i="19"/>
  <c r="AC196" i="19"/>
  <c r="AD196" i="19"/>
  <c r="AE196" i="19"/>
  <c r="AF196" i="19"/>
  <c r="AC188" i="19"/>
  <c r="AD188" i="19"/>
  <c r="AE188" i="19"/>
  <c r="AF188" i="19"/>
  <c r="AC92" i="19"/>
  <c r="AD92" i="19"/>
  <c r="AF92" i="19"/>
  <c r="AE92" i="19"/>
  <c r="AC52" i="19"/>
  <c r="AD52" i="19"/>
  <c r="AF52" i="19"/>
  <c r="AE52" i="19"/>
  <c r="AC28" i="19"/>
  <c r="AD28" i="19"/>
  <c r="AF28" i="19"/>
  <c r="AE28" i="19"/>
  <c r="AC161" i="19"/>
  <c r="AD161" i="19"/>
  <c r="AE161" i="19"/>
  <c r="AF161" i="19"/>
  <c r="AD189" i="19"/>
  <c r="AE189" i="19"/>
  <c r="AF189" i="19"/>
  <c r="AC189" i="19"/>
  <c r="AD181" i="19"/>
  <c r="AE181" i="19"/>
  <c r="AF181" i="19"/>
  <c r="AC181" i="19"/>
  <c r="AE173" i="19"/>
  <c r="AF173" i="19"/>
  <c r="AC173" i="19"/>
  <c r="AD173" i="19"/>
  <c r="AD165" i="19"/>
  <c r="AE165" i="19"/>
  <c r="AC165" i="19"/>
  <c r="AF165" i="19"/>
  <c r="AE157" i="19"/>
  <c r="AF157" i="19"/>
  <c r="AC157" i="19"/>
  <c r="AD157" i="19"/>
  <c r="AC149" i="19"/>
  <c r="AD149" i="19"/>
  <c r="AE149" i="19"/>
  <c r="AF149" i="19"/>
  <c r="AE141" i="19"/>
  <c r="AF141" i="19"/>
  <c r="AC141" i="19"/>
  <c r="AD141" i="19"/>
  <c r="AE133" i="19"/>
  <c r="AF133" i="19"/>
  <c r="AC133" i="19"/>
  <c r="AD133" i="19"/>
  <c r="AC125" i="19"/>
  <c r="AD125" i="19"/>
  <c r="AE125" i="19"/>
  <c r="AF125" i="19"/>
  <c r="AE117" i="19"/>
  <c r="AF117" i="19"/>
  <c r="AC117" i="19"/>
  <c r="AD117" i="19"/>
  <c r="AC109" i="19"/>
  <c r="AD109" i="19"/>
  <c r="AE109" i="19"/>
  <c r="AF109" i="19"/>
  <c r="AE101" i="19"/>
  <c r="AF101" i="19"/>
  <c r="AC101" i="19"/>
  <c r="AD101" i="19"/>
  <c r="AC93" i="19"/>
  <c r="AD93" i="19"/>
  <c r="AE93" i="19"/>
  <c r="AF93" i="19"/>
  <c r="AE85" i="19"/>
  <c r="AF85" i="19"/>
  <c r="AC85" i="19"/>
  <c r="AD85" i="19"/>
  <c r="AC77" i="19"/>
  <c r="AD77" i="19"/>
  <c r="AE77" i="19"/>
  <c r="AF77" i="19"/>
  <c r="AE69" i="19"/>
  <c r="AF69" i="19"/>
  <c r="AD69" i="19"/>
  <c r="AC69" i="19"/>
  <c r="AC61" i="19"/>
  <c r="AD61" i="19"/>
  <c r="AE61" i="19"/>
  <c r="AF61" i="19"/>
  <c r="AE53" i="19"/>
  <c r="AF53" i="19"/>
  <c r="AD53" i="19"/>
  <c r="AC53" i="19"/>
  <c r="AC45" i="19"/>
  <c r="AD45" i="19"/>
  <c r="AE45" i="19"/>
  <c r="AF45" i="19"/>
  <c r="AE37" i="19"/>
  <c r="AF37" i="19"/>
  <c r="AC37" i="19"/>
  <c r="AD37" i="19"/>
  <c r="AC29" i="19"/>
  <c r="AD29" i="19"/>
  <c r="AE29" i="19"/>
  <c r="AF29" i="19"/>
  <c r="AE21" i="19"/>
  <c r="AF21" i="19"/>
  <c r="AD21" i="19"/>
  <c r="AC21" i="19"/>
  <c r="AE18" i="18"/>
  <c r="AF18" i="18"/>
  <c r="AF20" i="18"/>
  <c r="AF26" i="18"/>
  <c r="AF28" i="18"/>
  <c r="AF34" i="18"/>
  <c r="AF36" i="18"/>
  <c r="AF42" i="18"/>
  <c r="AF44" i="18"/>
  <c r="AF50" i="18"/>
  <c r="AF52" i="18"/>
  <c r="AF58" i="18"/>
  <c r="AF60" i="18"/>
  <c r="AF66" i="18"/>
  <c r="AF68" i="18"/>
  <c r="AF74" i="18"/>
  <c r="AF76" i="18"/>
  <c r="AF73" i="18"/>
  <c r="AF81" i="18"/>
  <c r="AE195" i="18"/>
  <c r="AC195" i="18"/>
  <c r="AD195" i="18"/>
  <c r="AF195" i="18"/>
  <c r="AE163" i="18"/>
  <c r="AC163" i="18"/>
  <c r="AD163" i="18"/>
  <c r="AF163" i="18"/>
  <c r="AE131" i="18"/>
  <c r="AC131" i="18"/>
  <c r="AD131" i="18"/>
  <c r="AF131" i="18"/>
  <c r="AE91" i="18"/>
  <c r="AF91" i="18"/>
  <c r="AC91" i="18"/>
  <c r="AD91" i="18"/>
  <c r="AC67" i="18"/>
  <c r="AD67" i="18"/>
  <c r="AE67" i="18"/>
  <c r="AE59" i="18"/>
  <c r="AC59" i="18"/>
  <c r="AD59" i="18"/>
  <c r="AD35" i="18"/>
  <c r="AE35" i="18"/>
  <c r="AC35" i="18"/>
  <c r="AC168" i="18"/>
  <c r="AD168" i="18"/>
  <c r="AF168" i="18"/>
  <c r="AE168" i="18"/>
  <c r="AC160" i="18"/>
  <c r="AD160" i="18"/>
  <c r="AE160" i="18"/>
  <c r="AF160" i="18"/>
  <c r="AC152" i="18"/>
  <c r="AD152" i="18"/>
  <c r="AF152" i="18"/>
  <c r="AE152" i="18"/>
  <c r="AC136" i="18"/>
  <c r="AD136" i="18"/>
  <c r="AF136" i="18"/>
  <c r="AE136" i="18"/>
  <c r="AC104" i="18"/>
  <c r="AD104" i="18"/>
  <c r="AF104" i="18"/>
  <c r="AE104" i="18"/>
  <c r="AE56" i="18"/>
  <c r="AC56" i="18"/>
  <c r="AD56" i="18"/>
  <c r="AD32" i="18"/>
  <c r="AE32" i="18"/>
  <c r="AC32" i="18"/>
  <c r="AE189" i="18"/>
  <c r="AC189" i="18"/>
  <c r="AF189" i="18"/>
  <c r="AD189" i="18"/>
  <c r="AE181" i="18"/>
  <c r="AD181" i="18"/>
  <c r="AF181" i="18"/>
  <c r="AC181" i="18"/>
  <c r="AE173" i="18"/>
  <c r="AC173" i="18"/>
  <c r="AD173" i="18"/>
  <c r="AF173" i="18"/>
  <c r="AE165" i="18"/>
  <c r="AD165" i="18"/>
  <c r="AC165" i="18"/>
  <c r="AF165" i="18"/>
  <c r="AE157" i="18"/>
  <c r="AC157" i="18"/>
  <c r="AD157" i="18"/>
  <c r="AF157" i="18"/>
  <c r="AE149" i="18"/>
  <c r="AD149" i="18"/>
  <c r="AF149" i="18"/>
  <c r="AC149" i="18"/>
  <c r="AE141" i="18"/>
  <c r="AC141" i="18"/>
  <c r="AD141" i="18"/>
  <c r="AF141" i="18"/>
  <c r="AE133" i="18"/>
  <c r="AD133" i="18"/>
  <c r="AF133" i="18"/>
  <c r="AC133" i="18"/>
  <c r="AE125" i="18"/>
  <c r="AC125" i="18"/>
  <c r="AD125" i="18"/>
  <c r="AF125" i="18"/>
  <c r="AE117" i="18"/>
  <c r="AD117" i="18"/>
  <c r="AF117" i="18"/>
  <c r="AC117" i="18"/>
  <c r="AE109" i="18"/>
  <c r="AC109" i="18"/>
  <c r="AD109" i="18"/>
  <c r="AF109" i="18"/>
  <c r="AE101" i="18"/>
  <c r="AD101" i="18"/>
  <c r="AF101" i="18"/>
  <c r="AC101" i="18"/>
  <c r="AE93" i="18"/>
  <c r="AC93" i="18"/>
  <c r="AD93" i="18"/>
  <c r="AF93" i="18"/>
  <c r="AE85" i="18"/>
  <c r="AD85" i="18"/>
  <c r="AF85" i="18"/>
  <c r="AC85" i="18"/>
  <c r="AC77" i="18"/>
  <c r="AD77" i="18"/>
  <c r="AE77" i="18"/>
  <c r="AC69" i="18"/>
  <c r="AE69" i="18"/>
  <c r="AD69" i="18"/>
  <c r="AC61" i="18"/>
  <c r="AD61" i="18"/>
  <c r="AE61" i="18"/>
  <c r="AC53" i="18"/>
  <c r="AE53" i="18"/>
  <c r="AD53" i="18"/>
  <c r="AC45" i="18"/>
  <c r="AD45" i="18"/>
  <c r="AE45" i="18"/>
  <c r="AC37" i="18"/>
  <c r="AD37" i="18"/>
  <c r="AE37" i="18"/>
  <c r="AD29" i="18"/>
  <c r="AC29" i="18"/>
  <c r="AE29" i="18"/>
  <c r="AD21" i="18"/>
  <c r="AC21" i="18"/>
  <c r="AE21" i="18"/>
  <c r="AD17" i="18"/>
  <c r="AC194" i="18"/>
  <c r="AD194" i="18"/>
  <c r="AE194" i="18"/>
  <c r="AF194" i="18"/>
  <c r="AC186" i="18"/>
  <c r="AD186" i="18"/>
  <c r="AF186" i="18"/>
  <c r="AE186" i="18"/>
  <c r="AC178" i="18"/>
  <c r="AD178" i="18"/>
  <c r="AE178" i="18"/>
  <c r="AF178" i="18"/>
  <c r="AC170" i="18"/>
  <c r="AD170" i="18"/>
  <c r="AF170" i="18"/>
  <c r="AE170" i="18"/>
  <c r="AC162" i="18"/>
  <c r="AD162" i="18"/>
  <c r="AE162" i="18"/>
  <c r="AF162" i="18"/>
  <c r="AC154" i="18"/>
  <c r="AD154" i="18"/>
  <c r="AE154" i="18"/>
  <c r="AF154" i="18"/>
  <c r="AC146" i="18"/>
  <c r="AD146" i="18"/>
  <c r="AE146" i="18"/>
  <c r="AF146" i="18"/>
  <c r="AC138" i="18"/>
  <c r="AD138" i="18"/>
  <c r="AE138" i="18"/>
  <c r="AF138" i="18"/>
  <c r="AC130" i="18"/>
  <c r="AD130" i="18"/>
  <c r="AE130" i="18"/>
  <c r="AF130" i="18"/>
  <c r="AC122" i="18"/>
  <c r="AD122" i="18"/>
  <c r="AE122" i="18"/>
  <c r="AF122" i="18"/>
  <c r="AC114" i="18"/>
  <c r="AD114" i="18"/>
  <c r="AE114" i="18"/>
  <c r="AF114" i="18"/>
  <c r="AC106" i="18"/>
  <c r="AD106" i="18"/>
  <c r="AE106" i="18"/>
  <c r="AF106" i="18"/>
  <c r="AC98" i="18"/>
  <c r="AD98" i="18"/>
  <c r="AE98" i="18"/>
  <c r="AF98" i="18"/>
  <c r="AC90" i="18"/>
  <c r="AD90" i="18"/>
  <c r="AE90" i="18"/>
  <c r="AF90" i="18"/>
  <c r="AC82" i="18"/>
  <c r="AD82" i="18"/>
  <c r="AE82" i="18"/>
  <c r="AF82" i="18"/>
  <c r="AC74" i="18"/>
  <c r="AD74" i="18"/>
  <c r="AE74" i="18"/>
  <c r="AC66" i="18"/>
  <c r="AD66" i="18"/>
  <c r="AE66" i="18"/>
  <c r="AC58" i="18"/>
  <c r="AD58" i="18"/>
  <c r="AE58" i="18"/>
  <c r="AC50" i="18"/>
  <c r="AD50" i="18"/>
  <c r="AE50" i="18"/>
  <c r="AC42" i="18"/>
  <c r="AD42" i="18"/>
  <c r="AE42" i="18"/>
  <c r="AC34" i="18"/>
  <c r="AD34" i="18"/>
  <c r="AE34" i="18"/>
  <c r="AC26" i="18"/>
  <c r="AE26" i="18"/>
  <c r="AD26" i="18"/>
  <c r="AC18" i="18"/>
  <c r="AE179" i="18"/>
  <c r="AC179" i="18"/>
  <c r="AD179" i="18"/>
  <c r="AF179" i="18"/>
  <c r="AE123" i="18"/>
  <c r="AF123" i="18"/>
  <c r="AC123" i="18"/>
  <c r="AD123" i="18"/>
  <c r="AE99" i="18"/>
  <c r="AC99" i="18"/>
  <c r="AD99" i="18"/>
  <c r="AF99" i="18"/>
  <c r="AE83" i="18"/>
  <c r="AC83" i="18"/>
  <c r="AD83" i="18"/>
  <c r="AF83" i="18"/>
  <c r="AD27" i="18"/>
  <c r="AE27" i="18"/>
  <c r="AC27" i="18"/>
  <c r="AC176" i="18"/>
  <c r="AD176" i="18"/>
  <c r="AE176" i="18"/>
  <c r="AF176" i="18"/>
  <c r="AC144" i="18"/>
  <c r="AD144" i="18"/>
  <c r="AE144" i="18"/>
  <c r="AF144" i="18"/>
  <c r="AC128" i="18"/>
  <c r="AD128" i="18"/>
  <c r="AE128" i="18"/>
  <c r="AF128" i="18"/>
  <c r="AC96" i="18"/>
  <c r="AD96" i="18"/>
  <c r="AE96" i="18"/>
  <c r="AF96" i="18"/>
  <c r="AD48" i="18"/>
  <c r="AE48" i="18"/>
  <c r="AC48" i="18"/>
  <c r="AD47" i="18"/>
  <c r="AE47" i="18"/>
  <c r="AC47" i="18"/>
  <c r="AD31" i="18"/>
  <c r="AE31" i="18"/>
  <c r="AC31" i="18"/>
  <c r="AF21" i="18"/>
  <c r="AF29" i="18"/>
  <c r="AF31" i="18"/>
  <c r="AF35" i="18"/>
  <c r="AF37" i="18"/>
  <c r="AF39" i="18"/>
  <c r="AF43" i="18"/>
  <c r="AF47" i="18"/>
  <c r="AF51" i="18"/>
  <c r="AF53" i="18"/>
  <c r="AF55" i="18"/>
  <c r="AF59" i="18"/>
  <c r="AF61" i="18"/>
  <c r="AF63" i="18"/>
  <c r="AF67" i="18"/>
  <c r="AF69" i="18"/>
  <c r="AF71" i="18"/>
  <c r="AF75" i="18"/>
  <c r="AF77" i="18"/>
  <c r="AF79" i="18"/>
  <c r="AC196" i="18"/>
  <c r="AD196" i="18"/>
  <c r="AE196" i="18"/>
  <c r="AF196" i="18"/>
  <c r="AC188" i="18"/>
  <c r="AD188" i="18"/>
  <c r="AF188" i="18"/>
  <c r="AE188" i="18"/>
  <c r="AC180" i="18"/>
  <c r="AD180" i="18"/>
  <c r="AF180" i="18"/>
  <c r="AE180" i="18"/>
  <c r="AC172" i="18"/>
  <c r="AD172" i="18"/>
  <c r="AF172" i="18"/>
  <c r="AE172" i="18"/>
  <c r="AC164" i="18"/>
  <c r="AD164" i="18"/>
  <c r="AE164" i="18"/>
  <c r="AF164" i="18"/>
  <c r="AC156" i="18"/>
  <c r="AD156" i="18"/>
  <c r="AF156" i="18"/>
  <c r="AE156" i="18"/>
  <c r="AC148" i="18"/>
  <c r="AD148" i="18"/>
  <c r="AF148" i="18"/>
  <c r="AE148" i="18"/>
  <c r="AC140" i="18"/>
  <c r="AD140" i="18"/>
  <c r="AF140" i="18"/>
  <c r="AE140" i="18"/>
  <c r="AC132" i="18"/>
  <c r="AD132" i="18"/>
  <c r="AF132" i="18"/>
  <c r="AE132" i="18"/>
  <c r="AC124" i="18"/>
  <c r="AD124" i="18"/>
  <c r="AF124" i="18"/>
  <c r="AE124" i="18"/>
  <c r="AC116" i="18"/>
  <c r="AD116" i="18"/>
  <c r="AF116" i="18"/>
  <c r="AE116" i="18"/>
  <c r="AC108" i="18"/>
  <c r="AD108" i="18"/>
  <c r="AF108" i="18"/>
  <c r="AE108" i="18"/>
  <c r="AC100" i="18"/>
  <c r="AD100" i="18"/>
  <c r="AE100" i="18"/>
  <c r="AF100" i="18"/>
  <c r="AC92" i="18"/>
  <c r="AD92" i="18"/>
  <c r="AF92" i="18"/>
  <c r="AE92" i="18"/>
  <c r="AC84" i="18"/>
  <c r="AD84" i="18"/>
  <c r="AF84" i="18"/>
  <c r="AE84" i="18"/>
  <c r="AE76" i="18"/>
  <c r="AC76" i="18"/>
  <c r="AD76" i="18"/>
  <c r="AE68" i="18"/>
  <c r="AC68" i="18"/>
  <c r="AD68" i="18"/>
  <c r="AE60" i="18"/>
  <c r="AC60" i="18"/>
  <c r="AD60" i="18"/>
  <c r="AE52" i="18"/>
  <c r="AC52" i="18"/>
  <c r="AD52" i="18"/>
  <c r="AE44" i="18"/>
  <c r="AC44" i="18"/>
  <c r="AD44" i="18"/>
  <c r="AE36" i="18"/>
  <c r="AC36" i="18"/>
  <c r="AD36" i="18"/>
  <c r="AE28" i="18"/>
  <c r="AC28" i="18"/>
  <c r="AD28" i="18"/>
  <c r="AE20" i="18"/>
  <c r="AC20" i="18"/>
  <c r="AD20" i="18"/>
  <c r="AE155" i="18"/>
  <c r="AF155" i="18"/>
  <c r="AD155" i="18"/>
  <c r="AC155" i="18"/>
  <c r="AE147" i="18"/>
  <c r="AC147" i="18"/>
  <c r="AD147" i="18"/>
  <c r="AF147" i="18"/>
  <c r="AE139" i="18"/>
  <c r="AF139" i="18"/>
  <c r="AC139" i="18"/>
  <c r="AD139" i="18"/>
  <c r="AC75" i="18"/>
  <c r="AD75" i="18"/>
  <c r="AE75" i="18"/>
  <c r="AD51" i="18"/>
  <c r="AE51" i="18"/>
  <c r="AC51" i="18"/>
  <c r="AC192" i="18"/>
  <c r="AD192" i="18"/>
  <c r="AE192" i="18"/>
  <c r="AF192" i="18"/>
  <c r="AC120" i="18"/>
  <c r="AD120" i="18"/>
  <c r="AF120" i="18"/>
  <c r="AE120" i="18"/>
  <c r="AC80" i="18"/>
  <c r="AE80" i="18"/>
  <c r="AD80" i="18"/>
  <c r="AC24" i="18"/>
  <c r="AE24" i="18"/>
  <c r="AD24" i="18"/>
  <c r="AE175" i="18"/>
  <c r="AF175" i="18"/>
  <c r="AC175" i="18"/>
  <c r="AD175" i="18"/>
  <c r="AD55" i="18"/>
  <c r="AE55" i="18"/>
  <c r="AC55" i="18"/>
  <c r="AD23" i="18"/>
  <c r="AE23" i="18"/>
  <c r="AC23" i="18"/>
  <c r="AE193" i="18"/>
  <c r="AC193" i="18"/>
  <c r="AD193" i="18"/>
  <c r="AF193" i="18"/>
  <c r="AE185" i="18"/>
  <c r="AD185" i="18"/>
  <c r="AF185" i="18"/>
  <c r="AC185" i="18"/>
  <c r="AE177" i="18"/>
  <c r="AD177" i="18"/>
  <c r="AF177" i="18"/>
  <c r="AC177" i="18"/>
  <c r="AE169" i="18"/>
  <c r="AD169" i="18"/>
  <c r="AF169" i="18"/>
  <c r="AC169" i="18"/>
  <c r="AE161" i="18"/>
  <c r="AC161" i="18"/>
  <c r="AF161" i="18"/>
  <c r="AD161" i="18"/>
  <c r="AE153" i="18"/>
  <c r="AD153" i="18"/>
  <c r="AF153" i="18"/>
  <c r="AC153" i="18"/>
  <c r="AE145" i="18"/>
  <c r="AC145" i="18"/>
  <c r="AF145" i="18"/>
  <c r="AD145" i="18"/>
  <c r="AE137" i="18"/>
  <c r="AD137" i="18"/>
  <c r="AF137" i="18"/>
  <c r="AC137" i="18"/>
  <c r="AE129" i="18"/>
  <c r="AD129" i="18"/>
  <c r="AF129" i="18"/>
  <c r="AC129" i="18"/>
  <c r="AE121" i="18"/>
  <c r="AD121" i="18"/>
  <c r="AF121" i="18"/>
  <c r="AC121" i="18"/>
  <c r="AE113" i="18"/>
  <c r="AD113" i="18"/>
  <c r="AC113" i="18"/>
  <c r="AF113" i="18"/>
  <c r="AE105" i="18"/>
  <c r="AD105" i="18"/>
  <c r="AF105" i="18"/>
  <c r="AC105" i="18"/>
  <c r="AE97" i="18"/>
  <c r="AD97" i="18"/>
  <c r="AF97" i="18"/>
  <c r="AC97" i="18"/>
  <c r="AE89" i="18"/>
  <c r="AD89" i="18"/>
  <c r="AF89" i="18"/>
  <c r="AC89" i="18"/>
  <c r="AD81" i="18"/>
  <c r="AC81" i="18"/>
  <c r="AE81" i="18"/>
  <c r="AD73" i="18"/>
  <c r="AE73" i="18"/>
  <c r="AC73" i="18"/>
  <c r="AD65" i="18"/>
  <c r="AC65" i="18"/>
  <c r="AE65" i="18"/>
  <c r="AD57" i="18"/>
  <c r="AE57" i="18"/>
  <c r="AC57" i="18"/>
  <c r="AD49" i="18"/>
  <c r="AC49" i="18"/>
  <c r="AE49" i="18"/>
  <c r="AD41" i="18"/>
  <c r="AC41" i="18"/>
  <c r="AE41" i="18"/>
  <c r="AD33" i="18"/>
  <c r="AC33" i="18"/>
  <c r="AE33" i="18"/>
  <c r="AD25" i="18"/>
  <c r="AE25" i="18"/>
  <c r="AC25" i="18"/>
  <c r="AE187" i="18"/>
  <c r="AF187" i="18"/>
  <c r="AC187" i="18"/>
  <c r="AD187" i="18"/>
  <c r="AE171" i="18"/>
  <c r="AF171" i="18"/>
  <c r="AC171" i="18"/>
  <c r="AD171" i="18"/>
  <c r="AE115" i="18"/>
  <c r="AC115" i="18"/>
  <c r="AD115" i="18"/>
  <c r="AF115" i="18"/>
  <c r="AE107" i="18"/>
  <c r="AF107" i="18"/>
  <c r="AD107" i="18"/>
  <c r="AC107" i="18"/>
  <c r="AE43" i="18"/>
  <c r="AC43" i="18"/>
  <c r="AD43" i="18"/>
  <c r="AE19" i="18"/>
  <c r="AC19" i="18"/>
  <c r="AD19" i="18"/>
  <c r="AC184" i="18"/>
  <c r="AD184" i="18"/>
  <c r="AF184" i="18"/>
  <c r="AE184" i="18"/>
  <c r="AC112" i="18"/>
  <c r="AD112" i="18"/>
  <c r="AE112" i="18"/>
  <c r="AF112" i="18"/>
  <c r="AC88" i="18"/>
  <c r="AD88" i="18"/>
  <c r="AF88" i="18"/>
  <c r="AE88" i="18"/>
  <c r="AC72" i="18"/>
  <c r="AE72" i="18"/>
  <c r="AD72" i="18"/>
  <c r="AC64" i="18"/>
  <c r="AE64" i="18"/>
  <c r="AD64" i="18"/>
  <c r="AE40" i="18"/>
  <c r="AC40" i="18"/>
  <c r="AD40" i="18"/>
  <c r="AE191" i="18"/>
  <c r="AF191" i="18"/>
  <c r="AC191" i="18"/>
  <c r="AD191" i="18"/>
  <c r="AE183" i="18"/>
  <c r="AC183" i="18"/>
  <c r="AD183" i="18"/>
  <c r="AF183" i="18"/>
  <c r="AE167" i="18"/>
  <c r="AC167" i="18"/>
  <c r="AF167" i="18"/>
  <c r="AD167" i="18"/>
  <c r="AE159" i="18"/>
  <c r="AF159" i="18"/>
  <c r="AC159" i="18"/>
  <c r="AD159" i="18"/>
  <c r="AE151" i="18"/>
  <c r="AD151" i="18"/>
  <c r="AC151" i="18"/>
  <c r="AF151" i="18"/>
  <c r="AE143" i="18"/>
  <c r="AF143" i="18"/>
  <c r="AC143" i="18"/>
  <c r="AD143" i="18"/>
  <c r="AE135" i="18"/>
  <c r="AF135" i="18"/>
  <c r="AC135" i="18"/>
  <c r="AD135" i="18"/>
  <c r="AE127" i="18"/>
  <c r="AF127" i="18"/>
  <c r="AC127" i="18"/>
  <c r="AD127" i="18"/>
  <c r="AE119" i="18"/>
  <c r="AD119" i="18"/>
  <c r="AF119" i="18"/>
  <c r="AC119" i="18"/>
  <c r="AE111" i="18"/>
  <c r="AF111" i="18"/>
  <c r="AC111" i="18"/>
  <c r="AD111" i="18"/>
  <c r="AE103" i="18"/>
  <c r="AF103" i="18"/>
  <c r="AC103" i="18"/>
  <c r="AD103" i="18"/>
  <c r="AE95" i="18"/>
  <c r="AF95" i="18"/>
  <c r="AC95" i="18"/>
  <c r="AD95" i="18"/>
  <c r="AE87" i="18"/>
  <c r="AC87" i="18"/>
  <c r="AD87" i="18"/>
  <c r="AF87" i="18"/>
  <c r="AD79" i="18"/>
  <c r="AE79" i="18"/>
  <c r="AC79" i="18"/>
  <c r="AD71" i="18"/>
  <c r="AE71" i="18"/>
  <c r="AC71" i="18"/>
  <c r="AD63" i="18"/>
  <c r="AE63" i="18"/>
  <c r="AC63" i="18"/>
  <c r="AD39" i="18"/>
  <c r="AE39" i="18"/>
  <c r="AC39" i="18"/>
  <c r="AF19" i="18"/>
  <c r="AF23" i="18"/>
  <c r="AF27" i="18"/>
  <c r="AF45" i="18"/>
  <c r="AC190" i="18"/>
  <c r="AD190" i="18"/>
  <c r="AF190" i="18"/>
  <c r="AE190" i="18"/>
  <c r="AC182" i="18"/>
  <c r="AD182" i="18"/>
  <c r="AE182" i="18"/>
  <c r="AF182" i="18"/>
  <c r="AC174" i="18"/>
  <c r="AD174" i="18"/>
  <c r="AE174" i="18"/>
  <c r="AF174" i="18"/>
  <c r="AC166" i="18"/>
  <c r="AD166" i="18"/>
  <c r="AE166" i="18"/>
  <c r="AF166" i="18"/>
  <c r="AC158" i="18"/>
  <c r="AD158" i="18"/>
  <c r="AF158" i="18"/>
  <c r="AE158" i="18"/>
  <c r="AC150" i="18"/>
  <c r="AD150" i="18"/>
  <c r="AE150" i="18"/>
  <c r="AF150" i="18"/>
  <c r="AC142" i="18"/>
  <c r="AD142" i="18"/>
  <c r="AE142" i="18"/>
  <c r="AF142" i="18"/>
  <c r="AC134" i="18"/>
  <c r="AD134" i="18"/>
  <c r="AE134" i="18"/>
  <c r="AF134" i="18"/>
  <c r="AC126" i="18"/>
  <c r="AD126" i="18"/>
  <c r="AF126" i="18"/>
  <c r="AE126" i="18"/>
  <c r="AC118" i="18"/>
  <c r="AD118" i="18"/>
  <c r="AE118" i="18"/>
  <c r="AF118" i="18"/>
  <c r="AC110" i="18"/>
  <c r="AD110" i="18"/>
  <c r="AE110" i="18"/>
  <c r="AF110" i="18"/>
  <c r="AC102" i="18"/>
  <c r="AD102" i="18"/>
  <c r="AE102" i="18"/>
  <c r="AF102" i="18"/>
  <c r="AC94" i="18"/>
  <c r="AD94" i="18"/>
  <c r="AE94" i="18"/>
  <c r="AF94" i="18"/>
  <c r="AC86" i="18"/>
  <c r="AD86" i="18"/>
  <c r="AE86" i="18"/>
  <c r="AF86" i="18"/>
  <c r="AE78" i="18"/>
  <c r="AC78" i="18"/>
  <c r="AD78" i="18"/>
  <c r="AE70" i="18"/>
  <c r="AD70" i="18"/>
  <c r="AC70" i="18"/>
  <c r="AE62" i="18"/>
  <c r="AC62" i="18"/>
  <c r="AD62" i="18"/>
  <c r="AE54" i="18"/>
  <c r="AC54" i="18"/>
  <c r="AD54" i="18"/>
  <c r="AE46" i="18"/>
  <c r="AC46" i="18"/>
  <c r="AD46" i="18"/>
  <c r="AE38" i="18"/>
  <c r="AC38" i="18"/>
  <c r="AD38" i="18"/>
  <c r="AE30" i="18"/>
  <c r="AC30" i="18"/>
  <c r="AD30" i="18"/>
  <c r="AE22" i="18"/>
  <c r="AC22" i="18"/>
  <c r="AD22" i="18"/>
  <c r="AF17" i="19"/>
  <c r="AE17" i="19"/>
  <c r="AD17" i="19"/>
  <c r="AC17" i="19"/>
  <c r="AE17" i="18"/>
  <c r="AF17" i="18"/>
  <c r="AD18" i="18"/>
  <c r="Y18" i="16"/>
  <c r="Z18" i="16"/>
  <c r="Y19" i="16"/>
  <c r="Z19" i="16"/>
  <c r="Y20" i="16"/>
  <c r="Z20" i="16"/>
  <c r="Y21" i="16"/>
  <c r="Z21" i="16"/>
  <c r="Y22" i="16"/>
  <c r="Z22" i="16"/>
  <c r="Y23" i="16"/>
  <c r="Z23" i="16"/>
  <c r="Y24" i="16"/>
  <c r="Z24" i="16"/>
  <c r="Y25" i="16"/>
  <c r="Z25" i="16"/>
  <c r="Y26" i="16"/>
  <c r="Z26" i="16"/>
  <c r="Y27" i="16"/>
  <c r="Z27" i="16"/>
  <c r="Y28" i="16"/>
  <c r="Z28" i="16"/>
  <c r="Y29" i="16"/>
  <c r="Z29" i="16"/>
  <c r="Y30" i="16"/>
  <c r="Z30" i="16"/>
  <c r="Y31" i="16"/>
  <c r="Z31" i="16"/>
  <c r="Y32" i="16"/>
  <c r="Z32" i="16"/>
  <c r="Y33" i="16"/>
  <c r="Z33" i="16"/>
  <c r="Y34" i="16"/>
  <c r="Z34" i="16"/>
  <c r="Y35" i="16"/>
  <c r="Z35" i="16"/>
  <c r="Y36" i="16"/>
  <c r="Z36" i="16"/>
  <c r="Y37" i="16"/>
  <c r="Z37" i="16"/>
  <c r="Y38" i="16"/>
  <c r="Z38" i="16"/>
  <c r="Y39" i="16"/>
  <c r="Z39" i="16"/>
  <c r="Y40" i="16"/>
  <c r="Z40" i="16"/>
  <c r="Y41" i="16"/>
  <c r="Z41" i="16"/>
  <c r="Y42" i="16"/>
  <c r="Z42" i="16"/>
  <c r="Y43" i="16"/>
  <c r="Z43" i="16"/>
  <c r="Y44" i="16"/>
  <c r="Z44" i="16"/>
  <c r="Y45" i="16"/>
  <c r="Z45" i="16"/>
  <c r="Y46" i="16"/>
  <c r="Z46" i="16"/>
  <c r="Y47" i="16"/>
  <c r="Z47" i="16"/>
  <c r="Y48" i="16"/>
  <c r="Z48" i="16"/>
  <c r="Y49" i="16"/>
  <c r="Z49" i="16"/>
  <c r="Y50" i="16"/>
  <c r="Z50" i="16"/>
  <c r="Y51" i="16"/>
  <c r="Z51" i="16"/>
  <c r="Y52" i="16"/>
  <c r="Z52" i="16"/>
  <c r="Y53" i="16"/>
  <c r="Z53" i="16"/>
  <c r="Y54" i="16"/>
  <c r="Z54" i="16"/>
  <c r="Y55" i="16"/>
  <c r="Z55" i="16"/>
  <c r="Y56" i="16"/>
  <c r="Z56" i="16"/>
  <c r="Y57" i="16"/>
  <c r="Z57" i="16"/>
  <c r="Y58" i="16"/>
  <c r="Z58" i="16"/>
  <c r="Y59" i="16"/>
  <c r="Z59" i="16"/>
  <c r="Y60" i="16"/>
  <c r="Z60" i="16"/>
  <c r="Y61" i="16"/>
  <c r="Z61" i="16"/>
  <c r="Y62" i="16"/>
  <c r="Z62" i="16"/>
  <c r="Y63" i="16"/>
  <c r="Z63" i="16"/>
  <c r="Y64" i="16"/>
  <c r="Z64" i="16"/>
  <c r="Y65" i="16"/>
  <c r="Z65" i="16"/>
  <c r="Y66" i="16"/>
  <c r="Z66" i="16"/>
  <c r="Y67" i="16"/>
  <c r="Z67" i="16"/>
  <c r="Y68" i="16"/>
  <c r="Z68" i="16"/>
  <c r="Y69" i="16"/>
  <c r="Z69" i="16"/>
  <c r="Y70" i="16"/>
  <c r="Z70" i="16"/>
  <c r="Y71" i="16"/>
  <c r="Z71" i="16"/>
  <c r="Y72" i="16"/>
  <c r="Z72" i="16"/>
  <c r="Y73" i="16"/>
  <c r="Z73" i="16"/>
  <c r="Y74" i="16"/>
  <c r="Z74" i="16"/>
  <c r="Y75" i="16"/>
  <c r="Z75" i="16"/>
  <c r="Y76" i="16"/>
  <c r="Z76" i="16"/>
  <c r="Y77" i="16"/>
  <c r="Z77" i="16"/>
  <c r="Y78" i="16"/>
  <c r="Z78" i="16"/>
  <c r="Y79" i="16"/>
  <c r="Z79" i="16"/>
  <c r="Y80" i="16"/>
  <c r="Z80" i="16"/>
  <c r="Y81" i="16"/>
  <c r="Z81" i="16"/>
  <c r="Y82" i="16"/>
  <c r="Z82" i="16"/>
  <c r="Y83" i="16"/>
  <c r="Z83" i="16"/>
  <c r="Y84" i="16"/>
  <c r="Z84" i="16"/>
  <c r="Y85" i="16"/>
  <c r="Z85" i="16"/>
  <c r="Y86" i="16"/>
  <c r="Z86" i="16"/>
  <c r="Y87" i="16"/>
  <c r="Z87" i="16"/>
  <c r="Y88" i="16"/>
  <c r="Z88" i="16"/>
  <c r="Y89" i="16"/>
  <c r="Z89" i="16"/>
  <c r="Y90" i="16"/>
  <c r="Z90" i="16"/>
  <c r="Y91" i="16"/>
  <c r="Z91" i="16"/>
  <c r="Y92" i="16"/>
  <c r="Z92" i="16"/>
  <c r="Y93" i="16"/>
  <c r="Z93" i="16"/>
  <c r="Y94" i="16"/>
  <c r="Z94" i="16"/>
  <c r="Y95" i="16"/>
  <c r="Z95" i="16"/>
  <c r="Y96" i="16"/>
  <c r="Z96" i="16"/>
  <c r="Y97" i="16"/>
  <c r="Z97" i="16"/>
  <c r="Y98" i="16"/>
  <c r="Z98" i="16"/>
  <c r="Y99" i="16"/>
  <c r="Z99" i="16"/>
  <c r="Y100" i="16"/>
  <c r="Z100" i="16"/>
  <c r="Y101" i="16"/>
  <c r="Z101" i="16"/>
  <c r="Y102" i="16"/>
  <c r="Z102" i="16"/>
  <c r="Y103" i="16"/>
  <c r="Z103" i="16"/>
  <c r="Y104" i="16"/>
  <c r="Z104" i="16"/>
  <c r="Y105" i="16"/>
  <c r="Z105" i="16"/>
  <c r="Y106" i="16"/>
  <c r="Z106" i="16"/>
  <c r="Y107" i="16"/>
  <c r="Z107" i="16"/>
  <c r="Y108" i="16"/>
  <c r="Z108" i="16"/>
  <c r="Y109" i="16"/>
  <c r="Z109" i="16"/>
  <c r="Y110" i="16"/>
  <c r="Z110" i="16"/>
  <c r="Y111" i="16"/>
  <c r="Z111" i="16"/>
  <c r="Y112" i="16"/>
  <c r="Z112" i="16"/>
  <c r="Y113" i="16"/>
  <c r="Z113" i="16"/>
  <c r="Y114" i="16"/>
  <c r="Z114" i="16"/>
  <c r="Y115" i="16"/>
  <c r="Z115" i="16"/>
  <c r="Y116" i="16"/>
  <c r="Z116" i="16"/>
  <c r="Y117" i="16"/>
  <c r="Z117" i="16"/>
  <c r="Y118" i="16"/>
  <c r="Z118" i="16"/>
  <c r="Y119" i="16"/>
  <c r="Z119" i="16"/>
  <c r="Y120" i="16"/>
  <c r="Z120" i="16"/>
  <c r="Y121" i="16"/>
  <c r="Z121" i="16"/>
  <c r="Y122" i="16"/>
  <c r="Z122" i="16"/>
  <c r="Y123" i="16"/>
  <c r="Z123" i="16"/>
  <c r="Y124" i="16"/>
  <c r="Z124" i="16"/>
  <c r="Y125" i="16"/>
  <c r="Z125" i="16"/>
  <c r="Y126" i="16"/>
  <c r="Z126" i="16"/>
  <c r="Y127" i="16"/>
  <c r="Z127" i="16"/>
  <c r="Y128" i="16"/>
  <c r="Z128" i="16"/>
  <c r="Y129" i="16"/>
  <c r="Z129" i="16"/>
  <c r="Y130" i="16"/>
  <c r="Z130" i="16"/>
  <c r="Y131" i="16"/>
  <c r="Z131" i="16"/>
  <c r="Y132" i="16"/>
  <c r="Z132" i="16"/>
  <c r="Y133" i="16"/>
  <c r="Z133" i="16"/>
  <c r="Y134" i="16"/>
  <c r="Z134" i="16"/>
  <c r="Y135" i="16"/>
  <c r="Z135" i="16"/>
  <c r="Y136" i="16"/>
  <c r="Z136" i="16"/>
  <c r="Y137" i="16"/>
  <c r="Z137" i="16"/>
  <c r="Y138" i="16"/>
  <c r="Z138" i="16"/>
  <c r="Y139" i="16"/>
  <c r="Z139" i="16"/>
  <c r="Y140" i="16"/>
  <c r="Z140" i="16"/>
  <c r="Y141" i="16"/>
  <c r="Z141" i="16"/>
  <c r="Y142" i="16"/>
  <c r="Z142" i="16"/>
  <c r="Y143" i="16"/>
  <c r="Z143" i="16"/>
  <c r="Y144" i="16"/>
  <c r="Z144" i="16"/>
  <c r="Y145" i="16"/>
  <c r="Z145" i="16"/>
  <c r="Y146" i="16"/>
  <c r="Z146" i="16"/>
  <c r="Y147" i="16"/>
  <c r="Z147" i="16"/>
  <c r="Y148" i="16"/>
  <c r="Z148" i="16"/>
  <c r="Y149" i="16"/>
  <c r="Z149" i="16"/>
  <c r="Y150" i="16"/>
  <c r="Z150" i="16"/>
  <c r="Y151" i="16"/>
  <c r="Z151" i="16"/>
  <c r="Y152" i="16"/>
  <c r="Z152" i="16"/>
  <c r="Y153" i="16"/>
  <c r="Z153" i="16"/>
  <c r="Y154" i="16"/>
  <c r="Z154" i="16"/>
  <c r="Y155" i="16"/>
  <c r="Z155" i="16"/>
  <c r="Y156" i="16"/>
  <c r="Z156" i="16"/>
  <c r="Y157" i="16"/>
  <c r="Z157" i="16"/>
  <c r="Y158" i="16"/>
  <c r="Z158" i="16"/>
  <c r="Y159" i="16"/>
  <c r="Z159" i="16"/>
  <c r="Y160" i="16"/>
  <c r="Z160" i="16"/>
  <c r="Y161" i="16"/>
  <c r="Z161" i="16"/>
  <c r="Y162" i="16"/>
  <c r="Z162" i="16"/>
  <c r="Y163" i="16"/>
  <c r="Z163" i="16"/>
  <c r="Y164" i="16"/>
  <c r="Z164" i="16"/>
  <c r="Y165" i="16"/>
  <c r="Z165" i="16"/>
  <c r="Y166" i="16"/>
  <c r="Z166" i="16"/>
  <c r="Y167" i="16"/>
  <c r="Z167" i="16"/>
  <c r="Y168" i="16"/>
  <c r="Z168" i="16"/>
  <c r="Y169" i="16"/>
  <c r="Z169" i="16"/>
  <c r="Y170" i="16"/>
  <c r="Z170" i="16"/>
  <c r="Y171" i="16"/>
  <c r="Z171" i="16"/>
  <c r="Y172" i="16"/>
  <c r="Z172" i="16"/>
  <c r="Y173" i="16"/>
  <c r="Z173" i="16"/>
  <c r="Y174" i="16"/>
  <c r="Z174" i="16"/>
  <c r="Y175" i="16"/>
  <c r="Z175" i="16"/>
  <c r="Y176" i="16"/>
  <c r="Z176" i="16"/>
  <c r="Y177" i="16"/>
  <c r="Z177" i="16"/>
  <c r="Y178" i="16"/>
  <c r="Z178" i="16"/>
  <c r="Y179" i="16"/>
  <c r="Z179" i="16"/>
  <c r="Y180" i="16"/>
  <c r="Z180" i="16"/>
  <c r="Y181" i="16"/>
  <c r="Z181" i="16"/>
  <c r="Y182" i="16"/>
  <c r="Z182" i="16"/>
  <c r="Y183" i="16"/>
  <c r="Z183" i="16"/>
  <c r="Y184" i="16"/>
  <c r="Z184" i="16"/>
  <c r="Y185" i="16"/>
  <c r="Z185" i="16"/>
  <c r="Y186" i="16"/>
  <c r="Z186" i="16"/>
  <c r="Y187" i="16"/>
  <c r="Z187" i="16"/>
  <c r="Y188" i="16"/>
  <c r="Z188" i="16"/>
  <c r="Y189" i="16"/>
  <c r="Z189" i="16"/>
  <c r="Y190" i="16"/>
  <c r="Z190" i="16"/>
  <c r="Y191" i="16"/>
  <c r="Z191" i="16"/>
  <c r="Y192" i="16"/>
  <c r="Z192" i="16"/>
  <c r="Y193" i="16"/>
  <c r="Z193" i="16"/>
  <c r="Y194" i="16"/>
  <c r="Z194" i="16"/>
  <c r="Y195" i="16"/>
  <c r="Z195" i="16"/>
  <c r="Y196" i="16"/>
  <c r="Z196" i="16"/>
  <c r="A18" i="16" l="1"/>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3" i="16"/>
  <c r="A134" i="16"/>
  <c r="A135" i="16"/>
  <c r="A136" i="16"/>
  <c r="A137" i="16"/>
  <c r="A138" i="16"/>
  <c r="A139" i="16"/>
  <c r="A140" i="16"/>
  <c r="A141" i="16"/>
  <c r="A142" i="16"/>
  <c r="A143" i="16"/>
  <c r="A144" i="16"/>
  <c r="A145" i="16"/>
  <c r="A146" i="16"/>
  <c r="A147" i="16"/>
  <c r="A148" i="16"/>
  <c r="A149" i="16"/>
  <c r="A150" i="16"/>
  <c r="A151" i="16"/>
  <c r="A152" i="16"/>
  <c r="A153" i="16"/>
  <c r="A154" i="16"/>
  <c r="A155" i="16"/>
  <c r="A156" i="16"/>
  <c r="A157" i="16"/>
  <c r="A158" i="16"/>
  <c r="A159" i="16"/>
  <c r="A160" i="16"/>
  <c r="A161" i="16"/>
  <c r="A162" i="16"/>
  <c r="A163" i="16"/>
  <c r="A164" i="16"/>
  <c r="A165" i="16"/>
  <c r="A166" i="16"/>
  <c r="A167" i="16"/>
  <c r="A168" i="16"/>
  <c r="A169" i="16"/>
  <c r="A170" i="16"/>
  <c r="A171" i="16"/>
  <c r="A172" i="16"/>
  <c r="A173" i="16"/>
  <c r="A174" i="16"/>
  <c r="A175" i="16"/>
  <c r="A176" i="16"/>
  <c r="A177" i="16"/>
  <c r="A178" i="16"/>
  <c r="A179" i="16"/>
  <c r="A180" i="16"/>
  <c r="A181" i="16"/>
  <c r="A182" i="16"/>
  <c r="A183" i="16"/>
  <c r="A184" i="16"/>
  <c r="A185" i="16"/>
  <c r="A186" i="16"/>
  <c r="A187" i="16"/>
  <c r="A188" i="16"/>
  <c r="A189" i="16"/>
  <c r="A190" i="16"/>
  <c r="A191" i="16"/>
  <c r="A192" i="16"/>
  <c r="A193" i="16"/>
  <c r="A194" i="16"/>
  <c r="A195" i="16"/>
  <c r="A196" i="16"/>
  <c r="A17" i="16"/>
  <c r="C18" i="16"/>
  <c r="AC18" i="16" s="1"/>
  <c r="C19" i="16"/>
  <c r="AC19" i="16" s="1"/>
  <c r="C20" i="16"/>
  <c r="AC20" i="16" s="1"/>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120" i="16"/>
  <c r="C121" i="16"/>
  <c r="C122" i="16"/>
  <c r="C123" i="16"/>
  <c r="C124" i="16"/>
  <c r="C125" i="16"/>
  <c r="C126" i="16"/>
  <c r="C127" i="16"/>
  <c r="C128" i="16"/>
  <c r="C129" i="16"/>
  <c r="C130" i="16"/>
  <c r="C131" i="16"/>
  <c r="C132" i="16"/>
  <c r="C133" i="16"/>
  <c r="C134" i="16"/>
  <c r="C135" i="16"/>
  <c r="C136" i="16"/>
  <c r="C137" i="16"/>
  <c r="C138" i="16"/>
  <c r="C139" i="16"/>
  <c r="C140" i="16"/>
  <c r="C141" i="16"/>
  <c r="C142" i="16"/>
  <c r="C143" i="16"/>
  <c r="C144" i="16"/>
  <c r="C145" i="16"/>
  <c r="C146" i="16"/>
  <c r="C147" i="16"/>
  <c r="C148" i="16"/>
  <c r="C149" i="16"/>
  <c r="C150" i="16"/>
  <c r="C151" i="16"/>
  <c r="C152" i="16"/>
  <c r="C153" i="16"/>
  <c r="C154" i="16"/>
  <c r="C155" i="16"/>
  <c r="C156" i="16"/>
  <c r="C157" i="16"/>
  <c r="C158" i="16"/>
  <c r="C159" i="16"/>
  <c r="C160" i="16"/>
  <c r="C161" i="16"/>
  <c r="C162" i="16"/>
  <c r="C163" i="16"/>
  <c r="C164" i="16"/>
  <c r="C165" i="16"/>
  <c r="C166" i="16"/>
  <c r="C167" i="16"/>
  <c r="C168" i="16"/>
  <c r="C169" i="16"/>
  <c r="C170" i="16"/>
  <c r="C171" i="16"/>
  <c r="C172" i="16"/>
  <c r="C173" i="16"/>
  <c r="C174" i="16"/>
  <c r="C175" i="16"/>
  <c r="C176" i="16"/>
  <c r="C177" i="16"/>
  <c r="C178" i="16"/>
  <c r="C179" i="16"/>
  <c r="C180" i="16"/>
  <c r="C181" i="16"/>
  <c r="C182" i="16"/>
  <c r="C183" i="16"/>
  <c r="C184" i="16"/>
  <c r="C185" i="16"/>
  <c r="C186" i="16"/>
  <c r="C187" i="16"/>
  <c r="C188" i="16"/>
  <c r="C189" i="16"/>
  <c r="C190" i="16"/>
  <c r="C191" i="16"/>
  <c r="C192" i="16"/>
  <c r="C193" i="16"/>
  <c r="C194" i="16"/>
  <c r="C195" i="16"/>
  <c r="C196" i="16"/>
  <c r="E16" i="16"/>
  <c r="F16" i="16"/>
  <c r="G16" i="16"/>
  <c r="H16" i="16"/>
  <c r="I16" i="16"/>
  <c r="J16" i="16"/>
  <c r="L16" i="16"/>
  <c r="M16" i="16"/>
  <c r="N16" i="16"/>
  <c r="O16" i="16"/>
  <c r="P16" i="16"/>
  <c r="Q16" i="16"/>
  <c r="R16" i="16"/>
  <c r="S16" i="16"/>
  <c r="T16" i="16"/>
  <c r="U16" i="16"/>
  <c r="B196" i="16"/>
  <c r="B195" i="16"/>
  <c r="B194" i="16"/>
  <c r="B193" i="16"/>
  <c r="B192" i="16"/>
  <c r="B191" i="16"/>
  <c r="B190" i="16"/>
  <c r="B189" i="16"/>
  <c r="B188" i="16"/>
  <c r="B187" i="16"/>
  <c r="B186" i="16"/>
  <c r="B185" i="16"/>
  <c r="B184" i="16"/>
  <c r="B183" i="16"/>
  <c r="B182" i="16"/>
  <c r="B181" i="16"/>
  <c r="B180" i="16"/>
  <c r="B179" i="16"/>
  <c r="B178" i="16"/>
  <c r="B177" i="16"/>
  <c r="B176" i="16"/>
  <c r="B175" i="16"/>
  <c r="B174" i="16"/>
  <c r="B173" i="16"/>
  <c r="B172" i="16"/>
  <c r="B171" i="16"/>
  <c r="B170" i="16"/>
  <c r="B169" i="16"/>
  <c r="B168" i="16"/>
  <c r="B167" i="16"/>
  <c r="B166" i="16"/>
  <c r="B165" i="16"/>
  <c r="B164" i="16"/>
  <c r="B163" i="16"/>
  <c r="B162" i="16"/>
  <c r="B161" i="16"/>
  <c r="B160" i="16"/>
  <c r="B159" i="16"/>
  <c r="B158" i="16"/>
  <c r="B157" i="16"/>
  <c r="B156" i="16"/>
  <c r="B155" i="16"/>
  <c r="B154" i="16"/>
  <c r="B153" i="16"/>
  <c r="B152" i="16"/>
  <c r="B151" i="16"/>
  <c r="B150" i="16"/>
  <c r="B149" i="16"/>
  <c r="B148" i="16"/>
  <c r="B147" i="16"/>
  <c r="B146" i="16"/>
  <c r="B145" i="16"/>
  <c r="B144" i="16"/>
  <c r="B143" i="16"/>
  <c r="B142" i="16"/>
  <c r="B141" i="16"/>
  <c r="B140" i="16"/>
  <c r="B139" i="16"/>
  <c r="B138" i="16"/>
  <c r="B137" i="16"/>
  <c r="B136" i="16"/>
  <c r="B135" i="16"/>
  <c r="B134" i="16"/>
  <c r="B133" i="16"/>
  <c r="B132" i="16"/>
  <c r="B131" i="16"/>
  <c r="B130" i="16"/>
  <c r="B129" i="16"/>
  <c r="B128" i="16"/>
  <c r="B127" i="16"/>
  <c r="B126" i="16"/>
  <c r="B125" i="16"/>
  <c r="B124" i="16"/>
  <c r="B123" i="16"/>
  <c r="B122" i="16"/>
  <c r="B121" i="16"/>
  <c r="B120" i="16"/>
  <c r="B119" i="16"/>
  <c r="B118" i="16"/>
  <c r="B117" i="16"/>
  <c r="B116" i="16"/>
  <c r="B115" i="16"/>
  <c r="B114" i="16"/>
  <c r="B113" i="16"/>
  <c r="B112" i="16"/>
  <c r="B111" i="16"/>
  <c r="B110" i="16"/>
  <c r="B109" i="16"/>
  <c r="B108" i="16"/>
  <c r="B107" i="16"/>
  <c r="B106" i="16"/>
  <c r="B105" i="16"/>
  <c r="B104" i="16"/>
  <c r="B103" i="16"/>
  <c r="B102" i="16"/>
  <c r="B101" i="16"/>
  <c r="B100" i="16"/>
  <c r="B99" i="16"/>
  <c r="B98" i="16"/>
  <c r="B97" i="16"/>
  <c r="B96" i="16"/>
  <c r="B95" i="16"/>
  <c r="B94" i="16"/>
  <c r="B93" i="16"/>
  <c r="B92" i="16"/>
  <c r="B91" i="16"/>
  <c r="B90" i="16"/>
  <c r="B89" i="16"/>
  <c r="B88" i="16"/>
  <c r="B87" i="16"/>
  <c r="B86" i="16"/>
  <c r="B85" i="16"/>
  <c r="B84" i="16"/>
  <c r="B83" i="16"/>
  <c r="B82" i="16"/>
  <c r="B81" i="16"/>
  <c r="B80" i="16"/>
  <c r="B79" i="16"/>
  <c r="B78" i="16"/>
  <c r="B77" i="16"/>
  <c r="B76" i="16"/>
  <c r="B75" i="16"/>
  <c r="B74" i="16"/>
  <c r="B73" i="16"/>
  <c r="B72" i="16"/>
  <c r="B71" i="16"/>
  <c r="B70" i="16"/>
  <c r="B69" i="16"/>
  <c r="B68" i="16"/>
  <c r="B67" i="16"/>
  <c r="B66"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B40" i="16"/>
  <c r="B39" i="16"/>
  <c r="B38" i="16"/>
  <c r="B37" i="16"/>
  <c r="B36" i="16"/>
  <c r="B35" i="16"/>
  <c r="B34" i="16"/>
  <c r="B33" i="16"/>
  <c r="B32" i="16"/>
  <c r="B31" i="16"/>
  <c r="B30" i="16"/>
  <c r="B29" i="16"/>
  <c r="B28" i="16"/>
  <c r="B27" i="16"/>
  <c r="B26" i="16"/>
  <c r="B25" i="16"/>
  <c r="B24" i="16"/>
  <c r="B23" i="16"/>
  <c r="B22" i="16"/>
  <c r="B21" i="16"/>
  <c r="B20" i="16"/>
  <c r="B19" i="16"/>
  <c r="B18" i="16"/>
  <c r="B17" i="16"/>
  <c r="D16" i="16"/>
  <c r="C27" i="14"/>
  <c r="D27" i="14"/>
  <c r="E27" i="14"/>
  <c r="F27" i="14"/>
  <c r="G27" i="14"/>
  <c r="C18" i="14"/>
  <c r="D18" i="14"/>
  <c r="E18" i="14"/>
  <c r="F18" i="14"/>
  <c r="G18" i="14"/>
  <c r="AF179" i="16" l="1"/>
  <c r="AC179" i="16"/>
  <c r="AD179" i="16"/>
  <c r="AE179" i="16"/>
  <c r="AF155" i="16"/>
  <c r="AC155" i="16"/>
  <c r="AD155" i="16"/>
  <c r="AE155" i="16"/>
  <c r="AC123" i="16"/>
  <c r="AD123" i="16"/>
  <c r="AE123" i="16"/>
  <c r="AF123" i="16"/>
  <c r="AC91" i="16"/>
  <c r="AD91" i="16"/>
  <c r="AE91" i="16"/>
  <c r="AF91" i="16"/>
  <c r="AC51" i="16"/>
  <c r="AD51" i="16"/>
  <c r="AE51" i="16"/>
  <c r="AF51" i="16"/>
  <c r="AC27" i="16"/>
  <c r="AD27" i="16"/>
  <c r="AE27" i="16"/>
  <c r="AF27" i="16"/>
  <c r="AC178" i="16"/>
  <c r="AD178" i="16"/>
  <c r="AE178" i="16"/>
  <c r="AF178" i="16"/>
  <c r="AC146" i="16"/>
  <c r="AD146" i="16"/>
  <c r="AE146" i="16"/>
  <c r="AF146" i="16"/>
  <c r="AC122" i="16"/>
  <c r="AD122" i="16"/>
  <c r="AE122" i="16"/>
  <c r="AF122" i="16"/>
  <c r="AC90" i="16"/>
  <c r="AD90" i="16"/>
  <c r="AE90" i="16"/>
  <c r="AF90" i="16"/>
  <c r="AC66" i="16"/>
  <c r="AD66" i="16"/>
  <c r="AE66" i="16"/>
  <c r="AF66" i="16"/>
  <c r="AC42" i="16"/>
  <c r="AD42" i="16"/>
  <c r="AE42" i="16"/>
  <c r="AF42" i="16"/>
  <c r="AF169" i="16"/>
  <c r="AC169" i="16"/>
  <c r="AD169" i="16"/>
  <c r="AE169" i="16"/>
  <c r="AF137" i="16"/>
  <c r="AC137" i="16"/>
  <c r="AD137" i="16"/>
  <c r="AE137" i="16"/>
  <c r="AC105" i="16"/>
  <c r="AD105" i="16"/>
  <c r="AE105" i="16"/>
  <c r="AF105" i="16"/>
  <c r="AC81" i="16"/>
  <c r="AD81" i="16"/>
  <c r="AE81" i="16"/>
  <c r="AF81" i="16"/>
  <c r="AC49" i="16"/>
  <c r="AD49" i="16"/>
  <c r="AE49" i="16"/>
  <c r="AF49" i="16"/>
  <c r="AE184" i="16"/>
  <c r="AF184" i="16"/>
  <c r="AC184" i="16"/>
  <c r="AD184" i="16"/>
  <c r="AF160" i="16"/>
  <c r="AC160" i="16"/>
  <c r="AD160" i="16"/>
  <c r="AE160" i="16"/>
  <c r="AE152" i="16"/>
  <c r="AC152" i="16"/>
  <c r="AF152" i="16"/>
  <c r="AD152" i="16"/>
  <c r="AE136" i="16"/>
  <c r="AF136" i="16"/>
  <c r="AC136" i="16"/>
  <c r="AD136" i="16"/>
  <c r="AC128" i="16"/>
  <c r="AD128" i="16"/>
  <c r="AE128" i="16"/>
  <c r="AF128" i="16"/>
  <c r="AE120" i="16"/>
  <c r="AC120" i="16"/>
  <c r="AD120" i="16"/>
  <c r="AF120" i="16"/>
  <c r="AD112" i="16"/>
  <c r="AC112" i="16"/>
  <c r="AE112" i="16"/>
  <c r="AF112" i="16"/>
  <c r="AE104" i="16"/>
  <c r="AC104" i="16"/>
  <c r="AD104" i="16"/>
  <c r="AF104" i="16"/>
  <c r="AD96" i="16"/>
  <c r="AC96" i="16"/>
  <c r="AE96" i="16"/>
  <c r="AF96" i="16"/>
  <c r="AE88" i="16"/>
  <c r="AC88" i="16"/>
  <c r="AD88" i="16"/>
  <c r="AF88" i="16"/>
  <c r="AD80" i="16"/>
  <c r="AC80" i="16"/>
  <c r="AE80" i="16"/>
  <c r="AF80" i="16"/>
  <c r="AE72" i="16"/>
  <c r="AC72" i="16"/>
  <c r="AD72" i="16"/>
  <c r="AF72" i="16"/>
  <c r="AC64" i="16"/>
  <c r="AD64" i="16"/>
  <c r="AE64" i="16"/>
  <c r="AF64" i="16"/>
  <c r="AC56" i="16"/>
  <c r="AE56" i="16"/>
  <c r="AD56" i="16"/>
  <c r="AF56" i="16"/>
  <c r="AE48" i="16"/>
  <c r="AD48" i="16"/>
  <c r="AC48" i="16"/>
  <c r="AF48" i="16"/>
  <c r="AE40" i="16"/>
  <c r="AD40" i="16"/>
  <c r="AC40" i="16"/>
  <c r="AF40" i="16"/>
  <c r="AC32" i="16"/>
  <c r="AD32" i="16"/>
  <c r="AE32" i="16"/>
  <c r="AF32" i="16"/>
  <c r="AE24" i="16"/>
  <c r="AD24" i="16"/>
  <c r="AC24" i="16"/>
  <c r="AF24" i="16"/>
  <c r="AD191" i="16"/>
  <c r="AE191" i="16"/>
  <c r="AF191" i="16"/>
  <c r="AC191" i="16"/>
  <c r="AF183" i="16"/>
  <c r="AE183" i="16"/>
  <c r="AC183" i="16"/>
  <c r="AD183" i="16"/>
  <c r="AF175" i="16"/>
  <c r="AD175" i="16"/>
  <c r="AE175" i="16"/>
  <c r="AC175" i="16"/>
  <c r="AF167" i="16"/>
  <c r="AE167" i="16"/>
  <c r="AC167" i="16"/>
  <c r="AD167" i="16"/>
  <c r="AF159" i="16"/>
  <c r="AD159" i="16"/>
  <c r="AE159" i="16"/>
  <c r="AC159" i="16"/>
  <c r="AF151" i="16"/>
  <c r="AE151" i="16"/>
  <c r="AC151" i="16"/>
  <c r="AD151" i="16"/>
  <c r="AF143" i="16"/>
  <c r="AD143" i="16"/>
  <c r="AE143" i="16"/>
  <c r="AC143" i="16"/>
  <c r="AF135" i="16"/>
  <c r="AE135" i="16"/>
  <c r="AC135" i="16"/>
  <c r="AD135" i="16"/>
  <c r="AF127" i="16"/>
  <c r="AD127" i="16"/>
  <c r="AE127" i="16"/>
  <c r="AC127" i="16"/>
  <c r="AC119" i="16"/>
  <c r="AD119" i="16"/>
  <c r="AE119" i="16"/>
  <c r="AF119" i="16"/>
  <c r="AC111" i="16"/>
  <c r="AD111" i="16"/>
  <c r="AE111" i="16"/>
  <c r="AF111" i="16"/>
  <c r="AC103" i="16"/>
  <c r="AD103" i="16"/>
  <c r="AE103" i="16"/>
  <c r="AF103" i="16"/>
  <c r="AC95" i="16"/>
  <c r="AD95" i="16"/>
  <c r="AE95" i="16"/>
  <c r="AF95" i="16"/>
  <c r="AC87" i="16"/>
  <c r="AD87" i="16"/>
  <c r="AE87" i="16"/>
  <c r="AF87" i="16"/>
  <c r="AC79" i="16"/>
  <c r="AD79" i="16"/>
  <c r="AE79" i="16"/>
  <c r="AF79" i="16"/>
  <c r="AC71" i="16"/>
  <c r="AD71" i="16"/>
  <c r="AE71" i="16"/>
  <c r="AF71" i="16"/>
  <c r="AC63" i="16"/>
  <c r="AD63" i="16"/>
  <c r="AE63" i="16"/>
  <c r="AF63" i="16"/>
  <c r="AC55" i="16"/>
  <c r="AD55" i="16"/>
  <c r="AE55" i="16"/>
  <c r="AF55" i="16"/>
  <c r="AC47" i="16"/>
  <c r="AD47" i="16"/>
  <c r="AE47" i="16"/>
  <c r="AF47" i="16"/>
  <c r="AC39" i="16"/>
  <c r="AD39" i="16"/>
  <c r="AE39" i="16"/>
  <c r="AF39" i="16"/>
  <c r="AC31" i="16"/>
  <c r="AD31" i="16"/>
  <c r="AE31" i="16"/>
  <c r="AF31" i="16"/>
  <c r="AC23" i="16"/>
  <c r="AD23" i="16"/>
  <c r="AE23" i="16"/>
  <c r="AF23" i="16"/>
  <c r="AF171" i="16"/>
  <c r="AC171" i="16"/>
  <c r="AD171" i="16"/>
  <c r="AE171" i="16"/>
  <c r="AF139" i="16"/>
  <c r="AC139" i="16"/>
  <c r="AD139" i="16"/>
  <c r="AE139" i="16"/>
  <c r="AC115" i="16"/>
  <c r="AD115" i="16"/>
  <c r="AE115" i="16"/>
  <c r="AF115" i="16"/>
  <c r="AC75" i="16"/>
  <c r="AD75" i="16"/>
  <c r="AE75" i="16"/>
  <c r="AF75" i="16"/>
  <c r="AC35" i="16"/>
  <c r="AD35" i="16"/>
  <c r="AE35" i="16"/>
  <c r="AF35" i="16"/>
  <c r="AF170" i="16"/>
  <c r="AC170" i="16"/>
  <c r="AD170" i="16"/>
  <c r="AE170" i="16"/>
  <c r="AC114" i="16"/>
  <c r="AD114" i="16"/>
  <c r="AE114" i="16"/>
  <c r="AF114" i="16"/>
  <c r="AF177" i="16"/>
  <c r="AE177" i="16"/>
  <c r="AD177" i="16"/>
  <c r="AC177" i="16"/>
  <c r="AF145" i="16"/>
  <c r="AE145" i="16"/>
  <c r="AC145" i="16"/>
  <c r="AD145" i="16"/>
  <c r="AC121" i="16"/>
  <c r="AD121" i="16"/>
  <c r="AE121" i="16"/>
  <c r="AF121" i="16"/>
  <c r="AC89" i="16"/>
  <c r="AD89" i="16"/>
  <c r="AE89" i="16"/>
  <c r="AF89" i="16"/>
  <c r="AC57" i="16"/>
  <c r="AD57" i="16"/>
  <c r="AE57" i="16"/>
  <c r="AF57" i="16"/>
  <c r="AC41" i="16"/>
  <c r="AD41" i="16"/>
  <c r="AE41" i="16"/>
  <c r="AF41" i="16"/>
  <c r="AD182" i="16"/>
  <c r="AE182" i="16"/>
  <c r="AF182" i="16"/>
  <c r="AC182" i="16"/>
  <c r="AF158" i="16"/>
  <c r="AE158" i="16"/>
  <c r="AC158" i="16"/>
  <c r="AD158" i="16"/>
  <c r="AD150" i="16"/>
  <c r="AE150" i="16"/>
  <c r="AF150" i="16"/>
  <c r="AC150" i="16"/>
  <c r="AF142" i="16"/>
  <c r="AE142" i="16"/>
  <c r="AC142" i="16"/>
  <c r="AD142" i="16"/>
  <c r="AD134" i="16"/>
  <c r="AE134" i="16"/>
  <c r="AF134" i="16"/>
  <c r="AC134" i="16"/>
  <c r="AE126" i="16"/>
  <c r="AC126" i="16"/>
  <c r="AD126" i="16"/>
  <c r="AF126" i="16"/>
  <c r="AC118" i="16"/>
  <c r="AD118" i="16"/>
  <c r="AE118" i="16"/>
  <c r="AF118" i="16"/>
  <c r="AC110" i="16"/>
  <c r="AD110" i="16"/>
  <c r="AE110" i="16"/>
  <c r="AF110" i="16"/>
  <c r="AC102" i="16"/>
  <c r="AD102" i="16"/>
  <c r="AE102" i="16"/>
  <c r="AF102" i="16"/>
  <c r="AC94" i="16"/>
  <c r="AD94" i="16"/>
  <c r="AE94" i="16"/>
  <c r="AF94" i="16"/>
  <c r="AC86" i="16"/>
  <c r="AD86" i="16"/>
  <c r="AE86" i="16"/>
  <c r="AF86" i="16"/>
  <c r="AC78" i="16"/>
  <c r="AD78" i="16"/>
  <c r="AE78" i="16"/>
  <c r="AF78" i="16"/>
  <c r="AC70" i="16"/>
  <c r="AD70" i="16"/>
  <c r="AE70" i="16"/>
  <c r="AF70" i="16"/>
  <c r="AC62" i="16"/>
  <c r="AD62" i="16"/>
  <c r="AE62" i="16"/>
  <c r="AF62" i="16"/>
  <c r="AC54" i="16"/>
  <c r="AD54" i="16"/>
  <c r="AE54" i="16"/>
  <c r="AF54" i="16"/>
  <c r="AC46" i="16"/>
  <c r="AD46" i="16"/>
  <c r="AE46" i="16"/>
  <c r="AF46" i="16"/>
  <c r="AC38" i="16"/>
  <c r="AD38" i="16"/>
  <c r="AE38" i="16"/>
  <c r="AF38" i="16"/>
  <c r="AC30" i="16"/>
  <c r="AD30" i="16"/>
  <c r="AE30" i="16"/>
  <c r="AF30" i="16"/>
  <c r="AC22" i="16"/>
  <c r="AD22" i="16"/>
  <c r="AE22" i="16"/>
  <c r="AF22" i="16"/>
  <c r="AF187" i="16"/>
  <c r="AC187" i="16"/>
  <c r="AD187" i="16"/>
  <c r="AE187" i="16"/>
  <c r="AF147" i="16"/>
  <c r="AD147" i="16"/>
  <c r="AC147" i="16"/>
  <c r="AE147" i="16"/>
  <c r="AC107" i="16"/>
  <c r="AD107" i="16"/>
  <c r="AE107" i="16"/>
  <c r="AF107" i="16"/>
  <c r="AC83" i="16"/>
  <c r="AD83" i="16"/>
  <c r="AE83" i="16"/>
  <c r="AF83" i="16"/>
  <c r="AC59" i="16"/>
  <c r="AD59" i="16"/>
  <c r="AE59" i="16"/>
  <c r="AF59" i="16"/>
  <c r="AC43" i="16"/>
  <c r="AD43" i="16"/>
  <c r="AE43" i="16"/>
  <c r="AF43" i="16"/>
  <c r="AF186" i="16"/>
  <c r="AC186" i="16"/>
  <c r="AE186" i="16"/>
  <c r="AD186" i="16"/>
  <c r="AF154" i="16"/>
  <c r="AC154" i="16"/>
  <c r="AD154" i="16"/>
  <c r="AE154" i="16"/>
  <c r="AC130" i="16"/>
  <c r="AD130" i="16"/>
  <c r="AE130" i="16"/>
  <c r="AF130" i="16"/>
  <c r="AC98" i="16"/>
  <c r="AD98" i="16"/>
  <c r="AE98" i="16"/>
  <c r="AF98" i="16"/>
  <c r="AC74" i="16"/>
  <c r="AD74" i="16"/>
  <c r="AE74" i="16"/>
  <c r="AF74" i="16"/>
  <c r="AC50" i="16"/>
  <c r="AD50" i="16"/>
  <c r="AE50" i="16"/>
  <c r="AF50" i="16"/>
  <c r="AC26" i="16"/>
  <c r="AD26" i="16"/>
  <c r="AE26" i="16"/>
  <c r="AF26" i="16"/>
  <c r="AD193" i="16"/>
  <c r="AE193" i="16"/>
  <c r="AF193" i="16"/>
  <c r="AC193" i="16"/>
  <c r="AF161" i="16"/>
  <c r="AE161" i="16"/>
  <c r="AC161" i="16"/>
  <c r="AD161" i="16"/>
  <c r="AF129" i="16"/>
  <c r="AE129" i="16"/>
  <c r="AC129" i="16"/>
  <c r="AD129" i="16"/>
  <c r="AC97" i="16"/>
  <c r="AD97" i="16"/>
  <c r="AE97" i="16"/>
  <c r="AF97" i="16"/>
  <c r="AC65" i="16"/>
  <c r="AD65" i="16"/>
  <c r="AE65" i="16"/>
  <c r="AF65" i="16"/>
  <c r="AC33" i="16"/>
  <c r="AD33" i="16"/>
  <c r="AE33" i="16"/>
  <c r="AF33" i="16"/>
  <c r="AE168" i="16"/>
  <c r="AF168" i="16"/>
  <c r="AD168" i="16"/>
  <c r="AC168" i="16"/>
  <c r="AE190" i="16"/>
  <c r="AC190" i="16"/>
  <c r="AD190" i="16"/>
  <c r="AF190" i="16"/>
  <c r="AD166" i="16"/>
  <c r="AE166" i="16"/>
  <c r="AF166" i="16"/>
  <c r="AC166" i="16"/>
  <c r="AF189" i="16"/>
  <c r="AC189" i="16"/>
  <c r="AD189" i="16"/>
  <c r="AE189" i="16"/>
  <c r="AF181" i="16"/>
  <c r="AD181" i="16"/>
  <c r="AC181" i="16"/>
  <c r="AE181" i="16"/>
  <c r="AF173" i="16"/>
  <c r="AC173" i="16"/>
  <c r="AD173" i="16"/>
  <c r="AE173" i="16"/>
  <c r="AF165" i="16"/>
  <c r="AC165" i="16"/>
  <c r="AD165" i="16"/>
  <c r="AE165" i="16"/>
  <c r="AF157" i="16"/>
  <c r="AC157" i="16"/>
  <c r="AD157" i="16"/>
  <c r="AE157" i="16"/>
  <c r="AF149" i="16"/>
  <c r="AE149" i="16"/>
  <c r="AD149" i="16"/>
  <c r="AC149" i="16"/>
  <c r="AF141" i="16"/>
  <c r="AC141" i="16"/>
  <c r="AD141" i="16"/>
  <c r="AE141" i="16"/>
  <c r="AF133" i="16"/>
  <c r="AE133" i="16"/>
  <c r="AD133" i="16"/>
  <c r="AC133" i="16"/>
  <c r="AF125" i="16"/>
  <c r="AC125" i="16"/>
  <c r="AD125" i="16"/>
  <c r="AE125" i="16"/>
  <c r="AC117" i="16"/>
  <c r="AD117" i="16"/>
  <c r="AE117" i="16"/>
  <c r="AF117" i="16"/>
  <c r="AC109" i="16"/>
  <c r="AD109" i="16"/>
  <c r="AE109" i="16"/>
  <c r="AF109" i="16"/>
  <c r="AC101" i="16"/>
  <c r="AD101" i="16"/>
  <c r="AE101" i="16"/>
  <c r="AF101" i="16"/>
  <c r="AC93" i="16"/>
  <c r="AD93" i="16"/>
  <c r="AE93" i="16"/>
  <c r="AF93" i="16"/>
  <c r="AC85" i="16"/>
  <c r="AD85" i="16"/>
  <c r="AE85" i="16"/>
  <c r="AF85" i="16"/>
  <c r="AC77" i="16"/>
  <c r="AD77" i="16"/>
  <c r="AE77" i="16"/>
  <c r="AF77" i="16"/>
  <c r="AC69" i="16"/>
  <c r="AD69" i="16"/>
  <c r="AE69" i="16"/>
  <c r="AF69" i="16"/>
  <c r="AC61" i="16"/>
  <c r="AD61" i="16"/>
  <c r="AE61" i="16"/>
  <c r="AF61" i="16"/>
  <c r="AC53" i="16"/>
  <c r="AD53" i="16"/>
  <c r="AE53" i="16"/>
  <c r="AF53" i="16"/>
  <c r="AC45" i="16"/>
  <c r="AD45" i="16"/>
  <c r="AE45" i="16"/>
  <c r="AF45" i="16"/>
  <c r="AC37" i="16"/>
  <c r="AD37" i="16"/>
  <c r="AE37" i="16"/>
  <c r="AF37" i="16"/>
  <c r="AC29" i="16"/>
  <c r="AD29" i="16"/>
  <c r="AE29" i="16"/>
  <c r="AF29" i="16"/>
  <c r="AC21" i="16"/>
  <c r="AD21" i="16"/>
  <c r="AE21" i="16"/>
  <c r="AF21" i="16"/>
  <c r="AD18" i="16"/>
  <c r="AD195" i="16"/>
  <c r="AE195" i="16"/>
  <c r="AF195" i="16"/>
  <c r="AC195" i="16"/>
  <c r="AF163" i="16"/>
  <c r="AC163" i="16"/>
  <c r="AD163" i="16"/>
  <c r="AE163" i="16"/>
  <c r="AF131" i="16"/>
  <c r="AD131" i="16"/>
  <c r="AC131" i="16"/>
  <c r="AE131" i="16"/>
  <c r="AC99" i="16"/>
  <c r="AD99" i="16"/>
  <c r="AE99" i="16"/>
  <c r="AF99" i="16"/>
  <c r="AC67" i="16"/>
  <c r="AD67" i="16"/>
  <c r="AE67" i="16"/>
  <c r="AF67" i="16"/>
  <c r="AD194" i="16"/>
  <c r="AE194" i="16"/>
  <c r="AC194" i="16"/>
  <c r="AF194" i="16"/>
  <c r="AC162" i="16"/>
  <c r="AD162" i="16"/>
  <c r="AE162" i="16"/>
  <c r="AF162" i="16"/>
  <c r="AF138" i="16"/>
  <c r="AD138" i="16"/>
  <c r="AC138" i="16"/>
  <c r="AE138" i="16"/>
  <c r="AC106" i="16"/>
  <c r="AD106" i="16"/>
  <c r="AE106" i="16"/>
  <c r="AF106" i="16"/>
  <c r="AC82" i="16"/>
  <c r="AD82" i="16"/>
  <c r="AE82" i="16"/>
  <c r="AF82" i="16"/>
  <c r="AC58" i="16"/>
  <c r="AD58" i="16"/>
  <c r="AE58" i="16"/>
  <c r="AF58" i="16"/>
  <c r="AC34" i="16"/>
  <c r="AD34" i="16"/>
  <c r="AE34" i="16"/>
  <c r="AF34" i="16"/>
  <c r="AF185" i="16"/>
  <c r="AC185" i="16"/>
  <c r="AD185" i="16"/>
  <c r="AE185" i="16"/>
  <c r="AF153" i="16"/>
  <c r="AC153" i="16"/>
  <c r="AD153" i="16"/>
  <c r="AE153" i="16"/>
  <c r="AC113" i="16"/>
  <c r="AD113" i="16"/>
  <c r="AE113" i="16"/>
  <c r="AF113" i="16"/>
  <c r="AC73" i="16"/>
  <c r="AD73" i="16"/>
  <c r="AE73" i="16"/>
  <c r="AF73" i="16"/>
  <c r="AC25" i="16"/>
  <c r="AD25" i="16"/>
  <c r="AE25" i="16"/>
  <c r="AF25" i="16"/>
  <c r="AD192" i="16"/>
  <c r="AE192" i="16"/>
  <c r="AC192" i="16"/>
  <c r="AF192" i="16"/>
  <c r="AC176" i="16"/>
  <c r="AF176" i="16"/>
  <c r="AD176" i="16"/>
  <c r="AE176" i="16"/>
  <c r="AF144" i="16"/>
  <c r="AC144" i="16"/>
  <c r="AD144" i="16"/>
  <c r="AE144" i="16"/>
  <c r="AC174" i="16"/>
  <c r="AD174" i="16"/>
  <c r="AE174" i="16"/>
  <c r="AF174" i="16"/>
  <c r="AC196" i="16"/>
  <c r="AD196" i="16"/>
  <c r="AE196" i="16"/>
  <c r="AF196" i="16"/>
  <c r="AC188" i="16"/>
  <c r="AD188" i="16"/>
  <c r="AE188" i="16"/>
  <c r="AF188" i="16"/>
  <c r="AC180" i="16"/>
  <c r="AD180" i="16"/>
  <c r="AE180" i="16"/>
  <c r="AF180" i="16"/>
  <c r="AD172" i="16"/>
  <c r="AC172" i="16"/>
  <c r="AE172" i="16"/>
  <c r="AF172" i="16"/>
  <c r="AC164" i="16"/>
  <c r="AD164" i="16"/>
  <c r="AE164" i="16"/>
  <c r="AF164" i="16"/>
  <c r="AE156" i="16"/>
  <c r="AC156" i="16"/>
  <c r="AD156" i="16"/>
  <c r="AF156" i="16"/>
  <c r="AC148" i="16"/>
  <c r="AD148" i="16"/>
  <c r="AE148" i="16"/>
  <c r="AF148" i="16"/>
  <c r="AE140" i="16"/>
  <c r="AD140" i="16"/>
  <c r="AC140" i="16"/>
  <c r="AF140" i="16"/>
  <c r="AC132" i="16"/>
  <c r="AD132" i="16"/>
  <c r="AE132" i="16"/>
  <c r="AF132" i="16"/>
  <c r="AE124" i="16"/>
  <c r="AD124" i="16"/>
  <c r="AC124" i="16"/>
  <c r="AF124" i="16"/>
  <c r="AD116" i="16"/>
  <c r="AE116" i="16"/>
  <c r="AC116" i="16"/>
  <c r="AF116" i="16"/>
  <c r="AE108" i="16"/>
  <c r="AD108" i="16"/>
  <c r="AC108" i="16"/>
  <c r="AF108" i="16"/>
  <c r="AD100" i="16"/>
  <c r="AE100" i="16"/>
  <c r="AC100" i="16"/>
  <c r="AF100" i="16"/>
  <c r="AE92" i="16"/>
  <c r="AD92" i="16"/>
  <c r="AC92" i="16"/>
  <c r="AF92" i="16"/>
  <c r="AD84" i="16"/>
  <c r="AE84" i="16"/>
  <c r="AC84" i="16"/>
  <c r="AF84" i="16"/>
  <c r="AE76" i="16"/>
  <c r="AD76" i="16"/>
  <c r="AC76" i="16"/>
  <c r="AF76" i="16"/>
  <c r="AD68" i="16"/>
  <c r="AC68" i="16"/>
  <c r="AE68" i="16"/>
  <c r="AF68" i="16"/>
  <c r="AD60" i="16"/>
  <c r="AE60" i="16"/>
  <c r="AC60" i="16"/>
  <c r="AF60" i="16"/>
  <c r="AC52" i="16"/>
  <c r="AD52" i="16"/>
  <c r="AE52" i="16"/>
  <c r="AF52" i="16"/>
  <c r="AD44" i="16"/>
  <c r="AE44" i="16"/>
  <c r="AC44" i="16"/>
  <c r="AF44" i="16"/>
  <c r="AD36" i="16"/>
  <c r="AE36" i="16"/>
  <c r="AC36" i="16"/>
  <c r="AF36" i="16"/>
  <c r="AD28" i="16"/>
  <c r="AE28" i="16"/>
  <c r="AC28" i="16"/>
  <c r="AF28" i="16"/>
  <c r="AF18" i="16"/>
  <c r="AD19" i="16"/>
  <c r="AE19" i="16"/>
  <c r="AF19" i="16"/>
  <c r="AD20" i="16"/>
  <c r="AE20" i="16"/>
  <c r="AE17" i="16"/>
  <c r="AD17" i="16"/>
  <c r="AC17" i="16"/>
  <c r="AF17" i="16"/>
  <c r="AE18" i="16"/>
  <c r="AF20" i="16"/>
  <c r="I16" i="13" l="1"/>
  <c r="J16" i="13"/>
  <c r="K16" i="13"/>
  <c r="L16" i="13"/>
  <c r="M16" i="13"/>
  <c r="W16" i="13"/>
  <c r="F16"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117" i="13"/>
  <c r="H118" i="13"/>
  <c r="H119" i="13"/>
  <c r="H120" i="13"/>
  <c r="H121" i="13"/>
  <c r="H122" i="13"/>
  <c r="H123" i="13"/>
  <c r="H124" i="13"/>
  <c r="H125" i="13"/>
  <c r="H126" i="13"/>
  <c r="H127" i="13"/>
  <c r="H128" i="13"/>
  <c r="H129" i="13"/>
  <c r="H130" i="13"/>
  <c r="H131" i="13"/>
  <c r="H132" i="13"/>
  <c r="H133" i="13"/>
  <c r="H134" i="13"/>
  <c r="H135" i="13"/>
  <c r="H136" i="13"/>
  <c r="H137" i="13"/>
  <c r="H138" i="13"/>
  <c r="H139" i="13"/>
  <c r="H140" i="13"/>
  <c r="H141" i="13"/>
  <c r="H142" i="13"/>
  <c r="H143" i="13"/>
  <c r="H144" i="13"/>
  <c r="H145" i="13"/>
  <c r="H146" i="13"/>
  <c r="H147" i="13"/>
  <c r="H148" i="13"/>
  <c r="H149" i="13"/>
  <c r="H150" i="13"/>
  <c r="H151" i="13"/>
  <c r="H152" i="13"/>
  <c r="H153" i="13"/>
  <c r="H154" i="13"/>
  <c r="H155" i="13"/>
  <c r="H156" i="13"/>
  <c r="H157" i="13"/>
  <c r="H158" i="13"/>
  <c r="H159" i="13"/>
  <c r="H160" i="13"/>
  <c r="H161" i="13"/>
  <c r="H162" i="13"/>
  <c r="H163" i="13"/>
  <c r="H164" i="13"/>
  <c r="H165" i="13"/>
  <c r="H166" i="13"/>
  <c r="H167" i="13"/>
  <c r="H168" i="13"/>
  <c r="H169" i="13"/>
  <c r="H170" i="13"/>
  <c r="H171" i="13"/>
  <c r="H172" i="13"/>
  <c r="H173" i="13"/>
  <c r="H174" i="13"/>
  <c r="H175" i="13"/>
  <c r="H176" i="13"/>
  <c r="H177" i="13"/>
  <c r="H178" i="13"/>
  <c r="H179" i="13"/>
  <c r="H180" i="13"/>
  <c r="H181" i="13"/>
  <c r="H182" i="13"/>
  <c r="H183" i="13"/>
  <c r="H184" i="13"/>
  <c r="H185" i="13"/>
  <c r="H186" i="13"/>
  <c r="H187" i="13"/>
  <c r="H188" i="13"/>
  <c r="H189" i="13"/>
  <c r="H190" i="13"/>
  <c r="H191" i="13"/>
  <c r="H192" i="13"/>
  <c r="H193" i="13"/>
  <c r="H194" i="13"/>
  <c r="H195" i="13"/>
  <c r="H196" i="13"/>
  <c r="H17" i="13"/>
  <c r="Z16" i="13" l="1"/>
  <c r="H16" i="13"/>
  <c r="I16" i="12" l="1"/>
  <c r="H16" i="12"/>
  <c r="D16" i="12"/>
  <c r="E16" i="12"/>
  <c r="F16" i="12"/>
  <c r="G16" i="12"/>
  <c r="L16" i="12"/>
  <c r="M16" i="12"/>
  <c r="N16" i="12"/>
  <c r="O16" i="12"/>
  <c r="P16" i="12"/>
  <c r="Q16" i="12"/>
  <c r="R16" i="12"/>
  <c r="P16" i="11"/>
  <c r="O16" i="11"/>
  <c r="N16" i="11"/>
  <c r="M16" i="11"/>
  <c r="L16" i="11"/>
  <c r="K16" i="11"/>
  <c r="J16" i="11"/>
  <c r="E16" i="11"/>
  <c r="D16" i="11"/>
  <c r="A22" i="9" l="1"/>
  <c r="B22" i="9"/>
  <c r="C22" i="9"/>
  <c r="D22" i="9"/>
  <c r="E22" i="9"/>
  <c r="A23" i="9"/>
  <c r="B23" i="9"/>
  <c r="C23" i="9"/>
  <c r="D23" i="9"/>
  <c r="E23" i="9"/>
  <c r="A24" i="9"/>
  <c r="B24" i="9"/>
  <c r="C24" i="9"/>
  <c r="D24" i="9"/>
  <c r="E24" i="9"/>
  <c r="A25" i="9"/>
  <c r="B25" i="9"/>
  <c r="C25" i="9"/>
  <c r="D25" i="9"/>
  <c r="E25" i="9"/>
  <c r="A26" i="9"/>
  <c r="B26" i="9"/>
  <c r="C26" i="9"/>
  <c r="D26" i="9"/>
  <c r="E26" i="9"/>
  <c r="A27" i="9"/>
  <c r="B27" i="9"/>
  <c r="C27" i="9"/>
  <c r="D27" i="9"/>
  <c r="E27" i="9"/>
  <c r="A28" i="9"/>
  <c r="B28" i="9"/>
  <c r="C28" i="9"/>
  <c r="D28" i="9"/>
  <c r="E28" i="9"/>
  <c r="A29" i="9"/>
  <c r="B29" i="9"/>
  <c r="C29" i="9"/>
  <c r="D29" i="9"/>
  <c r="E29" i="9"/>
  <c r="A30" i="9"/>
  <c r="B30" i="9"/>
  <c r="C30" i="9"/>
  <c r="D30" i="9"/>
  <c r="E30" i="9"/>
  <c r="A31" i="9"/>
  <c r="B31" i="9"/>
  <c r="C31" i="9"/>
  <c r="D31" i="9"/>
  <c r="E31" i="9"/>
  <c r="A32" i="9"/>
  <c r="B32" i="9"/>
  <c r="C32" i="9"/>
  <c r="D32" i="9"/>
  <c r="E32" i="9"/>
  <c r="A33" i="9"/>
  <c r="B33" i="9"/>
  <c r="C33" i="9"/>
  <c r="D33" i="9"/>
  <c r="E33" i="9"/>
  <c r="A34" i="9"/>
  <c r="B34" i="9"/>
  <c r="C34" i="9"/>
  <c r="D34" i="9"/>
  <c r="E34" i="9"/>
  <c r="A35" i="9"/>
  <c r="B35" i="9"/>
  <c r="C35" i="9"/>
  <c r="D35" i="9"/>
  <c r="E35" i="9"/>
  <c r="A36" i="9"/>
  <c r="B36" i="9"/>
  <c r="C36" i="9"/>
  <c r="D36" i="9"/>
  <c r="E36" i="9"/>
  <c r="A37" i="9"/>
  <c r="B37" i="9"/>
  <c r="C37" i="9"/>
  <c r="D37" i="9"/>
  <c r="E37" i="9"/>
  <c r="A38" i="9"/>
  <c r="B38" i="9"/>
  <c r="C38" i="9"/>
  <c r="D38" i="9"/>
  <c r="E38" i="9"/>
  <c r="A39" i="9"/>
  <c r="B39" i="9"/>
  <c r="C39" i="9"/>
  <c r="D39" i="9"/>
  <c r="E39" i="9"/>
  <c r="A40" i="9"/>
  <c r="B40" i="9"/>
  <c r="C40" i="9"/>
  <c r="D40" i="9"/>
  <c r="E40" i="9"/>
  <c r="A41" i="9"/>
  <c r="B41" i="9"/>
  <c r="C41" i="9"/>
  <c r="D41" i="9"/>
  <c r="E41" i="9"/>
  <c r="A42" i="9"/>
  <c r="B42" i="9"/>
  <c r="C42" i="9"/>
  <c r="D42" i="9"/>
  <c r="E42" i="9"/>
  <c r="A43" i="9"/>
  <c r="B43" i="9"/>
  <c r="C43" i="9"/>
  <c r="D43" i="9"/>
  <c r="E43" i="9"/>
  <c r="A44" i="9"/>
  <c r="B44" i="9"/>
  <c r="C44" i="9"/>
  <c r="D44" i="9"/>
  <c r="E44" i="9"/>
  <c r="A45" i="9"/>
  <c r="B45" i="9"/>
  <c r="C45" i="9"/>
  <c r="D45" i="9"/>
  <c r="E45" i="9"/>
  <c r="A46" i="9"/>
  <c r="B46" i="9"/>
  <c r="C46" i="9"/>
  <c r="D46" i="9"/>
  <c r="E46" i="9"/>
  <c r="A47" i="9"/>
  <c r="B47" i="9"/>
  <c r="C47" i="9"/>
  <c r="D47" i="9"/>
  <c r="E47" i="9"/>
  <c r="A48" i="9"/>
  <c r="B48" i="9"/>
  <c r="C48" i="9"/>
  <c r="D48" i="9"/>
  <c r="E48" i="9"/>
  <c r="A49" i="9"/>
  <c r="B49" i="9"/>
  <c r="C49" i="9"/>
  <c r="D49" i="9"/>
  <c r="E49" i="9"/>
  <c r="A50" i="9"/>
  <c r="B50" i="9"/>
  <c r="C50" i="9"/>
  <c r="D50" i="9"/>
  <c r="E50" i="9"/>
  <c r="A51" i="9"/>
  <c r="B51" i="9"/>
  <c r="C51" i="9"/>
  <c r="D51" i="9"/>
  <c r="E51" i="9"/>
  <c r="A52" i="9"/>
  <c r="B52" i="9"/>
  <c r="C52" i="9"/>
  <c r="D52" i="9"/>
  <c r="E52" i="9"/>
  <c r="A53" i="9"/>
  <c r="B53" i="9"/>
  <c r="C53" i="9"/>
  <c r="D53" i="9"/>
  <c r="E53" i="9"/>
  <c r="A54" i="9"/>
  <c r="B54" i="9"/>
  <c r="C54" i="9"/>
  <c r="D54" i="9"/>
  <c r="E54" i="9"/>
  <c r="A55" i="9"/>
  <c r="B55" i="9"/>
  <c r="C55" i="9"/>
  <c r="D55" i="9"/>
  <c r="E55" i="9"/>
  <c r="A56" i="9"/>
  <c r="B56" i="9"/>
  <c r="C56" i="9"/>
  <c r="D56" i="9"/>
  <c r="E56" i="9"/>
  <c r="A57" i="9"/>
  <c r="B57" i="9"/>
  <c r="C57" i="9"/>
  <c r="D57" i="9"/>
  <c r="E57" i="9"/>
  <c r="A58" i="9"/>
  <c r="B58" i="9"/>
  <c r="C58" i="9"/>
  <c r="D58" i="9"/>
  <c r="E58" i="9"/>
  <c r="A59" i="9"/>
  <c r="B59" i="9"/>
  <c r="C59" i="9"/>
  <c r="D59" i="9"/>
  <c r="E59" i="9"/>
  <c r="A60" i="9"/>
  <c r="B60" i="9"/>
  <c r="C60" i="9"/>
  <c r="D60" i="9"/>
  <c r="E60" i="9"/>
  <c r="A61" i="9"/>
  <c r="B61" i="9"/>
  <c r="C61" i="9"/>
  <c r="D61" i="9"/>
  <c r="E61" i="9"/>
  <c r="A62" i="9"/>
  <c r="B62" i="9"/>
  <c r="C62" i="9"/>
  <c r="D62" i="9"/>
  <c r="E62" i="9"/>
  <c r="A63" i="9"/>
  <c r="B63" i="9"/>
  <c r="C63" i="9"/>
  <c r="D63" i="9"/>
  <c r="E63" i="9"/>
  <c r="A64" i="9"/>
  <c r="B64" i="9"/>
  <c r="C64" i="9"/>
  <c r="D64" i="9"/>
  <c r="E64" i="9"/>
  <c r="A65" i="9"/>
  <c r="B65" i="9"/>
  <c r="C65" i="9"/>
  <c r="D65" i="9"/>
  <c r="E65" i="9"/>
  <c r="A66" i="9"/>
  <c r="B66" i="9"/>
  <c r="C66" i="9"/>
  <c r="D66" i="9"/>
  <c r="E66" i="9"/>
  <c r="A67" i="9"/>
  <c r="B67" i="9"/>
  <c r="C67" i="9"/>
  <c r="D67" i="9"/>
  <c r="E67" i="9"/>
  <c r="A68" i="9"/>
  <c r="B68" i="9"/>
  <c r="C68" i="9"/>
  <c r="D68" i="9"/>
  <c r="E68" i="9"/>
  <c r="A69" i="9"/>
  <c r="B69" i="9"/>
  <c r="C69" i="9"/>
  <c r="D69" i="9"/>
  <c r="E69" i="9"/>
  <c r="A70" i="9"/>
  <c r="B70" i="9"/>
  <c r="C70" i="9"/>
  <c r="D70" i="9"/>
  <c r="E70" i="9"/>
  <c r="A71" i="9"/>
  <c r="B71" i="9"/>
  <c r="C71" i="9"/>
  <c r="D71" i="9"/>
  <c r="E71" i="9"/>
  <c r="A72" i="9"/>
  <c r="B72" i="9"/>
  <c r="C72" i="9"/>
  <c r="D72" i="9"/>
  <c r="E72" i="9"/>
  <c r="A73" i="9"/>
  <c r="B73" i="9"/>
  <c r="C73" i="9"/>
  <c r="D73" i="9"/>
  <c r="E73" i="9"/>
  <c r="A74" i="9"/>
  <c r="B74" i="9"/>
  <c r="C74" i="9"/>
  <c r="D74" i="9"/>
  <c r="E74" i="9"/>
  <c r="A75" i="9"/>
  <c r="B75" i="9"/>
  <c r="C75" i="9"/>
  <c r="D75" i="9"/>
  <c r="E75" i="9"/>
  <c r="A76" i="9"/>
  <c r="B76" i="9"/>
  <c r="C76" i="9"/>
  <c r="D76" i="9"/>
  <c r="E76" i="9"/>
  <c r="A77" i="9"/>
  <c r="B77" i="9"/>
  <c r="C77" i="9"/>
  <c r="D77" i="9"/>
  <c r="E77" i="9"/>
  <c r="A78" i="9"/>
  <c r="B78" i="9"/>
  <c r="C78" i="9"/>
  <c r="D78" i="9"/>
  <c r="E78" i="9"/>
  <c r="A79" i="9"/>
  <c r="B79" i="9"/>
  <c r="C79" i="9"/>
  <c r="D79" i="9"/>
  <c r="E79" i="9"/>
  <c r="A80" i="9"/>
  <c r="B80" i="9"/>
  <c r="C80" i="9"/>
  <c r="D80" i="9"/>
  <c r="E80" i="9"/>
  <c r="A81" i="9"/>
  <c r="B81" i="9"/>
  <c r="C81" i="9"/>
  <c r="D81" i="9"/>
  <c r="E81" i="9"/>
  <c r="A82" i="9"/>
  <c r="B82" i="9"/>
  <c r="C82" i="9"/>
  <c r="D82" i="9"/>
  <c r="E82" i="9"/>
  <c r="A83" i="9"/>
  <c r="B83" i="9"/>
  <c r="C83" i="9"/>
  <c r="D83" i="9"/>
  <c r="E83" i="9"/>
  <c r="A84" i="9"/>
  <c r="B84" i="9"/>
  <c r="C84" i="9"/>
  <c r="D84" i="9"/>
  <c r="E84" i="9"/>
  <c r="A85" i="9"/>
  <c r="B85" i="9"/>
  <c r="C85" i="9"/>
  <c r="D85" i="9"/>
  <c r="E85" i="9"/>
  <c r="A86" i="9"/>
  <c r="B86" i="9"/>
  <c r="C86" i="9"/>
  <c r="D86" i="9"/>
  <c r="E86" i="9"/>
  <c r="A87" i="9"/>
  <c r="B87" i="9"/>
  <c r="C87" i="9"/>
  <c r="D87" i="9"/>
  <c r="E87" i="9"/>
  <c r="A88" i="9"/>
  <c r="B88" i="9"/>
  <c r="C88" i="9"/>
  <c r="D88" i="9"/>
  <c r="E88" i="9"/>
  <c r="A89" i="9"/>
  <c r="B89" i="9"/>
  <c r="C89" i="9"/>
  <c r="D89" i="9"/>
  <c r="E89" i="9"/>
  <c r="A90" i="9"/>
  <c r="B90" i="9"/>
  <c r="C90" i="9"/>
  <c r="D90" i="9"/>
  <c r="E90" i="9"/>
  <c r="A91" i="9"/>
  <c r="B91" i="9"/>
  <c r="C91" i="9"/>
  <c r="D91" i="9"/>
  <c r="E91" i="9"/>
  <c r="A92" i="9"/>
  <c r="B92" i="9"/>
  <c r="C92" i="9"/>
  <c r="D92" i="9"/>
  <c r="E92" i="9"/>
  <c r="A93" i="9"/>
  <c r="B93" i="9"/>
  <c r="C93" i="9"/>
  <c r="D93" i="9"/>
  <c r="E93" i="9"/>
  <c r="A94" i="9"/>
  <c r="B94" i="9"/>
  <c r="C94" i="9"/>
  <c r="D94" i="9"/>
  <c r="E94" i="9"/>
  <c r="A95" i="9"/>
  <c r="B95" i="9"/>
  <c r="C95" i="9"/>
  <c r="D95" i="9"/>
  <c r="E95" i="9"/>
  <c r="A96" i="9"/>
  <c r="B96" i="9"/>
  <c r="C96" i="9"/>
  <c r="D96" i="9"/>
  <c r="E96" i="9"/>
  <c r="A97" i="9"/>
  <c r="B97" i="9"/>
  <c r="C97" i="9"/>
  <c r="D97" i="9"/>
  <c r="E97" i="9"/>
  <c r="A98" i="9"/>
  <c r="B98" i="9"/>
  <c r="C98" i="9"/>
  <c r="D98" i="9"/>
  <c r="E98" i="9"/>
  <c r="A99" i="9"/>
  <c r="B99" i="9"/>
  <c r="C99" i="9"/>
  <c r="D99" i="9"/>
  <c r="E99" i="9"/>
  <c r="A100" i="9"/>
  <c r="B100" i="9"/>
  <c r="C100" i="9"/>
  <c r="D100" i="9"/>
  <c r="E100" i="9"/>
  <c r="A101" i="9"/>
  <c r="B101" i="9"/>
  <c r="C101" i="9"/>
  <c r="D101" i="9"/>
  <c r="E101" i="9"/>
  <c r="A102" i="9"/>
  <c r="B102" i="9"/>
  <c r="C102" i="9"/>
  <c r="D102" i="9"/>
  <c r="E102" i="9"/>
  <c r="A103" i="9"/>
  <c r="B103" i="9"/>
  <c r="C103" i="9"/>
  <c r="D103" i="9"/>
  <c r="E103" i="9"/>
  <c r="A104" i="9"/>
  <c r="B104" i="9"/>
  <c r="C104" i="9"/>
  <c r="D104" i="9"/>
  <c r="E104" i="9"/>
  <c r="A105" i="9"/>
  <c r="B105" i="9"/>
  <c r="C105" i="9"/>
  <c r="D105" i="9"/>
  <c r="E105" i="9"/>
  <c r="A106" i="9"/>
  <c r="B106" i="9"/>
  <c r="C106" i="9"/>
  <c r="D106" i="9"/>
  <c r="E106" i="9"/>
  <c r="A107" i="9"/>
  <c r="B107" i="9"/>
  <c r="C107" i="9"/>
  <c r="D107" i="9"/>
  <c r="E107" i="9"/>
  <c r="A108" i="9"/>
  <c r="B108" i="9"/>
  <c r="C108" i="9"/>
  <c r="D108" i="9"/>
  <c r="E108" i="9"/>
  <c r="A109" i="9"/>
  <c r="B109" i="9"/>
  <c r="C109" i="9"/>
  <c r="D109" i="9"/>
  <c r="E109" i="9"/>
  <c r="A110" i="9"/>
  <c r="B110" i="9"/>
  <c r="C110" i="9"/>
  <c r="D110" i="9"/>
  <c r="E110" i="9"/>
  <c r="A111" i="9"/>
  <c r="B111" i="9"/>
  <c r="C111" i="9"/>
  <c r="D111" i="9"/>
  <c r="E111" i="9"/>
  <c r="A112" i="9"/>
  <c r="B112" i="9"/>
  <c r="C112" i="9"/>
  <c r="D112" i="9"/>
  <c r="E112" i="9"/>
  <c r="A113" i="9"/>
  <c r="B113" i="9"/>
  <c r="C113" i="9"/>
  <c r="D113" i="9"/>
  <c r="E113" i="9"/>
  <c r="A114" i="9"/>
  <c r="B114" i="9"/>
  <c r="C114" i="9"/>
  <c r="D114" i="9"/>
  <c r="E114" i="9"/>
  <c r="A115" i="9"/>
  <c r="B115" i="9"/>
  <c r="C115" i="9"/>
  <c r="D115" i="9"/>
  <c r="E115" i="9"/>
  <c r="A116" i="9"/>
  <c r="B116" i="9"/>
  <c r="C116" i="9"/>
  <c r="D116" i="9"/>
  <c r="E116" i="9"/>
  <c r="A117" i="9"/>
  <c r="B117" i="9"/>
  <c r="C117" i="9"/>
  <c r="D117" i="9"/>
  <c r="E117" i="9"/>
  <c r="A118" i="9"/>
  <c r="B118" i="9"/>
  <c r="C118" i="9"/>
  <c r="D118" i="9"/>
  <c r="E118" i="9"/>
  <c r="A119" i="9"/>
  <c r="B119" i="9"/>
  <c r="C119" i="9"/>
  <c r="D119" i="9"/>
  <c r="E119" i="9"/>
  <c r="A120" i="9"/>
  <c r="B120" i="9"/>
  <c r="C120" i="9"/>
  <c r="D120" i="9"/>
  <c r="E120" i="9"/>
  <c r="A121" i="9"/>
  <c r="B121" i="9"/>
  <c r="C121" i="9"/>
  <c r="D121" i="9"/>
  <c r="E121" i="9"/>
  <c r="A122" i="9"/>
  <c r="B122" i="9"/>
  <c r="C122" i="9"/>
  <c r="D122" i="9"/>
  <c r="E122" i="9"/>
  <c r="A123" i="9"/>
  <c r="B123" i="9"/>
  <c r="C123" i="9"/>
  <c r="D123" i="9"/>
  <c r="E123" i="9"/>
  <c r="A124" i="9"/>
  <c r="B124" i="9"/>
  <c r="C124" i="9"/>
  <c r="D124" i="9"/>
  <c r="E124" i="9"/>
  <c r="A125" i="9"/>
  <c r="B125" i="9"/>
  <c r="C125" i="9"/>
  <c r="D125" i="9"/>
  <c r="E125" i="9"/>
  <c r="A126" i="9"/>
  <c r="B126" i="9"/>
  <c r="C126" i="9"/>
  <c r="D126" i="9"/>
  <c r="E126" i="9"/>
  <c r="A127" i="9"/>
  <c r="B127" i="9"/>
  <c r="C127" i="9"/>
  <c r="D127" i="9"/>
  <c r="E127" i="9"/>
  <c r="A128" i="9"/>
  <c r="B128" i="9"/>
  <c r="C128" i="9"/>
  <c r="D128" i="9"/>
  <c r="E128" i="9"/>
  <c r="A129" i="9"/>
  <c r="B129" i="9"/>
  <c r="C129" i="9"/>
  <c r="D129" i="9"/>
  <c r="E129" i="9"/>
  <c r="A130" i="9"/>
  <c r="B130" i="9"/>
  <c r="C130" i="9"/>
  <c r="D130" i="9"/>
  <c r="E130" i="9"/>
  <c r="A131" i="9"/>
  <c r="B131" i="9"/>
  <c r="C131" i="9"/>
  <c r="D131" i="9"/>
  <c r="E131" i="9"/>
  <c r="A132" i="9"/>
  <c r="B132" i="9"/>
  <c r="C132" i="9"/>
  <c r="D132" i="9"/>
  <c r="E132" i="9"/>
  <c r="A133" i="9"/>
  <c r="B133" i="9"/>
  <c r="C133" i="9"/>
  <c r="D133" i="9"/>
  <c r="E133" i="9"/>
  <c r="A134" i="9"/>
  <c r="B134" i="9"/>
  <c r="C134" i="9"/>
  <c r="D134" i="9"/>
  <c r="E134" i="9"/>
  <c r="A135" i="9"/>
  <c r="B135" i="9"/>
  <c r="C135" i="9"/>
  <c r="D135" i="9"/>
  <c r="E135" i="9"/>
  <c r="A136" i="9"/>
  <c r="B136" i="9"/>
  <c r="C136" i="9"/>
  <c r="D136" i="9"/>
  <c r="E136" i="9"/>
  <c r="A137" i="9"/>
  <c r="B137" i="9"/>
  <c r="C137" i="9"/>
  <c r="D137" i="9"/>
  <c r="E137" i="9"/>
  <c r="A138" i="9"/>
  <c r="B138" i="9"/>
  <c r="C138" i="9"/>
  <c r="D138" i="9"/>
  <c r="E138" i="9"/>
  <c r="A139" i="9"/>
  <c r="B139" i="9"/>
  <c r="C139" i="9"/>
  <c r="D139" i="9"/>
  <c r="E139" i="9"/>
  <c r="A140" i="9"/>
  <c r="B140" i="9"/>
  <c r="C140" i="9"/>
  <c r="D140" i="9"/>
  <c r="E140" i="9"/>
  <c r="A141" i="9"/>
  <c r="B141" i="9"/>
  <c r="C141" i="9"/>
  <c r="D141" i="9"/>
  <c r="E141" i="9"/>
  <c r="A142" i="9"/>
  <c r="B142" i="9"/>
  <c r="C142" i="9"/>
  <c r="D142" i="9"/>
  <c r="E142" i="9"/>
  <c r="A143" i="9"/>
  <c r="B143" i="9"/>
  <c r="C143" i="9"/>
  <c r="D143" i="9"/>
  <c r="E143" i="9"/>
  <c r="A144" i="9"/>
  <c r="B144" i="9"/>
  <c r="C144" i="9"/>
  <c r="D144" i="9"/>
  <c r="E144" i="9"/>
  <c r="A145" i="9"/>
  <c r="B145" i="9"/>
  <c r="C145" i="9"/>
  <c r="D145" i="9"/>
  <c r="E145" i="9"/>
  <c r="A146" i="9"/>
  <c r="B146" i="9"/>
  <c r="C146" i="9"/>
  <c r="D146" i="9"/>
  <c r="E146" i="9"/>
  <c r="A147" i="9"/>
  <c r="B147" i="9"/>
  <c r="C147" i="9"/>
  <c r="D147" i="9"/>
  <c r="E147" i="9"/>
  <c r="A148" i="9"/>
  <c r="B148" i="9"/>
  <c r="C148" i="9"/>
  <c r="D148" i="9"/>
  <c r="E148" i="9"/>
  <c r="A149" i="9"/>
  <c r="B149" i="9"/>
  <c r="C149" i="9"/>
  <c r="D149" i="9"/>
  <c r="E149" i="9"/>
  <c r="A150" i="9"/>
  <c r="B150" i="9"/>
  <c r="C150" i="9"/>
  <c r="D150" i="9"/>
  <c r="E150" i="9"/>
  <c r="A151" i="9"/>
  <c r="B151" i="9"/>
  <c r="C151" i="9"/>
  <c r="D151" i="9"/>
  <c r="E151" i="9"/>
  <c r="A152" i="9"/>
  <c r="B152" i="9"/>
  <c r="C152" i="9"/>
  <c r="D152" i="9"/>
  <c r="E152" i="9"/>
  <c r="A153" i="9"/>
  <c r="B153" i="9"/>
  <c r="C153" i="9"/>
  <c r="D153" i="9"/>
  <c r="E153" i="9"/>
  <c r="A154" i="9"/>
  <c r="B154" i="9"/>
  <c r="C154" i="9"/>
  <c r="D154" i="9"/>
  <c r="E154" i="9"/>
  <c r="A155" i="9"/>
  <c r="B155" i="9"/>
  <c r="C155" i="9"/>
  <c r="D155" i="9"/>
  <c r="E155" i="9"/>
  <c r="A156" i="9"/>
  <c r="B156" i="9"/>
  <c r="C156" i="9"/>
  <c r="D156" i="9"/>
  <c r="E156" i="9"/>
  <c r="A157" i="9"/>
  <c r="B157" i="9"/>
  <c r="C157" i="9"/>
  <c r="D157" i="9"/>
  <c r="E157" i="9"/>
  <c r="A158" i="9"/>
  <c r="B158" i="9"/>
  <c r="C158" i="9"/>
  <c r="D158" i="9"/>
  <c r="E158" i="9"/>
  <c r="A159" i="9"/>
  <c r="B159" i="9"/>
  <c r="C159" i="9"/>
  <c r="D159" i="9"/>
  <c r="E159" i="9"/>
  <c r="A160" i="9"/>
  <c r="B160" i="9"/>
  <c r="C160" i="9"/>
  <c r="D160" i="9"/>
  <c r="E160" i="9"/>
  <c r="A161" i="9"/>
  <c r="B161" i="9"/>
  <c r="C161" i="9"/>
  <c r="D161" i="9"/>
  <c r="E161" i="9"/>
  <c r="A162" i="9"/>
  <c r="B162" i="9"/>
  <c r="C162" i="9"/>
  <c r="D162" i="9"/>
  <c r="E162" i="9"/>
  <c r="A163" i="9"/>
  <c r="B163" i="9"/>
  <c r="C163" i="9"/>
  <c r="D163" i="9"/>
  <c r="E163" i="9"/>
  <c r="A164" i="9"/>
  <c r="B164" i="9"/>
  <c r="C164" i="9"/>
  <c r="D164" i="9"/>
  <c r="E164" i="9"/>
  <c r="A165" i="9"/>
  <c r="B165" i="9"/>
  <c r="C165" i="9"/>
  <c r="D165" i="9"/>
  <c r="E165" i="9"/>
  <c r="A166" i="9"/>
  <c r="B166" i="9"/>
  <c r="C166" i="9"/>
  <c r="D166" i="9"/>
  <c r="E166" i="9"/>
  <c r="A167" i="9"/>
  <c r="B167" i="9"/>
  <c r="C167" i="9"/>
  <c r="D167" i="9"/>
  <c r="E167" i="9"/>
  <c r="A168" i="9"/>
  <c r="B168" i="9"/>
  <c r="C168" i="9"/>
  <c r="D168" i="9"/>
  <c r="E168" i="9"/>
  <c r="A169" i="9"/>
  <c r="B169" i="9"/>
  <c r="C169" i="9"/>
  <c r="D169" i="9"/>
  <c r="E169" i="9"/>
  <c r="A170" i="9"/>
  <c r="B170" i="9"/>
  <c r="C170" i="9"/>
  <c r="D170" i="9"/>
  <c r="E170" i="9"/>
  <c r="A171" i="9"/>
  <c r="B171" i="9"/>
  <c r="C171" i="9"/>
  <c r="D171" i="9"/>
  <c r="E171" i="9"/>
  <c r="A172" i="9"/>
  <c r="B172" i="9"/>
  <c r="C172" i="9"/>
  <c r="D172" i="9"/>
  <c r="E172" i="9"/>
  <c r="A173" i="9"/>
  <c r="B173" i="9"/>
  <c r="C173" i="9"/>
  <c r="D173" i="9"/>
  <c r="E173" i="9"/>
  <c r="A174" i="9"/>
  <c r="B174" i="9"/>
  <c r="C174" i="9"/>
  <c r="D174" i="9"/>
  <c r="E174" i="9"/>
  <c r="A175" i="9"/>
  <c r="B175" i="9"/>
  <c r="C175" i="9"/>
  <c r="D175" i="9"/>
  <c r="E175" i="9"/>
  <c r="A176" i="9"/>
  <c r="B176" i="9"/>
  <c r="C176" i="9"/>
  <c r="D176" i="9"/>
  <c r="E176" i="9"/>
  <c r="A177" i="9"/>
  <c r="B177" i="9"/>
  <c r="C177" i="9"/>
  <c r="D177" i="9"/>
  <c r="E177" i="9"/>
  <c r="A178" i="9"/>
  <c r="B178" i="9"/>
  <c r="C178" i="9"/>
  <c r="D178" i="9"/>
  <c r="E178" i="9"/>
  <c r="A179" i="9"/>
  <c r="B179" i="9"/>
  <c r="C179" i="9"/>
  <c r="D179" i="9"/>
  <c r="E179" i="9"/>
  <c r="A180" i="9"/>
  <c r="B180" i="9"/>
  <c r="C180" i="9"/>
  <c r="D180" i="9"/>
  <c r="E180" i="9"/>
  <c r="A181" i="9"/>
  <c r="B181" i="9"/>
  <c r="C181" i="9"/>
  <c r="D181" i="9"/>
  <c r="E181" i="9"/>
  <c r="A182" i="9"/>
  <c r="B182" i="9"/>
  <c r="C182" i="9"/>
  <c r="D182" i="9"/>
  <c r="E182" i="9"/>
  <c r="A183" i="9"/>
  <c r="B183" i="9"/>
  <c r="C183" i="9"/>
  <c r="D183" i="9"/>
  <c r="E183" i="9"/>
  <c r="A184" i="9"/>
  <c r="B184" i="9"/>
  <c r="C184" i="9"/>
  <c r="D184" i="9"/>
  <c r="E184" i="9"/>
  <c r="A185" i="9"/>
  <c r="B185" i="9"/>
  <c r="C185" i="9"/>
  <c r="D185" i="9"/>
  <c r="E185" i="9"/>
  <c r="A186" i="9"/>
  <c r="B186" i="9"/>
  <c r="C186" i="9"/>
  <c r="D186" i="9"/>
  <c r="E186" i="9"/>
  <c r="A187" i="9"/>
  <c r="B187" i="9"/>
  <c r="C187" i="9"/>
  <c r="D187" i="9"/>
  <c r="E187" i="9"/>
  <c r="A188" i="9"/>
  <c r="B188" i="9"/>
  <c r="C188" i="9"/>
  <c r="D188" i="9"/>
  <c r="E188" i="9"/>
  <c r="A189" i="9"/>
  <c r="B189" i="9"/>
  <c r="C189" i="9"/>
  <c r="D189" i="9"/>
  <c r="E189" i="9"/>
  <c r="A190" i="9"/>
  <c r="B190" i="9"/>
  <c r="C190" i="9"/>
  <c r="D190" i="9"/>
  <c r="E190" i="9"/>
  <c r="A191" i="9"/>
  <c r="B191" i="9"/>
  <c r="C191" i="9"/>
  <c r="D191" i="9"/>
  <c r="E191" i="9"/>
  <c r="A192" i="9"/>
  <c r="B192" i="9"/>
  <c r="C192" i="9"/>
  <c r="D192" i="9"/>
  <c r="E192" i="9"/>
  <c r="A193" i="9"/>
  <c r="B193" i="9"/>
  <c r="C193" i="9"/>
  <c r="D193" i="9"/>
  <c r="E193" i="9"/>
  <c r="A194" i="9"/>
  <c r="B194" i="9"/>
  <c r="C194" i="9"/>
  <c r="D194" i="9"/>
  <c r="E194" i="9"/>
  <c r="A195" i="9"/>
  <c r="B195" i="9"/>
  <c r="C195" i="9"/>
  <c r="D195" i="9"/>
  <c r="E195" i="9"/>
  <c r="A196" i="9"/>
  <c r="B196" i="9"/>
  <c r="C196" i="9"/>
  <c r="D196" i="9"/>
  <c r="E196" i="9"/>
  <c r="A18" i="9"/>
  <c r="B18" i="9"/>
  <c r="C18" i="9"/>
  <c r="D18" i="9"/>
  <c r="E18" i="9"/>
  <c r="A19" i="9"/>
  <c r="B19" i="9"/>
  <c r="C19" i="9"/>
  <c r="D19" i="9"/>
  <c r="E19" i="9"/>
  <c r="A20" i="9"/>
  <c r="B20" i="9"/>
  <c r="C20" i="9"/>
  <c r="D20" i="9"/>
  <c r="E20" i="9"/>
  <c r="A21" i="9"/>
  <c r="B21" i="9"/>
  <c r="C21" i="9"/>
  <c r="D21" i="9"/>
  <c r="E21" i="9"/>
  <c r="N16" i="9"/>
  <c r="O16" i="9"/>
  <c r="M16" i="9"/>
  <c r="L16" i="9"/>
  <c r="K16" i="9"/>
  <c r="J16" i="9"/>
  <c r="I16" i="9"/>
  <c r="H16" i="9"/>
  <c r="F16" i="9"/>
  <c r="L16" i="3"/>
  <c r="M16" i="3"/>
  <c r="N16" i="3"/>
  <c r="O16" i="3"/>
  <c r="I16"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8" i="3"/>
  <c r="K19" i="3"/>
  <c r="K20" i="3"/>
  <c r="K21" i="3"/>
  <c r="K17" i="3"/>
  <c r="J18" i="14" s="1"/>
  <c r="R16" i="9" l="1"/>
  <c r="K16" i="3"/>
  <c r="B27" i="14" l="1"/>
  <c r="R14" i="15" l="1"/>
  <c r="R15" i="15" s="1"/>
  <c r="G13" i="15"/>
  <c r="G1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Natalie Hoi</author>
  </authors>
  <commentList>
    <comment ref="A10" authorId="0" shapeId="0" xr:uid="{6469AD5C-CAD0-432C-8F4D-80FDE82F4A4E}">
      <text>
        <r>
          <rPr>
            <sz val="9"/>
            <color indexed="81"/>
            <rFont val="Tahoma"/>
            <family val="2"/>
          </rPr>
          <t>Fiscal year can be used. If applicable, please indicate the year in an email to research@cssea.bc.ca.</t>
        </r>
      </text>
    </comment>
    <comment ref="A29" authorId="0" shapeId="0" xr:uid="{F534846B-B870-4F47-9816-010A84AF8A5B}">
      <text>
        <r>
          <rPr>
            <sz val="9"/>
            <color indexed="81"/>
            <rFont val="Tahoma"/>
            <family val="2"/>
          </rPr>
          <t>Please answer CLBC supplementary questions on Schedule Q1.</t>
        </r>
      </text>
    </comment>
    <comment ref="A30" authorId="0" shapeId="0" xr:uid="{65FD11B0-ED5F-4635-9C4C-1FAE94CBDEF7}">
      <text>
        <r>
          <rPr>
            <sz val="9"/>
            <color indexed="81"/>
            <rFont val="Tahoma"/>
            <family val="2"/>
          </rPr>
          <t>Please answer BC Housing supplementary questions on Schedule Q1.</t>
        </r>
      </text>
    </comment>
    <comment ref="A67" authorId="0" shapeId="0" xr:uid="{EE765E43-981B-4960-8067-8C693D7333BF}">
      <text>
        <r>
          <rPr>
            <sz val="9"/>
            <color indexed="81"/>
            <rFont val="Tahoma"/>
            <family val="2"/>
          </rPr>
          <t>Please see 'Flow Through Funding' on Schedule H2.</t>
        </r>
      </text>
    </comment>
    <comment ref="B67" authorId="0" shapeId="0" xr:uid="{684B62F8-FE4C-45DC-8D75-89BE978EA572}">
      <text>
        <r>
          <rPr>
            <sz val="9"/>
            <color indexed="81"/>
            <rFont val="Tahoma"/>
            <family val="2"/>
          </rPr>
          <t xml:space="preserve">Calculated from Schedule H2. </t>
        </r>
      </text>
    </comment>
    <comment ref="C67" authorId="0" shapeId="0" xr:uid="{1A661806-FAFD-4949-881B-055BE26A0BD5}">
      <text>
        <r>
          <rPr>
            <sz val="9"/>
            <color indexed="81"/>
            <rFont val="Tahoma"/>
            <family val="2"/>
          </rPr>
          <t xml:space="preserve">Calculated from Schedule H2. </t>
        </r>
      </text>
    </comment>
    <comment ref="A68" authorId="0" shapeId="0" xr:uid="{75A01FF9-8DF6-44C2-8F3D-886E108D8A20}">
      <text>
        <r>
          <rPr>
            <u/>
            <sz val="9"/>
            <color indexed="81"/>
            <rFont val="Tahoma"/>
            <family val="2"/>
          </rPr>
          <t>Examples Include:</t>
        </r>
        <r>
          <rPr>
            <sz val="9"/>
            <color indexed="81"/>
            <rFont val="Tahoma"/>
            <family val="2"/>
          </rPr>
          <t xml:space="preserve">
Capital project grants, B.C. Community Climate grants, other Crown Corporations (ie. Innovate BC.), etc. </t>
        </r>
      </text>
    </comment>
    <comment ref="A74" authorId="0" shapeId="0" xr:uid="{640168F2-27A9-4F5D-99C9-5F02BEBBF4E3}">
      <text>
        <r>
          <rPr>
            <u/>
            <sz val="9"/>
            <color indexed="81"/>
            <rFont val="Tahoma"/>
            <family val="2"/>
          </rPr>
          <t xml:space="preserve">Examples Include: </t>
        </r>
        <r>
          <rPr>
            <sz val="9"/>
            <color indexed="81"/>
            <rFont val="Tahoma"/>
            <family val="2"/>
          </rPr>
          <t xml:space="preserve">
Rent received from tenants, donations, private sponsorships, subsides, user fees, thrift stores, social enterprise revenue, etc.</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David Lin</author>
    <author>Chera Amin</author>
  </authors>
  <commentList>
    <comment ref="U12" authorId="0" shapeId="0" xr:uid="{00000000-0006-0000-0B00-000001000000}">
      <text>
        <r>
          <rPr>
            <b/>
            <sz val="9"/>
            <color indexed="81"/>
            <rFont val="Tahoma"/>
            <family val="2"/>
          </rPr>
          <t>Definition:</t>
        </r>
        <r>
          <rPr>
            <sz val="9"/>
            <color indexed="81"/>
            <rFont val="Tahoma"/>
            <family val="2"/>
          </rPr>
          <t xml:space="preserve">
Backfill hours are hours worked by a casual employee, or by a part-time employee working in addition to their regular schedule, who is filling in for an absent employee.</t>
        </r>
      </text>
    </comment>
    <comment ref="C13" authorId="0" shapeId="0" xr:uid="{00000000-0006-0000-0B00-000002000000}">
      <text>
        <r>
          <rPr>
            <sz val="9"/>
            <color indexed="81"/>
            <rFont val="Tahoma"/>
            <family val="2"/>
          </rPr>
          <t xml:space="preserve">The average salary a management employee would have earned if they worked a full year with no absences. 
Do not include any pensions or benefits.
</t>
        </r>
      </text>
    </comment>
    <comment ref="U13" authorId="0" shapeId="0" xr:uid="{00000000-0006-0000-0B00-000003000000}">
      <text>
        <r>
          <rPr>
            <sz val="9"/>
            <color indexed="81"/>
            <rFont val="Tahoma"/>
            <family val="2"/>
          </rPr>
          <t xml:space="preserve">Includes </t>
        </r>
        <r>
          <rPr>
            <b/>
            <sz val="9"/>
            <color indexed="81"/>
            <rFont val="Tahoma"/>
            <family val="2"/>
          </rPr>
          <t>both provincially</t>
        </r>
        <r>
          <rPr>
            <sz val="9"/>
            <color indexed="81"/>
            <rFont val="Tahoma"/>
            <family val="2"/>
          </rPr>
          <t xml:space="preserve"> and </t>
        </r>
        <r>
          <rPr>
            <b/>
            <sz val="9"/>
            <color indexed="81"/>
            <rFont val="Tahoma"/>
            <family val="2"/>
          </rPr>
          <t>non-provincially funded</t>
        </r>
        <r>
          <rPr>
            <sz val="9"/>
            <color indexed="81"/>
            <rFont val="Tahoma"/>
            <family val="2"/>
          </rPr>
          <t xml:space="preserve"> hours.</t>
        </r>
      </text>
    </comment>
    <comment ref="V13" authorId="0" shapeId="0" xr:uid="{00000000-0006-0000-0B00-000004000000}">
      <text>
        <r>
          <rPr>
            <sz val="9"/>
            <color indexed="81"/>
            <rFont val="Tahoma"/>
            <family val="2"/>
          </rPr>
          <t>May not be applicable to all classifications.</t>
        </r>
      </text>
    </comment>
    <comment ref="D14" authorId="0" shapeId="0" xr:uid="{00000000-0006-0000-0B00-000005000000}">
      <text>
        <r>
          <rPr>
            <sz val="9"/>
            <color indexed="81"/>
            <rFont val="Tahoma"/>
            <family val="2"/>
          </rPr>
          <t>Please report any other cash compensation in Schedule D2 under "All Other Wage Costs".</t>
        </r>
      </text>
    </comment>
    <comment ref="E14" authorId="0" shapeId="0" xr:uid="{D14D5D8F-6406-40D5-A99E-60393C9687B1}">
      <text>
        <r>
          <rPr>
            <sz val="9"/>
            <color indexed="81"/>
            <rFont val="Tahoma"/>
            <family val="2"/>
          </rPr>
          <t xml:space="preserve">Expenses and allowances that are </t>
        </r>
        <r>
          <rPr>
            <b/>
            <u/>
            <sz val="9"/>
            <color indexed="81"/>
            <rFont val="Tahoma"/>
            <family val="2"/>
          </rPr>
          <t>part of the</t>
        </r>
        <r>
          <rPr>
            <sz val="9"/>
            <color indexed="81"/>
            <rFont val="Tahoma"/>
            <family val="2"/>
          </rPr>
          <t xml:space="preserve"> </t>
        </r>
        <r>
          <rPr>
            <b/>
            <u/>
            <sz val="9"/>
            <color indexed="81"/>
            <rFont val="Tahoma"/>
            <family val="2"/>
          </rPr>
          <t xml:space="preserve">compensation package. </t>
        </r>
        <r>
          <rPr>
            <sz val="9"/>
            <color indexed="81"/>
            <rFont val="Tahoma"/>
            <family val="2"/>
          </rPr>
          <t xml:space="preserve">
</t>
        </r>
        <r>
          <rPr>
            <u/>
            <sz val="9"/>
            <color indexed="81"/>
            <rFont val="Tahoma"/>
            <family val="2"/>
          </rPr>
          <t>Examples Include:</t>
        </r>
        <r>
          <rPr>
            <sz val="9"/>
            <color indexed="81"/>
            <rFont val="Tahoma"/>
            <family val="2"/>
          </rPr>
          <t xml:space="preserve">
Living expenses stipends, parking, car leases, phone packages, and gym/club memberships. 
Report other reimbursed costs in Schedule S2.</t>
        </r>
      </text>
    </comment>
    <comment ref="F14" authorId="0" shapeId="0" xr:uid="{00000000-0006-0000-0B00-000007000000}">
      <text>
        <r>
          <rPr>
            <sz val="9"/>
            <color indexed="81"/>
            <rFont val="Tahoma"/>
            <family val="2"/>
          </rPr>
          <t>Please report any other cash compensation in Schedule D2 under "All Other Wage Costs".</t>
        </r>
      </text>
    </comment>
    <comment ref="G14" authorId="0" shapeId="0" xr:uid="{CF168138-1CEA-477F-83F0-AEA24B98FFD8}">
      <text>
        <r>
          <rPr>
            <sz val="9"/>
            <color indexed="81"/>
            <rFont val="Tahoma"/>
            <family val="2"/>
          </rPr>
          <t xml:space="preserve">Expenses and allowances that are </t>
        </r>
        <r>
          <rPr>
            <b/>
            <u/>
            <sz val="9"/>
            <color indexed="81"/>
            <rFont val="Tahoma"/>
            <family val="2"/>
          </rPr>
          <t xml:space="preserve">part of the compensation package. </t>
        </r>
        <r>
          <rPr>
            <sz val="9"/>
            <color indexed="81"/>
            <rFont val="Tahoma"/>
            <family val="2"/>
          </rPr>
          <t xml:space="preserve">
</t>
        </r>
        <r>
          <rPr>
            <u/>
            <sz val="9"/>
            <color indexed="81"/>
            <rFont val="Tahoma"/>
            <family val="2"/>
          </rPr>
          <t>Examples Include:</t>
        </r>
        <r>
          <rPr>
            <sz val="9"/>
            <color indexed="81"/>
            <rFont val="Tahoma"/>
            <family val="2"/>
          </rPr>
          <t xml:space="preserve">
Living expenses stipends, parking, car leases, phone packages, and gym/club memberships. 
Report other reimbursed costs in Schedule S2.
</t>
        </r>
      </text>
    </comment>
    <comment ref="K14" authorId="1" shapeId="0" xr:uid="{04022F45-4728-4BD9-B8FB-132FE1C539AD}">
      <text>
        <r>
          <rPr>
            <sz val="9"/>
            <color indexed="81"/>
            <rFont val="Tahoma"/>
            <family val="2"/>
          </rPr>
          <t>This includes employees on leave who remain employed with the agency</t>
        </r>
        <r>
          <rPr>
            <b/>
            <sz val="9"/>
            <color indexed="81"/>
            <rFont val="Tahoma"/>
            <family val="2"/>
          </rPr>
          <t>.</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David Lin</author>
    <author>Chera Amin</author>
  </authors>
  <commentList>
    <comment ref="D13" authorId="0" shapeId="0" xr:uid="{00000000-0006-0000-0C00-000001000000}">
      <text>
        <r>
          <rPr>
            <sz val="9"/>
            <color indexed="81"/>
            <rFont val="Tahoma"/>
            <family val="2"/>
          </rPr>
          <t>Seniority of the highest-ranking employee, typically titled Executive Director, CEO, or similar. Include ED/CEO equivalents (e.g., Owner).</t>
        </r>
      </text>
    </comment>
    <comment ref="U13" authorId="1" shapeId="0" xr:uid="{5A5CFE47-6D04-46A8-A83F-D2788995F640}">
      <text>
        <r>
          <rPr>
            <sz val="9"/>
            <color indexed="81"/>
            <rFont val="Tahoma"/>
            <family val="2"/>
          </rPr>
          <t xml:space="preserve">Please include </t>
        </r>
        <r>
          <rPr>
            <b/>
            <sz val="9"/>
            <color indexed="81"/>
            <rFont val="Tahoma"/>
            <family val="2"/>
          </rPr>
          <t>both participating</t>
        </r>
        <r>
          <rPr>
            <sz val="9"/>
            <color indexed="81"/>
            <rFont val="Tahoma"/>
            <family val="2"/>
          </rPr>
          <t xml:space="preserve"> and </t>
        </r>
        <r>
          <rPr>
            <b/>
            <sz val="9"/>
            <color indexed="81"/>
            <rFont val="Tahoma"/>
            <family val="2"/>
          </rPr>
          <t>non-participating</t>
        </r>
        <r>
          <rPr>
            <sz val="9"/>
            <color indexed="81"/>
            <rFont val="Tahoma"/>
            <family val="2"/>
          </rPr>
          <t xml:space="preserve"> provincially funded employees.</t>
        </r>
      </text>
    </comment>
    <comment ref="Q16" authorId="0" shapeId="0" xr:uid="{00000000-0006-0000-0C00-000002000000}">
      <text>
        <r>
          <rPr>
            <sz val="9"/>
            <color indexed="81"/>
            <rFont val="Tahoma"/>
            <family val="2"/>
          </rPr>
          <t>Please report the sum of couples and families under "Family Rate", since EHC rates are the same for both.</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Natalie Hoi</author>
    <author>David Lin</author>
  </authors>
  <commentList>
    <comment ref="B18" authorId="0" shapeId="0" xr:uid="{76D2BCC4-EB60-4654-872D-FD37B20EA2FC}">
      <text>
        <r>
          <rPr>
            <sz val="9"/>
            <color indexed="81"/>
            <rFont val="Tahoma"/>
            <family val="2"/>
          </rPr>
          <t xml:space="preserve">Red cells below indicate that the number of </t>
        </r>
        <r>
          <rPr>
            <b/>
            <sz val="9"/>
            <color indexed="81"/>
            <rFont val="Tahoma"/>
            <family val="2"/>
          </rPr>
          <t xml:space="preserve">Provincially-Funded active Bargaining Unit </t>
        </r>
        <r>
          <rPr>
            <sz val="9"/>
            <color indexed="81"/>
            <rFont val="Tahoma"/>
            <family val="2"/>
          </rPr>
          <t>employees do not align with the reported total under 'Number of Active Employees by Region' and/or by Union.</t>
        </r>
      </text>
    </comment>
    <comment ref="C18" authorId="0" shapeId="0" xr:uid="{59F4B2A1-FF01-492C-A24C-1AFBE7E133DE}">
      <text>
        <r>
          <rPr>
            <sz val="9"/>
            <color indexed="81"/>
            <rFont val="Tahoma"/>
            <family val="2"/>
          </rPr>
          <t xml:space="preserve">Red cells below indicate that the number of </t>
        </r>
        <r>
          <rPr>
            <b/>
            <sz val="9"/>
            <color indexed="81"/>
            <rFont val="Tahoma"/>
            <family val="2"/>
          </rPr>
          <t xml:space="preserve">Provincially-Funded active Management and Excluded </t>
        </r>
        <r>
          <rPr>
            <sz val="9"/>
            <color indexed="81"/>
            <rFont val="Tahoma"/>
            <family val="2"/>
          </rPr>
          <t>employees do not align with the reported total under 'Number of Active Employees by Region'.</t>
        </r>
      </text>
    </comment>
    <comment ref="D18" authorId="0" shapeId="0" xr:uid="{9F822261-BC3E-4829-92AB-2D278528387C}">
      <text>
        <r>
          <rPr>
            <sz val="9"/>
            <color indexed="81"/>
            <rFont val="Tahoma"/>
            <family val="2"/>
          </rPr>
          <t xml:space="preserve">Red cells below indicate that the number of </t>
        </r>
        <r>
          <rPr>
            <b/>
            <sz val="9"/>
            <color indexed="81"/>
            <rFont val="Tahoma"/>
            <family val="2"/>
          </rPr>
          <t>Provincially Funded active Non-Union</t>
        </r>
        <r>
          <rPr>
            <sz val="9"/>
            <color indexed="81"/>
            <rFont val="Tahoma"/>
            <family val="2"/>
          </rPr>
          <t xml:space="preserve"> employees do not align with the reported total under 'Number of Active Employees by Region'.</t>
        </r>
      </text>
    </comment>
    <comment ref="E18" authorId="0" shapeId="0" xr:uid="{1398149E-6C36-4382-8E24-06E6A05A347D}">
      <text>
        <r>
          <rPr>
            <sz val="9"/>
            <color indexed="81"/>
            <rFont val="Tahoma"/>
            <family val="2"/>
          </rPr>
          <t xml:space="preserve">Red cells below indicate that the number of </t>
        </r>
        <r>
          <rPr>
            <b/>
            <sz val="9"/>
            <color indexed="81"/>
            <rFont val="Tahoma"/>
            <family val="2"/>
          </rPr>
          <t>Non-Provincially Funded active Bargaining Unit</t>
        </r>
        <r>
          <rPr>
            <sz val="9"/>
            <color indexed="81"/>
            <rFont val="Tahoma"/>
            <family val="2"/>
          </rPr>
          <t xml:space="preserve"> employees do not align with the reported total under 'Number of Active Employees by Region' and/or by Union.</t>
        </r>
      </text>
    </comment>
    <comment ref="F18" authorId="0" shapeId="0" xr:uid="{76A28BA4-5500-400B-8E65-4D9245C9257F}">
      <text>
        <r>
          <rPr>
            <sz val="9"/>
            <color indexed="81"/>
            <rFont val="Tahoma"/>
            <family val="2"/>
          </rPr>
          <t xml:space="preserve">Red cells below indicate that the number of </t>
        </r>
        <r>
          <rPr>
            <b/>
            <sz val="9"/>
            <color indexed="81"/>
            <rFont val="Tahoma"/>
            <family val="2"/>
          </rPr>
          <t xml:space="preserve">Non-Provincially Funded active Management &amp; Excluded </t>
        </r>
        <r>
          <rPr>
            <sz val="9"/>
            <color indexed="81"/>
            <rFont val="Tahoma"/>
            <family val="2"/>
          </rPr>
          <t>employees do not align with the reported Management total under 'Number of Active Employees by Region'.</t>
        </r>
      </text>
    </comment>
    <comment ref="G18" authorId="0" shapeId="0" xr:uid="{F36BF465-07E9-4AED-944F-41F63CD63D09}">
      <text>
        <r>
          <rPr>
            <sz val="9"/>
            <color indexed="81"/>
            <rFont val="Tahoma"/>
            <family val="2"/>
          </rPr>
          <t>Red cells below indicate that the number of</t>
        </r>
        <r>
          <rPr>
            <b/>
            <sz val="9"/>
            <color indexed="81"/>
            <rFont val="Tahoma"/>
            <family val="2"/>
          </rPr>
          <t xml:space="preserve"> Non-Provincially Funded active</t>
        </r>
        <r>
          <rPr>
            <sz val="9"/>
            <color indexed="81"/>
            <rFont val="Tahoma"/>
            <family val="2"/>
          </rPr>
          <t xml:space="preserve"> </t>
        </r>
        <r>
          <rPr>
            <b/>
            <sz val="9"/>
            <color indexed="81"/>
            <rFont val="Tahoma"/>
            <family val="2"/>
          </rPr>
          <t xml:space="preserve">Non-Union </t>
        </r>
        <r>
          <rPr>
            <sz val="9"/>
            <color indexed="81"/>
            <rFont val="Tahoma"/>
            <family val="2"/>
          </rPr>
          <t>employees do not align with the reported total under 'Number of Active Employees by Region'.</t>
        </r>
      </text>
    </comment>
    <comment ref="J18" authorId="1" shapeId="0" xr:uid="{00000000-0006-0000-0D00-000001000000}">
      <text>
        <r>
          <rPr>
            <sz val="9"/>
            <color indexed="81"/>
            <rFont val="Tahoma"/>
            <family val="2"/>
          </rPr>
          <t>Automatically calculated from Schedules A1 and A4.</t>
        </r>
      </text>
    </comment>
    <comment ref="K18" authorId="1" shapeId="0" xr:uid="{00000000-0006-0000-0D00-000002000000}">
      <text>
        <r>
          <rPr>
            <sz val="9"/>
            <color indexed="81"/>
            <rFont val="Tahoma"/>
            <family val="2"/>
          </rPr>
          <t>Automatically calculated from Schedule C1.</t>
        </r>
      </text>
    </comment>
    <comment ref="L18" authorId="1" shapeId="0" xr:uid="{00000000-0006-0000-0D00-000003000000}">
      <text>
        <r>
          <rPr>
            <sz val="9"/>
            <color indexed="81"/>
            <rFont val="Tahoma"/>
            <family val="2"/>
          </rPr>
          <t>Automatically calculated from Schedule B1.</t>
        </r>
      </text>
    </comment>
    <comment ref="M18" authorId="1" shapeId="0" xr:uid="{00000000-0006-0000-0D00-000004000000}">
      <text>
        <r>
          <rPr>
            <sz val="9"/>
            <color indexed="81"/>
            <rFont val="Tahoma"/>
            <family val="2"/>
          </rPr>
          <t>Automatically calculated from Schedules A1 and A4.</t>
        </r>
      </text>
    </comment>
    <comment ref="N18" authorId="1" shapeId="0" xr:uid="{00000000-0006-0000-0D00-000005000000}">
      <text>
        <r>
          <rPr>
            <sz val="9"/>
            <color indexed="81"/>
            <rFont val="Tahoma"/>
            <family val="2"/>
          </rPr>
          <t>Automatically calculated from Schedule C1.</t>
        </r>
      </text>
    </comment>
    <comment ref="O18" authorId="1" shapeId="0" xr:uid="{00000000-0006-0000-0D00-000006000000}">
      <text>
        <r>
          <rPr>
            <sz val="9"/>
            <color indexed="81"/>
            <rFont val="Tahoma"/>
            <family val="2"/>
          </rPr>
          <t>Automatically calculated from Schedule B1.</t>
        </r>
      </text>
    </comment>
    <comment ref="J19" authorId="1" shapeId="0" xr:uid="{00000000-0006-0000-0D00-000007000000}">
      <text>
        <r>
          <rPr>
            <sz val="9"/>
            <color indexed="81"/>
            <rFont val="Tahoma"/>
            <family val="2"/>
          </rPr>
          <t>Automatically calculated from Schedules A1 and A4.</t>
        </r>
      </text>
    </comment>
    <comment ref="L19" authorId="1" shapeId="0" xr:uid="{00000000-0006-0000-0D00-000008000000}">
      <text>
        <r>
          <rPr>
            <sz val="9"/>
            <color indexed="81"/>
            <rFont val="Tahoma"/>
            <family val="2"/>
          </rPr>
          <t>Automatically calculated from Schedule B1.</t>
        </r>
      </text>
    </comment>
    <comment ref="M19" authorId="1" shapeId="0" xr:uid="{00000000-0006-0000-0D00-000009000000}">
      <text>
        <r>
          <rPr>
            <sz val="9"/>
            <color indexed="81"/>
            <rFont val="Tahoma"/>
            <family val="2"/>
          </rPr>
          <t>Automatically calculated from Schedules A1 and A4.</t>
        </r>
      </text>
    </comment>
    <comment ref="O19" authorId="1" shapeId="0" xr:uid="{00000000-0006-0000-0D00-00000A000000}">
      <text>
        <r>
          <rPr>
            <sz val="9"/>
            <color indexed="81"/>
            <rFont val="Tahoma"/>
            <family val="2"/>
          </rPr>
          <t>Automatically calculated from Schedule B1.</t>
        </r>
      </text>
    </comment>
    <comment ref="B27" authorId="0" shapeId="0" xr:uid="{10518949-5776-45F5-8995-A67EC299F093}">
      <text>
        <r>
          <rPr>
            <sz val="9"/>
            <color indexed="81"/>
            <rFont val="Tahoma"/>
            <family val="2"/>
          </rPr>
          <t xml:space="preserve">Red cells indicate a discrepancy between the number of </t>
        </r>
        <r>
          <rPr>
            <b/>
            <sz val="9"/>
            <color indexed="81"/>
            <rFont val="Tahoma"/>
            <family val="2"/>
          </rPr>
          <t>Provincially Funded active Bargaining Unit</t>
        </r>
        <r>
          <rPr>
            <sz val="9"/>
            <color indexed="81"/>
            <rFont val="Tahoma"/>
            <family val="2"/>
          </rPr>
          <t xml:space="preserve"> employees reported under 'Number of Active Employees' and/or by Union.</t>
        </r>
      </text>
    </comment>
    <comment ref="C27" authorId="0" shapeId="0" xr:uid="{250C8C3A-F7B8-4C92-ACE8-AA109009AC46}">
      <text>
        <r>
          <rPr>
            <sz val="9"/>
            <color indexed="81"/>
            <rFont val="Tahoma"/>
            <family val="2"/>
          </rPr>
          <t xml:space="preserve">Red cells indicate a discrepancy between the number of </t>
        </r>
        <r>
          <rPr>
            <b/>
            <sz val="9"/>
            <color indexed="81"/>
            <rFont val="Tahoma"/>
            <family val="2"/>
          </rPr>
          <t>Provincially Funded active Management &amp; Excluded</t>
        </r>
        <r>
          <rPr>
            <sz val="9"/>
            <color indexed="81"/>
            <rFont val="Tahoma"/>
            <family val="2"/>
          </rPr>
          <t xml:space="preserve"> employees reported under 'Number of Active Employees'.</t>
        </r>
      </text>
    </comment>
    <comment ref="D27" authorId="0" shapeId="0" xr:uid="{F9BF4FD3-2078-4A78-A96E-0AEAF6B7F6F1}">
      <text>
        <r>
          <rPr>
            <sz val="9"/>
            <color indexed="81"/>
            <rFont val="Tahoma"/>
            <family val="2"/>
          </rPr>
          <t xml:space="preserve">Red cells indicate a discrepancy between the number of </t>
        </r>
        <r>
          <rPr>
            <b/>
            <sz val="9"/>
            <color indexed="81"/>
            <rFont val="Tahoma"/>
            <family val="2"/>
          </rPr>
          <t>Provincially Funded active Non-Union</t>
        </r>
        <r>
          <rPr>
            <sz val="9"/>
            <color indexed="81"/>
            <rFont val="Tahoma"/>
            <family val="2"/>
          </rPr>
          <t xml:space="preserve"> employees reported under 'Number of Active Employees'.</t>
        </r>
      </text>
    </comment>
    <comment ref="E27" authorId="0" shapeId="0" xr:uid="{85F77487-8D75-4494-9AAD-8B60F17A8732}">
      <text>
        <r>
          <rPr>
            <sz val="9"/>
            <color indexed="81"/>
            <rFont val="Tahoma"/>
            <family val="2"/>
          </rPr>
          <t xml:space="preserve">Red cells indicate a discrepancy between the number of </t>
        </r>
        <r>
          <rPr>
            <b/>
            <sz val="9"/>
            <color indexed="81"/>
            <rFont val="Tahoma"/>
            <family val="2"/>
          </rPr>
          <t>Non-Provincially Funded active Bargaining Unit</t>
        </r>
        <r>
          <rPr>
            <sz val="9"/>
            <color indexed="81"/>
            <rFont val="Tahoma"/>
            <family val="2"/>
          </rPr>
          <t xml:space="preserve"> employees reported under 'Number of Active Employees' and/or by Union.</t>
        </r>
      </text>
    </comment>
    <comment ref="F27" authorId="0" shapeId="0" xr:uid="{F447886E-974B-4E37-AC61-0B2397CE45D8}">
      <text>
        <r>
          <rPr>
            <sz val="9"/>
            <color indexed="81"/>
            <rFont val="Tahoma"/>
            <family val="2"/>
          </rPr>
          <t xml:space="preserve">Red cells indicate a discrepancy between the number of </t>
        </r>
        <r>
          <rPr>
            <b/>
            <sz val="9"/>
            <color indexed="81"/>
            <rFont val="Tahoma"/>
            <family val="2"/>
          </rPr>
          <t xml:space="preserve">Non-Provincially Funded active Management &amp; Excluded </t>
        </r>
        <r>
          <rPr>
            <sz val="9"/>
            <color indexed="81"/>
            <rFont val="Tahoma"/>
            <family val="2"/>
          </rPr>
          <t>employees reported under 'Number of Active Employees'.</t>
        </r>
      </text>
    </comment>
    <comment ref="G27" authorId="0" shapeId="0" xr:uid="{E0D4DC0B-8AD4-44A6-92DA-42B17338CD2D}">
      <text>
        <r>
          <rPr>
            <sz val="9"/>
            <color indexed="81"/>
            <rFont val="Tahoma"/>
            <family val="2"/>
          </rPr>
          <t xml:space="preserve">Red cells indicate a discrepancy between the number of </t>
        </r>
        <r>
          <rPr>
            <b/>
            <sz val="9"/>
            <color indexed="81"/>
            <rFont val="Tahoma"/>
            <family val="2"/>
          </rPr>
          <t xml:space="preserve">Non-Provincially Funded active Non-Union </t>
        </r>
        <r>
          <rPr>
            <sz val="9"/>
            <color indexed="81"/>
            <rFont val="Tahoma"/>
            <family val="2"/>
          </rPr>
          <t>employees reported under 'Number of Active Employees'.</t>
        </r>
      </text>
    </comment>
    <comment ref="A28" authorId="1" shapeId="0" xr:uid="{00000000-0006-0000-0D00-00000B000000}">
      <text>
        <r>
          <rPr>
            <b/>
            <sz val="9"/>
            <color indexed="81"/>
            <rFont val="Tahoma"/>
            <family val="2"/>
          </rPr>
          <t>East Kootenay</t>
        </r>
        <r>
          <rPr>
            <sz val="9"/>
            <color indexed="81"/>
            <rFont val="Tahoma"/>
            <family val="2"/>
          </rPr>
          <t xml:space="preserve">:
Cranbrook; Creston; Fernie (Elkford, Sparwood); Golden; Kimberley; Windermere (Invermere, Radium Hot Springs);
</t>
        </r>
        <r>
          <rPr>
            <b/>
            <sz val="9"/>
            <color indexed="81"/>
            <rFont val="Tahoma"/>
            <family val="2"/>
          </rPr>
          <t>Kootenay Boundary</t>
        </r>
        <r>
          <rPr>
            <sz val="9"/>
            <color indexed="81"/>
            <rFont val="Tahoma"/>
            <family val="2"/>
          </rPr>
          <t xml:space="preserve">:
Arrow Lakes (Nakusp, New Denver, Silverton); Castlegar; Grand Forks; Kettle Valley (Greenwood, Midway); Kootenay Lake (Kaslo); Nelson (Salmo, Slocan); Trail (Fruitvale, Montrose, Rossland, Warfield);  
</t>
        </r>
        <r>
          <rPr>
            <b/>
            <sz val="9"/>
            <color indexed="81"/>
            <rFont val="Tahoma"/>
            <family val="2"/>
          </rPr>
          <t>Okanagan</t>
        </r>
        <r>
          <rPr>
            <sz val="9"/>
            <color indexed="81"/>
            <rFont val="Tahoma"/>
            <family val="2"/>
          </rPr>
          <t xml:space="preserve">:
Armstrong-Spallumcheen; Central Okanagan (Kelowna, Lake Country, Peachland, West Kelowna); Enderby; Keremeos; Southern Okanagan (Oliver, Osoyoos); Penticton; Princeton; Summerland; Vernon (Coldstream, Lumby); 
</t>
        </r>
        <r>
          <rPr>
            <b/>
            <sz val="9"/>
            <color indexed="81"/>
            <rFont val="Tahoma"/>
            <family val="2"/>
          </rPr>
          <t>Thompson Cariboo Shuswap</t>
        </r>
        <r>
          <rPr>
            <sz val="9"/>
            <color indexed="81"/>
            <rFont val="Tahoma"/>
            <family val="2"/>
          </rPr>
          <t>:
100 Mile House; Cariboo-Chilcotin (Williams Lake); Lillooet; Merritt; North Thompson; Revelstoke; South Cariboo (Ashcroft, Cache Creek, Clinton, Lytton); Kamloops (Chase, Logan Lake); Salmon Arm (Sicamous)</t>
        </r>
      </text>
    </comment>
    <comment ref="A29" authorId="1" shapeId="0" xr:uid="{00000000-0006-0000-0D00-00000C000000}">
      <text>
        <r>
          <rPr>
            <b/>
            <sz val="9"/>
            <color indexed="81"/>
            <rFont val="Tahoma"/>
            <family val="2"/>
          </rPr>
          <t>Fraser East</t>
        </r>
        <r>
          <rPr>
            <sz val="9"/>
            <color indexed="81"/>
            <rFont val="Tahoma"/>
            <family val="2"/>
          </rPr>
          <t xml:space="preserve">:
Abbotsford; Agassiz-Harrison (Harrison Hot Springs, Kent); Chilliwack; Hope; Mission;
</t>
        </r>
        <r>
          <rPr>
            <b/>
            <sz val="9"/>
            <color indexed="81"/>
            <rFont val="Tahoma"/>
            <family val="2"/>
          </rPr>
          <t>Fraser North</t>
        </r>
        <r>
          <rPr>
            <sz val="9"/>
            <color indexed="81"/>
            <rFont val="Tahoma"/>
            <family val="2"/>
          </rPr>
          <t xml:space="preserve">:
Burnaby; Coquitlam (Anmore, Belcarra, Maple Ridge, Pitt Meadows, Port Coquitlam, Port Moody); New Westminster
</t>
        </r>
        <r>
          <rPr>
            <b/>
            <sz val="9"/>
            <color indexed="81"/>
            <rFont val="Tahoma"/>
            <family val="2"/>
          </rPr>
          <t>Fraser South</t>
        </r>
        <r>
          <rPr>
            <sz val="9"/>
            <color indexed="81"/>
            <rFont val="Tahoma"/>
            <family val="2"/>
          </rPr>
          <t>:
Delta; Langley; Surrey; White Rock</t>
        </r>
      </text>
    </comment>
    <comment ref="A30" authorId="1" shapeId="0" xr:uid="{00000000-0006-0000-0D00-00000D000000}">
      <text>
        <r>
          <rPr>
            <b/>
            <sz val="9"/>
            <color indexed="81"/>
            <rFont val="Tahoma"/>
            <family val="2"/>
          </rPr>
          <t>Northwest</t>
        </r>
        <r>
          <rPr>
            <sz val="9"/>
            <color indexed="81"/>
            <rFont val="Tahoma"/>
            <family val="2"/>
          </rPr>
          <t xml:space="preserve">:
Kitimat; Nisga'a; Prince Rupert (Port Edward); Queen Charlotte (Massett, Port Clements); Smithers (Houston, Telkwa); Snow Country (Stewart); Stikine; Telegraph Creek; Terrace; Upper Skeena (Hazelton, New Hazelton);
</t>
        </r>
        <r>
          <rPr>
            <b/>
            <sz val="9"/>
            <color indexed="81"/>
            <rFont val="Tahoma"/>
            <family val="2"/>
          </rPr>
          <t>Northern Interior</t>
        </r>
        <r>
          <rPr>
            <sz val="9"/>
            <color indexed="81"/>
            <rFont val="Tahoma"/>
            <family val="2"/>
          </rPr>
          <t xml:space="preserve">:
Burns Lake (Granisle); Nechako (Fort St. James, Fraser Lake, Vanderhoof); Prince George (Mackenzie); Quesnel (Wells)
</t>
        </r>
        <r>
          <rPr>
            <b/>
            <sz val="9"/>
            <color indexed="81"/>
            <rFont val="Tahoma"/>
            <family val="2"/>
          </rPr>
          <t>Northeast</t>
        </r>
        <r>
          <rPr>
            <sz val="9"/>
            <color indexed="81"/>
            <rFont val="Tahoma"/>
            <family val="2"/>
          </rPr>
          <t>:
Fort Nelson; Peace River North (Fort St. John, Hudson's Hope, Taylor); Peace River South (Chetwynd, Dawson Creek, Pouce Coupe, Tumber Ridge)</t>
        </r>
      </text>
    </comment>
    <comment ref="A31" authorId="1" shapeId="0" xr:uid="{00000000-0006-0000-0D00-00000E000000}">
      <text>
        <r>
          <rPr>
            <b/>
            <sz val="9"/>
            <color indexed="81"/>
            <rFont val="Tahoma"/>
            <family val="2"/>
          </rPr>
          <t>Richmond</t>
        </r>
        <r>
          <rPr>
            <sz val="9"/>
            <color indexed="81"/>
            <rFont val="Tahoma"/>
            <family val="2"/>
          </rPr>
          <t xml:space="preserve">;
</t>
        </r>
        <r>
          <rPr>
            <b/>
            <sz val="9"/>
            <color indexed="81"/>
            <rFont val="Tahoma"/>
            <family val="2"/>
          </rPr>
          <t>Vancouver</t>
        </r>
        <r>
          <rPr>
            <sz val="9"/>
            <color indexed="81"/>
            <rFont val="Tahoma"/>
            <family val="2"/>
          </rPr>
          <t xml:space="preserve">;
</t>
        </r>
        <r>
          <rPr>
            <b/>
            <sz val="9"/>
            <color indexed="81"/>
            <rFont val="Tahoma"/>
            <family val="2"/>
          </rPr>
          <t>North Shore/Coast Garibaldi</t>
        </r>
        <r>
          <rPr>
            <sz val="9"/>
            <color indexed="81"/>
            <rFont val="Tahoma"/>
            <family val="2"/>
          </rPr>
          <t>:
Bella Coola Valley (Anahim Lake, Hagensborg); Bowen Island; Central Coast; Howe Sound (Pemberton, Squamish, Whistler); North Vancouver; Powell River; Sunshine Coast (Gibsons, Sechelt); West Vancouver</t>
        </r>
      </text>
    </comment>
    <comment ref="A32" authorId="1" shapeId="0" xr:uid="{3F1F4B72-4133-408A-909B-2F41E7F24287}">
      <text>
        <r>
          <rPr>
            <b/>
            <sz val="9"/>
            <color indexed="81"/>
            <rFont val="Tahoma"/>
            <family val="2"/>
          </rPr>
          <t>South Vancouver Island</t>
        </r>
        <r>
          <rPr>
            <sz val="9"/>
            <color indexed="81"/>
            <rFont val="Tahoma"/>
            <family val="2"/>
          </rPr>
          <t xml:space="preserve">:
Greater Victoria (Esquimalt, Oak Bay, View Royal); Gulf Islands; Saanich (North Saanich; Sidney); Sooke (Colwood, Highlands, Langford, Metchosin);
</t>
        </r>
        <r>
          <rPr>
            <b/>
            <sz val="9"/>
            <color indexed="81"/>
            <rFont val="Tahoma"/>
            <family val="2"/>
          </rPr>
          <t>Central Vancouver Island</t>
        </r>
        <r>
          <rPr>
            <sz val="9"/>
            <color indexed="81"/>
            <rFont val="Tahoma"/>
            <family val="2"/>
          </rPr>
          <t xml:space="preserve">:
Alberni (Port Alberni, Tofino, Ucluelet); Cowichan (North Cowichan, Duncan); Ladysmith; Lake Cowichan; Nanaimo; Qualicum (Qualicum Beach, Parksville);
</t>
        </r>
        <r>
          <rPr>
            <b/>
            <sz val="9"/>
            <color indexed="81"/>
            <rFont val="Tahoma"/>
            <family val="2"/>
          </rPr>
          <t>North Vancouver Island</t>
        </r>
        <r>
          <rPr>
            <sz val="9"/>
            <color indexed="81"/>
            <rFont val="Tahoma"/>
            <family val="2"/>
          </rPr>
          <t>:
Campbell River (Sayward); Courtney (Comox, Courtney, Cumberland); Vancouver Island North (Alert Bay, Port Alice, Port Hardy, Port McNeil); Vancouver Island West (Gold River, Tahsis, Zeballos)</t>
        </r>
      </text>
    </comment>
    <comment ref="B38" authorId="0" shapeId="0" xr:uid="{F5E60F1B-7E3F-4969-B895-A3713973ADB7}">
      <text>
        <r>
          <rPr>
            <sz val="9"/>
            <color indexed="81"/>
            <rFont val="Tahoma"/>
            <family val="2"/>
          </rPr>
          <t>Red cells may indicate discrepancies in the Provincially Funded active Bargaining Unit totals, or a missing Union name (A39:A43).</t>
        </r>
      </text>
    </comment>
    <comment ref="E38" authorId="0" shapeId="0" xr:uid="{96ED1462-1470-4BD8-9303-8584968786EC}">
      <text>
        <r>
          <rPr>
            <sz val="9"/>
            <color indexed="81"/>
            <rFont val="Tahoma"/>
            <family val="2"/>
          </rPr>
          <t>Red cells may indicate discrepancies in the Provincially Funded active Bargaining Unit totals, or a missing Union name (A39:A43).</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Chera Amin</author>
    <author>Natalie Hoi</author>
    <author>David Lin</author>
  </authors>
  <commentList>
    <comment ref="G12" authorId="0" shapeId="0" xr:uid="{D292932E-E914-4A65-9605-C98CD14F0656}">
      <text>
        <r>
          <rPr>
            <sz val="9"/>
            <color indexed="81"/>
            <rFont val="Tahoma"/>
            <family val="2"/>
          </rPr>
          <t>Automatically calculated from the Home Schedule.</t>
        </r>
      </text>
    </comment>
    <comment ref="G13" authorId="0" shapeId="0" xr:uid="{CB558F37-57B4-42B7-928C-B4D9235D7EC5}">
      <text>
        <r>
          <rPr>
            <sz val="9"/>
            <color indexed="81"/>
            <rFont val="Tahoma"/>
            <family val="2"/>
          </rPr>
          <t xml:space="preserve">Automatically calculated from Schedule D2.
</t>
        </r>
      </text>
    </comment>
    <comment ref="G14" authorId="1" shapeId="0" xr:uid="{F24E0205-411C-48C0-AED7-6F49D5F1A10B}">
      <text>
        <r>
          <rPr>
            <sz val="9"/>
            <color indexed="81"/>
            <rFont val="Tahoma"/>
            <family val="2"/>
          </rPr>
          <t>A red cell indicates compensation costs exceeding the funding reported on the Home Schedule.
If applicable, please verify all funding amounts have been captured on the Home Schedule.</t>
        </r>
      </text>
    </comment>
    <comment ref="C19" authorId="2" shapeId="0" xr:uid="{00000000-0006-0000-0E00-000001000000}">
      <text>
        <r>
          <rPr>
            <sz val="9"/>
            <color indexed="81"/>
            <rFont val="Tahoma"/>
            <family val="2"/>
          </rPr>
          <t>Automatically calculated from Schedules A1 and A4.</t>
        </r>
      </text>
    </comment>
    <comment ref="D19" authorId="2" shapeId="0" xr:uid="{00000000-0006-0000-0E00-000002000000}">
      <text>
        <r>
          <rPr>
            <sz val="9"/>
            <color indexed="81"/>
            <rFont val="Tahoma"/>
            <family val="2"/>
          </rPr>
          <t>Automatically calculated from Schedule C1.</t>
        </r>
      </text>
    </comment>
    <comment ref="E19" authorId="2" shapeId="0" xr:uid="{00000000-0006-0000-0E00-000003000000}">
      <text>
        <r>
          <rPr>
            <sz val="9"/>
            <color indexed="81"/>
            <rFont val="Tahoma"/>
            <family val="2"/>
          </rPr>
          <t>Automatically calculated from Schedule B1.</t>
        </r>
      </text>
    </comment>
    <comment ref="F19" authorId="2" shapeId="0" xr:uid="{00000000-0006-0000-0E00-000004000000}">
      <text>
        <r>
          <rPr>
            <sz val="9"/>
            <color indexed="81"/>
            <rFont val="Tahoma"/>
            <family val="2"/>
          </rPr>
          <t>Automatically calculated from Schedules A1 and A4.</t>
        </r>
      </text>
    </comment>
    <comment ref="G19" authorId="2" shapeId="0" xr:uid="{00000000-0006-0000-0E00-000005000000}">
      <text>
        <r>
          <rPr>
            <sz val="9"/>
            <color indexed="81"/>
            <rFont val="Tahoma"/>
            <family val="2"/>
          </rPr>
          <t>Automatically calculated from Schedule C1.</t>
        </r>
      </text>
    </comment>
    <comment ref="H19" authorId="2" shapeId="0" xr:uid="{00000000-0006-0000-0E00-000006000000}">
      <text>
        <r>
          <rPr>
            <sz val="9"/>
            <color indexed="81"/>
            <rFont val="Tahoma"/>
            <family val="2"/>
          </rPr>
          <t>Automatically calculated from Schedule B1.</t>
        </r>
      </text>
    </comment>
    <comment ref="C20" authorId="2" shapeId="0" xr:uid="{00000000-0006-0000-0E00-000007000000}">
      <text>
        <r>
          <rPr>
            <sz val="9"/>
            <color indexed="81"/>
            <rFont val="Tahoma"/>
            <family val="2"/>
          </rPr>
          <t>Automatically calculated from Schedules A1 and A4.</t>
        </r>
      </text>
    </comment>
    <comment ref="E20" authorId="2" shapeId="0" xr:uid="{00000000-0006-0000-0E00-000008000000}">
      <text>
        <r>
          <rPr>
            <sz val="9"/>
            <color indexed="81"/>
            <rFont val="Tahoma"/>
            <family val="2"/>
          </rPr>
          <t>Automatically calculated from Schedule B1.</t>
        </r>
      </text>
    </comment>
    <comment ref="F20" authorId="2" shapeId="0" xr:uid="{00000000-0006-0000-0E00-000009000000}">
      <text>
        <r>
          <rPr>
            <sz val="9"/>
            <color indexed="81"/>
            <rFont val="Tahoma"/>
            <family val="2"/>
          </rPr>
          <t>Automatically calculated from Schedules A1 and A4.</t>
        </r>
      </text>
    </comment>
    <comment ref="H20" authorId="2" shapeId="0" xr:uid="{00000000-0006-0000-0E00-00000A000000}">
      <text>
        <r>
          <rPr>
            <sz val="9"/>
            <color indexed="81"/>
            <rFont val="Tahoma"/>
            <family val="2"/>
          </rPr>
          <t>Automatically calculated from Schedule B1.</t>
        </r>
      </text>
    </comment>
    <comment ref="A23" authorId="1" shapeId="0" xr:uid="{74A1E5F9-772A-4D9C-AAFA-F474A65DAE58}">
      <text>
        <r>
          <rPr>
            <sz val="9"/>
            <color indexed="81"/>
            <rFont val="Tahoma"/>
            <family val="2"/>
          </rPr>
          <t xml:space="preserve">Amounts paid to employees </t>
        </r>
        <r>
          <rPr>
            <b/>
            <sz val="9"/>
            <color indexed="81"/>
            <rFont val="Tahoma"/>
            <family val="2"/>
          </rPr>
          <t>in lieu</t>
        </r>
        <r>
          <rPr>
            <sz val="9"/>
            <color indexed="81"/>
            <rFont val="Tahoma"/>
            <family val="2"/>
          </rPr>
          <t xml:space="preserve"> of vacation and statutory holiday days (refer to employees' paystubs).</t>
        </r>
      </text>
    </comment>
    <comment ref="A24" authorId="1" shapeId="0" xr:uid="{2F3FF4DB-3A37-456B-8A8F-95E8FE53C71F}">
      <text>
        <r>
          <rPr>
            <u/>
            <sz val="9"/>
            <color indexed="81"/>
            <rFont val="Tahoma"/>
            <family val="2"/>
          </rPr>
          <t>Examples Include:</t>
        </r>
        <r>
          <rPr>
            <sz val="9"/>
            <color indexed="81"/>
            <rFont val="Tahoma"/>
            <family val="2"/>
          </rPr>
          <t xml:space="preserve">
Severance costs, retroactive payments, shift premiums, honoraria, one-time labour payments, etc.</t>
        </r>
      </text>
    </comment>
    <comment ref="A25" authorId="1" shapeId="0" xr:uid="{1CC616CD-35A0-4168-AE8C-63C4A85452E1}">
      <text>
        <r>
          <rPr>
            <sz val="9"/>
            <color indexed="81"/>
            <rFont val="Tahoma"/>
            <family val="2"/>
          </rPr>
          <t xml:space="preserve">Please </t>
        </r>
        <r>
          <rPr>
            <b/>
            <sz val="9"/>
            <color indexed="81"/>
            <rFont val="Tahoma"/>
            <family val="2"/>
          </rPr>
          <t>DO NOT</t>
        </r>
        <r>
          <rPr>
            <sz val="9"/>
            <color indexed="81"/>
            <rFont val="Tahoma"/>
            <family val="2"/>
          </rPr>
          <t xml:space="preserve"> include operational costs.
Examples of operational costs that </t>
        </r>
        <r>
          <rPr>
            <b/>
            <sz val="9"/>
            <color indexed="81"/>
            <rFont val="Tahoma"/>
            <family val="2"/>
          </rPr>
          <t>SHOULD NOT</t>
        </r>
        <r>
          <rPr>
            <sz val="9"/>
            <color indexed="81"/>
            <rFont val="Tahoma"/>
            <family val="2"/>
          </rPr>
          <t xml:space="preserve"> be included:
Client transportation, client meal plans, storage fees, stationary, etc.</t>
        </r>
      </text>
    </comment>
    <comment ref="A26" authorId="2" shapeId="0" xr:uid="{00000000-0006-0000-0E00-00000B000000}">
      <text>
        <r>
          <rPr>
            <sz val="9"/>
            <color indexed="81"/>
            <rFont val="Tahoma"/>
            <family val="2"/>
          </rPr>
          <t>Include only transportation allowances outlined in the Collective Agreement (26.9). Report all other car allowances in "Other Expenses and Allowances" below.</t>
        </r>
      </text>
    </comment>
    <comment ref="A27" authorId="2" shapeId="0" xr:uid="{00000000-0006-0000-0E00-00000C000000}">
      <text>
        <r>
          <rPr>
            <sz val="9"/>
            <color indexed="81"/>
            <rFont val="Tahoma"/>
            <family val="2"/>
          </rPr>
          <t>Include only reimbursed meal expenses on a per diem basis such as those outlined in the Collective Agreement (26.10).</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B16" authorId="0" shapeId="0" xr:uid="{00000000-0006-0000-0F00-000001000000}">
      <text>
        <r>
          <rPr>
            <b/>
            <sz val="9"/>
            <color indexed="81"/>
            <rFont val="Tahoma"/>
            <family val="2"/>
          </rPr>
          <t>Classification:</t>
        </r>
        <r>
          <rPr>
            <sz val="9"/>
            <color indexed="81"/>
            <rFont val="Tahoma"/>
            <family val="2"/>
          </rPr>
          <t xml:space="preserve">
Accountant</t>
        </r>
      </text>
    </comment>
    <comment ref="H16" authorId="0" shapeId="0" xr:uid="{00000000-0006-0000-0F00-000002000000}">
      <text>
        <r>
          <rPr>
            <b/>
            <sz val="9"/>
            <color indexed="81"/>
            <rFont val="Tahoma"/>
            <family val="2"/>
          </rPr>
          <t>Classification:</t>
        </r>
        <r>
          <rPr>
            <sz val="9"/>
            <color indexed="81"/>
            <rFont val="Tahoma"/>
            <family val="2"/>
          </rPr>
          <t xml:space="preserve">
Accountant</t>
        </r>
      </text>
    </comment>
    <comment ref="B17" authorId="0" shapeId="0" xr:uid="{00000000-0006-0000-0F00-000003000000}">
      <text>
        <r>
          <rPr>
            <b/>
            <sz val="9"/>
            <color indexed="81"/>
            <rFont val="Tahoma"/>
            <family val="2"/>
          </rPr>
          <t>Classifications:</t>
        </r>
        <r>
          <rPr>
            <sz val="9"/>
            <color indexed="81"/>
            <rFont val="Tahoma"/>
            <family val="2"/>
          </rPr>
          <t xml:space="preserve">
Addictions Counsellor;
Adult, Youth and/or Child Counsellor;
Children Who Witness Abuse Counsellor;
ESL Instructor;
Family Counsellor;
Infant Development Consultant;
Stopping the Violence Counsellor;
Supported Childcare Consultant</t>
        </r>
      </text>
    </comment>
    <comment ref="H17" authorId="0" shapeId="0" xr:uid="{00000000-0006-0000-0F00-000004000000}">
      <text>
        <r>
          <rPr>
            <b/>
            <sz val="9"/>
            <color indexed="81"/>
            <rFont val="Tahoma"/>
            <family val="2"/>
          </rPr>
          <t>Classifications:</t>
        </r>
        <r>
          <rPr>
            <sz val="9"/>
            <color indexed="81"/>
            <rFont val="Tahoma"/>
            <family val="2"/>
          </rPr>
          <t xml:space="preserve">
Addictions Counsellor;
Adult, Youth and/or Child Counsellor;
Children Who Witness Abuse Counsellor;
ESL Instructor;
Family Counsellor;
Infant Development Consultant;
Stopping the Violence Counsellor;
Supported Childcare Consultant</t>
        </r>
      </text>
    </comment>
    <comment ref="B18" authorId="0" shapeId="0" xr:uid="{00000000-0006-0000-0F00-000005000000}">
      <text>
        <r>
          <rPr>
            <b/>
            <sz val="9"/>
            <color indexed="81"/>
            <rFont val="Tahoma"/>
            <family val="2"/>
          </rPr>
          <t>Classifications:</t>
        </r>
        <r>
          <rPr>
            <sz val="9"/>
            <color indexed="81"/>
            <rFont val="Tahoma"/>
            <family val="2"/>
          </rPr>
          <t xml:space="preserve">
Behavioural Therapist;
Clinical Counsellor;
Nutritionist;
Occupational Therapist;
Physiotherapist;
Residence Nurse;
Speech Language Pathologist</t>
        </r>
      </text>
    </comment>
    <comment ref="H18" authorId="0" shapeId="0" xr:uid="{00000000-0006-0000-0F00-000006000000}">
      <text>
        <r>
          <rPr>
            <b/>
            <sz val="9"/>
            <color indexed="81"/>
            <rFont val="Tahoma"/>
            <family val="2"/>
          </rPr>
          <t>Classifications:</t>
        </r>
        <r>
          <rPr>
            <sz val="9"/>
            <color indexed="81"/>
            <rFont val="Tahoma"/>
            <family val="2"/>
          </rPr>
          <t xml:space="preserve">
Behavioural Therapist;
Clinical Counsellor;
Nutritionist;
Occupational Therapist;
Physiotherapist;
Residence Nurse;
Speech Language Pathologist</t>
        </r>
      </text>
    </comment>
    <comment ref="B19" authorId="0" shapeId="0" xr:uid="{00000000-0006-0000-0F00-000007000000}">
      <text>
        <r>
          <rPr>
            <b/>
            <sz val="9"/>
            <color indexed="81"/>
            <rFont val="Tahoma"/>
            <family val="2"/>
          </rPr>
          <t>Classifications:</t>
        </r>
        <r>
          <rPr>
            <sz val="9"/>
            <color indexed="81"/>
            <rFont val="Tahoma"/>
            <family val="2"/>
          </rPr>
          <t xml:space="preserve">
Accounting Clerk;
Administrative Assistant;
Administrative Supervisor;
Bookkeeper;
Computer Technical Support Specialist;
Database Clerk;
Receptionist / General Office Clerk;
Secretary</t>
        </r>
      </text>
    </comment>
    <comment ref="H19" authorId="0" shapeId="0" xr:uid="{00000000-0006-0000-0F00-000008000000}">
      <text>
        <r>
          <rPr>
            <b/>
            <sz val="9"/>
            <color indexed="81"/>
            <rFont val="Tahoma"/>
            <family val="2"/>
          </rPr>
          <t>Classifications:</t>
        </r>
        <r>
          <rPr>
            <sz val="9"/>
            <color indexed="81"/>
            <rFont val="Tahoma"/>
            <family val="2"/>
          </rPr>
          <t xml:space="preserve">
Accounting Clerk;
Administrative Assistant;
Administrative Supervisor;
Bookkeeper;
Computer Technical Support Specialist;
Database Clerk;
Receptionist / General Office Clerk;
Secretary</t>
        </r>
      </text>
    </comment>
    <comment ref="B20" authorId="0" shapeId="0" xr:uid="{00000000-0006-0000-0F00-000009000000}">
      <text>
        <r>
          <rPr>
            <b/>
            <sz val="9"/>
            <color indexed="81"/>
            <rFont val="Tahoma"/>
            <family val="2"/>
          </rPr>
          <t>Classifications:</t>
        </r>
        <r>
          <rPr>
            <sz val="9"/>
            <color indexed="81"/>
            <rFont val="Tahoma"/>
            <family val="2"/>
          </rPr>
          <t xml:space="preserve">
Employment Counsellor;
Vocational Counsellor</t>
        </r>
      </text>
    </comment>
    <comment ref="H20" authorId="0" shapeId="0" xr:uid="{00000000-0006-0000-0F00-00000A000000}">
      <text>
        <r>
          <rPr>
            <b/>
            <sz val="9"/>
            <color indexed="81"/>
            <rFont val="Tahoma"/>
            <family val="2"/>
          </rPr>
          <t>Classifications:</t>
        </r>
        <r>
          <rPr>
            <sz val="9"/>
            <color indexed="81"/>
            <rFont val="Tahoma"/>
            <family val="2"/>
          </rPr>
          <t xml:space="preserve">
Employment Counsellor;
Vocational Counsellor</t>
        </r>
      </text>
    </comment>
    <comment ref="B21" authorId="0" shapeId="0" xr:uid="{00000000-0006-0000-0F00-00000B000000}">
      <text>
        <r>
          <rPr>
            <b/>
            <sz val="9"/>
            <color indexed="81"/>
            <rFont val="Tahoma"/>
            <family val="2"/>
          </rPr>
          <t>Classifications:</t>
        </r>
        <r>
          <rPr>
            <sz val="9"/>
            <color indexed="81"/>
            <rFont val="Tahoma"/>
            <family val="2"/>
          </rPr>
          <t xml:space="preserve">
Activity Worker;
Adult, Youth and/or Child Worker;
Asleep Residential Night Worker;
Awake Residential Night Worker;
Child and Youth Transition House Worker;
Childcare Resource and Referral Worker;
Community Support Worker;
Early Childhood Educator;
Early Childhood Educator Assistant;
Early Childhood Educator, Senior;
Family Support Worker;
Group Facilitator;
Reconnect Worker;
Residence Worker;
Residence Worker, Senior;
Residential Child and/or Youth Care Worker;
School Aged Child Worker;
School Based Prevention Worker;
Settlement and Integration Worker;
Special Services Worker;
Transition House Worker;
Victim Service Worker;
Vocational Worker</t>
        </r>
      </text>
    </comment>
    <comment ref="H21" authorId="0" shapeId="0" xr:uid="{00000000-0006-0000-0F00-00000C000000}">
      <text>
        <r>
          <rPr>
            <b/>
            <sz val="9"/>
            <color indexed="81"/>
            <rFont val="Tahoma"/>
            <family val="2"/>
          </rPr>
          <t>Classifications:</t>
        </r>
        <r>
          <rPr>
            <sz val="9"/>
            <color indexed="81"/>
            <rFont val="Tahoma"/>
            <family val="2"/>
          </rPr>
          <t xml:space="preserve">
Activity Worker;
Adult, Youth and/or Child Worker;
Asleep Residential Night Worker;
Awake Residential Night Worker;
Child and Youth Transition House Worker;
Childcare Resource and Referral Worker;
Community Support Worker;
Early Childhood Educator;
Early Childhood Educator Assistant;
Early Childhood Educator, Senior;
Family Support Worker;
Group Facilitator;
Reconnect Worker;
Residence Worker;
Residence Worker, Senior;
Residential Child and/or Youth Care Worker;
School Aged Child Worker;
School Based Prevention Worker;
Settlement and Integration Worker;
Special Services Worker;
Transition House Worker;
Victim Service Worker;
Vocational Worker</t>
        </r>
      </text>
    </comment>
    <comment ref="B22" authorId="0" shapeId="0" xr:uid="{00000000-0006-0000-0F00-00000D000000}">
      <text>
        <r>
          <rPr>
            <b/>
            <sz val="9"/>
            <color indexed="81"/>
            <rFont val="Tahoma"/>
            <family val="2"/>
          </rPr>
          <t>Classifications:</t>
        </r>
        <r>
          <rPr>
            <sz val="9"/>
            <color indexed="81"/>
            <rFont val="Tahoma"/>
            <family val="2"/>
          </rPr>
          <t xml:space="preserve">
Building Maintenance Worker;
Cook;
Housekeeper;
Janitor;
Passenger Vehicle Driver;
Retail Supervisor;
Retail Worker;
Truck Driver</t>
        </r>
      </text>
    </comment>
    <comment ref="H22" authorId="0" shapeId="0" xr:uid="{00000000-0006-0000-0F00-00000E000000}">
      <text>
        <r>
          <rPr>
            <b/>
            <sz val="9"/>
            <color indexed="81"/>
            <rFont val="Tahoma"/>
            <family val="2"/>
          </rPr>
          <t>Classifications:</t>
        </r>
        <r>
          <rPr>
            <sz val="9"/>
            <color indexed="81"/>
            <rFont val="Tahoma"/>
            <family val="2"/>
          </rPr>
          <t xml:space="preserve">
Building Maintenance Worker;
Cook;
Housekeeper;
Janitor;
Passenger Vehicle Driver;
Retail Supervisor;
Retail Worker;
Truck Driver</t>
        </r>
      </text>
    </comment>
    <comment ref="B23" authorId="0" shapeId="0" xr:uid="{00000000-0006-0000-0F00-00000F000000}">
      <text>
        <r>
          <rPr>
            <b/>
            <sz val="9"/>
            <color indexed="81"/>
            <rFont val="Tahoma"/>
            <family val="2"/>
          </rPr>
          <t>Classifications:</t>
        </r>
        <r>
          <rPr>
            <sz val="9"/>
            <color indexed="81"/>
            <rFont val="Tahoma"/>
            <family val="2"/>
          </rPr>
          <t xml:space="preserve">
Crisis Line Coordinator;
Program Coordinator 1;
Program Coordinator 2;
Residence Coordinator;
Volunteer Coordinator</t>
        </r>
      </text>
    </comment>
    <comment ref="H23" authorId="0" shapeId="0" xr:uid="{00000000-0006-0000-0F00-000010000000}">
      <text>
        <r>
          <rPr>
            <b/>
            <sz val="9"/>
            <color indexed="81"/>
            <rFont val="Tahoma"/>
            <family val="2"/>
          </rPr>
          <t>Classifications:</t>
        </r>
        <r>
          <rPr>
            <sz val="9"/>
            <color indexed="81"/>
            <rFont val="Tahoma"/>
            <family val="2"/>
          </rPr>
          <t xml:space="preserve">
Crisis Line Coordinator;
Program Coordinator 1;
Program Coordinator 2;
Residence Coordinator;
Volunteer Coordinator</t>
        </r>
      </text>
    </comment>
    <comment ref="B27" authorId="0" shapeId="0" xr:uid="{00000000-0006-0000-0F00-000011000000}">
      <text>
        <r>
          <rPr>
            <b/>
            <sz val="9"/>
            <color indexed="81"/>
            <rFont val="Tahoma"/>
            <family val="2"/>
          </rPr>
          <t>Classifications:</t>
        </r>
        <r>
          <rPr>
            <sz val="9"/>
            <color indexed="81"/>
            <rFont val="Tahoma"/>
            <family val="2"/>
          </rPr>
          <t xml:space="preserve">
Delegated-Child Protection Social Worker;
Delegated-Child Protection Social Worker Growth;
Delegated-Child Protection SPO A;
Delegated-Child Protection Team Leader;
Delegated-Delegated Supervisor;
Delegated-Family Preservation Worker;
Delegated-Family Preservation Worker Growth;
Delegated-Guardianship Social Worker;
Delegated-Guardianship Social Worker Growth;
Delegated-Guardianship Supervisor;
Delegated-Resources Social Worker;
Delegated-Resources Social Worker Growth;
Delegated-SPO 24 Working Step;</t>
        </r>
      </text>
    </comment>
    <comment ref="H27" authorId="0" shapeId="0" xr:uid="{00000000-0006-0000-0F00-000012000000}">
      <text>
        <r>
          <rPr>
            <b/>
            <sz val="9"/>
            <color indexed="81"/>
            <rFont val="Tahoma"/>
            <family val="2"/>
          </rPr>
          <t>Classifications:</t>
        </r>
        <r>
          <rPr>
            <sz val="9"/>
            <color indexed="81"/>
            <rFont val="Tahoma"/>
            <family val="2"/>
          </rPr>
          <t xml:space="preserve">
Delegated-Child Protection Social Worker;
Delegated-Child Protection Social Worker Growth;
Delegated-Child Protection SPO A;
Delegated-Child Protection Team Leader;
Delegated-Delegated Supervisor;
Delegated-Family Preservation Worker;
Delegated-Family Preservation Worker Growth;
Delegated-Guardianship Social Worker;
Delegated-Guardianship Social Worker Growth;
Delegated-Guardianship Supervisor;
Delegated-Resources Social Worker;
Delegated-Resources Social Worker Growth;
Delegated-SPO 24 Working Step;</t>
        </r>
      </text>
    </comment>
    <comment ref="B29" authorId="0" shapeId="0" xr:uid="{00000000-0006-0000-0F00-000013000000}">
      <text>
        <r>
          <rPr>
            <b/>
            <sz val="9"/>
            <color indexed="81"/>
            <rFont val="Tahoma"/>
            <family val="2"/>
          </rPr>
          <t>Classifications:</t>
        </r>
        <r>
          <rPr>
            <sz val="9"/>
            <color indexed="81"/>
            <rFont val="Tahoma"/>
            <family val="2"/>
          </rPr>
          <t xml:space="preserve">
Delegated-Accounting Clerk;
Delegated-Administrative Assistant;
Delegated-Administrative Supervisor;
Delegated-Child Protection R Accounting Clerk;
Delegated-Clerk 3;
Delegated-Guardianship Administrative Assistant;
Delegated-IT Assistant;
Delegated-Office Assistant;
Delegated-Program Assistant;
Delegated-Program Assistant (RAP);
Delegated-Resources Accountant;
Delegated-Resources Administrative Assistant;</t>
        </r>
      </text>
    </comment>
    <comment ref="H29" authorId="0" shapeId="0" xr:uid="{00000000-0006-0000-0F00-000014000000}">
      <text>
        <r>
          <rPr>
            <b/>
            <sz val="9"/>
            <color indexed="81"/>
            <rFont val="Tahoma"/>
            <family val="2"/>
          </rPr>
          <t>Classifications:</t>
        </r>
        <r>
          <rPr>
            <sz val="9"/>
            <color indexed="81"/>
            <rFont val="Tahoma"/>
            <family val="2"/>
          </rPr>
          <t xml:space="preserve">
Delegated-Accounting Clerk;
Delegated-Administrative Assistant;
Delegated-Administrative Supervisor;
Delegated-Child Protection R Accounting Clerk;
Delegated-Clerk 3;
Delegated-Guardianship Administrative Assistant;
Delegated-IT Assistant;
Delegated-Office Assistant;
Delegated-Program Assistant;
Delegated-Program Assistant (RAP);
Delegated-Resources Accountant;
Delegated-Resources Administrative Assistant;</t>
        </r>
      </text>
    </comment>
    <comment ref="A40" authorId="0" shapeId="0" xr:uid="{00000000-0006-0000-0F00-000015000000}">
      <text>
        <r>
          <rPr>
            <b/>
            <sz val="9"/>
            <color indexed="81"/>
            <rFont val="Tahoma"/>
            <family val="2"/>
          </rPr>
          <t>Possible ROE code(s):</t>
        </r>
        <r>
          <rPr>
            <sz val="9"/>
            <color indexed="81"/>
            <rFont val="Tahoma"/>
            <family val="2"/>
          </rPr>
          <t xml:space="preserve">
E03 - Quit/Return to school</t>
        </r>
      </text>
    </comment>
    <comment ref="A41" authorId="0" shapeId="0" xr:uid="{00000000-0006-0000-0F00-000016000000}">
      <text>
        <r>
          <rPr>
            <b/>
            <sz val="9"/>
            <color indexed="81"/>
            <rFont val="Tahoma"/>
            <family val="2"/>
          </rPr>
          <t>Possible ROE code(s):</t>
        </r>
        <r>
          <rPr>
            <sz val="9"/>
            <color indexed="81"/>
            <rFont val="Tahoma"/>
            <family val="2"/>
          </rPr>
          <t xml:space="preserve">
E06 - Quit/Take another job</t>
        </r>
      </text>
    </comment>
    <comment ref="A42" authorId="0" shapeId="0" xr:uid="{00000000-0006-0000-0F00-000017000000}">
      <text>
        <r>
          <rPr>
            <b/>
            <sz val="9"/>
            <color indexed="81"/>
            <rFont val="Tahoma"/>
            <family val="2"/>
          </rPr>
          <t>Possible ROE code(s):</t>
        </r>
        <r>
          <rPr>
            <sz val="9"/>
            <color indexed="81"/>
            <rFont val="Tahoma"/>
            <family val="2"/>
          </rPr>
          <t xml:space="preserve">
E00 - Quit
E02 - Quit/Follow spouse
E06 - Quit/Take another job</t>
        </r>
      </text>
    </comment>
    <comment ref="A43" authorId="0" shapeId="0" xr:uid="{00000000-0006-0000-0F00-000018000000}">
      <text>
        <r>
          <rPr>
            <b/>
            <sz val="9"/>
            <color indexed="81"/>
            <rFont val="Tahoma"/>
            <family val="2"/>
          </rPr>
          <t>Possible ROE code(s):</t>
        </r>
        <r>
          <rPr>
            <sz val="9"/>
            <color indexed="81"/>
            <rFont val="Tahoma"/>
            <family val="2"/>
          </rPr>
          <t xml:space="preserve">
M00 - Dismissal
M08 - Dismissal/Terminated within probationary period</t>
        </r>
      </text>
    </comment>
    <comment ref="A44" authorId="0" shapeId="0" xr:uid="{00000000-0006-0000-0F00-000019000000}">
      <text>
        <r>
          <rPr>
            <b/>
            <sz val="9"/>
            <color indexed="81"/>
            <rFont val="Tahoma"/>
            <family val="2"/>
          </rPr>
          <t>Possible ROE code(s):</t>
        </r>
        <r>
          <rPr>
            <sz val="9"/>
            <color indexed="81"/>
            <rFont val="Tahoma"/>
            <family val="2"/>
          </rPr>
          <t xml:space="preserve">
M00 - Dismissal</t>
        </r>
      </text>
    </comment>
    <comment ref="A45" authorId="0" shapeId="0" xr:uid="{00000000-0006-0000-0F00-00001A000000}">
      <text>
        <r>
          <rPr>
            <b/>
            <sz val="9"/>
            <color indexed="81"/>
            <rFont val="Tahoma"/>
            <family val="2"/>
          </rPr>
          <t>Possible ROE code(s):</t>
        </r>
        <r>
          <rPr>
            <sz val="9"/>
            <color indexed="81"/>
            <rFont val="Tahoma"/>
            <family val="2"/>
          </rPr>
          <t xml:space="preserve">
E00 - Quit
E06 - Quit/Take another job
E11 - Quit/To become self-employed</t>
        </r>
      </text>
    </comment>
    <comment ref="A46" authorId="0" shapeId="0" xr:uid="{00000000-0006-0000-0F00-00001B000000}">
      <text>
        <r>
          <rPr>
            <b/>
            <sz val="9"/>
            <color indexed="81"/>
            <rFont val="Tahoma"/>
            <family val="2"/>
          </rPr>
          <t>Possible ROE code(s):</t>
        </r>
        <r>
          <rPr>
            <sz val="9"/>
            <color indexed="81"/>
            <rFont val="Tahoma"/>
            <family val="2"/>
          </rPr>
          <t xml:space="preserve">
E00 - Quit
E06 - Quit/Take another job
E11 - Quit/To become self-employed</t>
        </r>
      </text>
    </comment>
    <comment ref="A47" authorId="0" shapeId="0" xr:uid="{00000000-0006-0000-0F00-00001C000000}">
      <text>
        <r>
          <rPr>
            <b/>
            <sz val="9"/>
            <color indexed="81"/>
            <rFont val="Tahoma"/>
            <family val="2"/>
          </rPr>
          <t>Possible ROE code(s):</t>
        </r>
        <r>
          <rPr>
            <sz val="9"/>
            <color indexed="81"/>
            <rFont val="Tahoma"/>
            <family val="2"/>
          </rPr>
          <t xml:space="preserve">
E04 - Quit/Health reasons</t>
        </r>
      </text>
    </comment>
    <comment ref="A48" authorId="0" shapeId="0" xr:uid="{00000000-0006-0000-0F00-00001D000000}">
      <text>
        <r>
          <rPr>
            <b/>
            <sz val="9"/>
            <color indexed="81"/>
            <rFont val="Tahoma"/>
            <family val="2"/>
          </rPr>
          <t>Possible ROE code(s):</t>
        </r>
        <r>
          <rPr>
            <sz val="9"/>
            <color indexed="81"/>
            <rFont val="Tahoma"/>
            <family val="2"/>
          </rPr>
          <t xml:space="preserve">
E00 - Quit
E06 - Quit/Take another job
E11 - Quit/To become self-employed</t>
        </r>
      </text>
    </comment>
    <comment ref="A49" authorId="0" shapeId="0" xr:uid="{00000000-0006-0000-0F00-00001E000000}">
      <text>
        <r>
          <rPr>
            <b/>
            <sz val="9"/>
            <color indexed="81"/>
            <rFont val="Tahoma"/>
            <family val="2"/>
          </rPr>
          <t>Possible ROE code(s):</t>
        </r>
        <r>
          <rPr>
            <sz val="9"/>
            <color indexed="81"/>
            <rFont val="Tahoma"/>
            <family val="2"/>
          </rPr>
          <t xml:space="preserve">
E02 - Quit/Follow spouse
E10 - Quit/Care for a dependent</t>
        </r>
      </text>
    </comment>
    <comment ref="A50" authorId="0" shapeId="0" xr:uid="{00000000-0006-0000-0F00-00001F000000}">
      <text>
        <r>
          <rPr>
            <b/>
            <sz val="9"/>
            <color indexed="81"/>
            <rFont val="Tahoma"/>
            <family val="2"/>
          </rPr>
          <t xml:space="preserve">Possible ROE code(s):
</t>
        </r>
        <r>
          <rPr>
            <sz val="9"/>
            <color indexed="81"/>
            <rFont val="Tahoma"/>
            <family val="2"/>
          </rPr>
          <t>E06 - Quit/Take another job</t>
        </r>
      </text>
    </comment>
    <comment ref="A51" authorId="0" shapeId="0" xr:uid="{00000000-0006-0000-0F00-000020000000}">
      <text>
        <r>
          <rPr>
            <b/>
            <sz val="9"/>
            <color indexed="81"/>
            <rFont val="Tahoma"/>
            <family val="2"/>
          </rPr>
          <t>Possible ROE code(s):</t>
        </r>
        <r>
          <rPr>
            <sz val="9"/>
            <color indexed="81"/>
            <rFont val="Tahoma"/>
            <family val="2"/>
          </rPr>
          <t xml:space="preserve">
E06 - Quit/Take another job</t>
        </r>
      </text>
    </comment>
    <comment ref="A52" authorId="0" shapeId="0" xr:uid="{00000000-0006-0000-0F00-000021000000}">
      <text>
        <r>
          <rPr>
            <b/>
            <sz val="9"/>
            <color indexed="81"/>
            <rFont val="Tahoma"/>
            <family val="2"/>
          </rPr>
          <t>Possible ROE code(s):</t>
        </r>
        <r>
          <rPr>
            <sz val="9"/>
            <color indexed="81"/>
            <rFont val="Tahoma"/>
            <family val="2"/>
          </rPr>
          <t xml:space="preserve">
E06 - Quit/Take another job</t>
        </r>
      </text>
    </comment>
    <comment ref="A53" authorId="0" shapeId="0" xr:uid="{00000000-0006-0000-0F00-000022000000}">
      <text>
        <r>
          <rPr>
            <b/>
            <sz val="9"/>
            <color indexed="81"/>
            <rFont val="Tahoma"/>
            <family val="2"/>
          </rPr>
          <t xml:space="preserve">Possible ROE code(s):
</t>
        </r>
        <r>
          <rPr>
            <sz val="9"/>
            <color indexed="81"/>
            <rFont val="Tahoma"/>
            <family val="2"/>
          </rPr>
          <t>E06 - Quit/Take another job</t>
        </r>
      </text>
    </comment>
    <comment ref="A54" authorId="0" shapeId="0" xr:uid="{00000000-0006-0000-0F00-000023000000}">
      <text>
        <r>
          <rPr>
            <b/>
            <sz val="9"/>
            <color indexed="81"/>
            <rFont val="Tahoma"/>
            <family val="2"/>
          </rPr>
          <t>Possible ROE code(s):</t>
        </r>
        <r>
          <rPr>
            <sz val="9"/>
            <color indexed="81"/>
            <rFont val="Tahoma"/>
            <family val="2"/>
          </rPr>
          <t xml:space="preserve">
A00 - Shortage of work/End of Contract or Season</t>
        </r>
      </text>
    </comment>
    <comment ref="A55" authorId="0" shapeId="0" xr:uid="{00000000-0006-0000-0F00-000024000000}">
      <text>
        <r>
          <rPr>
            <b/>
            <sz val="9"/>
            <color indexed="81"/>
            <rFont val="Tahoma"/>
            <family val="2"/>
          </rPr>
          <t>Possible ROE code(s):</t>
        </r>
        <r>
          <rPr>
            <sz val="9"/>
            <color indexed="81"/>
            <rFont val="Tahoma"/>
            <family val="2"/>
          </rPr>
          <t xml:space="preserve">
A00 - Shortage of work/End of Contract or Season</t>
        </r>
      </text>
    </comment>
    <comment ref="A56" authorId="0" shapeId="0" xr:uid="{00000000-0006-0000-0F00-000025000000}">
      <text>
        <r>
          <rPr>
            <b/>
            <sz val="9"/>
            <color indexed="81"/>
            <rFont val="Tahoma"/>
            <family val="2"/>
          </rPr>
          <t>Possible ROE code(s):</t>
        </r>
        <r>
          <rPr>
            <sz val="9"/>
            <color indexed="81"/>
            <rFont val="Tahoma"/>
            <family val="2"/>
          </rPr>
          <t xml:space="preserve">
A00 - Shortage of work/End of Contract or Season</t>
        </r>
      </text>
    </comment>
    <comment ref="A57" authorId="0" shapeId="0" xr:uid="{00000000-0006-0000-0F00-000026000000}">
      <text>
        <r>
          <rPr>
            <b/>
            <sz val="9"/>
            <color indexed="81"/>
            <rFont val="Tahoma"/>
            <family val="2"/>
          </rPr>
          <t>Possible ROE code(s):</t>
        </r>
        <r>
          <rPr>
            <sz val="9"/>
            <color indexed="81"/>
            <rFont val="Tahoma"/>
            <family val="2"/>
          </rPr>
          <t xml:space="preserve">
E05 - Quit/Voluntary retirement
G00 - Mandatory retirement
G7 - Retirement/Approved workforce reduction</t>
        </r>
      </text>
    </comment>
    <comment ref="A58" authorId="0" shapeId="0" xr:uid="{00000000-0006-0000-0F00-000027000000}">
      <text>
        <r>
          <rPr>
            <b/>
            <sz val="9"/>
            <color indexed="81"/>
            <rFont val="Tahoma"/>
            <family val="2"/>
          </rPr>
          <t>Possible ROE code(s):</t>
        </r>
        <r>
          <rPr>
            <sz val="9"/>
            <color indexed="81"/>
            <rFont val="Tahoma"/>
            <family val="2"/>
          </rPr>
          <t xml:space="preserve">
D00 - Illness or injury</t>
        </r>
      </text>
    </comment>
    <comment ref="A59" authorId="0" shapeId="0" xr:uid="{00000000-0006-0000-0F00-000028000000}">
      <text>
        <r>
          <rPr>
            <b/>
            <sz val="9"/>
            <color indexed="81"/>
            <rFont val="Tahoma"/>
            <family val="2"/>
          </rPr>
          <t>Possible ROE code(s):</t>
        </r>
        <r>
          <rPr>
            <sz val="9"/>
            <color indexed="81"/>
            <rFont val="Tahoma"/>
            <family val="2"/>
          </rPr>
          <t xml:space="preserve">
K00 - Other</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C12" authorId="0" shapeId="0" xr:uid="{00000000-0006-0000-1000-000001000000}">
      <text>
        <r>
          <rPr>
            <sz val="9"/>
            <color indexed="81"/>
            <rFont val="Tahoma"/>
            <family val="2"/>
          </rPr>
          <t>Total number of terminated employees is carried over from Schedule A2.</t>
        </r>
      </text>
    </comment>
    <comment ref="D13" authorId="0" shapeId="0" xr:uid="{00000000-0006-0000-1000-000002000000}">
      <text>
        <r>
          <rPr>
            <sz val="9"/>
            <color indexed="81"/>
            <rFont val="Tahoma"/>
            <family val="2"/>
          </rPr>
          <t>Cells are highlighted red if their sum is different from the total number of terminated employees in column C.</t>
        </r>
      </text>
    </comment>
    <comment ref="J13" authorId="0" shapeId="0" xr:uid="{00000000-0006-0000-1000-000003000000}">
      <text>
        <r>
          <rPr>
            <sz val="9"/>
            <color indexed="81"/>
            <rFont val="Tahoma"/>
            <family val="2"/>
          </rPr>
          <t>Cells are highlighted red if their sum is different from the total number of terminated employees in column C.</t>
        </r>
      </text>
    </comment>
    <comment ref="M13" authorId="0" shapeId="0" xr:uid="{00000000-0006-0000-1000-000004000000}">
      <text>
        <r>
          <rPr>
            <sz val="9"/>
            <color indexed="81"/>
            <rFont val="Tahoma"/>
            <family val="2"/>
          </rPr>
          <t>Cells are highlighted red if their sum is different from the total number of terminated employees in column C.</t>
        </r>
      </text>
    </comment>
    <comment ref="Q13" authorId="0" shapeId="0" xr:uid="{00000000-0006-0000-1000-000005000000}">
      <text>
        <r>
          <rPr>
            <sz val="9"/>
            <color indexed="81"/>
            <rFont val="Tahoma"/>
            <family val="2"/>
          </rPr>
          <t>Cells are highlighted red if their sum is different from the total number of terminated employees in column C.</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C12" authorId="0" shapeId="0" xr:uid="{00000000-0006-0000-1100-000001000000}">
      <text>
        <r>
          <rPr>
            <sz val="9"/>
            <color indexed="81"/>
            <rFont val="Tahoma"/>
            <family val="2"/>
          </rPr>
          <t>Total number of terminated employees is carried over from Schedule B1.</t>
        </r>
      </text>
    </comment>
    <comment ref="D13" authorId="0" shapeId="0" xr:uid="{00000000-0006-0000-1100-000002000000}">
      <text>
        <r>
          <rPr>
            <sz val="9"/>
            <color indexed="81"/>
            <rFont val="Tahoma"/>
            <family val="2"/>
          </rPr>
          <t>Cells are highlighted red if their sum is different from the total number of terminated employees in column C.</t>
        </r>
      </text>
    </comment>
    <comment ref="J13" authorId="0" shapeId="0" xr:uid="{00000000-0006-0000-1100-000003000000}">
      <text>
        <r>
          <rPr>
            <sz val="9"/>
            <color indexed="81"/>
            <rFont val="Tahoma"/>
            <family val="2"/>
          </rPr>
          <t>Cells are highlighted red if their sum is different from the total number of terminated employees in column C.</t>
        </r>
      </text>
    </comment>
    <comment ref="M13" authorId="0" shapeId="0" xr:uid="{00000000-0006-0000-1100-000004000000}">
      <text>
        <r>
          <rPr>
            <sz val="9"/>
            <color indexed="81"/>
            <rFont val="Tahoma"/>
            <family val="2"/>
          </rPr>
          <t>Cells are highlighted red if their sum is different from the total number of terminated employees in column C.</t>
        </r>
      </text>
    </comment>
    <comment ref="Q13" authorId="0" shapeId="0" xr:uid="{00000000-0006-0000-1100-000005000000}">
      <text>
        <r>
          <rPr>
            <sz val="9"/>
            <color indexed="81"/>
            <rFont val="Tahoma"/>
            <family val="2"/>
          </rPr>
          <t>Cells are highlighted red if their sum is different from the total number of terminated employees in column C.</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C12" authorId="0" shapeId="0" xr:uid="{00000000-0006-0000-1200-000001000000}">
      <text>
        <r>
          <rPr>
            <sz val="9"/>
            <color indexed="81"/>
            <rFont val="Tahoma"/>
            <family val="2"/>
          </rPr>
          <t>Total number of terminated employees is carried over from Schedule C1.</t>
        </r>
      </text>
    </comment>
    <comment ref="D13" authorId="0" shapeId="0" xr:uid="{00000000-0006-0000-1200-000002000000}">
      <text>
        <r>
          <rPr>
            <sz val="9"/>
            <color indexed="81"/>
            <rFont val="Tahoma"/>
            <family val="2"/>
          </rPr>
          <t>Cells are highlighted red if their sum is different from the total number of terminated employees in column C.</t>
        </r>
      </text>
    </comment>
    <comment ref="J13" authorId="0" shapeId="0" xr:uid="{00000000-0006-0000-1200-000003000000}">
      <text>
        <r>
          <rPr>
            <sz val="9"/>
            <color indexed="81"/>
            <rFont val="Tahoma"/>
            <family val="2"/>
          </rPr>
          <t>Cells are highlighted red if their sum is different from the total number of terminated employees in column C.</t>
        </r>
      </text>
    </comment>
    <comment ref="M13" authorId="0" shapeId="0" xr:uid="{00000000-0006-0000-1200-000004000000}">
      <text>
        <r>
          <rPr>
            <sz val="9"/>
            <color indexed="81"/>
            <rFont val="Tahoma"/>
            <family val="2"/>
          </rPr>
          <t>Cells are highlighted red if their sum is different from the total number of terminated employees in column C.</t>
        </r>
      </text>
    </comment>
    <comment ref="Q13" authorId="0" shapeId="0" xr:uid="{00000000-0006-0000-1200-000005000000}">
      <text>
        <r>
          <rPr>
            <sz val="9"/>
            <color indexed="81"/>
            <rFont val="Tahoma"/>
            <family val="2"/>
          </rPr>
          <t>Cells are highlighted red if their sum is different from the total number of terminated employees in column C.</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David Lin</author>
  </authors>
  <commentList>
    <comment ref="C12" authorId="0" shapeId="0" xr:uid="{00000000-0006-0000-1300-000001000000}">
      <text>
        <r>
          <rPr>
            <sz val="9"/>
            <color indexed="81"/>
            <rFont val="Tahoma"/>
            <family val="2"/>
          </rPr>
          <t>Total number of terminated employees is carried over from Schedule A4.</t>
        </r>
      </text>
    </comment>
    <comment ref="D13" authorId="0" shapeId="0" xr:uid="{00000000-0006-0000-1300-000002000000}">
      <text>
        <r>
          <rPr>
            <sz val="9"/>
            <color indexed="81"/>
            <rFont val="Tahoma"/>
            <family val="2"/>
          </rPr>
          <t>Cells are highlighted red if their sum is different from the total number of terminated employees in column C.</t>
        </r>
      </text>
    </comment>
    <comment ref="J13" authorId="0" shapeId="0" xr:uid="{00000000-0006-0000-1300-000003000000}">
      <text>
        <r>
          <rPr>
            <sz val="9"/>
            <color indexed="81"/>
            <rFont val="Tahoma"/>
            <family val="2"/>
          </rPr>
          <t>Cells are highlighted red if their sum is different from the total number of terminated employees in column C.</t>
        </r>
      </text>
    </comment>
    <comment ref="M13" authorId="0" shapeId="0" xr:uid="{00000000-0006-0000-1300-000004000000}">
      <text>
        <r>
          <rPr>
            <sz val="9"/>
            <color indexed="81"/>
            <rFont val="Tahoma"/>
            <family val="2"/>
          </rPr>
          <t>Cells are highlighted red if their sum is different from the total number of terminated employees in column C.</t>
        </r>
      </text>
    </comment>
    <comment ref="Q13" authorId="0" shapeId="0" xr:uid="{00000000-0006-0000-1300-000005000000}">
      <text>
        <r>
          <rPr>
            <sz val="9"/>
            <color indexed="81"/>
            <rFont val="Tahoma"/>
            <family val="2"/>
          </rPr>
          <t>Cells are highlighted red if their sum is different from the total number of terminated employees in column 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Natalie Hoi</author>
    <author>David Lin</author>
  </authors>
  <commentList>
    <comment ref="A19" authorId="0" shapeId="0" xr:uid="{D877170E-90FE-4FBE-891C-8CCA0D443056}">
      <text>
        <r>
          <rPr>
            <sz val="9"/>
            <color indexed="81"/>
            <rFont val="Tahoma"/>
            <family val="2"/>
          </rPr>
          <t xml:space="preserve">Providing support and resources to children and families, including child welfare, parenting life skills, safety, and fostering family stability.
</t>
        </r>
      </text>
    </comment>
    <comment ref="A20" authorId="0" shapeId="0" xr:uid="{E9CB68DD-1A62-461D-AC06-2DCE565C8608}">
      <text>
        <r>
          <rPr>
            <sz val="9"/>
            <color indexed="81"/>
            <rFont val="Tahoma"/>
            <family val="2"/>
          </rPr>
          <t xml:space="preserve">Programs focused on promoting rehabilitation, community engagement &amp; education, and victim support services. </t>
        </r>
      </text>
    </comment>
    <comment ref="A21" authorId="0" shapeId="0" xr:uid="{10B18F24-252F-478A-86C8-FD43DA468688}">
      <text>
        <r>
          <rPr>
            <sz val="9"/>
            <color indexed="81"/>
            <rFont val="Tahoma"/>
            <family val="2"/>
          </rPr>
          <t xml:space="preserve">These services include all those tailored to the needs of people with diverse mental and physical abilities in order to support increased independence and accessibility.
</t>
        </r>
      </text>
    </comment>
    <comment ref="A22" authorId="0" shapeId="0" xr:uid="{2E7F20F9-C201-484F-BFCE-9FC41426CA03}">
      <text>
        <r>
          <rPr>
            <sz val="9"/>
            <color indexed="81"/>
            <rFont val="Tahoma"/>
            <family val="2"/>
          </rPr>
          <t>These services provide on-site supports and shelter for individuals who cannot live independently or experiencing homelessness, and can include youth in care, foster housing programs, and other housing assistance initiatives.</t>
        </r>
      </text>
    </comment>
    <comment ref="A23" authorId="0" shapeId="0" xr:uid="{D283EE07-0B26-4BBB-8A16-11CC4AB78A06}">
      <text>
        <r>
          <rPr>
            <sz val="9"/>
            <color indexed="81"/>
            <rFont val="Tahoma"/>
            <family val="2"/>
          </rPr>
          <t>These services are designed to assist newcomers, including immigrants, refugees, and individuals seeking culturally specific programming.</t>
        </r>
      </text>
    </comment>
    <comment ref="A24" authorId="0" shapeId="0" xr:uid="{4D85732C-E7A6-423C-8BC9-C34E0F9C11AC}">
      <text>
        <r>
          <rPr>
            <sz val="9"/>
            <color indexed="81"/>
            <rFont val="Tahoma"/>
            <family val="2"/>
          </rPr>
          <t>Programs and supports specifically designed for Indigenous, First Nations, Métis, and Inuit peoples, offering services such as cultural education, mental health care, peer support, and more.</t>
        </r>
      </text>
    </comment>
    <comment ref="A25" authorId="0" shapeId="0" xr:uid="{D9EB8CB2-6665-406A-AF79-FB2164E31241}">
      <text>
        <r>
          <rPr>
            <sz val="9"/>
            <color indexed="81"/>
            <rFont val="Tahoma"/>
            <family val="2"/>
          </rPr>
          <t xml:space="preserve">Programs can include supporting women in crisis, advocacy, education &amp; training, emergency shelter services, and more. </t>
        </r>
      </text>
    </comment>
    <comment ref="E29" authorId="0" shapeId="0" xr:uid="{7768B780-C9D4-4F9F-97B9-469BE97B4721}">
      <text>
        <r>
          <rPr>
            <sz val="9"/>
            <color indexed="81"/>
            <rFont val="Tahoma"/>
            <family val="2"/>
          </rPr>
          <t>The Employer Health Tax (EHT) is a BC provincial tax on employers with annual payrolls above certain thresholds, used to fund healthcare services. Rates and exemptions vary based on payroll size, with special rules for non-profits and charities.</t>
        </r>
      </text>
    </comment>
    <comment ref="B49" authorId="0" shapeId="0" xr:uid="{791D49BC-DAAF-4BBE-9B2D-35A997C8550E}">
      <text>
        <r>
          <rPr>
            <sz val="9"/>
            <color indexed="81"/>
            <rFont val="Tahoma"/>
            <family val="2"/>
          </rPr>
          <t>Premium Reduction Programs (PRPs) allow employers with qualifying short-term disability plans to pay reduced Employment Insurance (EI) premiums.</t>
        </r>
      </text>
    </comment>
    <comment ref="B55" authorId="0" shapeId="0" xr:uid="{C67112E8-B7B8-4DCE-B27B-6D4C9B688644}">
      <text>
        <r>
          <rPr>
            <sz val="9"/>
            <color indexed="81"/>
            <rFont val="Tahoma"/>
            <family val="2"/>
          </rPr>
          <t>A red cell indicates BCH funding has been reported on the Home Schedule.</t>
        </r>
      </text>
    </comment>
    <comment ref="B59" authorId="0" shapeId="0" xr:uid="{63444EE9-0888-486A-9F91-B5CC5DB0F6A8}">
      <text>
        <r>
          <rPr>
            <sz val="9"/>
            <color indexed="81"/>
            <rFont val="Tahoma"/>
            <family val="2"/>
          </rPr>
          <t>A red cell indicates CLBC funding has been reported on the Home Schedule.</t>
        </r>
      </text>
    </comment>
    <comment ref="B63" authorId="0" shapeId="0" xr:uid="{DE2A2ED2-6D3E-4E4F-B4DB-8A21E307ABEA}">
      <text>
        <r>
          <rPr>
            <sz val="9"/>
            <color indexed="81"/>
            <rFont val="Tahoma"/>
            <family val="2"/>
          </rPr>
          <t>A red cell indicates CLBC funding has been reported on the Home Schedule.</t>
        </r>
      </text>
    </comment>
    <comment ref="B67" authorId="0" shapeId="0" xr:uid="{FD438130-5DDF-4F97-AD50-5F5FDFC95328}">
      <text>
        <r>
          <rPr>
            <sz val="9"/>
            <color indexed="81"/>
            <rFont val="Tahoma"/>
            <family val="2"/>
          </rPr>
          <t>A red cell indicates CLBC funding has been reported on the Home Schedule.</t>
        </r>
      </text>
    </comment>
    <comment ref="B70" authorId="0" shapeId="0" xr:uid="{2A1F8C0F-BD32-4F66-9ACC-C9A8EFEB663C}">
      <text>
        <r>
          <rPr>
            <sz val="9"/>
            <color indexed="81"/>
            <rFont val="Tahoma"/>
            <family val="2"/>
          </rPr>
          <t>A red cell indicates CLBC funding has been reported on the Home Schedule.</t>
        </r>
      </text>
    </comment>
    <comment ref="A85" authorId="1" shapeId="0" xr:uid="{00000000-0006-0000-0200-000001000000}">
      <text>
        <r>
          <rPr>
            <sz val="9"/>
            <color indexed="81"/>
            <rFont val="Tahoma"/>
            <family val="2"/>
          </rPr>
          <t>Select payroll vendor or system from the drop-down menu, or type in any name if it is not found in the list.</t>
        </r>
      </text>
    </comment>
    <comment ref="A92" authorId="1" shapeId="0" xr:uid="{00000000-0006-0000-0200-000002000000}">
      <text>
        <r>
          <rPr>
            <sz val="9"/>
            <color indexed="81"/>
            <rFont val="Tahoma"/>
            <family val="2"/>
          </rPr>
          <t>Select benefit provider from the drop-down menu, or type in any name if it is not found in the list.</t>
        </r>
      </text>
    </comment>
    <comment ref="D110" authorId="0" shapeId="0" xr:uid="{8427F029-05C1-498B-BC9E-0695809252C0}">
      <text>
        <r>
          <rPr>
            <sz val="9"/>
            <color indexed="81"/>
            <rFont val="Tahoma"/>
            <family val="2"/>
          </rPr>
          <t xml:space="preserve">Paid leave for employees who are temporarily unable to work due to illness or injury. It ensures income replacement for a specified period.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David Lin</author>
    <author>Natalie Hoi</author>
  </authors>
  <commentList>
    <comment ref="A12" authorId="0" shapeId="0" xr:uid="{00000000-0006-0000-0400-000001000000}">
      <text>
        <r>
          <rPr>
            <b/>
            <u/>
            <sz val="9"/>
            <color indexed="81"/>
            <rFont val="Tahoma"/>
            <family val="2"/>
          </rPr>
          <t>Definitions:</t>
        </r>
        <r>
          <rPr>
            <sz val="9"/>
            <color indexed="81"/>
            <rFont val="Tahoma"/>
            <family val="2"/>
          </rPr>
          <t xml:space="preserve">
</t>
        </r>
        <r>
          <rPr>
            <b/>
            <sz val="9"/>
            <color indexed="81"/>
            <rFont val="Tahoma"/>
            <family val="2"/>
          </rPr>
          <t>Benchmark</t>
        </r>
        <r>
          <rPr>
            <sz val="9"/>
            <color indexed="81"/>
            <rFont val="Tahoma"/>
            <family val="2"/>
          </rPr>
          <t xml:space="preserve">: job matched to a benchmark and paid according to the set grid level.
</t>
        </r>
        <r>
          <rPr>
            <b/>
            <sz val="9"/>
            <color indexed="81"/>
            <rFont val="Tahoma"/>
            <family val="2"/>
          </rPr>
          <t>Integrated</t>
        </r>
        <r>
          <rPr>
            <sz val="9"/>
            <color indexed="81"/>
            <rFont val="Tahoma"/>
            <family val="2"/>
          </rPr>
          <t xml:space="preserve">: duties cover two benchmarks and paid at the higher rate of the two.
</t>
        </r>
        <r>
          <rPr>
            <b/>
            <sz val="9"/>
            <color indexed="81"/>
            <rFont val="Tahoma"/>
            <family val="2"/>
          </rPr>
          <t>Layered-Over</t>
        </r>
        <r>
          <rPr>
            <sz val="9"/>
            <color indexed="81"/>
            <rFont val="Tahoma"/>
            <family val="2"/>
          </rPr>
          <t xml:space="preserve">: with additional supervisory functions.
</t>
        </r>
        <r>
          <rPr>
            <b/>
            <sz val="9"/>
            <color indexed="81"/>
            <rFont val="Tahoma"/>
            <family val="2"/>
          </rPr>
          <t>Unique</t>
        </r>
        <r>
          <rPr>
            <sz val="9"/>
            <color indexed="81"/>
            <rFont val="Tahoma"/>
            <family val="2"/>
          </rPr>
          <t>: job not matched to a benchmark and/or not paid at the set grid level.</t>
        </r>
      </text>
    </comment>
    <comment ref="G12" authorId="1" shapeId="0" xr:uid="{1B5999DA-02C0-40F5-81D3-6D2ADD3837DB}">
      <text>
        <r>
          <rPr>
            <sz val="9"/>
            <color indexed="81"/>
            <rFont val="Tahoma"/>
            <family val="2"/>
          </rPr>
          <t>The option for "Casual/add'l hours" is intended for agencies that cannot separate casual and additional hours. If the agency can distinguish between them, please report each category separately per employee.</t>
        </r>
      </text>
    </comment>
    <comment ref="H12" authorId="0" shapeId="0" xr:uid="{00000000-0006-0000-0400-000002000000}">
      <text>
        <r>
          <rPr>
            <b/>
            <sz val="9"/>
            <color indexed="81"/>
            <rFont val="Tahoma"/>
            <family val="2"/>
          </rPr>
          <t>Do NOT include overtime hours.</t>
        </r>
        <r>
          <rPr>
            <sz val="9"/>
            <color indexed="81"/>
            <rFont val="Tahoma"/>
            <family val="2"/>
          </rPr>
          <t xml:space="preserve">
</t>
        </r>
        <r>
          <rPr>
            <b/>
            <sz val="9"/>
            <color indexed="81"/>
            <rFont val="Tahoma"/>
            <family val="2"/>
          </rPr>
          <t xml:space="preserve">
Based on 260 work days per year:
2080</t>
        </r>
        <r>
          <rPr>
            <sz val="9"/>
            <color indexed="81"/>
            <rFont val="Tahoma"/>
            <family val="2"/>
          </rPr>
          <t xml:space="preserve"> = 40 hr/wk
</t>
        </r>
        <r>
          <rPr>
            <b/>
            <sz val="9"/>
            <color indexed="81"/>
            <rFont val="Tahoma"/>
            <family val="2"/>
          </rPr>
          <t>1950</t>
        </r>
        <r>
          <rPr>
            <sz val="9"/>
            <color indexed="81"/>
            <rFont val="Tahoma"/>
            <family val="2"/>
          </rPr>
          <t xml:space="preserve"> = 37.5 hr/wk
</t>
        </r>
        <r>
          <rPr>
            <b/>
            <sz val="9"/>
            <color indexed="81"/>
            <rFont val="Tahoma"/>
            <family val="2"/>
          </rPr>
          <t>1820</t>
        </r>
        <r>
          <rPr>
            <sz val="9"/>
            <color indexed="81"/>
            <rFont val="Tahoma"/>
            <family val="2"/>
          </rPr>
          <t xml:space="preserve"> = 35 hr/wk
</t>
        </r>
        <r>
          <rPr>
            <b/>
            <sz val="9"/>
            <color indexed="81"/>
            <rFont val="Tahoma"/>
            <family val="2"/>
          </rPr>
          <t xml:space="preserve">
Based on 261 work days per year:</t>
        </r>
        <r>
          <rPr>
            <sz val="9"/>
            <color indexed="81"/>
            <rFont val="Tahoma"/>
            <family val="2"/>
          </rPr>
          <t xml:space="preserve">
</t>
        </r>
        <r>
          <rPr>
            <b/>
            <sz val="9"/>
            <color indexed="81"/>
            <rFont val="Tahoma"/>
            <family val="2"/>
          </rPr>
          <t>2088</t>
        </r>
        <r>
          <rPr>
            <sz val="9"/>
            <color indexed="81"/>
            <rFont val="Tahoma"/>
            <family val="2"/>
          </rPr>
          <t xml:space="preserve"> = 40 hr/wk
</t>
        </r>
        <r>
          <rPr>
            <b/>
            <sz val="9"/>
            <color indexed="81"/>
            <rFont val="Tahoma"/>
            <family val="2"/>
          </rPr>
          <t>1957.5</t>
        </r>
        <r>
          <rPr>
            <sz val="9"/>
            <color indexed="81"/>
            <rFont val="Tahoma"/>
            <family val="2"/>
          </rPr>
          <t xml:space="preserve"> = 37.5 hr/wk
</t>
        </r>
        <r>
          <rPr>
            <b/>
            <sz val="9"/>
            <color indexed="81"/>
            <rFont val="Tahoma"/>
            <family val="2"/>
          </rPr>
          <t>1827</t>
        </r>
        <r>
          <rPr>
            <sz val="9"/>
            <color indexed="81"/>
            <rFont val="Tahoma"/>
            <family val="2"/>
          </rPr>
          <t xml:space="preserve"> = 35 hr/wk
</t>
        </r>
        <r>
          <rPr>
            <b/>
            <sz val="9"/>
            <color indexed="81"/>
            <rFont val="Tahoma"/>
            <family val="2"/>
          </rPr>
          <t>Day Rate:</t>
        </r>
        <r>
          <rPr>
            <sz val="9"/>
            <color indexed="81"/>
            <rFont val="Tahoma"/>
            <family val="2"/>
          </rPr>
          <t xml:space="preserve">
</t>
        </r>
        <r>
          <rPr>
            <b/>
            <sz val="9"/>
            <color indexed="81"/>
            <rFont val="Tahoma"/>
            <family val="2"/>
          </rPr>
          <t>2184</t>
        </r>
        <r>
          <rPr>
            <sz val="9"/>
            <color indexed="81"/>
            <rFont val="Tahoma"/>
            <family val="2"/>
          </rPr>
          <t xml:space="preserve"> = X on, X off, 12 hr, 52 weeks
</t>
        </r>
        <r>
          <rPr>
            <b/>
            <sz val="9"/>
            <color indexed="81"/>
            <rFont val="Tahoma"/>
            <family val="2"/>
          </rPr>
          <t>2190</t>
        </r>
        <r>
          <rPr>
            <sz val="9"/>
            <color indexed="81"/>
            <rFont val="Tahoma"/>
            <family val="2"/>
          </rPr>
          <t xml:space="preserve"> = X on, X off, 12 hr, 365 days
</t>
        </r>
        <r>
          <rPr>
            <b/>
            <sz val="9"/>
            <color indexed="81"/>
            <rFont val="Tahoma"/>
            <family val="2"/>
          </rPr>
          <t>2496</t>
        </r>
        <r>
          <rPr>
            <sz val="9"/>
            <color indexed="81"/>
            <rFont val="Tahoma"/>
            <family val="2"/>
          </rPr>
          <t xml:space="preserve"> = 2 days per week
</t>
        </r>
        <r>
          <rPr>
            <b/>
            <sz val="9"/>
            <color indexed="81"/>
            <rFont val="Tahoma"/>
            <family val="2"/>
          </rPr>
          <t>3744</t>
        </r>
        <r>
          <rPr>
            <sz val="9"/>
            <color indexed="81"/>
            <rFont val="Tahoma"/>
            <family val="2"/>
          </rPr>
          <t xml:space="preserve"> = 3 days per week
</t>
        </r>
        <r>
          <rPr>
            <b/>
            <sz val="9"/>
            <color indexed="81"/>
            <rFont val="Tahoma"/>
            <family val="2"/>
          </rPr>
          <t>4368</t>
        </r>
        <r>
          <rPr>
            <sz val="9"/>
            <color indexed="81"/>
            <rFont val="Tahoma"/>
            <family val="2"/>
          </rPr>
          <t xml:space="preserve"> = X on, X off, 24 hr, 52 weeks
</t>
        </r>
        <r>
          <rPr>
            <b/>
            <sz val="9"/>
            <color indexed="81"/>
            <rFont val="Tahoma"/>
            <family val="2"/>
          </rPr>
          <t>4380</t>
        </r>
        <r>
          <rPr>
            <sz val="9"/>
            <color indexed="81"/>
            <rFont val="Tahoma"/>
            <family val="2"/>
          </rPr>
          <t xml:space="preserve"> = X on, X off, 24 hr, 365 days
</t>
        </r>
        <r>
          <rPr>
            <b/>
            <sz val="9"/>
            <color indexed="81"/>
            <rFont val="Tahoma"/>
            <family val="2"/>
          </rPr>
          <t>4992</t>
        </r>
        <r>
          <rPr>
            <sz val="9"/>
            <color indexed="81"/>
            <rFont val="Tahoma"/>
            <family val="2"/>
          </rPr>
          <t xml:space="preserve"> = 4 days per week</t>
        </r>
      </text>
    </comment>
    <comment ref="R12" authorId="1" shapeId="0" xr:uid="{0098B4B7-9113-4F50-ADA1-B8AD5B97CDC5}">
      <text>
        <r>
          <rPr>
            <sz val="9"/>
            <color indexed="81"/>
            <rFont val="Tahoma"/>
            <family val="2"/>
          </rPr>
          <t>Is the classification impacted by the TMA? Select "Y" or "N" from the drop-down menu.</t>
        </r>
      </text>
    </comment>
    <comment ref="A13" authorId="0" shapeId="0" xr:uid="{00000000-0006-0000-0400-000003000000}">
      <text>
        <r>
          <rPr>
            <b/>
            <u/>
            <sz val="9"/>
            <color indexed="81"/>
            <rFont val="Tahoma"/>
            <family val="2"/>
          </rPr>
          <t>Day rate employees:</t>
        </r>
        <r>
          <rPr>
            <sz val="9"/>
            <color indexed="81"/>
            <rFont val="Tahoma"/>
            <family val="2"/>
          </rPr>
          <t xml:space="preserve">
Select one of the standard hours for day rate (see comment in column H).
Calculate the equivalent hourly rate (divide by 24).
Report the hours and hourly rate in columns I and J (non-provincially funded) or columns P and Q (provincially funded).</t>
        </r>
      </text>
    </comment>
    <comment ref="B13" authorId="1" shapeId="0" xr:uid="{65895F17-437F-4F71-8360-2CB93FEEF1E0}">
      <text>
        <r>
          <rPr>
            <sz val="9"/>
            <color indexed="81"/>
            <rFont val="Tahoma"/>
            <family val="2"/>
          </rPr>
          <t>Please review the job description to confirm the correct classification.</t>
        </r>
      </text>
    </comment>
    <comment ref="Q14" authorId="0" shapeId="0" xr:uid="{00000000-0006-0000-0400-000004000000}">
      <text>
        <r>
          <rPr>
            <sz val="9"/>
            <color indexed="81"/>
            <rFont val="Tahoma"/>
            <family val="2"/>
          </rPr>
          <t>If any hours are paid at above the Step 4 rate (cell will turn red), report the average wage rate for those hours.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David Lin</author>
    <author>Natalie Hoi</author>
    <author>Chera Amin</author>
  </authors>
  <commentList>
    <comment ref="R12" authorId="0" shapeId="0" xr:uid="{00000000-0006-0000-0500-000001000000}">
      <text>
        <r>
          <rPr>
            <b/>
            <sz val="9"/>
            <color indexed="81"/>
            <rFont val="Tahoma"/>
            <family val="2"/>
          </rPr>
          <t>Definition:</t>
        </r>
        <r>
          <rPr>
            <sz val="9"/>
            <color indexed="81"/>
            <rFont val="Tahoma"/>
            <family val="2"/>
          </rPr>
          <t xml:space="preserve">
Backfill hours are hours worked by a casual employee, or by a part-time employee working in addition to their regular schedule, who is filling in for an absent employee.</t>
        </r>
      </text>
    </comment>
    <comment ref="O13" authorId="1" shapeId="0" xr:uid="{7FAA8539-04F5-4A02-8344-1D46C77BDB7F}">
      <text>
        <r>
          <rPr>
            <u/>
            <sz val="9"/>
            <color indexed="81"/>
            <rFont val="Tahoma"/>
            <family val="2"/>
          </rPr>
          <t xml:space="preserve">Terminated Employees Include: </t>
        </r>
        <r>
          <rPr>
            <sz val="9"/>
            <color indexed="81"/>
            <rFont val="Tahoma"/>
            <family val="2"/>
          </rPr>
          <t>Resignation, retirement, discharge, layoff, employees who move to a different position – if it creates a vacancy in the original position</t>
        </r>
      </text>
    </comment>
    <comment ref="R13" authorId="0" shapeId="0" xr:uid="{00000000-0006-0000-0500-000002000000}">
      <text>
        <r>
          <rPr>
            <sz val="9"/>
            <color indexed="81"/>
            <rFont val="Tahoma"/>
            <family val="2"/>
          </rPr>
          <t xml:space="preserve">Calculated automatically from A1; includes </t>
        </r>
        <r>
          <rPr>
            <b/>
            <sz val="9"/>
            <color indexed="81"/>
            <rFont val="Tahoma"/>
            <family val="2"/>
          </rPr>
          <t>both provincially</t>
        </r>
        <r>
          <rPr>
            <sz val="9"/>
            <color indexed="81"/>
            <rFont val="Tahoma"/>
            <family val="2"/>
          </rPr>
          <t xml:space="preserve"> and </t>
        </r>
        <r>
          <rPr>
            <b/>
            <sz val="9"/>
            <color indexed="81"/>
            <rFont val="Tahoma"/>
            <family val="2"/>
          </rPr>
          <t>non-provincially funded</t>
        </r>
        <r>
          <rPr>
            <sz val="9"/>
            <color indexed="81"/>
            <rFont val="Tahoma"/>
            <family val="2"/>
          </rPr>
          <t xml:space="preserve"> hours.</t>
        </r>
      </text>
    </comment>
    <comment ref="S13" authorId="0" shapeId="0" xr:uid="{00000000-0006-0000-0500-000003000000}">
      <text>
        <r>
          <rPr>
            <sz val="9"/>
            <color indexed="81"/>
            <rFont val="Tahoma"/>
            <family val="2"/>
          </rPr>
          <t>May not be applicable to all classifications.</t>
        </r>
      </text>
    </comment>
    <comment ref="G14" authorId="2" shapeId="0" xr:uid="{D0BAF4D5-FE8D-402C-A820-A5A6AC78F887}">
      <text>
        <r>
          <rPr>
            <sz val="9"/>
            <color indexed="81"/>
            <rFont val="Tahoma"/>
            <family val="2"/>
          </rPr>
          <t>This includes employees on leave who remain employed with the agency.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Chera Amin</author>
    <author>David Lin</author>
  </authors>
  <commentList>
    <comment ref="U13" authorId="0" shapeId="0" xr:uid="{B3041DF8-D84D-40E0-973B-CF628F095684}">
      <text>
        <r>
          <rPr>
            <sz val="9"/>
            <color indexed="81"/>
            <rFont val="Tahoma"/>
            <family val="2"/>
          </rPr>
          <t xml:space="preserve">Please include </t>
        </r>
        <r>
          <rPr>
            <b/>
            <sz val="9"/>
            <color indexed="81"/>
            <rFont val="Tahoma"/>
            <family val="2"/>
          </rPr>
          <t>both participating</t>
        </r>
        <r>
          <rPr>
            <sz val="9"/>
            <color indexed="81"/>
            <rFont val="Tahoma"/>
            <family val="2"/>
          </rPr>
          <t xml:space="preserve"> and </t>
        </r>
        <r>
          <rPr>
            <b/>
            <sz val="9"/>
            <color indexed="81"/>
            <rFont val="Tahoma"/>
            <family val="2"/>
          </rPr>
          <t>non-participating</t>
        </r>
        <r>
          <rPr>
            <sz val="9"/>
            <color indexed="81"/>
            <rFont val="Tahoma"/>
            <family val="2"/>
          </rPr>
          <t xml:space="preserve"> provincially funded employees.</t>
        </r>
      </text>
    </comment>
    <comment ref="Q16" authorId="1" shapeId="0" xr:uid="{00000000-0006-0000-0600-000001000000}">
      <text>
        <r>
          <rPr>
            <sz val="9"/>
            <color indexed="81"/>
            <rFont val="Tahoma"/>
            <family val="2"/>
          </rPr>
          <t>Please report the sum of couples and families under "Family Rate", since EHC rates are the same for both.</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David Lin</author>
    <author>Natalie Hoi</author>
    <author>Chera Amin</author>
  </authors>
  <commentList>
    <comment ref="D12" authorId="0" shapeId="0" xr:uid="{00000000-0006-0000-0700-000001000000}">
      <text>
        <r>
          <rPr>
            <b/>
            <sz val="9"/>
            <color indexed="81"/>
            <rFont val="Tahoma"/>
            <family val="2"/>
          </rPr>
          <t>Do NOT include overtime hours.</t>
        </r>
        <r>
          <rPr>
            <sz val="9"/>
            <color indexed="81"/>
            <rFont val="Tahoma"/>
            <family val="2"/>
          </rPr>
          <t xml:space="preserve">
</t>
        </r>
        <r>
          <rPr>
            <b/>
            <sz val="9"/>
            <color indexed="81"/>
            <rFont val="Tahoma"/>
            <family val="2"/>
          </rPr>
          <t xml:space="preserve">
Based on 260 work days per year:
2080</t>
        </r>
        <r>
          <rPr>
            <sz val="9"/>
            <color indexed="81"/>
            <rFont val="Tahoma"/>
            <family val="2"/>
          </rPr>
          <t xml:space="preserve"> = 40 hr/wk
</t>
        </r>
        <r>
          <rPr>
            <b/>
            <sz val="9"/>
            <color indexed="81"/>
            <rFont val="Tahoma"/>
            <family val="2"/>
          </rPr>
          <t>1950</t>
        </r>
        <r>
          <rPr>
            <sz val="9"/>
            <color indexed="81"/>
            <rFont val="Tahoma"/>
            <family val="2"/>
          </rPr>
          <t xml:space="preserve"> = 37.5 hr/wk
</t>
        </r>
        <r>
          <rPr>
            <b/>
            <sz val="9"/>
            <color indexed="81"/>
            <rFont val="Tahoma"/>
            <family val="2"/>
          </rPr>
          <t>1820</t>
        </r>
        <r>
          <rPr>
            <sz val="9"/>
            <color indexed="81"/>
            <rFont val="Tahoma"/>
            <family val="2"/>
          </rPr>
          <t xml:space="preserve"> = 35 hr/wk
</t>
        </r>
        <r>
          <rPr>
            <b/>
            <sz val="9"/>
            <color indexed="81"/>
            <rFont val="Tahoma"/>
            <family val="2"/>
          </rPr>
          <t xml:space="preserve">
Based on 261 work days per year:</t>
        </r>
        <r>
          <rPr>
            <sz val="9"/>
            <color indexed="81"/>
            <rFont val="Tahoma"/>
            <family val="2"/>
          </rPr>
          <t xml:space="preserve">
</t>
        </r>
        <r>
          <rPr>
            <b/>
            <sz val="9"/>
            <color indexed="81"/>
            <rFont val="Tahoma"/>
            <family val="2"/>
          </rPr>
          <t>2088</t>
        </r>
        <r>
          <rPr>
            <sz val="9"/>
            <color indexed="81"/>
            <rFont val="Tahoma"/>
            <family val="2"/>
          </rPr>
          <t xml:space="preserve"> = 40 hr/wk
</t>
        </r>
        <r>
          <rPr>
            <b/>
            <sz val="9"/>
            <color indexed="81"/>
            <rFont val="Tahoma"/>
            <family val="2"/>
          </rPr>
          <t>1957.5</t>
        </r>
        <r>
          <rPr>
            <sz val="9"/>
            <color indexed="81"/>
            <rFont val="Tahoma"/>
            <family val="2"/>
          </rPr>
          <t xml:space="preserve"> = 37.5 hr/wk
</t>
        </r>
        <r>
          <rPr>
            <b/>
            <sz val="9"/>
            <color indexed="81"/>
            <rFont val="Tahoma"/>
            <family val="2"/>
          </rPr>
          <t>1827</t>
        </r>
        <r>
          <rPr>
            <sz val="9"/>
            <color indexed="81"/>
            <rFont val="Tahoma"/>
            <family val="2"/>
          </rPr>
          <t xml:space="preserve"> = 35 hr/wk
</t>
        </r>
        <r>
          <rPr>
            <b/>
            <sz val="9"/>
            <color indexed="81"/>
            <rFont val="Tahoma"/>
            <family val="2"/>
          </rPr>
          <t>Day Rate:</t>
        </r>
        <r>
          <rPr>
            <sz val="9"/>
            <color indexed="81"/>
            <rFont val="Tahoma"/>
            <family val="2"/>
          </rPr>
          <t xml:space="preserve">
</t>
        </r>
        <r>
          <rPr>
            <b/>
            <sz val="9"/>
            <color indexed="81"/>
            <rFont val="Tahoma"/>
            <family val="2"/>
          </rPr>
          <t>2184</t>
        </r>
        <r>
          <rPr>
            <sz val="9"/>
            <color indexed="81"/>
            <rFont val="Tahoma"/>
            <family val="2"/>
          </rPr>
          <t xml:space="preserve"> = X on, X off, 12 hr, 52 weeks
</t>
        </r>
        <r>
          <rPr>
            <b/>
            <sz val="9"/>
            <color indexed="81"/>
            <rFont val="Tahoma"/>
            <family val="2"/>
          </rPr>
          <t>2190</t>
        </r>
        <r>
          <rPr>
            <sz val="9"/>
            <color indexed="81"/>
            <rFont val="Tahoma"/>
            <family val="2"/>
          </rPr>
          <t xml:space="preserve"> = X on, X off, 12 hr, 365 days
</t>
        </r>
        <r>
          <rPr>
            <b/>
            <sz val="9"/>
            <color indexed="81"/>
            <rFont val="Tahoma"/>
            <family val="2"/>
          </rPr>
          <t>2496</t>
        </r>
        <r>
          <rPr>
            <sz val="9"/>
            <color indexed="81"/>
            <rFont val="Tahoma"/>
            <family val="2"/>
          </rPr>
          <t xml:space="preserve"> = 2 days per week
</t>
        </r>
        <r>
          <rPr>
            <b/>
            <sz val="9"/>
            <color indexed="81"/>
            <rFont val="Tahoma"/>
            <family val="2"/>
          </rPr>
          <t>3744</t>
        </r>
        <r>
          <rPr>
            <sz val="9"/>
            <color indexed="81"/>
            <rFont val="Tahoma"/>
            <family val="2"/>
          </rPr>
          <t xml:space="preserve"> = 3 days per week
</t>
        </r>
        <r>
          <rPr>
            <b/>
            <sz val="9"/>
            <color indexed="81"/>
            <rFont val="Tahoma"/>
            <family val="2"/>
          </rPr>
          <t>4368</t>
        </r>
        <r>
          <rPr>
            <sz val="9"/>
            <color indexed="81"/>
            <rFont val="Tahoma"/>
            <family val="2"/>
          </rPr>
          <t xml:space="preserve"> = X on, X off, 24 hr, 52 weeks
</t>
        </r>
        <r>
          <rPr>
            <b/>
            <sz val="9"/>
            <color indexed="81"/>
            <rFont val="Tahoma"/>
            <family val="2"/>
          </rPr>
          <t>4380</t>
        </r>
        <r>
          <rPr>
            <sz val="9"/>
            <color indexed="81"/>
            <rFont val="Tahoma"/>
            <family val="2"/>
          </rPr>
          <t xml:space="preserve"> = X on, X off, 24 hr, 365 days
</t>
        </r>
        <r>
          <rPr>
            <b/>
            <sz val="9"/>
            <color indexed="81"/>
            <rFont val="Tahoma"/>
            <family val="2"/>
          </rPr>
          <t>4992</t>
        </r>
        <r>
          <rPr>
            <sz val="9"/>
            <color indexed="81"/>
            <rFont val="Tahoma"/>
            <family val="2"/>
          </rPr>
          <t xml:space="preserve"> = 4 days per week</t>
        </r>
      </text>
    </comment>
    <comment ref="Z12" authorId="0" shapeId="0" xr:uid="{00000000-0006-0000-0700-000002000000}">
      <text>
        <r>
          <rPr>
            <b/>
            <sz val="9"/>
            <color indexed="81"/>
            <rFont val="Tahoma"/>
            <family val="2"/>
          </rPr>
          <t>Definition:</t>
        </r>
        <r>
          <rPr>
            <sz val="9"/>
            <color indexed="81"/>
            <rFont val="Tahoma"/>
            <family val="2"/>
          </rPr>
          <t xml:space="preserve">
Backfill hours are hours worked by a casual employee, or by a part-time employee working in addition to their regular schedule, who is filling in for an absent employee.</t>
        </r>
      </text>
    </comment>
    <comment ref="W13" authorId="1" shapeId="0" xr:uid="{D0729815-421C-4EAE-B426-CC3912203D67}">
      <text>
        <r>
          <rPr>
            <u/>
            <sz val="9"/>
            <color indexed="81"/>
            <rFont val="Tahoma"/>
            <family val="2"/>
          </rPr>
          <t xml:space="preserve">Terminated Employees Include: </t>
        </r>
        <r>
          <rPr>
            <sz val="9"/>
            <color indexed="81"/>
            <rFont val="Tahoma"/>
            <family val="2"/>
          </rPr>
          <t>Resignation, retirement, discharge, layoff, employees who move to a different position – if it creates a vacancy in the original position</t>
        </r>
      </text>
    </comment>
    <comment ref="Z13" authorId="0" shapeId="0" xr:uid="{00000000-0006-0000-0700-000003000000}">
      <text>
        <r>
          <rPr>
            <sz val="9"/>
            <color indexed="81"/>
            <rFont val="Tahoma"/>
            <family val="2"/>
          </rPr>
          <t xml:space="preserve">Includes </t>
        </r>
        <r>
          <rPr>
            <b/>
            <sz val="9"/>
            <color indexed="81"/>
            <rFont val="Tahoma"/>
            <family val="2"/>
          </rPr>
          <t>both provincially</t>
        </r>
        <r>
          <rPr>
            <sz val="9"/>
            <color indexed="81"/>
            <rFont val="Tahoma"/>
            <family val="2"/>
          </rPr>
          <t xml:space="preserve"> and </t>
        </r>
        <r>
          <rPr>
            <b/>
            <sz val="9"/>
            <color indexed="81"/>
            <rFont val="Tahoma"/>
            <family val="2"/>
          </rPr>
          <t>non-provincially funded</t>
        </r>
        <r>
          <rPr>
            <sz val="9"/>
            <color indexed="81"/>
            <rFont val="Tahoma"/>
            <family val="2"/>
          </rPr>
          <t xml:space="preserve"> hours.</t>
        </r>
      </text>
    </comment>
    <comment ref="AA13" authorId="0" shapeId="0" xr:uid="{00000000-0006-0000-0700-000004000000}">
      <text>
        <r>
          <rPr>
            <sz val="9"/>
            <color indexed="81"/>
            <rFont val="Tahoma"/>
            <family val="2"/>
          </rPr>
          <t>May not be applicable to all classifications.</t>
        </r>
      </text>
    </comment>
    <comment ref="O14" authorId="2" shapeId="0" xr:uid="{0B7208EF-21F3-470E-8275-D6C30316D83E}">
      <text>
        <r>
          <rPr>
            <sz val="9"/>
            <color indexed="81"/>
            <rFont val="Tahoma"/>
            <family val="2"/>
          </rPr>
          <t>This includes employees on leave who remain employed with the agency.</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Chera Amin</author>
    <author>David Lin</author>
  </authors>
  <commentList>
    <comment ref="U13" authorId="0" shapeId="0" xr:uid="{F1ABF1C7-CBCC-4F00-8B14-4B291BA9AC1E}">
      <text>
        <r>
          <rPr>
            <sz val="9"/>
            <color indexed="81"/>
            <rFont val="Tahoma"/>
            <family val="2"/>
          </rPr>
          <t xml:space="preserve">Please include </t>
        </r>
        <r>
          <rPr>
            <b/>
            <sz val="9"/>
            <color indexed="81"/>
            <rFont val="Tahoma"/>
            <family val="2"/>
          </rPr>
          <t>both participating</t>
        </r>
        <r>
          <rPr>
            <sz val="9"/>
            <color indexed="81"/>
            <rFont val="Tahoma"/>
            <family val="2"/>
          </rPr>
          <t xml:space="preserve"> and </t>
        </r>
        <r>
          <rPr>
            <b/>
            <sz val="9"/>
            <color indexed="81"/>
            <rFont val="Tahoma"/>
            <family val="2"/>
          </rPr>
          <t>non-participating</t>
        </r>
        <r>
          <rPr>
            <sz val="9"/>
            <color indexed="81"/>
            <rFont val="Tahoma"/>
            <family val="2"/>
          </rPr>
          <t xml:space="preserve"> provincially funded employees.</t>
        </r>
      </text>
    </comment>
    <comment ref="Q16" authorId="1" shapeId="0" xr:uid="{00000000-0006-0000-0800-000001000000}">
      <text>
        <r>
          <rPr>
            <sz val="9"/>
            <color indexed="81"/>
            <rFont val="Tahoma"/>
            <family val="2"/>
          </rPr>
          <t>Please report the sum of couples and families under "Family Rate", since EHC rates are the same for both.</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David Lin</author>
    <author>Chera Amin</author>
  </authors>
  <commentList>
    <comment ref="C12" authorId="0" shapeId="0" xr:uid="{00000000-0006-0000-0900-000001000000}">
      <text>
        <r>
          <rPr>
            <b/>
            <sz val="9"/>
            <color indexed="81"/>
            <rFont val="Tahoma"/>
            <family val="2"/>
          </rPr>
          <t>Do NOT include overtime hours.</t>
        </r>
        <r>
          <rPr>
            <sz val="9"/>
            <color indexed="81"/>
            <rFont val="Tahoma"/>
            <family val="2"/>
          </rPr>
          <t xml:space="preserve">
</t>
        </r>
        <r>
          <rPr>
            <b/>
            <sz val="9"/>
            <color indexed="81"/>
            <rFont val="Tahoma"/>
            <family val="2"/>
          </rPr>
          <t xml:space="preserve">
Based on 260 work days per year:
2080</t>
        </r>
        <r>
          <rPr>
            <sz val="9"/>
            <color indexed="81"/>
            <rFont val="Tahoma"/>
            <family val="2"/>
          </rPr>
          <t xml:space="preserve"> = 40 hr/wk
</t>
        </r>
        <r>
          <rPr>
            <b/>
            <sz val="9"/>
            <color indexed="81"/>
            <rFont val="Tahoma"/>
            <family val="2"/>
          </rPr>
          <t>1950</t>
        </r>
        <r>
          <rPr>
            <sz val="9"/>
            <color indexed="81"/>
            <rFont val="Tahoma"/>
            <family val="2"/>
          </rPr>
          <t xml:space="preserve"> = 37.5 hr/wk
</t>
        </r>
        <r>
          <rPr>
            <b/>
            <sz val="9"/>
            <color indexed="81"/>
            <rFont val="Tahoma"/>
            <family val="2"/>
          </rPr>
          <t>1820</t>
        </r>
        <r>
          <rPr>
            <sz val="9"/>
            <color indexed="81"/>
            <rFont val="Tahoma"/>
            <family val="2"/>
          </rPr>
          <t xml:space="preserve"> = 35 hr/wk
</t>
        </r>
        <r>
          <rPr>
            <b/>
            <sz val="9"/>
            <color indexed="81"/>
            <rFont val="Tahoma"/>
            <family val="2"/>
          </rPr>
          <t xml:space="preserve">
Based on 261 work days per year:</t>
        </r>
        <r>
          <rPr>
            <sz val="9"/>
            <color indexed="81"/>
            <rFont val="Tahoma"/>
            <family val="2"/>
          </rPr>
          <t xml:space="preserve">
</t>
        </r>
        <r>
          <rPr>
            <b/>
            <sz val="9"/>
            <color indexed="81"/>
            <rFont val="Tahoma"/>
            <family val="2"/>
          </rPr>
          <t>2088</t>
        </r>
        <r>
          <rPr>
            <sz val="9"/>
            <color indexed="81"/>
            <rFont val="Tahoma"/>
            <family val="2"/>
          </rPr>
          <t xml:space="preserve"> = 40 hr/wk
</t>
        </r>
        <r>
          <rPr>
            <b/>
            <sz val="9"/>
            <color indexed="81"/>
            <rFont val="Tahoma"/>
            <family val="2"/>
          </rPr>
          <t>1957.5</t>
        </r>
        <r>
          <rPr>
            <sz val="9"/>
            <color indexed="81"/>
            <rFont val="Tahoma"/>
            <family val="2"/>
          </rPr>
          <t xml:space="preserve"> = 37.5 hr/wk
</t>
        </r>
        <r>
          <rPr>
            <b/>
            <sz val="9"/>
            <color indexed="81"/>
            <rFont val="Tahoma"/>
            <family val="2"/>
          </rPr>
          <t>1827</t>
        </r>
        <r>
          <rPr>
            <sz val="9"/>
            <color indexed="81"/>
            <rFont val="Tahoma"/>
            <family val="2"/>
          </rPr>
          <t xml:space="preserve"> = 35 hr/wk
</t>
        </r>
        <r>
          <rPr>
            <b/>
            <sz val="9"/>
            <color indexed="81"/>
            <rFont val="Tahoma"/>
            <family val="2"/>
          </rPr>
          <t>Day Rate:</t>
        </r>
        <r>
          <rPr>
            <sz val="9"/>
            <color indexed="81"/>
            <rFont val="Tahoma"/>
            <family val="2"/>
          </rPr>
          <t xml:space="preserve">
</t>
        </r>
        <r>
          <rPr>
            <b/>
            <sz val="9"/>
            <color indexed="81"/>
            <rFont val="Tahoma"/>
            <family val="2"/>
          </rPr>
          <t>2184</t>
        </r>
        <r>
          <rPr>
            <sz val="9"/>
            <color indexed="81"/>
            <rFont val="Tahoma"/>
            <family val="2"/>
          </rPr>
          <t xml:space="preserve"> = X on, X off, 12 hr, 52 weeks
</t>
        </r>
        <r>
          <rPr>
            <b/>
            <sz val="9"/>
            <color indexed="81"/>
            <rFont val="Tahoma"/>
            <family val="2"/>
          </rPr>
          <t>2190</t>
        </r>
        <r>
          <rPr>
            <sz val="9"/>
            <color indexed="81"/>
            <rFont val="Tahoma"/>
            <family val="2"/>
          </rPr>
          <t xml:space="preserve"> = X on, X off, 12 hr, 365 days
</t>
        </r>
        <r>
          <rPr>
            <b/>
            <sz val="9"/>
            <color indexed="81"/>
            <rFont val="Tahoma"/>
            <family val="2"/>
          </rPr>
          <t>2496</t>
        </r>
        <r>
          <rPr>
            <sz val="9"/>
            <color indexed="81"/>
            <rFont val="Tahoma"/>
            <family val="2"/>
          </rPr>
          <t xml:space="preserve"> = 2 days per week
</t>
        </r>
        <r>
          <rPr>
            <b/>
            <sz val="9"/>
            <color indexed="81"/>
            <rFont val="Tahoma"/>
            <family val="2"/>
          </rPr>
          <t>3744</t>
        </r>
        <r>
          <rPr>
            <sz val="9"/>
            <color indexed="81"/>
            <rFont val="Tahoma"/>
            <family val="2"/>
          </rPr>
          <t xml:space="preserve"> = 3 days per week
</t>
        </r>
        <r>
          <rPr>
            <b/>
            <sz val="9"/>
            <color indexed="81"/>
            <rFont val="Tahoma"/>
            <family val="2"/>
          </rPr>
          <t>4368</t>
        </r>
        <r>
          <rPr>
            <sz val="9"/>
            <color indexed="81"/>
            <rFont val="Tahoma"/>
            <family val="2"/>
          </rPr>
          <t xml:space="preserve"> = X on, X off, 24 hr, 52 weeks
</t>
        </r>
        <r>
          <rPr>
            <b/>
            <sz val="9"/>
            <color indexed="81"/>
            <rFont val="Tahoma"/>
            <family val="2"/>
          </rPr>
          <t>4380</t>
        </r>
        <r>
          <rPr>
            <sz val="9"/>
            <color indexed="81"/>
            <rFont val="Tahoma"/>
            <family val="2"/>
          </rPr>
          <t xml:space="preserve"> = X on, X off, 24 hr, 365 days
</t>
        </r>
        <r>
          <rPr>
            <b/>
            <sz val="9"/>
            <color indexed="81"/>
            <rFont val="Tahoma"/>
            <family val="2"/>
          </rPr>
          <t>4992</t>
        </r>
        <r>
          <rPr>
            <sz val="9"/>
            <color indexed="81"/>
            <rFont val="Tahoma"/>
            <family val="2"/>
          </rPr>
          <t xml:space="preserve"> = 4 days per week</t>
        </r>
      </text>
    </comment>
    <comment ref="S12" authorId="0" shapeId="0" xr:uid="{00000000-0006-0000-0900-000002000000}">
      <text>
        <r>
          <rPr>
            <b/>
            <sz val="9"/>
            <color indexed="81"/>
            <rFont val="Tahoma"/>
            <family val="2"/>
          </rPr>
          <t>Definition:</t>
        </r>
        <r>
          <rPr>
            <sz val="9"/>
            <color indexed="81"/>
            <rFont val="Tahoma"/>
            <family val="2"/>
          </rPr>
          <t xml:space="preserve">
Backfill hours are hours worked by a casual employee, or by a part-time employee working in addition to their regular schedule, who is filling in for an absent employee.</t>
        </r>
      </text>
    </comment>
    <comment ref="S13" authorId="0" shapeId="0" xr:uid="{00000000-0006-0000-0900-000003000000}">
      <text>
        <r>
          <rPr>
            <sz val="9"/>
            <color indexed="81"/>
            <rFont val="Tahoma"/>
            <family val="2"/>
          </rPr>
          <t xml:space="preserve">Includes </t>
        </r>
        <r>
          <rPr>
            <b/>
            <sz val="9"/>
            <color indexed="81"/>
            <rFont val="Tahoma"/>
            <family val="2"/>
          </rPr>
          <t>both provincially</t>
        </r>
        <r>
          <rPr>
            <sz val="9"/>
            <color indexed="81"/>
            <rFont val="Tahoma"/>
            <family val="2"/>
          </rPr>
          <t xml:space="preserve"> and </t>
        </r>
        <r>
          <rPr>
            <b/>
            <sz val="9"/>
            <color indexed="81"/>
            <rFont val="Tahoma"/>
            <family val="2"/>
          </rPr>
          <t>non-provincially funded</t>
        </r>
        <r>
          <rPr>
            <sz val="9"/>
            <color indexed="81"/>
            <rFont val="Tahoma"/>
            <family val="2"/>
          </rPr>
          <t xml:space="preserve"> hours.</t>
        </r>
      </text>
    </comment>
    <comment ref="T13" authorId="0" shapeId="0" xr:uid="{00000000-0006-0000-0900-000004000000}">
      <text>
        <r>
          <rPr>
            <sz val="9"/>
            <color indexed="81"/>
            <rFont val="Tahoma"/>
            <family val="2"/>
          </rPr>
          <t>May not be applicable to all classifications.</t>
        </r>
      </text>
    </comment>
    <comment ref="I14" authorId="1" shapeId="0" xr:uid="{12CE3834-D47A-488F-83AD-51F1CDCF3361}">
      <text>
        <r>
          <rPr>
            <sz val="9"/>
            <color indexed="81"/>
            <rFont val="Tahoma"/>
            <family val="2"/>
          </rPr>
          <t>This includes employees on leave who remain employed with the agency.</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Chera Amin</author>
    <author>David Lin</author>
  </authors>
  <commentList>
    <comment ref="U13" authorId="0" shapeId="0" xr:uid="{9B28C1D8-56AB-4420-988D-8D959EA8DCFF}">
      <text>
        <r>
          <rPr>
            <sz val="9"/>
            <color indexed="81"/>
            <rFont val="Tahoma"/>
            <family val="2"/>
          </rPr>
          <t xml:space="preserve">Please include </t>
        </r>
        <r>
          <rPr>
            <b/>
            <sz val="9"/>
            <color indexed="81"/>
            <rFont val="Tahoma"/>
            <family val="2"/>
          </rPr>
          <t>both participating</t>
        </r>
        <r>
          <rPr>
            <sz val="9"/>
            <color indexed="81"/>
            <rFont val="Tahoma"/>
            <family val="2"/>
          </rPr>
          <t xml:space="preserve"> and </t>
        </r>
        <r>
          <rPr>
            <b/>
            <sz val="9"/>
            <color indexed="81"/>
            <rFont val="Tahoma"/>
            <family val="2"/>
          </rPr>
          <t>non-participating</t>
        </r>
        <r>
          <rPr>
            <sz val="9"/>
            <color indexed="81"/>
            <rFont val="Tahoma"/>
            <family val="2"/>
          </rPr>
          <t xml:space="preserve"> provincially funded employees.
</t>
        </r>
      </text>
    </comment>
    <comment ref="Q16" authorId="1" shapeId="0" xr:uid="{00000000-0006-0000-0A00-000001000000}">
      <text>
        <r>
          <rPr>
            <sz val="9"/>
            <color indexed="81"/>
            <rFont val="Tahoma"/>
            <family val="2"/>
          </rPr>
          <t>Please report the sum of couples and families under "Family Rate", since EHC rates are the same for both.</t>
        </r>
      </text>
    </comment>
  </commentList>
</comments>
</file>

<file path=xl/sharedStrings.xml><?xml version="1.0" encoding="utf-8"?>
<sst xmlns="http://schemas.openxmlformats.org/spreadsheetml/2006/main" count="2152" uniqueCount="954">
  <si>
    <t>Agency Information</t>
  </si>
  <si>
    <t>Prepared by:</t>
  </si>
  <si>
    <t>Agency name:</t>
  </si>
  <si>
    <t>Telephone:</t>
  </si>
  <si>
    <t>Email:</t>
  </si>
  <si>
    <t>Payroll vendor/system 2 (if applicable):</t>
  </si>
  <si>
    <t>Payroll vendor/system 3 (if applicable):</t>
  </si>
  <si>
    <t>Total funding received in the reporting period:</t>
  </si>
  <si>
    <t>Crown Corporations</t>
  </si>
  <si>
    <t>Community Living BC</t>
  </si>
  <si>
    <t>BC Housing</t>
  </si>
  <si>
    <t>BC Health Authorities</t>
  </si>
  <si>
    <t>Provincial Health Services Authority</t>
  </si>
  <si>
    <t>BC Provincial Ministries</t>
  </si>
  <si>
    <t>Children and Family Development</t>
  </si>
  <si>
    <t>Education</t>
  </si>
  <si>
    <t>Finance</t>
  </si>
  <si>
    <t>Health</t>
  </si>
  <si>
    <t>Federal Government</t>
  </si>
  <si>
    <t>Municipal Government(s)</t>
  </si>
  <si>
    <t>Schedule A1: Bargaining Unit</t>
  </si>
  <si>
    <t>Regular (Full-Time/Part-Time) and Casual Employee Information</t>
  </si>
  <si>
    <t>Standard
Hours
per Year</t>
  </si>
  <si>
    <t>Classification 2 (Integrated BU only)</t>
  </si>
  <si>
    <t>Effective
Grid Level</t>
  </si>
  <si>
    <t>Regular
(FT/PT)
or
Casual/
additional
hours</t>
  </si>
  <si>
    <t>Non-Provincially Funded</t>
  </si>
  <si>
    <t>Provincially Funded</t>
  </si>
  <si>
    <t>Hours</t>
  </si>
  <si>
    <t>$</t>
  </si>
  <si>
    <t>Step 1</t>
  </si>
  <si>
    <t>Weighted
Average
Hourly Pay</t>
  </si>
  <si>
    <t>Total Non-
Provincially
Funded</t>
  </si>
  <si>
    <t>Step 2</t>
  </si>
  <si>
    <t>Step 3</t>
  </si>
  <si>
    <t>Step 4</t>
  </si>
  <si>
    <t>Above
Step 4</t>
  </si>
  <si>
    <t>Total
Provincially
Funded</t>
  </si>
  <si>
    <t>Classification</t>
  </si>
  <si>
    <t>Grid Level</t>
  </si>
  <si>
    <t>Accountant</t>
  </si>
  <si>
    <t>14-P</t>
  </si>
  <si>
    <t>15-P</t>
  </si>
  <si>
    <t>Accounting Clerk</t>
  </si>
  <si>
    <t>Activity Worker</t>
  </si>
  <si>
    <t>Addictions Counsellor</t>
  </si>
  <si>
    <t>Administrative Assistant</t>
  </si>
  <si>
    <t>Adult, Youth and/or Child Counsellor</t>
  </si>
  <si>
    <t>Adult, Youth and/or Child Worker</t>
  </si>
  <si>
    <t>Asleep Residential Night Worker</t>
  </si>
  <si>
    <t>Awake Residential Night Worker</t>
  </si>
  <si>
    <t>16-P</t>
  </si>
  <si>
    <t>17-P</t>
  </si>
  <si>
    <t>Bookkeeper</t>
  </si>
  <si>
    <t>Building Maintenance Worker</t>
  </si>
  <si>
    <t>Child &amp; Youth Transition House Worker</t>
  </si>
  <si>
    <t>Child Care Resource and Referral Worker</t>
  </si>
  <si>
    <t>Children Who Witness Abuse Counsellor</t>
  </si>
  <si>
    <t>13-P</t>
  </si>
  <si>
    <t>Children Who Witness Abuse Counsellor - Art Specialist</t>
  </si>
  <si>
    <t>Clinical Counsellor</t>
  </si>
  <si>
    <t>Community Support Worker</t>
  </si>
  <si>
    <t>Computer Technical Support Specialist</t>
  </si>
  <si>
    <t>Cook</t>
  </si>
  <si>
    <t>Crisis Line Coordinator</t>
  </si>
  <si>
    <t>Database Clerk</t>
  </si>
  <si>
    <t>Early Childhood Educator</t>
  </si>
  <si>
    <t>Early Childhood Educator Assistant</t>
  </si>
  <si>
    <t>Early Childhood Educator Senior</t>
  </si>
  <si>
    <t>Employment Counsellor</t>
  </si>
  <si>
    <t>ESL Instructor</t>
  </si>
  <si>
    <t>Family Counsellor</t>
  </si>
  <si>
    <t>Family Support Worker</t>
  </si>
  <si>
    <t>Group Facilitator</t>
  </si>
  <si>
    <t>Housekeeper</t>
  </si>
  <si>
    <t>Infant Development Consultant</t>
  </si>
  <si>
    <t>Janitor</t>
  </si>
  <si>
    <t>Occupational Therapist</t>
  </si>
  <si>
    <t>Passenger Vehicle Driver</t>
  </si>
  <si>
    <t>Physiotherapist</t>
  </si>
  <si>
    <t>Program Coordinator 1</t>
  </si>
  <si>
    <t>Program Coordinator 2</t>
  </si>
  <si>
    <t>Reconnect Worker</t>
  </si>
  <si>
    <t>Residence Coordinator</t>
  </si>
  <si>
    <t>Residence Worker</t>
  </si>
  <si>
    <t>Residence Worker Senior</t>
  </si>
  <si>
    <t>Residential Child &amp; Youth Worker</t>
  </si>
  <si>
    <t>Retail Supervisor</t>
  </si>
  <si>
    <t>Retail Worker</t>
  </si>
  <si>
    <t>School Aged Child Worker</t>
  </si>
  <si>
    <t>School Based Prevention Worker</t>
  </si>
  <si>
    <t>Settlement &amp; Integration Worker</t>
  </si>
  <si>
    <t>Special Services Worker</t>
  </si>
  <si>
    <t>Speech Language Pathologist</t>
  </si>
  <si>
    <t>18-P</t>
  </si>
  <si>
    <t>Stopping the Violence Counsellor</t>
  </si>
  <si>
    <t>Supported Child Care Consultant</t>
  </si>
  <si>
    <t>Transition House Worker</t>
  </si>
  <si>
    <t>Truck Driver</t>
  </si>
  <si>
    <t>Victim Service Worker</t>
  </si>
  <si>
    <t>Vocational Counsellor</t>
  </si>
  <si>
    <t>Vocational Worker</t>
  </si>
  <si>
    <t>Volunteer Coordinator</t>
  </si>
  <si>
    <t>Layered-
Over Grid
Level</t>
  </si>
  <si>
    <t>Step 1
0-2000
hours</t>
  </si>
  <si>
    <t>Step 2
2001-4000
hours</t>
  </si>
  <si>
    <t>Step 3
4001-6000
hours</t>
  </si>
  <si>
    <t>Step 4
6001 hours
onwards</t>
  </si>
  <si>
    <t>19-P</t>
  </si>
  <si>
    <t>20-P</t>
  </si>
  <si>
    <t>JJEP Benchmark Classifications</t>
  </si>
  <si>
    <t>Front Line Workers</t>
  </si>
  <si>
    <t>Child and Youth Transition House Worker</t>
  </si>
  <si>
    <t>Childcare Resource and Referral Worker</t>
  </si>
  <si>
    <t>Early Childhood Educator, Senior</t>
  </si>
  <si>
    <t>Residence Worker, Senior</t>
  </si>
  <si>
    <t>Residential Child and/or Youth Care Worker</t>
  </si>
  <si>
    <t>Settlement and Integration Worker</t>
  </si>
  <si>
    <t>Supervisors &amp; Coordinators</t>
  </si>
  <si>
    <t>Operation Support</t>
  </si>
  <si>
    <t>Paraprofessional Classifications</t>
  </si>
  <si>
    <t>Counsellors &amp; Consultants</t>
  </si>
  <si>
    <t>Graduate Degrees &amp; Licensed Professionals</t>
  </si>
  <si>
    <t>Licensed Practical Nurse</t>
  </si>
  <si>
    <t>Communications Manager</t>
  </si>
  <si>
    <t>Home Share Coordinator</t>
  </si>
  <si>
    <t>Step 5</t>
  </si>
  <si>
    <t>Delegated-Accounting Clerk</t>
  </si>
  <si>
    <t>Delegated-Administrative Assistant</t>
  </si>
  <si>
    <t>Delegated-Administrative Supervisor</t>
  </si>
  <si>
    <t>Delegated-Child Protection Consultant</t>
  </si>
  <si>
    <t>Delegated-Child Protection Mentor</t>
  </si>
  <si>
    <t>Delegated-Child Protection R Accounting Clerk</t>
  </si>
  <si>
    <t>Delegated-Child Protection Social Worker</t>
  </si>
  <si>
    <t>Delegated-Child Protection Social Worker Growth</t>
  </si>
  <si>
    <t>SPO Growth</t>
  </si>
  <si>
    <t>Delegated-Child Protection SPO A</t>
  </si>
  <si>
    <t>Delegated-Child Protection Team Leader</t>
  </si>
  <si>
    <t>Delegated-Clerk 3</t>
  </si>
  <si>
    <t>Delegated-Clinical Resources Supervisor</t>
  </si>
  <si>
    <t>Delegated-Cultural Clinical Counselor</t>
  </si>
  <si>
    <t>Delegated-Delegated Supervisor</t>
  </si>
  <si>
    <t>Delegated-Family Development Response</t>
  </si>
  <si>
    <t>Delegated-Family Group Decision Making Coordinator</t>
  </si>
  <si>
    <t>Delegated-Family Preservation Worker</t>
  </si>
  <si>
    <t>Delegated-Family Preservation Worker Growth</t>
  </si>
  <si>
    <t>Delegated-Guardianship Administrative Assistant</t>
  </si>
  <si>
    <t>Delegated-Guardianship Consultant</t>
  </si>
  <si>
    <t>Delegated-Guardianship Social Worker</t>
  </si>
  <si>
    <t>Delegated-Guardianship Social Worker Growth</t>
  </si>
  <si>
    <t>Delegated-Guardianship Supervisor</t>
  </si>
  <si>
    <t>Delegated-IT Assistant</t>
  </si>
  <si>
    <t>Delegated-Lifelong Connection Consultant</t>
  </si>
  <si>
    <t>Delegated-Lifelong Connection Coordinator</t>
  </si>
  <si>
    <t>Delegated-Office Assistant</t>
  </si>
  <si>
    <t>Delegated-Program Assistant</t>
  </si>
  <si>
    <t>Delegated-Program Assistant (RAP)</t>
  </si>
  <si>
    <t>Delegated-Resources Accountant</t>
  </si>
  <si>
    <t>Delegated-Resources Administrative Assistant</t>
  </si>
  <si>
    <t>Delegated-Resources Social Worker</t>
  </si>
  <si>
    <t>Delegated-Resources Social Worker Growth</t>
  </si>
  <si>
    <t>Delegated-SPO 24 Working Step</t>
  </si>
  <si>
    <t>Position Type</t>
  </si>
  <si>
    <t>Benchmark</t>
  </si>
  <si>
    <t>Integrated</t>
  </si>
  <si>
    <t>Layered-Over</t>
  </si>
  <si>
    <t>Unique</t>
  </si>
  <si>
    <t>Regular</t>
  </si>
  <si>
    <t>Casual/add'l hours</t>
  </si>
  <si>
    <t>Gender</t>
  </si>
  <si>
    <t>Female</t>
  </si>
  <si>
    <t>Male</t>
  </si>
  <si>
    <t>Y/N</t>
  </si>
  <si>
    <t>Payroll Vendor/System</t>
  </si>
  <si>
    <t>Subtotals:</t>
  </si>
  <si>
    <t>Grid 1</t>
  </si>
  <si>
    <t>Grid 2</t>
  </si>
  <si>
    <t>Hourly Wage Rate</t>
  </si>
  <si>
    <t>#</t>
  </si>
  <si>
    <t>Active</t>
  </si>
  <si>
    <t>Maternity/
Parental
Leave</t>
  </si>
  <si>
    <t>Union
Leave</t>
  </si>
  <si>
    <t>Other
Leave</t>
  </si>
  <si>
    <t>Schedule A2: Bargaining Unit</t>
  </si>
  <si>
    <t>Schedule B1: Non-Union</t>
  </si>
  <si>
    <t xml:space="preserve"> </t>
  </si>
  <si>
    <t>Non-
Provincially
Funded</t>
  </si>
  <si>
    <t>Provincially
Funded</t>
  </si>
  <si>
    <t>Schedule C1: Management &amp; Excluded</t>
  </si>
  <si>
    <t>$/year</t>
  </si>
  <si>
    <t>Average
Annual
Salary per
Employee</t>
  </si>
  <si>
    <t>Gender of
Employee</t>
  </si>
  <si>
    <t>Wage Costs</t>
  </si>
  <si>
    <t>Schedule A3: Bargaining Unit</t>
  </si>
  <si>
    <t>Schedule D1: Summary</t>
  </si>
  <si>
    <t>ADP</t>
  </si>
  <si>
    <t>Payworks</t>
  </si>
  <si>
    <t>Quickbooks</t>
  </si>
  <si>
    <t>Avanti Software</t>
  </si>
  <si>
    <t>PayDirt</t>
  </si>
  <si>
    <t>Paymate</t>
  </si>
  <si>
    <t>Quadrant HR</t>
  </si>
  <si>
    <t>Adagio</t>
  </si>
  <si>
    <t>CanPay</t>
  </si>
  <si>
    <t>Telpay</t>
  </si>
  <si>
    <t>Easypay</t>
  </si>
  <si>
    <t>Altus Dynamics</t>
  </si>
  <si>
    <t>Microsoft Dynamics</t>
  </si>
  <si>
    <t>Non-Union</t>
  </si>
  <si>
    <t>Management
&amp; Excluded</t>
  </si>
  <si>
    <t>Bargaining
Unit</t>
  </si>
  <si>
    <t>Regular Full-Time</t>
  </si>
  <si>
    <t>Regular Part-Time</t>
  </si>
  <si>
    <t>Total Regular Hours</t>
  </si>
  <si>
    <t>Total Casual and Additional Hours</t>
  </si>
  <si>
    <t>Interior</t>
  </si>
  <si>
    <t>Fraser</t>
  </si>
  <si>
    <t>Vancouver Coastal</t>
  </si>
  <si>
    <t>Northern</t>
  </si>
  <si>
    <t>Vancouver Island</t>
  </si>
  <si>
    <t>hours</t>
  </si>
  <si>
    <t>Schedule D2: Summary</t>
  </si>
  <si>
    <t>Benefit Costs</t>
  </si>
  <si>
    <t>Pay at
Straight Time
Pay Rate</t>
  </si>
  <si>
    <t>Pay at
Premium
Pay Rate</t>
  </si>
  <si>
    <t>Working on Statutory Holiday</t>
  </si>
  <si>
    <t>All Other Overtime Pay</t>
  </si>
  <si>
    <t>Vacation &amp; Statutory Holiday In-Lieu Pay</t>
  </si>
  <si>
    <t>All Other Wage Costs</t>
  </si>
  <si>
    <t>Transportation Allowances</t>
  </si>
  <si>
    <t>Meal Allowances</t>
  </si>
  <si>
    <t>Other Expenses and Allowances</t>
  </si>
  <si>
    <t>CPP - Canada Pension Plan</t>
  </si>
  <si>
    <t>EI - Employment Insurance</t>
  </si>
  <si>
    <t>WCB - WorkSafeBC</t>
  </si>
  <si>
    <t>Statutory
Benefits</t>
  </si>
  <si>
    <t>EHC - Extended Health Care</t>
  </si>
  <si>
    <t>Dental</t>
  </si>
  <si>
    <t>Group Life</t>
  </si>
  <si>
    <t>AD&amp;D</t>
  </si>
  <si>
    <t>LTD - Long-Term Disability</t>
  </si>
  <si>
    <t>Other Health &amp; Welfare Benefits</t>
  </si>
  <si>
    <t>Health &amp;
Welfare
Benefits</t>
  </si>
  <si>
    <t>MPP - Municipal Pension Plan</t>
  </si>
  <si>
    <t>Other Superannuation Plan</t>
  </si>
  <si>
    <t>Super-
annuation</t>
  </si>
  <si>
    <t>All Regular Hours</t>
  </si>
  <si>
    <t>All Casual and Additional Hours</t>
  </si>
  <si>
    <t>Meal Allowance</t>
  </si>
  <si>
    <t>Vehicle Allowance</t>
  </si>
  <si>
    <t>On Call</t>
  </si>
  <si>
    <t>Pay In Lieu of Benefits</t>
  </si>
  <si>
    <t>Compassionate Leave</t>
  </si>
  <si>
    <t>Special Leave</t>
  </si>
  <si>
    <t>Sick Leave Payout</t>
  </si>
  <si>
    <t>Shift Premiums</t>
  </si>
  <si>
    <t>Callback</t>
  </si>
  <si>
    <t>Required Certification</t>
  </si>
  <si>
    <t>Vacation</t>
  </si>
  <si>
    <t>Long Service Retirement Allowance</t>
  </si>
  <si>
    <t>Cellphone and Pager Reimbursement</t>
  </si>
  <si>
    <t>Seasonal Closure</t>
  </si>
  <si>
    <t>Qualification Differential</t>
  </si>
  <si>
    <t>Schedule E2: Bargaining Unit</t>
  </si>
  <si>
    <t>&lt;26</t>
  </si>
  <si>
    <t>26-35</t>
  </si>
  <si>
    <t>36-45</t>
  </si>
  <si>
    <t>46-55</t>
  </si>
  <si>
    <t>56-65</t>
  </si>
  <si>
    <t>&gt;65</t>
  </si>
  <si>
    <t>&lt;1</t>
  </si>
  <si>
    <t>1-5</t>
  </si>
  <si>
    <t>6-10</t>
  </si>
  <si>
    <t>&gt;10</t>
  </si>
  <si>
    <t>Length of Service (Years)</t>
  </si>
  <si>
    <t>Age (Years)</t>
  </si>
  <si>
    <t>Region</t>
  </si>
  <si>
    <t>Vancouver
Coastal</t>
  </si>
  <si>
    <t>Vancouver
Island</t>
  </si>
  <si>
    <t>Demographic Information of Terminated Employees</t>
  </si>
  <si>
    <t>Sum Age</t>
  </si>
  <si>
    <t>Sum Gender</t>
  </si>
  <si>
    <t>Sum LOS</t>
  </si>
  <si>
    <t>Sum Region</t>
  </si>
  <si>
    <t>Diff Age</t>
  </si>
  <si>
    <t>Diff Gender</t>
  </si>
  <si>
    <t>Diff LOS</t>
  </si>
  <si>
    <t>Diff Region</t>
  </si>
  <si>
    <t>Schedule E3: Non-Union</t>
  </si>
  <si>
    <r>
      <t xml:space="preserve">Vacant
Positions
</t>
    </r>
    <r>
      <rPr>
        <sz val="10"/>
        <color rgb="FFFF0000"/>
        <rFont val="Calibri"/>
        <family val="2"/>
        <scheme val="minor"/>
      </rPr>
      <t>(As of Dec. 31)</t>
    </r>
  </si>
  <si>
    <t>Schedule E4: Management &amp; Excluded</t>
  </si>
  <si>
    <t>SurveyId</t>
  </si>
  <si>
    <t>Version</t>
  </si>
  <si>
    <t>&lt; 1 year</t>
  </si>
  <si>
    <t>1 to &lt; 2 years</t>
  </si>
  <si>
    <t>2 to &lt; 3 years</t>
  </si>
  <si>
    <t>3 to &lt; 4 years</t>
  </si>
  <si>
    <t>4 to &lt; 5 years</t>
  </si>
  <si>
    <t>5 to &lt; 6 years</t>
  </si>
  <si>
    <t>6 to &lt; 7 years</t>
  </si>
  <si>
    <t>7 to &lt; 8 years</t>
  </si>
  <si>
    <t>8 to &lt; 9 years</t>
  </si>
  <si>
    <t>9 to &lt; 10 years</t>
  </si>
  <si>
    <t>10 to &lt; 11 years</t>
  </si>
  <si>
    <t>11 to &lt; 12 years</t>
  </si>
  <si>
    <t>12 to &lt; 13 years</t>
  </si>
  <si>
    <t>13 to &lt; 14 years</t>
  </si>
  <si>
    <t>14 to &lt; 15 years</t>
  </si>
  <si>
    <t>15 to &lt; 16 years</t>
  </si>
  <si>
    <t>16 to &lt; 17 years</t>
  </si>
  <si>
    <t>17 to &lt; 18 years</t>
  </si>
  <si>
    <t>18 to &lt; 19 years</t>
  </si>
  <si>
    <t>19 to &lt; 20 years</t>
  </si>
  <si>
    <t>20 to &lt; 21 years</t>
  </si>
  <si>
    <t>21 to &lt; 22 years</t>
  </si>
  <si>
    <t>22 to &lt; 23 years</t>
  </si>
  <si>
    <t>23 to &lt; 24 years</t>
  </si>
  <si>
    <t>24 to &lt; 25 years</t>
  </si>
  <si>
    <t>25 to &lt; 26 years</t>
  </si>
  <si>
    <t>Total</t>
  </si>
  <si>
    <t>&lt; 20</t>
  </si>
  <si>
    <t>≥ 70</t>
  </si>
  <si>
    <t>Single Rate</t>
  </si>
  <si>
    <t>Couple Rate</t>
  </si>
  <si>
    <t>Family Rate</t>
  </si>
  <si>
    <t>Extended Health Care (EHC)</t>
  </si>
  <si>
    <t>Ineligible</t>
  </si>
  <si>
    <t>Participating Employees</t>
  </si>
  <si>
    <t>Non-Participating</t>
  </si>
  <si>
    <t>Casual</t>
  </si>
  <si>
    <t>ComVida</t>
  </si>
  <si>
    <t>Schedule E1: Summary</t>
  </si>
  <si>
    <t>Bargaining Unit</t>
  </si>
  <si>
    <t>Financial &amp; Technical</t>
  </si>
  <si>
    <t>Graduate Degrees &amp;
Licensed Professional(s)</t>
  </si>
  <si>
    <t>Counsellor &amp; Consultants
(Employment &amp; Vocational)</t>
  </si>
  <si>
    <t>Total Straight-
Time Payroll
Amount</t>
  </si>
  <si>
    <t>Total Number of Active Employees</t>
  </si>
  <si>
    <t>Paraprofessional
Classification</t>
  </si>
  <si>
    <t>Benchmark
Classification</t>
  </si>
  <si>
    <r>
      <t>Days</t>
    </r>
    <r>
      <rPr>
        <sz val="11"/>
        <color rgb="FFFF0000"/>
        <rFont val="Calibri"/>
        <family val="2"/>
        <scheme val="minor"/>
      </rPr>
      <t>*</t>
    </r>
  </si>
  <si>
    <r>
      <t>*</t>
    </r>
    <r>
      <rPr>
        <sz val="10"/>
        <rFont val="Calibri"/>
        <family val="2"/>
        <scheme val="minor"/>
      </rPr>
      <t>Days defined as calendar days (i.e., 7 days a week)</t>
    </r>
  </si>
  <si>
    <t>Management &amp; Excluded:</t>
  </si>
  <si>
    <t>Education (return to school)</t>
  </si>
  <si>
    <t>Transfer/move to new community</t>
  </si>
  <si>
    <t>Retirement</t>
  </si>
  <si>
    <t>Other</t>
  </si>
  <si>
    <t>Paraprofessional
Classifications</t>
  </si>
  <si>
    <t>Benchmark
Classifications</t>
  </si>
  <si>
    <t>Please indicate the number of employees terminated for each reason that applied.</t>
  </si>
  <si>
    <t>BCGEU - B.C. Government and Service Employees' Union</t>
  </si>
  <si>
    <t>CUPE - Canadian Union of Public Employees</t>
  </si>
  <si>
    <t>CLAC - Christian Labour Association of Canada</t>
  </si>
  <si>
    <t>CSWU - Construction and Specialized Workers' Union</t>
  </si>
  <si>
    <t>UFCW - United Food and Commercial Workers Canada</t>
  </si>
  <si>
    <t>SEIU - Service Employees International Union</t>
  </si>
  <si>
    <t>HSA - Health Sciences Association of BC</t>
  </si>
  <si>
    <t>HEU - Hospital Employees' Union</t>
  </si>
  <si>
    <t>BCNU - BC Nurses' Union</t>
  </si>
  <si>
    <t>USWA - United Steelworkers of America</t>
  </si>
  <si>
    <t>Schedule B2: Non-Union</t>
  </si>
  <si>
    <t>Schedule C2: Management &amp; Excluded</t>
  </si>
  <si>
    <r>
      <t xml:space="preserve">Total
</t>
    </r>
    <r>
      <rPr>
        <sz val="10"/>
        <color rgb="FFFF0000"/>
        <rFont val="Calibri"/>
        <family val="2"/>
        <scheme val="minor"/>
      </rPr>
      <t>(Including
ED/CEO)</t>
    </r>
  </si>
  <si>
    <r>
      <t xml:space="preserve">Eligible
</t>
    </r>
    <r>
      <rPr>
        <sz val="10"/>
        <color rgb="FFFF0000"/>
        <rFont val="Calibri"/>
        <family val="2"/>
        <scheme val="minor"/>
      </rPr>
      <t>(Opted out)</t>
    </r>
  </si>
  <si>
    <t>Grid Level 2
(Integrated)</t>
  </si>
  <si>
    <t>Delegated-Cultural Coordinator</t>
  </si>
  <si>
    <t>Delegated-Special Projects Officer</t>
  </si>
  <si>
    <t>Time to Fill Vacancies &amp; Reasons for Termination</t>
  </si>
  <si>
    <t>Other Provincial and Territorial Government(s)</t>
  </si>
  <si>
    <t>First Nations Health Authority</t>
  </si>
  <si>
    <t>26 to &lt; 27 years</t>
  </si>
  <si>
    <t>27 to &lt; 28 years</t>
  </si>
  <si>
    <t>28 to &lt; 29 years</t>
  </si>
  <si>
    <t>29 to &lt; 30 years</t>
  </si>
  <si>
    <t>30 to &lt; 31 years</t>
  </si>
  <si>
    <t>31 to &lt; 32 years</t>
  </si>
  <si>
    <t>32 to &lt; 33 years</t>
  </si>
  <si>
    <t>33 to &lt; 34 years</t>
  </si>
  <si>
    <t>34 to &lt; 35 years</t>
  </si>
  <si>
    <t>35 to &lt; 36 years</t>
  </si>
  <si>
    <t>36 to &lt; 37 years</t>
  </si>
  <si>
    <t>37 to &lt; 38 years</t>
  </si>
  <si>
    <t>38 to &lt; 39 years</t>
  </si>
  <si>
    <t>39 to &lt; 40 years</t>
  </si>
  <si>
    <t>40 to &lt; 41 years</t>
  </si>
  <si>
    <t>41 to &lt; 42 years</t>
  </si>
  <si>
    <t>42 to &lt; 43 years</t>
  </si>
  <si>
    <t>43 to &lt; 44 years</t>
  </si>
  <si>
    <t>44 to &lt; 45 years</t>
  </si>
  <si>
    <t>45 to &lt; 46 years</t>
  </si>
  <si>
    <t>46 to &lt; 47 years</t>
  </si>
  <si>
    <t>47 to &lt; 48 years</t>
  </si>
  <si>
    <t>48 to &lt; 49 years</t>
  </si>
  <si>
    <t>49 to &lt; 50 years</t>
  </si>
  <si>
    <t>50 to &lt; 51 years</t>
  </si>
  <si>
    <t>≥ 51 years</t>
  </si>
  <si>
    <t xml:space="preserve">
Standard
Hours
per Year
</t>
  </si>
  <si>
    <t xml:space="preserve">
Subtotals:
</t>
  </si>
  <si>
    <t xml:space="preserve">
Gender of
Employee
</t>
  </si>
  <si>
    <t>ED/CEO
Only</t>
  </si>
  <si>
    <t>Delegated
Classifications</t>
  </si>
  <si>
    <t>Finance Manager</t>
  </si>
  <si>
    <t>Schedule E5: Bargaining Unit - Delegated</t>
  </si>
  <si>
    <t>Schedule A4: Bargaining Unit - Delegated</t>
  </si>
  <si>
    <t>Schedule A5: Bargaining Unit - Delegated</t>
  </si>
  <si>
    <t>Total Hours
Paid at
Straight Time
Pay Rate</t>
  </si>
  <si>
    <t>Weighted Average Wage Rate Calculator</t>
  </si>
  <si>
    <t>Total Paid Straight Time Hours</t>
  </si>
  <si>
    <t>Weighted Average Wage Rate</t>
  </si>
  <si>
    <t>Paid Straight Time Hours</t>
  </si>
  <si>
    <t>Subtotal Wages</t>
  </si>
  <si>
    <t>Subtotal Hours</t>
  </si>
  <si>
    <t>Weighted Average</t>
  </si>
  <si>
    <t>Straight Time Wages</t>
  </si>
  <si>
    <t>Star Garden</t>
  </si>
  <si>
    <t>Paysavvy</t>
  </si>
  <si>
    <t>Accpac / Sage 300</t>
  </si>
  <si>
    <t>Simply Accounting / Sage 50</t>
  </si>
  <si>
    <t>All Other Paid Leave Hours</t>
  </si>
  <si>
    <t>Unpaid Sick Leave Hours</t>
  </si>
  <si>
    <t>Paid Education, Training, and Orientation Hours</t>
  </si>
  <si>
    <t>Management</t>
  </si>
  <si>
    <t>Excluded</t>
  </si>
  <si>
    <t>CSBT (Community Services Benefit Trust)</t>
  </si>
  <si>
    <t>FABP (Federation Association Benefit Plan)</t>
  </si>
  <si>
    <t>HBT (Health Benefit Trust)</t>
  </si>
  <si>
    <t>Total number of contracts:</t>
  </si>
  <si>
    <t>BC Gaming Grant</t>
  </si>
  <si>
    <t>Schedule Q1: Questions</t>
  </si>
  <si>
    <t>Group Benefit Provider</t>
  </si>
  <si>
    <t>Group benefit provider 1:</t>
  </si>
  <si>
    <t>Group benefit provider 2 (if applicable):</t>
  </si>
  <si>
    <t>Group benefit provider 3 (if applicable):</t>
  </si>
  <si>
    <t>Short Term Illness and Injury Plan</t>
  </si>
  <si>
    <t>Does your agency have a STIIP (Short Term Illness and Injury Plan) for each employee group?</t>
  </si>
  <si>
    <t>Superior Benefits</t>
  </si>
  <si>
    <t>Don't know</t>
  </si>
  <si>
    <t>Stay in the social services sector</t>
  </si>
  <si>
    <t>PSPP - Public Sector Pension Plan</t>
  </si>
  <si>
    <t>Participation Status</t>
  </si>
  <si>
    <t>Benefit Type</t>
  </si>
  <si>
    <t>Long Term Disability (LTD)</t>
  </si>
  <si>
    <t>Pension or Retirement Plan</t>
  </si>
  <si>
    <t>Management &amp; Excluded Classifications</t>
  </si>
  <si>
    <t>Day Rate</t>
  </si>
  <si>
    <t>RRSP - Registered Retirement Savings Plan</t>
  </si>
  <si>
    <t>United Way Pension Plan</t>
  </si>
  <si>
    <t>Benchmark/
Integrated/
Layered-Over/
Unique/
Day Rate</t>
  </si>
  <si>
    <t>Bargaining Unit:</t>
  </si>
  <si>
    <t>Non-Union:</t>
  </si>
  <si>
    <t>Portability</t>
  </si>
  <si>
    <t>Behaviour Consultant</t>
  </si>
  <si>
    <t>Community Connector</t>
  </si>
  <si>
    <t>Emergency Shelter Worker</t>
  </si>
  <si>
    <t>Nurse</t>
  </si>
  <si>
    <t>Supervised Access Worker</t>
  </si>
  <si>
    <t>Administrative Assistant 3</t>
  </si>
  <si>
    <t>Administrative Assistant 4</t>
  </si>
  <si>
    <t>Administrative Assistant 2</t>
  </si>
  <si>
    <t>Administrative Assistant 1</t>
  </si>
  <si>
    <t>Indigenous Relations and Reconciliation</t>
  </si>
  <si>
    <t>Citizens' Services</t>
  </si>
  <si>
    <t>Social Development and Poverty Reduction</t>
  </si>
  <si>
    <t>Labour</t>
  </si>
  <si>
    <t>Public Safety and Solicitor General</t>
  </si>
  <si>
    <t>EFAP - Employee &amp; Family Assistance Program</t>
  </si>
  <si>
    <t>Employee &amp; Family Assistance Program (EFAP)</t>
  </si>
  <si>
    <t>Paid Vacation Hours</t>
  </si>
  <si>
    <r>
      <t xml:space="preserve">Total Casual Hours </t>
    </r>
    <r>
      <rPr>
        <sz val="9"/>
        <color rgb="FFFF0000"/>
        <rFont val="Calibri"/>
        <family val="2"/>
        <scheme val="minor"/>
      </rPr>
      <t>(Casual hours worked by casual employees)</t>
    </r>
  </si>
  <si>
    <t>%</t>
  </si>
  <si>
    <t>What % of the
total straight
time hours
were backfill?</t>
  </si>
  <si>
    <t>Delegated Classifications</t>
  </si>
  <si>
    <t>Payroll vendor/system 1:</t>
  </si>
  <si>
    <t>BC Transit</t>
  </si>
  <si>
    <t>Columbia Basin Trust</t>
  </si>
  <si>
    <t>Additional Hours</t>
  </si>
  <si>
    <t>Gender Diverse</t>
  </si>
  <si>
    <t>Gender
Diverse</t>
  </si>
  <si>
    <t>Legal Status</t>
  </si>
  <si>
    <t>Live-In Home Support Workers</t>
  </si>
  <si>
    <t>Licensed Child Care</t>
  </si>
  <si>
    <t>Incorporated Society</t>
  </si>
  <si>
    <t>Registered Company</t>
  </si>
  <si>
    <t>Sole Proprietor</t>
  </si>
  <si>
    <t>Non-Incorporated Partnership</t>
  </si>
  <si>
    <t>Employer Health Tax (EHT)</t>
  </si>
  <si>
    <t>EI Premium Reduction Program</t>
  </si>
  <si>
    <t>Professional, scientific and technical services</t>
  </si>
  <si>
    <t>Retail trade, accommodation and food services</t>
  </si>
  <si>
    <t>Finance, insurance and real estate</t>
  </si>
  <si>
    <t>Information, culture and recreation</t>
  </si>
  <si>
    <t>Transportation, warehousing and wholesale trade</t>
  </si>
  <si>
    <t>Manufacturing and construction</t>
  </si>
  <si>
    <t>Business, building and other support services</t>
  </si>
  <si>
    <t>Agriculture and natural resource development</t>
  </si>
  <si>
    <t>Indigenous Services</t>
  </si>
  <si>
    <t>CLBC Funding - Supplementary Question (If Applicable)</t>
  </si>
  <si>
    <t>BC Housing Funding - Supplementary Question (If Applicable)</t>
  </si>
  <si>
    <t>Public administration and other public sector</t>
  </si>
  <si>
    <t>Delegated-Family Preservation Coordinator</t>
  </si>
  <si>
    <t>Dietitian</t>
  </si>
  <si>
    <t>13-P-LPN</t>
  </si>
  <si>
    <t>16-P-RN</t>
  </si>
  <si>
    <t>16-P-OT</t>
  </si>
  <si>
    <t>16-P-PT</t>
  </si>
  <si>
    <t>Vacancy, Termination, and New Hires</t>
  </si>
  <si>
    <t>Attorney General</t>
  </si>
  <si>
    <t>Funding for
Union
Programs</t>
  </si>
  <si>
    <t>Funding for
Non-Union
Programs</t>
  </si>
  <si>
    <t>Total
Funding Amount</t>
  </si>
  <si>
    <t>Percentage of
Union
Funding</t>
  </si>
  <si>
    <t>Percentage of
Non-Union
Funding</t>
  </si>
  <si>
    <t>Percentage of
Total
Funding</t>
  </si>
  <si>
    <t>Number of
Union
Contracts</t>
  </si>
  <si>
    <t>Number of
Non-Union
Contracts</t>
  </si>
  <si>
    <t>Total Number
of Contracts</t>
  </si>
  <si>
    <t>Tourism, Arts, Culture and Sport</t>
  </si>
  <si>
    <t>14-P-LPN</t>
  </si>
  <si>
    <t>17-P-RN</t>
  </si>
  <si>
    <t>17-P-SLP</t>
  </si>
  <si>
    <t>18-P-SLP</t>
  </si>
  <si>
    <t>17-P-OT</t>
  </si>
  <si>
    <t>17-P-PT</t>
  </si>
  <si>
    <t>Provincial Funding as % of Total Funding</t>
  </si>
  <si>
    <t>Non-Provincial Funding as % of Total Funding</t>
  </si>
  <si>
    <t>Provincial Funding</t>
  </si>
  <si>
    <t>Non-Provincial Funding</t>
  </si>
  <si>
    <t>Community Justice</t>
  </si>
  <si>
    <t>Community Living Services</t>
  </si>
  <si>
    <t>Housing Services</t>
  </si>
  <si>
    <t>Immigrant Services</t>
  </si>
  <si>
    <t>Women's Services</t>
  </si>
  <si>
    <t>Child &amp; Family Services</t>
  </si>
  <si>
    <t>Service Subdivision</t>
  </si>
  <si>
    <t>Total Overtime Hours</t>
  </si>
  <si>
    <t>(Automatically calculated from the Home Schedule)</t>
  </si>
  <si>
    <t>New employer - Promotion with new employer</t>
  </si>
  <si>
    <t>Discharged for cause - Unspecified reason</t>
  </si>
  <si>
    <t>Discharged for cause - Mandatory Vaccination Status Order</t>
  </si>
  <si>
    <t>Resigned - Unspecified reason</t>
  </si>
  <si>
    <t>Resigned - Mandatory Vaccination Status Order</t>
  </si>
  <si>
    <t>Resigned - Didn't like my job</t>
  </si>
  <si>
    <t>Resigned - Personal and/or family issues</t>
  </si>
  <si>
    <t>New Employer - Increase in hours of work</t>
  </si>
  <si>
    <t>New Employer - Better working conditions with new employer</t>
  </si>
  <si>
    <t>New Employer - Increase in wages/benefits with new employer</t>
  </si>
  <si>
    <t>New Employer - Unspecified reason</t>
  </si>
  <si>
    <t>Layoff - Program closure</t>
  </si>
  <si>
    <t>Layoff - Limited availability</t>
  </si>
  <si>
    <t>Layoff - Shortage of work</t>
  </si>
  <si>
    <t>Resigned - Health reasons</t>
  </si>
  <si>
    <t>Disability</t>
  </si>
  <si>
    <t>Death of the employee</t>
  </si>
  <si>
    <t>Agriculture and Food</t>
  </si>
  <si>
    <t>Education and Child Care</t>
  </si>
  <si>
    <t>Emergency Management and Climate Readiness</t>
  </si>
  <si>
    <t>Forests</t>
  </si>
  <si>
    <t>Jobs, Economic Development and Innovation</t>
  </si>
  <si>
    <t>Post Secondary Education and Future Skills</t>
  </si>
  <si>
    <t>Water, Land and Resource Stewardship</t>
  </si>
  <si>
    <r>
      <t xml:space="preserve">Paid Sick Leave Hours </t>
    </r>
    <r>
      <rPr>
        <sz val="11"/>
        <color rgb="FFFF0000"/>
        <rFont val="Calibri"/>
        <family val="2"/>
        <scheme val="minor"/>
      </rPr>
      <t>(Regular)</t>
    </r>
  </si>
  <si>
    <r>
      <t xml:space="preserve">Paid Sick Leave Hours </t>
    </r>
    <r>
      <rPr>
        <sz val="11"/>
        <color rgb="FFFF0000"/>
        <rFont val="Calibri"/>
        <family val="2"/>
        <scheme val="minor"/>
      </rPr>
      <t>(Casual)</t>
    </r>
  </si>
  <si>
    <t>Regular Employees</t>
  </si>
  <si>
    <t>Casual Employees</t>
  </si>
  <si>
    <t>Recruitment Situation in the Past 2 Years</t>
  </si>
  <si>
    <t>likertAgree</t>
  </si>
  <si>
    <t>Strongly Agree</t>
  </si>
  <si>
    <t>Agree</t>
  </si>
  <si>
    <t>Neither Agree nor Disagree</t>
  </si>
  <si>
    <t>Disagree</t>
  </si>
  <si>
    <t>Strongly Disagree</t>
  </si>
  <si>
    <t>Special Projects Coordinator</t>
  </si>
  <si>
    <t>Home Share Manager</t>
  </si>
  <si>
    <t>Quality Manager</t>
  </si>
  <si>
    <t>Communications Specialist</t>
  </si>
  <si>
    <t>Property/Facility Manager</t>
  </si>
  <si>
    <t>Controller</t>
  </si>
  <si>
    <t>Finance/Accounting Assistant</t>
  </si>
  <si>
    <t>Payroll Manager</t>
  </si>
  <si>
    <t>Payroll Assistant</t>
  </si>
  <si>
    <t>Executive Assistant</t>
  </si>
  <si>
    <t>Fraser Health Authority</t>
  </si>
  <si>
    <t>Interior Health Authority</t>
  </si>
  <si>
    <t>Northern Health Authority</t>
  </si>
  <si>
    <t>Vancouver Coastal Health Authority</t>
  </si>
  <si>
    <t>Vancouver Island Health Authority</t>
  </si>
  <si>
    <t>Other Provincial Funding</t>
  </si>
  <si>
    <t>CLBC Funded Employees (if applicable)</t>
  </si>
  <si>
    <t>Yes</t>
  </si>
  <si>
    <t>No</t>
  </si>
  <si>
    <t>Retention Situation in the Past 2 Years</t>
  </si>
  <si>
    <t>ARE AUTOMATICALLY CALCULATED</t>
  </si>
  <si>
    <t xml:space="preserve">IMPORTANT: </t>
  </si>
  <si>
    <t>← (Automatically calculated) →</t>
  </si>
  <si>
    <t>listYesNo</t>
  </si>
  <si>
    <t>listServiceSubdivision</t>
  </si>
  <si>
    <t>listLegalStatus</t>
  </si>
  <si>
    <t>listPensionPlan</t>
  </si>
  <si>
    <t>listEmployeeGroup</t>
  </si>
  <si>
    <t>listBenefitProvider</t>
  </si>
  <si>
    <t>listManagementClassification</t>
  </si>
  <si>
    <t>listNonUnionClassification</t>
  </si>
  <si>
    <t>listPayrollVendorSystem</t>
  </si>
  <si>
    <t>listUnion</t>
  </si>
  <si>
    <t>listGender</t>
  </si>
  <si>
    <t>listStandardHoursPerYear</t>
  </si>
  <si>
    <t>listPositionType</t>
  </si>
  <si>
    <t>listEmploymentType</t>
  </si>
  <si>
    <t>Y</t>
  </si>
  <si>
    <t>listYN</t>
  </si>
  <si>
    <t>N</t>
  </si>
  <si>
    <t>Recruitment Situation in the Past Year</t>
  </si>
  <si>
    <t>Retention Situation in the Past Year</t>
  </si>
  <si>
    <t>Paid Cultural, Ceremonial, and Spiritual Leave Hours</t>
  </si>
  <si>
    <t>16-P-RD</t>
  </si>
  <si>
    <r>
      <t xml:space="preserve">ENTER INFORMATION IN THE </t>
    </r>
    <r>
      <rPr>
        <b/>
        <sz val="11"/>
        <color theme="4"/>
        <rFont val="Calibri"/>
        <family val="2"/>
        <scheme val="minor"/>
      </rPr>
      <t>BLUE</t>
    </r>
    <r>
      <rPr>
        <b/>
        <sz val="11"/>
        <color theme="1"/>
        <rFont val="Calibri"/>
        <family val="2"/>
        <scheme val="minor"/>
      </rPr>
      <t xml:space="preserve">, </t>
    </r>
    <r>
      <rPr>
        <b/>
        <sz val="11"/>
        <color theme="6"/>
        <rFont val="Calibri"/>
        <family val="2"/>
        <scheme val="minor"/>
      </rPr>
      <t>GREEN</t>
    </r>
    <r>
      <rPr>
        <b/>
        <sz val="11"/>
        <color theme="1"/>
        <rFont val="Calibri"/>
        <family val="2"/>
        <scheme val="minor"/>
      </rPr>
      <t xml:space="preserve"> AND </t>
    </r>
    <r>
      <rPr>
        <b/>
        <sz val="11"/>
        <color rgb="FFFF0000"/>
        <rFont val="Calibri"/>
        <family val="2"/>
        <scheme val="minor"/>
      </rPr>
      <t>RED</t>
    </r>
    <r>
      <rPr>
        <b/>
        <sz val="11"/>
        <color theme="1"/>
        <rFont val="Calibri"/>
        <family val="2"/>
        <scheme val="minor"/>
      </rPr>
      <t xml:space="preserve"> CELLS ONLY</t>
    </r>
  </si>
  <si>
    <r>
      <t xml:space="preserve">BC School Districts </t>
    </r>
    <r>
      <rPr>
        <i/>
        <sz val="11"/>
        <color theme="1"/>
        <rFont val="Calibri"/>
        <family val="2"/>
        <scheme val="minor"/>
      </rPr>
      <t>(Calculated from Schedule H2)</t>
    </r>
  </si>
  <si>
    <t>Schedule R1: Recruitment and Retention</t>
  </si>
  <si>
    <r>
      <t xml:space="preserve">Demographic Information of </t>
    </r>
    <r>
      <rPr>
        <b/>
        <u/>
        <sz val="14"/>
        <color rgb="FFFF0000"/>
        <rFont val="Calibri"/>
        <family val="2"/>
        <scheme val="minor"/>
      </rPr>
      <t>Provincially Funded, Active Employees ONLY</t>
    </r>
  </si>
  <si>
    <t>Fundraising Manager</t>
  </si>
  <si>
    <t>Fundraising Specialist</t>
  </si>
  <si>
    <t>Maintenance Manager</t>
  </si>
  <si>
    <t>Top Operations Position</t>
  </si>
  <si>
    <t>Quality Specialist</t>
  </si>
  <si>
    <t>Contract Specialist/Administrator</t>
  </si>
  <si>
    <t>Finance Officer/Bookkeeper</t>
  </si>
  <si>
    <t>Human Resources Manager</t>
  </si>
  <si>
    <t>Human Resources Generalist</t>
  </si>
  <si>
    <t>Human Resources Specialist</t>
  </si>
  <si>
    <t>Human Resources Assistant</t>
  </si>
  <si>
    <t>Payroll Administrator/Specialist</t>
  </si>
  <si>
    <t>Office Manager/Administrative Supervisor</t>
  </si>
  <si>
    <t>Eff. Grid</t>
  </si>
  <si>
    <t>NPF STW</t>
  </si>
  <si>
    <t>PF STW</t>
  </si>
  <si>
    <t>5 Southeast Kootenay</t>
  </si>
  <si>
    <t>6 Rocky Mountain</t>
  </si>
  <si>
    <t>8 Kootenay Lake</t>
  </si>
  <si>
    <t>10 Arrow Lakes</t>
  </si>
  <si>
    <t>19 Revelstoke</t>
  </si>
  <si>
    <t>20 Kootenay-Columbia</t>
  </si>
  <si>
    <t>22 Vernon</t>
  </si>
  <si>
    <t>23 Central Okanagan</t>
  </si>
  <si>
    <t>27 Cariboo-Chilcotin</t>
  </si>
  <si>
    <t>28 Quesnel</t>
  </si>
  <si>
    <t>33 Chilliwack</t>
  </si>
  <si>
    <t>34 Abbotsford</t>
  </si>
  <si>
    <t>35 Langley</t>
  </si>
  <si>
    <t>36 Surrey</t>
  </si>
  <si>
    <t>37 Delta</t>
  </si>
  <si>
    <t>38 Richmond</t>
  </si>
  <si>
    <t>39 Vancouver</t>
  </si>
  <si>
    <t>40 New Westminster</t>
  </si>
  <si>
    <t>41 Burnaby</t>
  </si>
  <si>
    <t>42 Maple Ridge-Pitt Meadows</t>
  </si>
  <si>
    <t>43 Coquitlam</t>
  </si>
  <si>
    <t>44 North Vancouver</t>
  </si>
  <si>
    <t>45 West Vancouver</t>
  </si>
  <si>
    <t>46 Sunshine Coast</t>
  </si>
  <si>
    <t>47 Powell River</t>
  </si>
  <si>
    <t>49 Central Coast</t>
  </si>
  <si>
    <t>50 Haida Gwaii/Queen Charlotte</t>
  </si>
  <si>
    <t>51 Boundary</t>
  </si>
  <si>
    <t>52 Prince Rupert</t>
  </si>
  <si>
    <t>53 Okanagan Similkameen</t>
  </si>
  <si>
    <t>54 Bulkley Valley</t>
  </si>
  <si>
    <t>57 Prince George</t>
  </si>
  <si>
    <t>58 Nicola-Similkameen</t>
  </si>
  <si>
    <t>59 Peace River South</t>
  </si>
  <si>
    <t>60 Peace River North</t>
  </si>
  <si>
    <t>61 Greater Victoria</t>
  </si>
  <si>
    <t>62 Sooke</t>
  </si>
  <si>
    <t>63 Saanich</t>
  </si>
  <si>
    <t>64 Gulf Islands</t>
  </si>
  <si>
    <t>67 Okanagan Skaha</t>
  </si>
  <si>
    <t>68 Nanaimo-Ladysmith</t>
  </si>
  <si>
    <t>69 Qualicum</t>
  </si>
  <si>
    <t>71 Comox Valley</t>
  </si>
  <si>
    <t>72 Campbell River</t>
  </si>
  <si>
    <t>74 Gold Trail</t>
  </si>
  <si>
    <t>75 Mission</t>
  </si>
  <si>
    <t>78 Fraser-Cascade</t>
  </si>
  <si>
    <t>79 Cowichan Valley</t>
  </si>
  <si>
    <t>81 Fort Nelson</t>
  </si>
  <si>
    <t>82 Coast Mountains</t>
  </si>
  <si>
    <t>83 North Okanagan-Shuswap</t>
  </si>
  <si>
    <t>84 Vancouver Island West</t>
  </si>
  <si>
    <t>85 Vancouver Island North</t>
  </si>
  <si>
    <t>87 Stikine</t>
  </si>
  <si>
    <t>91 Nechako Lakes</t>
  </si>
  <si>
    <t>92 Nisga'a</t>
  </si>
  <si>
    <t>Agency Name(s) (Please type):</t>
  </si>
  <si>
    <t>14-P-IDC</t>
  </si>
  <si>
    <t>Bargaining Unit - Delegated</t>
  </si>
  <si>
    <t>Non-Union - Delegated</t>
  </si>
  <si>
    <t>Executive</t>
  </si>
  <si>
    <t>Professional</t>
  </si>
  <si>
    <t>Administrative</t>
  </si>
  <si>
    <t>Executive Director/Chief Executive Officer</t>
  </si>
  <si>
    <t>Director of Finance/Chief Financial Officer</t>
  </si>
  <si>
    <t>Director of Human Resources/Chief Human Resources Officer</t>
  </si>
  <si>
    <t>Top Paraprofessional Position</t>
  </si>
  <si>
    <t>Program Director (Paraprofessional)</t>
  </si>
  <si>
    <t>Program Director (Non-Paraprofessional)</t>
  </si>
  <si>
    <t>Program Manager (Paraprofessional)</t>
  </si>
  <si>
    <t>Program Manager (Non-Paraprofessional)</t>
  </si>
  <si>
    <t>Program Supervisor/Team Leader (Non-Paraprofessional)</t>
  </si>
  <si>
    <t>Information Technology Manager</t>
  </si>
  <si>
    <t>Information Technology Specialist</t>
  </si>
  <si>
    <t>Other Non-Provincial Funding</t>
  </si>
  <si>
    <t>Flow through funding from Other Provincially-Funded Agencies</t>
  </si>
  <si>
    <t>Title of person completing report:</t>
  </si>
  <si>
    <t>As of December 31, 2024</t>
  </si>
  <si>
    <t>2025 Compensation and Employee Turnover Report</t>
  </si>
  <si>
    <t>Schedule H2: School Districts &amp; Other Funding Sources</t>
  </si>
  <si>
    <t>Inclusion System</t>
  </si>
  <si>
    <t>Unique Grid Level</t>
  </si>
  <si>
    <t>LTD 
Leave</t>
  </si>
  <si>
    <t>WCB
Leave</t>
  </si>
  <si>
    <t xml:space="preserve">Total Funding Received </t>
  </si>
  <si>
    <t>Total Compensation Costs</t>
  </si>
  <si>
    <t>Compensation exceeds funding by:</t>
  </si>
  <si>
    <t>Energy and Climate Solutions</t>
  </si>
  <si>
    <t>Environment and Parks</t>
  </si>
  <si>
    <t>Housing and Municipal Affairs</t>
  </si>
  <si>
    <t>Infrastructure</t>
  </si>
  <si>
    <t>Mining and Critical Minerals</t>
  </si>
  <si>
    <t>Transportation and Transit</t>
  </si>
  <si>
    <t>LTD
Leave</t>
  </si>
  <si>
    <t>Weighted
Average
Hourly Pay
(Above step 4 Only)</t>
  </si>
  <si>
    <r>
      <t xml:space="preserve">Number of Active Employees
</t>
    </r>
    <r>
      <rPr>
        <sz val="11"/>
        <color rgb="FFFF0000"/>
        <rFont val="Calibri"/>
        <family val="2"/>
        <scheme val="minor"/>
      </rPr>
      <t>(As of December 31, 2024)</t>
    </r>
  </si>
  <si>
    <r>
      <t xml:space="preserve">Number of Active Employees by Union
</t>
    </r>
    <r>
      <rPr>
        <sz val="11"/>
        <color rgb="FFFF0000"/>
        <rFont val="Calibri"/>
        <family val="2"/>
        <scheme val="minor"/>
      </rPr>
      <t>(As of December 31, 2024)</t>
    </r>
  </si>
  <si>
    <r>
      <t xml:space="preserve">Number of Active Employees by Region
</t>
    </r>
    <r>
      <rPr>
        <sz val="11"/>
        <color rgb="FFFF0000"/>
        <rFont val="Calibri"/>
        <family val="2"/>
        <scheme val="minor"/>
      </rPr>
      <t>(As of December 31, 2024)</t>
    </r>
  </si>
  <si>
    <t>Report all monies received from any and all sources.</t>
  </si>
  <si>
    <t>For the period of January 1, 2024 - December 31, 2024</t>
  </si>
  <si>
    <r>
      <t xml:space="preserve">WHITE, </t>
    </r>
    <r>
      <rPr>
        <b/>
        <sz val="11"/>
        <color theme="7"/>
        <rFont val="Calibri"/>
        <family val="2"/>
        <scheme val="minor"/>
      </rPr>
      <t>PURPLE</t>
    </r>
    <r>
      <rPr>
        <b/>
        <sz val="11"/>
        <color theme="1"/>
        <rFont val="Calibri"/>
        <family val="2"/>
        <scheme val="minor"/>
      </rPr>
      <t xml:space="preserve"> AND </t>
    </r>
    <r>
      <rPr>
        <b/>
        <sz val="11"/>
        <color theme="9"/>
        <rFont val="Calibri"/>
        <family val="2"/>
        <scheme val="minor"/>
      </rPr>
      <t>ORANGE</t>
    </r>
    <r>
      <rPr>
        <b/>
        <sz val="11"/>
        <color theme="1"/>
        <rFont val="Calibri"/>
        <family val="2"/>
        <scheme val="minor"/>
      </rPr>
      <t xml:space="preserve"> CELLS</t>
    </r>
  </si>
  <si>
    <t>93 Conseil Scolaire Francophone</t>
  </si>
  <si>
    <t>48 Sea To Sky</t>
  </si>
  <si>
    <t>70 Pacific Rim-Port Alberni</t>
  </si>
  <si>
    <t>73 Kamloops-Thompson</t>
  </si>
  <si>
    <t>January 1, 2024 - December 31, 2024</t>
  </si>
  <si>
    <t>Funding Sources</t>
  </si>
  <si>
    <r>
      <t xml:space="preserve">BC School Districts
</t>
    </r>
    <r>
      <rPr>
        <sz val="11"/>
        <color theme="1"/>
        <rFont val="Calibri"/>
        <family val="2"/>
        <scheme val="minor"/>
      </rPr>
      <t>January 1, 2024 - December 31, 2024</t>
    </r>
  </si>
  <si>
    <t>Specify the legal status of the agency (Incorporated Society, Registered Company, Non-Incorporated Partnership, Sole Proprietor, or Other).</t>
  </si>
  <si>
    <t>Indicate services provided by the agency.</t>
  </si>
  <si>
    <t>Amount payable for the period of January 1 - December 31, 2024.  If inapplicable, please confirm via email upon submission.</t>
  </si>
  <si>
    <t>See parameters here</t>
  </si>
  <si>
    <t>Does the agency utilize the employer EI Premium Reduction Program?</t>
  </si>
  <si>
    <t>Does the agency employ any live-in home support workers at a flat daily rate? Indicate Yes or No.</t>
  </si>
  <si>
    <t>Indicate how many of the agency's new hires in 2024, both internal and external, provide services for CLBC programs.</t>
  </si>
  <si>
    <r>
      <t xml:space="preserve">For agencies funded by </t>
    </r>
    <r>
      <rPr>
        <b/>
        <u/>
        <sz val="11"/>
        <color theme="1"/>
        <rFont val="Calibri"/>
        <family val="2"/>
        <scheme val="minor"/>
      </rPr>
      <t>Community Living BC</t>
    </r>
    <r>
      <rPr>
        <sz val="11"/>
        <color theme="1"/>
        <rFont val="Calibri"/>
        <family val="2"/>
        <scheme val="minor"/>
      </rPr>
      <t xml:space="preserve"> in 2024: Indicate the number of new hires in 2024 that are in whole or in part funded by CLBC monies.</t>
    </r>
  </si>
  <si>
    <r>
      <t xml:space="preserve">For agencies funded by </t>
    </r>
    <r>
      <rPr>
        <b/>
        <u/>
        <sz val="11"/>
        <color theme="1"/>
        <rFont val="Calibri"/>
        <family val="2"/>
        <scheme val="minor"/>
      </rPr>
      <t>Community Living BC</t>
    </r>
    <r>
      <rPr>
        <sz val="11"/>
        <color theme="1"/>
        <rFont val="Calibri"/>
        <family val="2"/>
        <scheme val="minor"/>
      </rPr>
      <t xml:space="preserve"> in 2024: Enter the total amount paid in 2024 to home share providers (not including user fees and oversight).</t>
    </r>
  </si>
  <si>
    <r>
      <t xml:space="preserve">For agencies funded by </t>
    </r>
    <r>
      <rPr>
        <b/>
        <u/>
        <sz val="11"/>
        <color theme="1"/>
        <rFont val="Calibri"/>
        <family val="2"/>
        <scheme val="minor"/>
      </rPr>
      <t>BC Housing</t>
    </r>
    <r>
      <rPr>
        <sz val="11"/>
        <color theme="1"/>
        <rFont val="Calibri"/>
        <family val="2"/>
        <scheme val="minor"/>
      </rPr>
      <t xml:space="preserve"> in 2024: Enter the percentage of the BC Housing funding for employee compensation.</t>
    </r>
  </si>
  <si>
    <t>Is the agency a licensed child care program provider in BC? Indicate Yes or No.</t>
  </si>
  <si>
    <t>Select or enter the payroll vendor(s) and/or system(s). Choose multiple if applicable.</t>
  </si>
  <si>
    <t>Immix Group</t>
  </si>
  <si>
    <t>Ceridian / Dayforce</t>
  </si>
  <si>
    <t>Select or enter the agency's accredited group benefit provider(s). Choose multiple if applicable.</t>
  </si>
  <si>
    <t>Select or enter the pension or retirement plan provided to employees.</t>
  </si>
  <si>
    <r>
      <rPr>
        <sz val="11"/>
        <rFont val="Calibri"/>
        <family val="2"/>
        <scheme val="minor"/>
      </rPr>
      <t>When regular employees move directly from another CSSEA-member employer, does your agency recognize her service with her previous employer and hours worked in the same or similar classification, for the purpose of vacation entitlement and to determine the appropriate increment step?</t>
    </r>
    <r>
      <rPr>
        <u/>
        <sz val="11"/>
        <color theme="10"/>
        <rFont val="Calibri"/>
        <family val="2"/>
        <scheme val="minor"/>
      </rPr>
      <t xml:space="preserve"> (Refer to Memorandum of Agreement (MOA) - Social Services Sector Retention and Portability Clause.)</t>
    </r>
  </si>
  <si>
    <t>If the answer is yes, how many eligible employees have been credited with portable benefits between January 1 - December 31, 2024?</t>
  </si>
  <si>
    <t>Rate each statement from "Strongly Agree" to "Strongly Disagree.</t>
  </si>
  <si>
    <r>
      <t xml:space="preserve">There is a problem in </t>
    </r>
    <r>
      <rPr>
        <b/>
        <u/>
        <sz val="11"/>
        <color theme="1"/>
        <rFont val="Calibri"/>
        <family val="2"/>
        <scheme val="minor"/>
      </rPr>
      <t>recruiting</t>
    </r>
    <r>
      <rPr>
        <sz val="11"/>
        <color theme="1"/>
        <rFont val="Calibri"/>
        <family val="2"/>
        <scheme val="minor"/>
      </rPr>
      <t xml:space="preserve"> Full-Time employees.</t>
    </r>
  </si>
  <si>
    <r>
      <t xml:space="preserve">There is a problem in </t>
    </r>
    <r>
      <rPr>
        <b/>
        <u/>
        <sz val="11"/>
        <color theme="1"/>
        <rFont val="Calibri"/>
        <family val="2"/>
        <scheme val="minor"/>
      </rPr>
      <t>recruiting</t>
    </r>
    <r>
      <rPr>
        <sz val="11"/>
        <color theme="1"/>
        <rFont val="Calibri"/>
        <family val="2"/>
        <scheme val="minor"/>
      </rPr>
      <t xml:space="preserve"> Part-Time employees.</t>
    </r>
  </si>
  <si>
    <r>
      <t xml:space="preserve">There is a problem in </t>
    </r>
    <r>
      <rPr>
        <b/>
        <u/>
        <sz val="11"/>
        <color theme="1"/>
        <rFont val="Calibri"/>
        <family val="2"/>
        <scheme val="minor"/>
      </rPr>
      <t>recruiting</t>
    </r>
    <r>
      <rPr>
        <sz val="11"/>
        <color theme="1"/>
        <rFont val="Calibri"/>
        <family val="2"/>
        <scheme val="minor"/>
      </rPr>
      <t xml:space="preserve"> Casual employees.</t>
    </r>
  </si>
  <si>
    <r>
      <rPr>
        <b/>
        <u/>
        <sz val="11"/>
        <color theme="1"/>
        <rFont val="Calibri"/>
        <family val="2"/>
        <scheme val="minor"/>
      </rPr>
      <t>Recruiting</t>
    </r>
    <r>
      <rPr>
        <sz val="11"/>
        <color theme="1"/>
        <rFont val="Calibri"/>
        <family val="2"/>
        <scheme val="minor"/>
      </rPr>
      <t xml:space="preserve"> Full-Time employees in the past 2 years has been difficult.</t>
    </r>
  </si>
  <si>
    <r>
      <rPr>
        <b/>
        <u/>
        <sz val="11"/>
        <color theme="1"/>
        <rFont val="Calibri"/>
        <family val="2"/>
        <scheme val="minor"/>
      </rPr>
      <t>Recruiting</t>
    </r>
    <r>
      <rPr>
        <sz val="11"/>
        <color theme="1"/>
        <rFont val="Calibri"/>
        <family val="2"/>
        <scheme val="minor"/>
      </rPr>
      <t xml:space="preserve"> Part-Time employees in the past 2 years has been difficult.</t>
    </r>
  </si>
  <si>
    <r>
      <rPr>
        <b/>
        <u/>
        <sz val="11"/>
        <color theme="1"/>
        <rFont val="Calibri"/>
        <family val="2"/>
        <scheme val="minor"/>
      </rPr>
      <t>Recruiting</t>
    </r>
    <r>
      <rPr>
        <sz val="11"/>
        <color theme="1"/>
        <rFont val="Calibri"/>
        <family val="2"/>
        <scheme val="minor"/>
      </rPr>
      <t xml:space="preserve"> Casual employees in the past 2 years has been difficult.</t>
    </r>
  </si>
  <si>
    <r>
      <t xml:space="preserve">There is a problem in </t>
    </r>
    <r>
      <rPr>
        <b/>
        <u/>
        <sz val="11"/>
        <color theme="1"/>
        <rFont val="Calibri"/>
        <family val="2"/>
        <scheme val="minor"/>
      </rPr>
      <t>retaining</t>
    </r>
    <r>
      <rPr>
        <sz val="11"/>
        <color theme="1"/>
        <rFont val="Calibri"/>
        <family val="2"/>
        <scheme val="minor"/>
      </rPr>
      <t xml:space="preserve"> Full-Time employees.</t>
    </r>
  </si>
  <si>
    <r>
      <t xml:space="preserve">There is a problem in </t>
    </r>
    <r>
      <rPr>
        <b/>
        <u/>
        <sz val="11"/>
        <color theme="1"/>
        <rFont val="Calibri"/>
        <family val="2"/>
        <scheme val="minor"/>
      </rPr>
      <t>retaining</t>
    </r>
    <r>
      <rPr>
        <sz val="11"/>
        <color theme="1"/>
        <rFont val="Calibri"/>
        <family val="2"/>
        <scheme val="minor"/>
      </rPr>
      <t xml:space="preserve"> Part-Time employees.</t>
    </r>
  </si>
  <si>
    <r>
      <t xml:space="preserve">There is a problem in </t>
    </r>
    <r>
      <rPr>
        <b/>
        <u/>
        <sz val="11"/>
        <color theme="1"/>
        <rFont val="Calibri"/>
        <family val="2"/>
        <scheme val="minor"/>
      </rPr>
      <t>retaining</t>
    </r>
    <r>
      <rPr>
        <sz val="11"/>
        <color theme="1"/>
        <rFont val="Calibri"/>
        <family val="2"/>
        <scheme val="minor"/>
      </rPr>
      <t xml:space="preserve"> Casual employees.</t>
    </r>
  </si>
  <si>
    <r>
      <rPr>
        <b/>
        <u/>
        <sz val="11"/>
        <color theme="1"/>
        <rFont val="Calibri"/>
        <family val="2"/>
        <scheme val="minor"/>
      </rPr>
      <t>Retaining</t>
    </r>
    <r>
      <rPr>
        <sz val="11"/>
        <color theme="1"/>
        <rFont val="Calibri"/>
        <family val="2"/>
        <scheme val="minor"/>
      </rPr>
      <t xml:space="preserve"> Full-Time employees in the past 2 years has been difficult.</t>
    </r>
  </si>
  <si>
    <r>
      <rPr>
        <b/>
        <u/>
        <sz val="11"/>
        <color theme="1"/>
        <rFont val="Calibri"/>
        <family val="2"/>
        <scheme val="minor"/>
      </rPr>
      <t>Retaining</t>
    </r>
    <r>
      <rPr>
        <sz val="11"/>
        <color theme="1"/>
        <rFont val="Calibri"/>
        <family val="2"/>
        <scheme val="minor"/>
      </rPr>
      <t xml:space="preserve"> Part-Time employees in the past 2 years has been difficult.</t>
    </r>
  </si>
  <si>
    <r>
      <rPr>
        <b/>
        <u/>
        <sz val="11"/>
        <color theme="1"/>
        <rFont val="Calibri"/>
        <family val="2"/>
        <scheme val="minor"/>
      </rPr>
      <t>Retaining</t>
    </r>
    <r>
      <rPr>
        <sz val="11"/>
        <color theme="1"/>
        <rFont val="Calibri"/>
        <family val="2"/>
        <scheme val="minor"/>
      </rPr>
      <t xml:space="preserve"> Casual employees in the past 2 years has been difficult.</t>
    </r>
  </si>
  <si>
    <r>
      <rPr>
        <sz val="11"/>
        <rFont val="Calibri"/>
        <family val="2"/>
        <scheme val="minor"/>
      </rPr>
      <t xml:space="preserve">Does the agency provide to each employee group benefits that exceed those in the collective agreement (ie. </t>
    </r>
    <r>
      <rPr>
        <u/>
        <sz val="11"/>
        <color theme="10"/>
        <rFont val="Calibri"/>
        <family val="2"/>
        <scheme val="minor"/>
      </rPr>
      <t>MOA #2 Re: Superior Benefits and Provisions</t>
    </r>
    <r>
      <rPr>
        <sz val="11"/>
        <rFont val="Calibri"/>
        <family val="2"/>
        <scheme val="minor"/>
      </rPr>
      <t xml:space="preserve">)? Please indicate Yes or No. </t>
    </r>
  </si>
  <si>
    <t>Inactive</t>
  </si>
  <si>
    <t>Classification / Classification 1</t>
  </si>
  <si>
    <r>
      <t xml:space="preserve">Number of Employees as of December 31, 2024
</t>
    </r>
    <r>
      <rPr>
        <sz val="10"/>
        <color rgb="FFFF0000"/>
        <rFont val="Calibri"/>
        <family val="2"/>
        <scheme val="minor"/>
      </rPr>
      <t xml:space="preserve">(For employees who are funded through both provincial and non-provincial sources, count </t>
    </r>
    <r>
      <rPr>
        <b/>
        <u/>
        <sz val="10"/>
        <color rgb="FFFF0000"/>
        <rFont val="Calibri"/>
        <family val="2"/>
        <scheme val="minor"/>
      </rPr>
      <t>status</t>
    </r>
    <r>
      <rPr>
        <sz val="10"/>
        <color rgb="FFFF0000"/>
        <rFont val="Calibri"/>
        <family val="2"/>
        <scheme val="minor"/>
      </rPr>
      <t xml:space="preserve"> once as provincially funded)</t>
    </r>
  </si>
  <si>
    <r>
      <t xml:space="preserve">Terminated
Employees
</t>
    </r>
    <r>
      <rPr>
        <sz val="10"/>
        <color rgb="FFFF0000"/>
        <rFont val="Calibri"/>
        <family val="2"/>
        <scheme val="minor"/>
      </rPr>
      <t>(Jan. 1 - Dec. 31, 2024)</t>
    </r>
  </si>
  <si>
    <r>
      <t xml:space="preserve">New Hires External
</t>
    </r>
    <r>
      <rPr>
        <sz val="10"/>
        <color rgb="FFFF0000"/>
        <rFont val="Calibri"/>
        <family val="2"/>
        <scheme val="minor"/>
      </rPr>
      <t>(Jan. 1 - Dec. 31, 2024)</t>
    </r>
  </si>
  <si>
    <r>
      <t xml:space="preserve">New Hires Internal
</t>
    </r>
    <r>
      <rPr>
        <sz val="10"/>
        <color rgb="FFFF0000"/>
        <rFont val="Calibri"/>
        <family val="2"/>
        <scheme val="minor"/>
      </rPr>
      <t>(Jan. 1 - Dec. 31, 2024)</t>
    </r>
  </si>
  <si>
    <r>
      <t xml:space="preserve">Backfill
</t>
    </r>
    <r>
      <rPr>
        <sz val="10"/>
        <color rgb="FFFF0000"/>
        <rFont val="Calibri"/>
        <family val="2"/>
        <scheme val="minor"/>
      </rPr>
      <t>(Jan. 1 - Dec. 31, 2024)</t>
    </r>
  </si>
  <si>
    <r>
      <rPr>
        <sz val="14"/>
        <color theme="1"/>
        <rFont val="Calibri"/>
        <family val="2"/>
        <scheme val="minor"/>
      </rPr>
      <t>Seniority (Length of Service)</t>
    </r>
    <r>
      <rPr>
        <sz val="11"/>
        <color theme="1"/>
        <rFont val="Calibri"/>
        <family val="2"/>
        <scheme val="minor"/>
      </rPr>
      <t xml:space="preserve">
</t>
    </r>
    <r>
      <rPr>
        <sz val="11"/>
        <color rgb="FFFF0000"/>
        <rFont val="Calibri"/>
        <family val="2"/>
        <scheme val="minor"/>
      </rPr>
      <t>(As of December 31, 2024)</t>
    </r>
  </si>
  <si>
    <r>
      <rPr>
        <sz val="14"/>
        <color theme="1"/>
        <rFont val="Calibri"/>
        <family val="2"/>
        <scheme val="minor"/>
      </rPr>
      <t>Age &amp; Gender</t>
    </r>
    <r>
      <rPr>
        <sz val="11"/>
        <color theme="1"/>
        <rFont val="Calibri"/>
        <family val="2"/>
        <scheme val="minor"/>
      </rPr>
      <t xml:space="preserve">
</t>
    </r>
    <r>
      <rPr>
        <sz val="11"/>
        <color rgb="FFFF0000"/>
        <rFont val="Calibri"/>
        <family val="2"/>
        <scheme val="minor"/>
      </rPr>
      <t>(As of December 31, 2024)</t>
    </r>
  </si>
  <si>
    <r>
      <rPr>
        <sz val="14"/>
        <color theme="1"/>
        <rFont val="Calibri"/>
        <family val="2"/>
        <scheme val="minor"/>
      </rPr>
      <t>Group Benefit Participation (Headcount Only)</t>
    </r>
    <r>
      <rPr>
        <sz val="11"/>
        <color theme="1"/>
        <rFont val="Calibri"/>
        <family val="2"/>
        <scheme val="minor"/>
      </rPr>
      <t xml:space="preserve">
</t>
    </r>
    <r>
      <rPr>
        <sz val="11"/>
        <color rgb="FFFF0000"/>
        <rFont val="Calibri"/>
        <family val="2"/>
        <scheme val="minor"/>
      </rPr>
      <t>(As of December 31, 2024)</t>
    </r>
  </si>
  <si>
    <t>Supportive Housing Services</t>
  </si>
  <si>
    <t>Immigrant &amp; Settlement Services</t>
  </si>
  <si>
    <r>
      <t xml:space="preserve">Classification
</t>
    </r>
    <r>
      <rPr>
        <sz val="10"/>
        <color rgb="FFFF0000"/>
        <rFont val="Calibri"/>
        <family val="2"/>
        <scheme val="minor"/>
      </rPr>
      <t>(Enter the job title manually if it is not listed in the drop-down menu)</t>
    </r>
  </si>
  <si>
    <r>
      <rPr>
        <b/>
        <u/>
        <sz val="10"/>
        <color theme="1"/>
        <rFont val="Calibri"/>
        <family val="2"/>
        <scheme val="minor"/>
      </rPr>
      <t>Hours</t>
    </r>
    <r>
      <rPr>
        <sz val="10"/>
        <color theme="1"/>
        <rFont val="Calibri"/>
        <family val="2"/>
        <scheme val="minor"/>
      </rPr>
      <t xml:space="preserve"> Paid at Straight Time</t>
    </r>
  </si>
  <si>
    <r>
      <t xml:space="preserve">Weighted Average </t>
    </r>
    <r>
      <rPr>
        <b/>
        <u/>
        <sz val="10"/>
        <color theme="1"/>
        <rFont val="Calibri"/>
        <family val="2"/>
        <scheme val="minor"/>
      </rPr>
      <t>Hourly Pay</t>
    </r>
  </si>
  <si>
    <r>
      <t xml:space="preserve">Total Hours Paid at Straight Time Pay Rate
</t>
    </r>
    <r>
      <rPr>
        <sz val="10"/>
        <color rgb="FFFF0000"/>
        <rFont val="Calibri"/>
        <family val="2"/>
        <scheme val="minor"/>
      </rPr>
      <t>Include all worked and non-worked hours paid at the regular rate (including sick/vacation hours; excluding overtime hours)</t>
    </r>
    <r>
      <rPr>
        <sz val="11"/>
        <color theme="1"/>
        <rFont val="Calibri"/>
        <family val="2"/>
        <scheme val="minor"/>
      </rPr>
      <t xml:space="preserve">
</t>
    </r>
    <r>
      <rPr>
        <sz val="10"/>
        <color rgb="FFFF0000"/>
        <rFont val="Calibri"/>
        <family val="2"/>
        <scheme val="minor"/>
      </rPr>
      <t>(Jan. 1, 2024 - Dec. 31, 2024)</t>
    </r>
  </si>
  <si>
    <t xml:space="preserve">
Regular
(FT/PT)
or
Casual/
Additional
hours
</t>
  </si>
  <si>
    <r>
      <rPr>
        <sz val="14"/>
        <color theme="1"/>
        <rFont val="Calibri"/>
        <family val="2"/>
        <scheme val="minor"/>
      </rPr>
      <t>Seniority (Length of Service)</t>
    </r>
    <r>
      <rPr>
        <sz val="11"/>
        <color theme="1"/>
        <rFont val="Calibri"/>
        <family val="2"/>
        <scheme val="minor"/>
      </rPr>
      <t xml:space="preserve">
</t>
    </r>
    <r>
      <rPr>
        <sz val="10"/>
        <color rgb="FFFF0000"/>
        <rFont val="Calibri"/>
        <family val="2"/>
        <scheme val="minor"/>
      </rPr>
      <t>(As of December 31, 2024)</t>
    </r>
  </si>
  <si>
    <r>
      <rPr>
        <sz val="14"/>
        <color theme="1"/>
        <rFont val="Calibri"/>
        <family val="2"/>
        <scheme val="minor"/>
      </rPr>
      <t>Age &amp; Gender</t>
    </r>
    <r>
      <rPr>
        <sz val="11"/>
        <color theme="1"/>
        <rFont val="Calibri"/>
        <family val="2"/>
        <scheme val="minor"/>
      </rPr>
      <t xml:space="preserve">
</t>
    </r>
    <r>
      <rPr>
        <sz val="10"/>
        <color rgb="FFFF0000"/>
        <rFont val="Calibri"/>
        <family val="2"/>
        <scheme val="minor"/>
      </rPr>
      <t>(As of December 31, 2024)</t>
    </r>
  </si>
  <si>
    <r>
      <rPr>
        <sz val="14"/>
        <color theme="1"/>
        <rFont val="Calibri"/>
        <family val="2"/>
        <scheme val="minor"/>
      </rPr>
      <t>Group Benefit Participation Status (Headcount Only)</t>
    </r>
    <r>
      <rPr>
        <sz val="11"/>
        <color theme="1"/>
        <rFont val="Calibri"/>
        <family val="2"/>
        <scheme val="minor"/>
      </rPr>
      <t xml:space="preserve">
</t>
    </r>
    <r>
      <rPr>
        <sz val="10"/>
        <color rgb="FFFF0000"/>
        <rFont val="Calibri"/>
        <family val="2"/>
        <scheme val="minor"/>
      </rPr>
      <t>(As of December 31, 2024)</t>
    </r>
  </si>
  <si>
    <r>
      <t xml:space="preserve">Salary Information, Total Straight Time Pay, and Total Hours Paid at Straight Time Pay Rate
</t>
    </r>
    <r>
      <rPr>
        <sz val="10"/>
        <color rgb="FFFF0000"/>
        <rFont val="Calibri"/>
        <family val="2"/>
        <scheme val="minor"/>
      </rPr>
      <t>Include all worked and non-worked hours paid at the regular rate 
(including sick/vacation hours; excluding overtime hours)</t>
    </r>
    <r>
      <rPr>
        <sz val="11"/>
        <color theme="1"/>
        <rFont val="Calibri"/>
        <family val="2"/>
        <scheme val="minor"/>
      </rPr>
      <t xml:space="preserve">
</t>
    </r>
    <r>
      <rPr>
        <sz val="10"/>
        <color rgb="FFFF0000"/>
        <rFont val="Calibri"/>
        <family val="2"/>
        <scheme val="minor"/>
      </rPr>
      <t>(Jan. 1 - Dec. 31, 2024)</t>
    </r>
  </si>
  <si>
    <t>Salary Information, Total Straight Time Pay, and Total Hours Paid at Straight Time Pay Rate</t>
  </si>
  <si>
    <t xml:space="preserve">Casual </t>
  </si>
  <si>
    <r>
      <t xml:space="preserve">Total Regular and Casual Hours
</t>
    </r>
    <r>
      <rPr>
        <sz val="11"/>
        <color rgb="FFFF0000"/>
        <rFont val="Calibri"/>
        <family val="2"/>
        <scheme val="minor"/>
      </rPr>
      <t>(Jan. 1 - Dec. 31, 2024)</t>
    </r>
  </si>
  <si>
    <r>
      <t xml:space="preserve">Total Additional Hours </t>
    </r>
    <r>
      <rPr>
        <sz val="9"/>
        <color rgb="FFFF0000"/>
        <rFont val="Calibri"/>
        <family val="2"/>
        <scheme val="minor"/>
      </rPr>
      <t>(Additional hours worked by regular part-time employees)</t>
    </r>
  </si>
  <si>
    <r>
      <t xml:space="preserve">Sick Leave and Paid Leave Hours
</t>
    </r>
    <r>
      <rPr>
        <sz val="11"/>
        <color rgb="FFFF0000"/>
        <rFont val="Calibri"/>
        <family val="2"/>
        <scheme val="minor"/>
      </rPr>
      <t>(Jan. 1 - Dec. 31, 2024)</t>
    </r>
  </si>
  <si>
    <t>Total Expenses &amp; Allowances Paid</t>
  </si>
  <si>
    <t>Out of Province</t>
  </si>
  <si>
    <r>
      <t xml:space="preserve">Total Paid Sick Leave Wage Costs
</t>
    </r>
    <r>
      <rPr>
        <sz val="11"/>
        <color rgb="FFFF0000"/>
        <rFont val="Calibri"/>
        <family val="2"/>
        <scheme val="minor"/>
      </rPr>
      <t>(Jan. 1 - Dec. 31, 2024)</t>
    </r>
  </si>
  <si>
    <r>
      <t>This schedule is required for the completion of the report. Please capture the</t>
    </r>
    <r>
      <rPr>
        <b/>
        <sz val="11"/>
        <color rgb="FFFF0000"/>
        <rFont val="Calibri"/>
        <family val="2"/>
        <scheme val="minor"/>
      </rPr>
      <t xml:space="preserve"> </t>
    </r>
    <r>
      <rPr>
        <b/>
        <u/>
        <sz val="11"/>
        <color rgb="FFFF0000"/>
        <rFont val="Calibri"/>
        <family val="2"/>
        <scheme val="minor"/>
      </rPr>
      <t>employer's costs.</t>
    </r>
    <r>
      <rPr>
        <sz val="11"/>
        <color rgb="FFFF0000"/>
        <rFont val="Calibri"/>
        <family val="2"/>
        <scheme val="minor"/>
      </rPr>
      <t xml:space="preserve"> If the value is 0, please enter 0.</t>
    </r>
  </si>
  <si>
    <t>Total Compensation Costs between January 1 - December 31, 2024</t>
  </si>
  <si>
    <t>Provincial/Non-Provincial Funding and Compensation Calculator</t>
  </si>
  <si>
    <r>
      <t xml:space="preserve">Total Provincial </t>
    </r>
    <r>
      <rPr>
        <b/>
        <sz val="12"/>
        <color theme="1"/>
        <rFont val="Calibri"/>
        <family val="2"/>
        <scheme val="minor"/>
      </rPr>
      <t>Funding</t>
    </r>
    <r>
      <rPr>
        <sz val="12"/>
        <color theme="1"/>
        <rFont val="Calibri"/>
        <family val="2"/>
        <scheme val="minor"/>
      </rPr>
      <t>:</t>
    </r>
  </si>
  <si>
    <r>
      <t xml:space="preserve">Total Non-Provincial </t>
    </r>
    <r>
      <rPr>
        <b/>
        <sz val="12"/>
        <color theme="1"/>
        <rFont val="Calibri"/>
        <family val="2"/>
        <scheme val="minor"/>
      </rPr>
      <t>Funding</t>
    </r>
    <r>
      <rPr>
        <sz val="12"/>
        <color theme="1"/>
        <rFont val="Calibri"/>
        <family val="2"/>
        <scheme val="minor"/>
      </rPr>
      <t>:</t>
    </r>
  </si>
  <si>
    <r>
      <t xml:space="preserve">Total Provincial </t>
    </r>
    <r>
      <rPr>
        <b/>
        <sz val="12"/>
        <color theme="1"/>
        <rFont val="Calibri"/>
        <family val="2"/>
        <scheme val="minor"/>
      </rPr>
      <t>Compensation Costs</t>
    </r>
    <r>
      <rPr>
        <sz val="12"/>
        <color theme="1"/>
        <rFont val="Calibri"/>
        <family val="2"/>
        <scheme val="minor"/>
      </rPr>
      <t>:</t>
    </r>
  </si>
  <si>
    <r>
      <t xml:space="preserve">Total Non-Provincial </t>
    </r>
    <r>
      <rPr>
        <b/>
        <sz val="12"/>
        <color theme="1"/>
        <rFont val="Calibri"/>
        <family val="2"/>
        <scheme val="minor"/>
      </rPr>
      <t>Compensation Costs</t>
    </r>
    <r>
      <rPr>
        <sz val="12"/>
        <color theme="1"/>
        <rFont val="Calibri"/>
        <family val="2"/>
        <scheme val="minor"/>
      </rPr>
      <t>:</t>
    </r>
  </si>
  <si>
    <r>
      <t>Provincial Compensation</t>
    </r>
    <r>
      <rPr>
        <b/>
        <sz val="12"/>
        <color theme="1"/>
        <rFont val="Calibri"/>
        <family val="2"/>
        <scheme val="minor"/>
      </rPr>
      <t xml:space="preserve"> Exceeds by:</t>
    </r>
  </si>
  <si>
    <r>
      <t xml:space="preserve">Non-Provincial Compensation </t>
    </r>
    <r>
      <rPr>
        <b/>
        <sz val="12"/>
        <color theme="1"/>
        <rFont val="Calibri"/>
        <family val="2"/>
        <scheme val="minor"/>
      </rPr>
      <t>Exceeds by</t>
    </r>
    <r>
      <rPr>
        <sz val="12"/>
        <color theme="1"/>
        <rFont val="Calibri"/>
        <family val="2"/>
        <scheme val="minor"/>
      </rPr>
      <t>:</t>
    </r>
  </si>
  <si>
    <t>Employee Expenses and Allowances</t>
  </si>
  <si>
    <r>
      <rPr>
        <sz val="14"/>
        <color theme="1"/>
        <rFont val="Calibri"/>
        <family val="2"/>
        <scheme val="minor"/>
      </rPr>
      <t>Average Time to Fill Vacancies</t>
    </r>
    <r>
      <rPr>
        <sz val="11"/>
        <color theme="1"/>
        <rFont val="Calibri"/>
        <family val="2"/>
        <scheme val="minor"/>
      </rPr>
      <t xml:space="preserve">
</t>
    </r>
    <r>
      <rPr>
        <sz val="11"/>
        <color rgb="FFFF0000"/>
        <rFont val="Calibri"/>
        <family val="2"/>
        <scheme val="minor"/>
      </rPr>
      <t>(Between January 1, 2024 - December 31, 2024)</t>
    </r>
  </si>
  <si>
    <r>
      <rPr>
        <sz val="14"/>
        <color theme="1"/>
        <rFont val="Calibri"/>
        <family val="2"/>
        <scheme val="minor"/>
      </rPr>
      <t>Reasons for Termination</t>
    </r>
    <r>
      <rPr>
        <sz val="11"/>
        <color theme="1"/>
        <rFont val="Calibri"/>
        <family val="2"/>
        <scheme val="minor"/>
      </rPr>
      <t xml:space="preserve">
</t>
    </r>
    <r>
      <rPr>
        <sz val="11"/>
        <color rgb="FFFF0000"/>
        <rFont val="Calibri"/>
        <family val="2"/>
        <scheme val="minor"/>
      </rPr>
      <t>(Between January 1 - December 31, 2024)</t>
    </r>
  </si>
  <si>
    <r>
      <t xml:space="preserve">Where Do Terminated Employees Go to Work, as Far as You are Aware?
</t>
    </r>
    <r>
      <rPr>
        <sz val="11"/>
        <color rgb="FFFF0000"/>
        <rFont val="Calibri"/>
        <family val="2"/>
        <scheme val="minor"/>
      </rPr>
      <t>(Of all employees terminated between January 1 - December 31, 2024</t>
    </r>
    <r>
      <rPr>
        <sz val="12"/>
        <color rgb="FFFF0000"/>
        <rFont val="Calibri"/>
        <family val="2"/>
        <scheme val="minor"/>
      </rPr>
      <t>)</t>
    </r>
  </si>
  <si>
    <t>Red-highlighted cells must be filled in.</t>
  </si>
  <si>
    <t xml:space="preserve">Terminated
Employees
</t>
  </si>
  <si>
    <r>
      <t xml:space="preserve">Classification
</t>
    </r>
    <r>
      <rPr>
        <sz val="9"/>
        <color rgb="FFFF0000"/>
        <rFont val="Calibri"/>
        <family val="2"/>
        <scheme val="minor"/>
      </rPr>
      <t>(Classifications auto-populate from Schedule A1)</t>
    </r>
  </si>
  <si>
    <r>
      <t xml:space="preserve">Classification
</t>
    </r>
    <r>
      <rPr>
        <sz val="10"/>
        <color rgb="FFFF0000"/>
        <rFont val="Calibri"/>
        <family val="2"/>
        <scheme val="minor"/>
      </rPr>
      <t>(Classifications auto-populate from Schedule B1)</t>
    </r>
  </si>
  <si>
    <r>
      <t xml:space="preserve">Number of Terminated Employees by Age, Gender, Length of Service, and Region
</t>
    </r>
    <r>
      <rPr>
        <sz val="11"/>
        <color rgb="FFFF0000"/>
        <rFont val="Calibri"/>
        <family val="2"/>
        <scheme val="minor"/>
      </rPr>
      <t xml:space="preserve">(Jan. 1 - Dec. 31, 2024) </t>
    </r>
  </si>
  <si>
    <r>
      <t xml:space="preserve">Classification
</t>
    </r>
    <r>
      <rPr>
        <sz val="10"/>
        <color rgb="FFFF0000"/>
        <rFont val="Calibri"/>
        <family val="2"/>
        <scheme val="minor"/>
      </rPr>
      <t>(Classifications auto-populate from Schedule C1)</t>
    </r>
  </si>
  <si>
    <t>Indicate how many of the CLBC funded new hires came from outside of the social services sector (leave blank if unable to answer or if not applicable).</t>
  </si>
  <si>
    <r>
      <t xml:space="preserve">Classification
</t>
    </r>
    <r>
      <rPr>
        <sz val="10"/>
        <color rgb="FFFF0000"/>
        <rFont val="Calibri"/>
        <family val="2"/>
        <scheme val="minor"/>
      </rPr>
      <t>(For unique positions, if none of the benchmark classifications in the drop-down menu apply, please enter the position title in "Classification 1" and report the corresponding grid level)</t>
    </r>
  </si>
  <si>
    <r>
      <t xml:space="preserve">Number of Employees as of December 31, 2024
</t>
    </r>
    <r>
      <rPr>
        <sz val="10"/>
        <color rgb="FFFF0000"/>
        <rFont val="Calibri"/>
        <family val="2"/>
        <scheme val="minor"/>
      </rPr>
      <t xml:space="preserve">(For employees who are funded through both provincial and non-provincial sources, 
count </t>
    </r>
    <r>
      <rPr>
        <b/>
        <u/>
        <sz val="10"/>
        <color rgb="FFFF0000"/>
        <rFont val="Calibri"/>
        <family val="2"/>
        <scheme val="minor"/>
      </rPr>
      <t>status</t>
    </r>
    <r>
      <rPr>
        <sz val="10"/>
        <color rgb="FFFF0000"/>
        <rFont val="Calibri"/>
        <family val="2"/>
        <scheme val="minor"/>
      </rPr>
      <t xml:space="preserve"> once as provincially funded)</t>
    </r>
  </si>
  <si>
    <t>Classification 2 (Integrated Only)</t>
  </si>
  <si>
    <r>
      <t xml:space="preserve">Hours, Employee Count, and Additional Information
</t>
    </r>
    <r>
      <rPr>
        <sz val="11"/>
        <color rgb="FFFF0000"/>
        <rFont val="Calibri"/>
        <family val="2"/>
        <scheme val="minor"/>
      </rPr>
      <t xml:space="preserve">If an employee is funded through both Provincial and Non-Provincial sources, count as Provincially Funded. </t>
    </r>
    <r>
      <rPr>
        <b/>
        <u/>
        <sz val="11"/>
        <color rgb="FFFF0000"/>
        <rFont val="Calibri"/>
        <family val="2"/>
        <scheme val="minor"/>
      </rPr>
      <t>This schedule is required for the completion of the report.</t>
    </r>
  </si>
  <si>
    <r>
      <t xml:space="preserve">Total Hours Paid at Straight Time Pay Rate
</t>
    </r>
    <r>
      <rPr>
        <sz val="10"/>
        <color rgb="FFFF0000"/>
        <rFont val="Calibri"/>
        <family val="2"/>
        <scheme val="minor"/>
      </rPr>
      <t>Include all worked and non-worked hours paid at regular rate 
(include sick/vacation hours; excluding overtime hours)</t>
    </r>
  </si>
  <si>
    <r>
      <t xml:space="preserve">Classification
</t>
    </r>
    <r>
      <rPr>
        <sz val="10"/>
        <color rgb="FFFF0000"/>
        <rFont val="Calibri"/>
        <family val="2"/>
        <scheme val="minor"/>
      </rPr>
      <t>(Classifications auto-populate from Schedule A4)</t>
    </r>
  </si>
  <si>
    <r>
      <t xml:space="preserve">Classification
</t>
    </r>
    <r>
      <rPr>
        <sz val="10"/>
        <color rgb="FFFF0000"/>
        <rFont val="Calibri"/>
        <family val="2"/>
        <scheme val="minor"/>
      </rPr>
      <t>(Enter the job title manually if it is not listed in the 
drop-down menu)</t>
    </r>
  </si>
  <si>
    <r>
      <t xml:space="preserve">JJEP and Paraprofessional Grid Level by Classification (Effective </t>
    </r>
    <r>
      <rPr>
        <b/>
        <sz val="12"/>
        <color theme="1"/>
        <rFont val="Calibri"/>
        <family val="2"/>
        <scheme val="minor"/>
      </rPr>
      <t>April 1, 2024</t>
    </r>
    <r>
      <rPr>
        <sz val="12"/>
        <color theme="1"/>
        <rFont val="Calibri"/>
        <family val="2"/>
        <scheme val="minor"/>
      </rPr>
      <t>)</t>
    </r>
  </si>
  <si>
    <r>
      <t xml:space="preserve">JJEP and Paraprofessional Wage Grid (Effective </t>
    </r>
    <r>
      <rPr>
        <b/>
        <sz val="12"/>
        <color theme="1"/>
        <rFont val="Calibri"/>
        <family val="2"/>
        <scheme val="minor"/>
      </rPr>
      <t>April 1, 2024</t>
    </r>
    <r>
      <rPr>
        <sz val="12"/>
        <color theme="1"/>
        <rFont val="Calibri"/>
        <family val="2"/>
        <scheme val="minor"/>
      </rPr>
      <t>)</t>
    </r>
  </si>
  <si>
    <r>
      <t xml:space="preserve">Summary of PCPSA BCGEU Salary Grid (Effective </t>
    </r>
    <r>
      <rPr>
        <b/>
        <sz val="12"/>
        <color theme="1"/>
        <rFont val="Calibri"/>
        <family val="2"/>
        <scheme val="minor"/>
      </rPr>
      <t>April 1, 2024</t>
    </r>
    <r>
      <rPr>
        <sz val="12"/>
        <color theme="1"/>
        <rFont val="Calibri"/>
        <family val="2"/>
        <scheme val="minor"/>
      </rPr>
      <t>)</t>
    </r>
  </si>
  <si>
    <r>
      <t xml:space="preserve">Indigenous Services Delegated Programs Wage Grid (Effective </t>
    </r>
    <r>
      <rPr>
        <b/>
        <sz val="12"/>
        <color theme="1"/>
        <rFont val="Calibri"/>
        <family val="2"/>
        <scheme val="minor"/>
      </rPr>
      <t>April 1, 2024</t>
    </r>
    <r>
      <rPr>
        <sz val="12"/>
        <color theme="1"/>
        <rFont val="Calibri"/>
        <family val="2"/>
        <scheme val="minor"/>
      </rPr>
      <t>)</t>
    </r>
  </si>
  <si>
    <r>
      <t xml:space="preserve">Temporary Market Adjustment
</t>
    </r>
    <r>
      <rPr>
        <sz val="10"/>
        <color rgb="FFFF0000"/>
        <rFont val="Calibri"/>
        <family val="2"/>
        <scheme val="minor"/>
      </rPr>
      <t>(Select Yes or No)</t>
    </r>
  </si>
  <si>
    <t>Non-Provincially Funded Child Care TMA</t>
  </si>
  <si>
    <t>Provincially Funded Child Care TMA</t>
  </si>
  <si>
    <t>Supportive Housing TMA</t>
  </si>
  <si>
    <r>
      <t xml:space="preserve">Total Hours Paid at Straight Time Pay Rate
</t>
    </r>
    <r>
      <rPr>
        <sz val="10"/>
        <color rgb="FFFF0000"/>
        <rFont val="Calibri"/>
        <family val="2"/>
        <scheme val="minor"/>
      </rPr>
      <t xml:space="preserve">	Include all worked and non-worked hours paid at the regular rate 
	(including sick/vacation hours; excluding overtime hours)
(Jan. 1, 2024 - Dec. 31, 2024)</t>
    </r>
  </si>
  <si>
    <t>listDelegatedGridLevel</t>
  </si>
  <si>
    <r>
      <rPr>
        <sz val="14"/>
        <color theme="1"/>
        <rFont val="Calibri"/>
        <family val="2"/>
        <scheme val="minor"/>
      </rPr>
      <t>Group Benefit Participation Status (Headcount Only)</t>
    </r>
    <r>
      <rPr>
        <sz val="11"/>
        <color theme="1"/>
        <rFont val="Calibri"/>
        <family val="2"/>
        <scheme val="minor"/>
      </rPr>
      <t xml:space="preserve">
</t>
    </r>
    <r>
      <rPr>
        <sz val="11"/>
        <color rgb="FFFF0000"/>
        <rFont val="Calibri"/>
        <family val="2"/>
        <scheme val="minor"/>
      </rPr>
      <t>(As of December 31, 2024)</t>
    </r>
  </si>
  <si>
    <r>
      <rPr>
        <sz val="11"/>
        <rFont val="Calibri"/>
        <family val="2"/>
        <scheme val="minor"/>
      </rPr>
      <t>Totals must be aligned with the headcounts of Terminated employees on Schedules E2, E3, E4, and E5.</t>
    </r>
    <r>
      <rPr>
        <sz val="11"/>
        <color rgb="FFFF0000"/>
        <rFont val="Calibri"/>
        <family val="2"/>
        <scheme val="minor"/>
      </rPr>
      <t xml:space="preserve"> Red cells indicate misaligned headcounts.</t>
    </r>
  </si>
  <si>
    <r>
      <t xml:space="preserve">Number of Terminated Employees by Age, Gender, Length of Service, and Region
</t>
    </r>
    <r>
      <rPr>
        <sz val="11"/>
        <color rgb="FFFF0000"/>
        <rFont val="Calibri"/>
        <family val="2"/>
        <scheme val="minor"/>
      </rPr>
      <t>(Jan. 1 - Dec. 31, 2024)</t>
    </r>
    <r>
      <rPr>
        <sz val="10"/>
        <color rgb="FFFF0000"/>
        <rFont val="Calibri"/>
        <family val="2"/>
        <scheme val="minor"/>
      </rPr>
      <t xml:space="preserve"> </t>
    </r>
  </si>
  <si>
    <t>Source of Funding</t>
  </si>
  <si>
    <r>
      <t xml:space="preserve">Agency Name </t>
    </r>
    <r>
      <rPr>
        <b/>
        <u/>
        <sz val="11"/>
        <color theme="1"/>
        <rFont val="Calibri"/>
        <family val="2"/>
        <scheme val="minor"/>
      </rPr>
      <t>Receiving</t>
    </r>
    <r>
      <rPr>
        <b/>
        <sz val="11"/>
        <color theme="1"/>
        <rFont val="Calibri"/>
        <family val="2"/>
        <scheme val="minor"/>
      </rPr>
      <t xml:space="preserve"> Funding</t>
    </r>
  </si>
  <si>
    <t>Amount Distributed</t>
  </si>
  <si>
    <t xml:space="preserve">Total Distribution of Flow Through Funding   </t>
  </si>
  <si>
    <t>listFunders</t>
  </si>
  <si>
    <t>Ministry of Agriculture and Food</t>
  </si>
  <si>
    <t>Ministry of Attorney General</t>
  </si>
  <si>
    <t>Ministry of Children and Family Development</t>
  </si>
  <si>
    <t>Ministry of Citizens' Services</t>
  </si>
  <si>
    <t>Ministry of Education and Child Care</t>
  </si>
  <si>
    <t>Ministry of Emergency Management and Climate Readiness</t>
  </si>
  <si>
    <t>Ministry of Energy and Climate Solutions</t>
  </si>
  <si>
    <t>Ministry of Environment and Parks</t>
  </si>
  <si>
    <t>Ministry of Finance</t>
  </si>
  <si>
    <t>Ministry of Forests</t>
  </si>
  <si>
    <t>Ministry of Health</t>
  </si>
  <si>
    <t>Ministry of Housing and Municipal Affairs</t>
  </si>
  <si>
    <t>Ministry of Indigenous Relations and Reconciliation</t>
  </si>
  <si>
    <t>Ministry of Infrastructure</t>
  </si>
  <si>
    <t>Ministry of Jobs, Economic Development and Innovation</t>
  </si>
  <si>
    <t>Ministry of Labour</t>
  </si>
  <si>
    <t>Ministry of Mining and Critical Minerals</t>
  </si>
  <si>
    <t>Ministry of Post Secondary Education and Future Skills</t>
  </si>
  <si>
    <t>Ministry of Public Safety and Solicitor General</t>
  </si>
  <si>
    <t>Ministry of Social Development and Poverty Reduction</t>
  </si>
  <si>
    <t>Ministry of Tourism, Arts, Culture and Sport</t>
  </si>
  <si>
    <t>Ministry of Transportation and Transit</t>
  </si>
  <si>
    <t>Ministry of Water, Land and Resource Stewardship</t>
  </si>
  <si>
    <t>BC School District 5 Southeast Kootenay</t>
  </si>
  <si>
    <t>BC School District 6 Rocky Mountain</t>
  </si>
  <si>
    <t>BC School District 8 Kootenay Lake</t>
  </si>
  <si>
    <t>BC School District 10 Arrow Lakes</t>
  </si>
  <si>
    <t>BC School District 19 Revelstoke</t>
  </si>
  <si>
    <t>BC School District 20 Kootenay-Columbia</t>
  </si>
  <si>
    <t>BC School District 22 Vernon</t>
  </si>
  <si>
    <t>BC School District 23 Central Okanagan</t>
  </si>
  <si>
    <t>BC School District 27 Cariboo-Chilcotin</t>
  </si>
  <si>
    <t>BC School District 28 Quesnel</t>
  </si>
  <si>
    <t>BC School District 33 Chilliwack</t>
  </si>
  <si>
    <t>BC School District 34 Abbotsford</t>
  </si>
  <si>
    <t>BC School District 35 Langley</t>
  </si>
  <si>
    <t>BC School District 36 Surrey</t>
  </si>
  <si>
    <t>BC School District 37 Delta</t>
  </si>
  <si>
    <t>BC School District 38 Richmond</t>
  </si>
  <si>
    <t>BC School District 39 Vancouver</t>
  </si>
  <si>
    <t>BC School District 40 New Westminster</t>
  </si>
  <si>
    <t>BC School District 41 Burnaby</t>
  </si>
  <si>
    <t>BC School District 42 Maple Ridge-Pitt Meadows</t>
  </si>
  <si>
    <t>BC School District 43 Coquitlam</t>
  </si>
  <si>
    <t>BC School District 44 North Vancouver</t>
  </si>
  <si>
    <t>BC School District 45 West Vancouver</t>
  </si>
  <si>
    <t>BC School District 46 Sunshine Coast</t>
  </si>
  <si>
    <t>BC School District 47 Powell River</t>
  </si>
  <si>
    <t>BC School District 48 Sea To Sky</t>
  </si>
  <si>
    <t>BC School District 49 Central Coast</t>
  </si>
  <si>
    <t>BC School District 50 Haida Gwaii/Queen Charlotte</t>
  </si>
  <si>
    <t>BC School District 51 Boundary</t>
  </si>
  <si>
    <t>BC School District 52 Prince Rupert</t>
  </si>
  <si>
    <t>BC School District 53 Okanagan Similkameen</t>
  </si>
  <si>
    <t>BC School District 54 Bulkley Valley</t>
  </si>
  <si>
    <t>BC School District 57 Prince George</t>
  </si>
  <si>
    <t>BC School District 58 Nicola-Similkameen</t>
  </si>
  <si>
    <t>BC School District 59 Peace River South</t>
  </si>
  <si>
    <t>BC School District 60 Peace River North</t>
  </si>
  <si>
    <t>BC School District 61 Greater Victoria</t>
  </si>
  <si>
    <t>BC School District 62 Sooke</t>
  </si>
  <si>
    <t>BC School District 63 Saanich</t>
  </si>
  <si>
    <t>BC School District 64 Gulf Islands</t>
  </si>
  <si>
    <t>BC School District 67 Okanagan Skaha</t>
  </si>
  <si>
    <t>BC School District 68 Nanaimo-Ladysmith</t>
  </si>
  <si>
    <t>BC School District 69 Qualicum</t>
  </si>
  <si>
    <t>BC School District 70 Pacific Rim-Port Alberni</t>
  </si>
  <si>
    <t>BC School District 71 Comox Valley</t>
  </si>
  <si>
    <t>BC School District 72 Campbell River</t>
  </si>
  <si>
    <t>BC School District 73 Kamloops-Thompson</t>
  </si>
  <si>
    <t>BC School District 74 Gold Trail</t>
  </si>
  <si>
    <t>BC School District 75 Mission</t>
  </si>
  <si>
    <t>BC School District 78 Fraser-Cascade</t>
  </si>
  <si>
    <t>BC School District 79 Cowichan Valley</t>
  </si>
  <si>
    <t>BC School District 81 Fort Nelson</t>
  </si>
  <si>
    <t>BC School District 82 Coast Mountains</t>
  </si>
  <si>
    <t>BC School District 83 North Okanagan-Shuswap</t>
  </si>
  <si>
    <t>BC School District 84 Vancouver Island West</t>
  </si>
  <si>
    <t>BC School District 85 Vancouver Island North</t>
  </si>
  <si>
    <t>BC School District 87 Stikine</t>
  </si>
  <si>
    <t>BC School District 91 Nechako Lakes</t>
  </si>
  <si>
    <t>BC School District 92 Nisga'a</t>
  </si>
  <si>
    <t>BC School District 93 Conseil Scolaire Francophone</t>
  </si>
  <si>
    <t>Regular
(FT/PT)
or
Casual/
Additional
hours</t>
  </si>
  <si>
    <t>Distribution of Flow-Through Funding</t>
  </si>
  <si>
    <t>For agencies that distributed flow-through funding to other agencies in 2024, indicate the following:</t>
  </si>
  <si>
    <r>
      <rPr>
        <sz val="14"/>
        <color theme="1"/>
        <rFont val="Calibri"/>
        <family val="2"/>
        <scheme val="minor"/>
      </rPr>
      <t>Flow-Through Funding from Other Provincially-Funded Agencies</t>
    </r>
    <r>
      <rPr>
        <sz val="11"/>
        <color theme="1"/>
        <rFont val="Calibri"/>
        <family val="2"/>
        <scheme val="minor"/>
      </rPr>
      <t xml:space="preserve">
January 1, 2024 - December 31, 2024</t>
    </r>
  </si>
  <si>
    <t>ISJEP Benchmark Classifications</t>
  </si>
  <si>
    <t>Residential Child and/or Youth Worker</t>
  </si>
  <si>
    <t>Administrative, Financial &amp; Technical</t>
  </si>
  <si>
    <t xml:space="preserve">Database Clerk </t>
  </si>
  <si>
    <t>Children Who Witness Abuse Counsellor–Art Specialist</t>
  </si>
  <si>
    <t>Operational Support</t>
  </si>
  <si>
    <t>Behavioural Consultant</t>
  </si>
  <si>
    <t>Nutritionist</t>
  </si>
  <si>
    <t xml:space="preserve">Delegated Professionals </t>
  </si>
  <si>
    <t>Child Protection Worker</t>
  </si>
  <si>
    <t>Guardianship Social Worker</t>
  </si>
  <si>
    <t>Resource Social Worker</t>
  </si>
  <si>
    <t>Social Work Assistant</t>
  </si>
  <si>
    <t>14-P-SCDC</t>
  </si>
  <si>
    <t>15-P-IDC</t>
  </si>
  <si>
    <t>15-P-SCDC</t>
  </si>
  <si>
    <r>
      <t xml:space="preserve">Paraprofessional Layered Over Wage Grid (Effective </t>
    </r>
    <r>
      <rPr>
        <b/>
        <sz val="12"/>
        <color theme="1"/>
        <rFont val="Calibri"/>
        <family val="2"/>
        <scheme val="minor"/>
      </rPr>
      <t>April 1, 2024</t>
    </r>
    <r>
      <rPr>
        <sz val="12"/>
        <color theme="1"/>
        <rFont val="Calibri"/>
        <family val="2"/>
        <scheme val="minor"/>
      </rPr>
      <t>)</t>
    </r>
  </si>
  <si>
    <t>Layered Over
Grid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</si>
</sst>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164" formatCode="&quot;$&quot;#,##0.00_);[Red]\(&quot;$&quot;#,##0.00\)"/>
    <numFmt numFmtId="165" formatCode="_(&quot;$&quot;* #,##0.00_);_(&quot;$&quot;* \(#,##0.00\);_(&quot;$&quot;* &quot;-&quot;??_);_(@_)"/>
    <numFmt numFmtId="166" formatCode="0.0%"/>
    <numFmt numFmtId="167" formatCode="0.0"/>
    <numFmt numFmtId="168" formatCode="#,##0.0"/>
    <numFmt numFmtId="169" formatCode="0.0000"/>
    <numFmt numFmtId="170" formatCode="&quot;$&quot;#,##0.00"/>
  </numFmts>
  <fonts count="44" x14ac:knownFonts="1">
    <font>
      <sz val="11"/>
      <color theme="1"/>
      <name val="Calibri"/>
      <family val="2"/>
      <scheme val="minor"/>
    </font>
    <font>
      <sz val="14"/>
      <color theme="1"/>
      <name val="Calibri"/>
      <family val="2"/>
      <scheme val="minor"/>
    </font>
    <font>
      <sz val="12"/>
      <color theme="1"/>
      <name val="Calibri"/>
      <family val="2"/>
      <scheme val="minor"/>
    </font>
    <font>
      <sz val="11"/>
      <color theme="0"/>
      <name val="Calibri"/>
      <family val="2"/>
      <scheme val="minor"/>
    </font>
    <font>
      <i/>
      <sz val="12"/>
      <color theme="1"/>
      <name val="Calibri"/>
      <family val="2"/>
      <scheme val="minor"/>
    </font>
    <font>
      <sz val="11"/>
      <name val="Calibri"/>
      <family val="2"/>
      <scheme val="minor"/>
    </font>
    <font>
      <sz val="10"/>
      <color theme="1"/>
      <name val="Calibri"/>
      <family val="2"/>
      <scheme val="minor"/>
    </font>
    <font>
      <sz val="10"/>
      <color rgb="FFFF0000"/>
      <name val="Calibri"/>
      <family val="2"/>
      <scheme val="minor"/>
    </font>
    <font>
      <sz val="11"/>
      <color rgb="FFFF0000"/>
      <name val="Calibri"/>
      <family val="2"/>
      <scheme val="minor"/>
    </font>
    <font>
      <b/>
      <sz val="10"/>
      <name val="Calibri"/>
      <family val="2"/>
      <scheme val="minor"/>
    </font>
    <font>
      <sz val="10"/>
      <name val="Calibri"/>
      <family val="2"/>
      <scheme val="minor"/>
    </font>
    <font>
      <sz val="9"/>
      <color indexed="81"/>
      <name val="Tahoma"/>
      <family val="2"/>
    </font>
    <font>
      <b/>
      <sz val="9"/>
      <color indexed="81"/>
      <name val="Tahoma"/>
      <family val="2"/>
    </font>
    <font>
      <sz val="11"/>
      <color theme="0" tint="-0.249977111117893"/>
      <name val="Calibri"/>
      <family val="2"/>
      <scheme val="minor"/>
    </font>
    <font>
      <b/>
      <sz val="12"/>
      <color theme="1"/>
      <name val="Calibri"/>
      <family val="2"/>
      <scheme val="minor"/>
    </font>
    <font>
      <b/>
      <sz val="10"/>
      <color theme="1"/>
      <name val="Calibri"/>
      <family val="2"/>
      <scheme val="minor"/>
    </font>
    <font>
      <b/>
      <sz val="11"/>
      <color rgb="FFFA7D00"/>
      <name val="Calibri"/>
      <family val="2"/>
      <scheme val="minor"/>
    </font>
    <font>
      <i/>
      <sz val="10"/>
      <color theme="1"/>
      <name val="Calibri"/>
      <family val="2"/>
      <scheme val="minor"/>
    </font>
    <font>
      <b/>
      <sz val="14"/>
      <color theme="1"/>
      <name val="Calibri"/>
      <family val="2"/>
      <scheme val="minor"/>
    </font>
    <font>
      <sz val="9"/>
      <color theme="1"/>
      <name val="Calibri"/>
      <family val="2"/>
      <scheme val="minor"/>
    </font>
    <font>
      <sz val="9"/>
      <color rgb="FFFF0000"/>
      <name val="Calibri"/>
      <family val="2"/>
      <scheme val="minor"/>
    </font>
    <font>
      <b/>
      <u/>
      <sz val="11"/>
      <color theme="1"/>
      <name val="Calibri"/>
      <family val="2"/>
      <scheme val="minor"/>
    </font>
    <font>
      <u/>
      <sz val="11"/>
      <color theme="10"/>
      <name val="Calibri"/>
      <family val="2"/>
      <scheme val="minor"/>
    </font>
    <font>
      <sz val="11"/>
      <color theme="1"/>
      <name val="Calibri"/>
      <family val="2"/>
    </font>
    <font>
      <b/>
      <sz val="11"/>
      <color rgb="FFFF0000"/>
      <name val="Calibri"/>
      <family val="2"/>
      <scheme val="minor"/>
    </font>
    <font>
      <b/>
      <u/>
      <sz val="11"/>
      <color rgb="FFFF0000"/>
      <name val="Calibri"/>
      <family val="2"/>
      <scheme val="minor"/>
    </font>
    <font>
      <b/>
      <sz val="11"/>
      <color theme="1"/>
      <name val="Calibri"/>
      <family val="2"/>
      <scheme val="minor"/>
    </font>
    <font>
      <b/>
      <sz val="11"/>
      <color theme="7"/>
      <name val="Calibri"/>
      <family val="2"/>
      <scheme val="minor"/>
    </font>
    <font>
      <b/>
      <sz val="11"/>
      <color theme="4"/>
      <name val="Calibri"/>
      <family val="2"/>
      <scheme val="minor"/>
    </font>
    <font>
      <b/>
      <sz val="11"/>
      <color theme="6"/>
      <name val="Calibri"/>
      <family val="2"/>
      <scheme val="minor"/>
    </font>
    <font>
      <b/>
      <sz val="11"/>
      <color theme="9"/>
      <name val="Calibri"/>
      <family val="2"/>
      <scheme val="minor"/>
    </font>
    <font>
      <i/>
      <sz val="11"/>
      <color theme="1"/>
      <name val="Calibri"/>
      <family val="2"/>
      <scheme val="minor"/>
    </font>
    <font>
      <b/>
      <u/>
      <sz val="14"/>
      <color rgb="FFFF0000"/>
      <name val="Calibri"/>
      <family val="2"/>
      <scheme val="minor"/>
    </font>
    <font>
      <sz val="11"/>
      <color theme="1"/>
      <name val="Calibri"/>
      <family val="2"/>
      <scheme val="minor"/>
    </font>
    <font>
      <u/>
      <sz val="9"/>
      <color indexed="81"/>
      <name val="Tahoma"/>
      <family val="2"/>
    </font>
    <font>
      <sz val="16"/>
      <color theme="1"/>
      <name val="Calibri"/>
      <family val="2"/>
      <scheme val="minor"/>
    </font>
    <font>
      <b/>
      <u/>
      <sz val="9"/>
      <color indexed="81"/>
      <name val="Tahoma"/>
      <family val="2"/>
    </font>
    <font>
      <b/>
      <u/>
      <sz val="10"/>
      <color rgb="FFFF0000"/>
      <name val="Calibri"/>
      <family val="2"/>
      <scheme val="minor"/>
    </font>
    <font>
      <b/>
      <u/>
      <sz val="10"/>
      <color theme="1"/>
      <name val="Calibri"/>
      <family val="2"/>
      <scheme val="minor"/>
    </font>
    <font>
      <b/>
      <sz val="12"/>
      <name val="Calibri"/>
      <family val="2"/>
      <scheme val="minor"/>
    </font>
    <font>
      <sz val="12"/>
      <color rgb="FFFF0000"/>
      <name val="Calibri"/>
      <family val="2"/>
      <scheme val="minor"/>
    </font>
    <font>
      <u/>
      <sz val="11"/>
      <color rgb="FFFF0000"/>
      <name val="Calibri"/>
      <family val="2"/>
      <scheme val="minor"/>
    </font>
    <font>
      <u/>
      <sz val="16"/>
      <color theme="1"/>
      <name val="Calibri"/>
      <family val="2"/>
      <scheme val="minor"/>
    </font>
    <font>
      <sz val="14.5"/>
      <color theme="1"/>
      <name val="Calibri"/>
      <family val="2"/>
      <scheme val="minor"/>
    </font>
  </fonts>
  <fills count="18">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0.14999847407452621"/>
        <bgColor indexed="64"/>
      </patternFill>
    </fill>
    <fill>
      <patternFill patternType="solid">
        <fgColor rgb="FFF2F2F2"/>
      </patternFill>
    </fill>
    <fill>
      <patternFill patternType="solid">
        <fgColor theme="6" tint="0.79998168889431442"/>
        <bgColor indexed="64"/>
      </patternFill>
    </fill>
    <fill>
      <patternFill patternType="solid">
        <fgColor rgb="FFDCE6F1"/>
        <bgColor rgb="FF000000"/>
      </patternFill>
    </fill>
    <fill>
      <patternFill patternType="solid">
        <fgColor rgb="FFFFFFFF"/>
        <bgColor rgb="FF000000"/>
      </patternFill>
    </fill>
    <fill>
      <patternFill patternType="solid">
        <fgColor rgb="FFB8CCE4"/>
        <bgColor rgb="FF000000"/>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59999389629810485"/>
        <bgColor rgb="FF000000"/>
      </patternFill>
    </fill>
  </fills>
  <borders count="8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thin">
        <color rgb="FF7F7F7F"/>
      </bottom>
      <diagonal/>
    </border>
    <border>
      <left style="medium">
        <color indexed="64"/>
      </left>
      <right style="medium">
        <color indexed="64"/>
      </right>
      <top style="thin">
        <color rgb="FF7F7F7F"/>
      </top>
      <bottom style="medium">
        <color indexed="64"/>
      </bottom>
      <diagonal/>
    </border>
    <border>
      <left/>
      <right/>
      <top/>
      <bottom style="thin">
        <color indexed="64"/>
      </bottom>
      <diagonal/>
    </border>
    <border>
      <left/>
      <right/>
      <top style="thin">
        <color indexed="64"/>
      </top>
      <bottom/>
      <diagonal/>
    </border>
  </borders>
  <cellStyleXfs count="4">
    <xf numFmtId="0" fontId="0" fillId="0" borderId="0"/>
    <xf numFmtId="0" fontId="16" fillId="10" borderId="79" applyNumberFormat="0" applyAlignment="0" applyProtection="0"/>
    <xf numFmtId="0" fontId="22" fillId="0" borderId="0" applyNumberFormat="0" applyFill="0" applyBorder="0" applyAlignment="0" applyProtection="0"/>
    <xf numFmtId="165" fontId="33" fillId="0" borderId="0" applyFont="0" applyFill="0" applyBorder="0" applyAlignment="0" applyProtection="0"/>
  </cellStyleXfs>
  <cellXfs count="1292">
    <xf numFmtId="0" fontId="0" fillId="0" borderId="0" xfId="0"/>
    <xf numFmtId="0" fontId="0" fillId="2" borderId="0" xfId="0" applyFill="1" applyProtection="1"/>
    <xf numFmtId="0" fontId="0" fillId="3" borderId="0" xfId="0" applyFill="1" applyProtection="1"/>
    <xf numFmtId="0" fontId="0" fillId="3" borderId="15" xfId="0" applyFill="1" applyBorder="1" applyProtection="1"/>
    <xf numFmtId="0" fontId="0" fillId="3" borderId="16" xfId="0" applyFill="1" applyBorder="1" applyProtection="1"/>
    <xf numFmtId="0" fontId="0" fillId="3" borderId="17" xfId="0" applyFill="1" applyBorder="1" applyProtection="1"/>
    <xf numFmtId="0" fontId="0" fillId="3" borderId="4" xfId="0" applyFill="1" applyBorder="1" applyProtection="1"/>
    <xf numFmtId="0" fontId="0" fillId="4" borderId="0" xfId="0" applyFill="1" applyProtection="1"/>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47" xfId="0" applyFont="1" applyFill="1" applyBorder="1" applyAlignment="1">
      <alignment horizontal="center" vertical="center" wrapText="1"/>
    </xf>
    <xf numFmtId="0" fontId="4" fillId="3" borderId="52" xfId="0" applyFont="1" applyFill="1" applyBorder="1" applyAlignment="1">
      <alignment horizontal="center" vertical="center"/>
    </xf>
    <xf numFmtId="0" fontId="4" fillId="3" borderId="53" xfId="0" applyFont="1" applyFill="1" applyBorder="1" applyAlignment="1">
      <alignment horizontal="center" vertical="center" wrapText="1"/>
    </xf>
    <xf numFmtId="0" fontId="4" fillId="3" borderId="54" xfId="0" applyFont="1" applyFill="1" applyBorder="1" applyAlignment="1">
      <alignment horizontal="center" vertical="center"/>
    </xf>
    <xf numFmtId="0" fontId="4" fillId="3" borderId="4" xfId="0" applyFont="1" applyFill="1" applyBorder="1" applyAlignment="1">
      <alignment horizontal="left" vertical="center"/>
    </xf>
    <xf numFmtId="0" fontId="4" fillId="3" borderId="6" xfId="0" applyFont="1" applyFill="1" applyBorder="1" applyAlignment="1">
      <alignment horizontal="left" vertical="center"/>
    </xf>
    <xf numFmtId="0" fontId="4" fillId="3" borderId="48" xfId="0" applyFont="1" applyFill="1" applyBorder="1" applyAlignment="1">
      <alignment horizontal="left" vertical="center"/>
    </xf>
    <xf numFmtId="0" fontId="4" fillId="3" borderId="53" xfId="0" applyFont="1" applyFill="1" applyBorder="1" applyAlignment="1">
      <alignment horizontal="center" vertical="center"/>
    </xf>
    <xf numFmtId="0" fontId="0" fillId="3" borderId="1" xfId="0" applyFill="1" applyBorder="1" applyAlignment="1">
      <alignment horizontal="center" vertical="center"/>
    </xf>
    <xf numFmtId="0" fontId="0" fillId="3" borderId="38" xfId="0" applyFill="1" applyBorder="1" applyAlignment="1">
      <alignment horizontal="center" vertical="center"/>
    </xf>
    <xf numFmtId="0" fontId="0" fillId="3" borderId="1" xfId="0" applyFill="1" applyBorder="1" applyAlignment="1">
      <alignment horizontal="left" vertical="center"/>
    </xf>
    <xf numFmtId="0" fontId="3" fillId="8" borderId="0" xfId="0" applyFont="1" applyFill="1" applyAlignment="1">
      <alignment horizontal="center"/>
    </xf>
    <xf numFmtId="0" fontId="5" fillId="4" borderId="0" xfId="0" applyFont="1" applyFill="1" applyProtection="1"/>
    <xf numFmtId="0" fontId="6" fillId="3" borderId="39" xfId="0" applyFont="1" applyFill="1" applyBorder="1" applyAlignment="1">
      <alignment horizontal="left" vertical="center" wrapText="1"/>
    </xf>
    <xf numFmtId="0" fontId="6" fillId="3" borderId="40" xfId="0" applyFont="1" applyFill="1" applyBorder="1" applyAlignment="1">
      <alignment horizontal="left" vertical="center" wrapText="1"/>
    </xf>
    <xf numFmtId="0" fontId="6" fillId="3" borderId="35" xfId="0" applyFont="1" applyFill="1" applyBorder="1" applyAlignment="1">
      <alignment horizontal="center" vertical="center" wrapText="1"/>
    </xf>
    <xf numFmtId="0" fontId="6" fillId="3" borderId="45" xfId="0" applyFont="1" applyFill="1" applyBorder="1" applyAlignment="1">
      <alignment horizontal="left" vertical="center" wrapText="1"/>
    </xf>
    <xf numFmtId="0" fontId="6" fillId="3" borderId="51" xfId="0" applyFont="1" applyFill="1" applyBorder="1" applyAlignment="1">
      <alignment horizontal="left" vertical="center" wrapText="1"/>
    </xf>
    <xf numFmtId="0" fontId="6" fillId="3" borderId="45" xfId="0" applyFont="1" applyFill="1" applyBorder="1" applyAlignment="1">
      <alignment horizontal="center" vertical="center"/>
    </xf>
    <xf numFmtId="0" fontId="6" fillId="3" borderId="50" xfId="0" applyFont="1" applyFill="1" applyBorder="1" applyAlignment="1">
      <alignment horizontal="center" vertical="center"/>
    </xf>
    <xf numFmtId="0" fontId="0" fillId="3" borderId="11" xfId="0" applyFont="1" applyFill="1" applyBorder="1" applyAlignment="1">
      <alignment vertical="center" shrinkToFit="1"/>
    </xf>
    <xf numFmtId="0" fontId="0" fillId="3" borderId="12" xfId="0" applyFont="1" applyFill="1" applyBorder="1" applyAlignment="1">
      <alignment vertical="center" shrinkToFit="1"/>
    </xf>
    <xf numFmtId="0" fontId="0" fillId="3" borderId="22" xfId="0" applyFont="1" applyFill="1" applyBorder="1" applyAlignment="1">
      <alignment horizontal="center" vertical="center" shrinkToFit="1"/>
    </xf>
    <xf numFmtId="0" fontId="0" fillId="3" borderId="13" xfId="0" applyFont="1" applyFill="1" applyBorder="1" applyAlignment="1">
      <alignment vertical="center" shrinkToFit="1"/>
    </xf>
    <xf numFmtId="0" fontId="0" fillId="3" borderId="14" xfId="0" applyFont="1" applyFill="1" applyBorder="1" applyAlignment="1">
      <alignment vertical="center" shrinkToFit="1"/>
    </xf>
    <xf numFmtId="0" fontId="0" fillId="3" borderId="23" xfId="0" applyFont="1" applyFill="1" applyBorder="1" applyAlignment="1">
      <alignment horizontal="center" vertical="center" shrinkToFit="1"/>
    </xf>
    <xf numFmtId="0" fontId="0" fillId="2" borderId="0" xfId="0" applyFont="1" applyFill="1" applyAlignment="1">
      <alignment vertical="center"/>
    </xf>
    <xf numFmtId="0" fontId="0" fillId="3" borderId="0" xfId="0" applyFont="1" applyFill="1" applyAlignment="1">
      <alignment vertical="center"/>
    </xf>
    <xf numFmtId="0" fontId="0" fillId="4" borderId="0" xfId="0" applyFont="1" applyFill="1" applyAlignment="1">
      <alignment vertical="center"/>
    </xf>
    <xf numFmtId="0" fontId="0" fillId="4" borderId="0" xfId="0" applyFont="1" applyFill="1" applyBorder="1" applyAlignment="1">
      <alignment horizontal="center" vertical="center"/>
    </xf>
    <xf numFmtId="0" fontId="0" fillId="4" borderId="0" xfId="0" applyFont="1" applyFill="1" applyAlignment="1">
      <alignment horizontal="center" vertical="center"/>
    </xf>
    <xf numFmtId="0" fontId="0" fillId="3" borderId="0" xfId="0" applyFont="1" applyFill="1" applyBorder="1" applyAlignment="1">
      <alignment horizontal="center" vertical="center"/>
    </xf>
    <xf numFmtId="0" fontId="6" fillId="3" borderId="42" xfId="0" applyFont="1" applyFill="1" applyBorder="1" applyAlignment="1">
      <alignment horizontal="left" vertical="center" wrapText="1"/>
    </xf>
    <xf numFmtId="0" fontId="6" fillId="3" borderId="53" xfId="0" applyFont="1" applyFill="1" applyBorder="1" applyAlignment="1">
      <alignment horizontal="left" vertical="center" wrapText="1"/>
    </xf>
    <xf numFmtId="0" fontId="6" fillId="3" borderId="51" xfId="0" applyFont="1" applyFill="1" applyBorder="1" applyAlignment="1">
      <alignment horizontal="center" vertical="center" wrapText="1"/>
    </xf>
    <xf numFmtId="0" fontId="6" fillId="3" borderId="55" xfId="0" applyFont="1" applyFill="1" applyBorder="1" applyAlignment="1">
      <alignment horizontal="center" vertical="center" wrapText="1"/>
    </xf>
    <xf numFmtId="0" fontId="6" fillId="3" borderId="49" xfId="0" applyFont="1" applyFill="1" applyBorder="1" applyAlignment="1">
      <alignment horizontal="center" vertical="center"/>
    </xf>
    <xf numFmtId="0" fontId="6" fillId="3" borderId="30" xfId="0" applyFont="1" applyFill="1" applyBorder="1" applyAlignment="1">
      <alignment horizontal="center" vertical="center"/>
    </xf>
    <xf numFmtId="0" fontId="0" fillId="5" borderId="61" xfId="0" applyFont="1" applyFill="1" applyBorder="1" applyAlignment="1" applyProtection="1">
      <alignment vertical="center" shrinkToFit="1"/>
      <protection locked="0"/>
    </xf>
    <xf numFmtId="8" fontId="0" fillId="6" borderId="61" xfId="0" applyNumberFormat="1" applyFont="1" applyFill="1" applyBorder="1" applyAlignment="1" applyProtection="1">
      <alignment horizontal="center" vertical="center" shrinkToFit="1"/>
      <protection locked="0"/>
    </xf>
    <xf numFmtId="8" fontId="0" fillId="6" borderId="56" xfId="0" applyNumberFormat="1" applyFont="1" applyFill="1" applyBorder="1" applyAlignment="1" applyProtection="1">
      <alignment horizontal="center" vertical="center" shrinkToFit="1"/>
      <protection locked="0"/>
    </xf>
    <xf numFmtId="0" fontId="0" fillId="5" borderId="62" xfId="0" applyFont="1" applyFill="1" applyBorder="1" applyAlignment="1" applyProtection="1">
      <alignment vertical="center" shrinkToFit="1"/>
      <protection locked="0"/>
    </xf>
    <xf numFmtId="8" fontId="0" fillId="6" borderId="62" xfId="0" applyNumberFormat="1" applyFont="1" applyFill="1" applyBorder="1" applyAlignment="1" applyProtection="1">
      <alignment horizontal="center" vertical="center" shrinkToFit="1"/>
      <protection locked="0"/>
    </xf>
    <xf numFmtId="8" fontId="0" fillId="6" borderId="57" xfId="0" applyNumberFormat="1" applyFont="1" applyFill="1" applyBorder="1" applyAlignment="1" applyProtection="1">
      <alignment horizontal="center" vertical="center" shrinkToFit="1"/>
      <protection locked="0"/>
    </xf>
    <xf numFmtId="0" fontId="0" fillId="5" borderId="63" xfId="0" applyFont="1" applyFill="1" applyBorder="1" applyAlignment="1" applyProtection="1">
      <alignment vertical="center" shrinkToFit="1"/>
      <protection locked="0"/>
    </xf>
    <xf numFmtId="8" fontId="0" fillId="6" borderId="63" xfId="0" applyNumberFormat="1" applyFont="1" applyFill="1" applyBorder="1" applyAlignment="1" applyProtection="1">
      <alignment horizontal="center" vertical="center" shrinkToFit="1"/>
      <protection locked="0"/>
    </xf>
    <xf numFmtId="8" fontId="0" fillId="6" borderId="58" xfId="0" applyNumberFormat="1" applyFont="1" applyFill="1" applyBorder="1" applyAlignment="1" applyProtection="1">
      <alignment horizontal="center" vertical="center" shrinkToFit="1"/>
      <protection locked="0"/>
    </xf>
    <xf numFmtId="0" fontId="0" fillId="5" borderId="21" xfId="0" applyFont="1" applyFill="1" applyBorder="1" applyAlignment="1" applyProtection="1">
      <alignment vertical="center" shrinkToFit="1"/>
      <protection locked="0"/>
    </xf>
    <xf numFmtId="0" fontId="0" fillId="5" borderId="9" xfId="0" applyFont="1" applyFill="1" applyBorder="1" applyAlignment="1" applyProtection="1">
      <alignment horizontal="center" vertical="center" shrinkToFit="1"/>
      <protection locked="0"/>
    </xf>
    <xf numFmtId="0" fontId="0" fillId="5" borderId="22" xfId="0" applyFont="1" applyFill="1" applyBorder="1" applyAlignment="1" applyProtection="1">
      <alignment vertical="center" shrinkToFit="1"/>
      <protection locked="0"/>
    </xf>
    <xf numFmtId="0" fontId="0" fillId="5" borderId="11" xfId="0" applyFont="1" applyFill="1" applyBorder="1" applyAlignment="1" applyProtection="1">
      <alignment horizontal="center" vertical="center" shrinkToFit="1"/>
      <protection locked="0"/>
    </xf>
    <xf numFmtId="0" fontId="0" fillId="5" borderId="23" xfId="0" applyFont="1" applyFill="1" applyBorder="1" applyAlignment="1" applyProtection="1">
      <alignment vertical="center" shrinkToFit="1"/>
      <protection locked="0"/>
    </xf>
    <xf numFmtId="0" fontId="0" fillId="5" borderId="13" xfId="0" applyFont="1" applyFill="1" applyBorder="1" applyAlignment="1" applyProtection="1">
      <alignment horizontal="center" vertical="center" shrinkToFit="1"/>
      <protection locked="0"/>
    </xf>
    <xf numFmtId="0" fontId="0" fillId="4" borderId="0" xfId="0" applyFont="1" applyFill="1" applyBorder="1" applyAlignment="1">
      <alignment vertical="center"/>
    </xf>
    <xf numFmtId="0" fontId="0" fillId="5" borderId="19" xfId="0" applyFont="1" applyFill="1" applyBorder="1" applyAlignment="1" applyProtection="1">
      <alignment vertical="center" shrinkToFit="1"/>
      <protection locked="0"/>
    </xf>
    <xf numFmtId="0" fontId="0" fillId="5" borderId="8" xfId="0" applyFont="1" applyFill="1" applyBorder="1" applyAlignment="1" applyProtection="1">
      <alignment vertical="center" shrinkToFit="1"/>
      <protection locked="0"/>
    </xf>
    <xf numFmtId="0" fontId="0" fillId="5" borderId="20" xfId="0" applyFont="1" applyFill="1" applyBorder="1" applyAlignment="1" applyProtection="1">
      <alignment vertical="center" shrinkToFit="1"/>
      <protection locked="0"/>
    </xf>
    <xf numFmtId="0" fontId="6" fillId="3" borderId="39" xfId="0" applyFont="1" applyFill="1" applyBorder="1" applyAlignment="1" applyProtection="1">
      <alignment horizontal="center" vertical="center" wrapText="1"/>
    </xf>
    <xf numFmtId="0" fontId="6" fillId="3" borderId="42" xfId="0" applyFont="1" applyFill="1" applyBorder="1" applyAlignment="1" applyProtection="1">
      <alignment horizontal="center" vertical="center" wrapText="1"/>
    </xf>
    <xf numFmtId="0" fontId="6" fillId="3" borderId="40" xfId="0" applyFont="1" applyFill="1" applyBorder="1" applyAlignment="1" applyProtection="1">
      <alignment horizontal="center" vertical="center"/>
    </xf>
    <xf numFmtId="0" fontId="6" fillId="3" borderId="41" xfId="0" applyFont="1" applyFill="1" applyBorder="1" applyAlignment="1" applyProtection="1">
      <alignment horizontal="center" vertical="center" wrapText="1"/>
    </xf>
    <xf numFmtId="0" fontId="6" fillId="3" borderId="35" xfId="0" applyFont="1" applyFill="1" applyBorder="1" applyAlignment="1" applyProtection="1">
      <alignment horizontal="center" vertical="center" wrapText="1"/>
    </xf>
    <xf numFmtId="0" fontId="6" fillId="3" borderId="59" xfId="0" applyFont="1" applyFill="1" applyBorder="1" applyAlignment="1" applyProtection="1">
      <alignment horizontal="center" vertical="center"/>
    </xf>
    <xf numFmtId="0" fontId="6" fillId="3" borderId="40" xfId="0" applyFont="1" applyFill="1" applyBorder="1" applyAlignment="1" applyProtection="1">
      <alignment horizontal="center" vertical="center" wrapText="1"/>
    </xf>
    <xf numFmtId="0" fontId="6" fillId="3" borderId="45" xfId="0" applyFont="1" applyFill="1" applyBorder="1" applyAlignment="1" applyProtection="1">
      <alignment horizontal="center" vertical="center"/>
    </xf>
    <xf numFmtId="0" fontId="6" fillId="3" borderId="51" xfId="0" applyFont="1" applyFill="1" applyBorder="1" applyAlignment="1" applyProtection="1">
      <alignment horizontal="center" vertical="center"/>
    </xf>
    <xf numFmtId="0" fontId="6" fillId="3" borderId="46" xfId="0" applyFont="1" applyFill="1" applyBorder="1" applyAlignment="1" applyProtection="1">
      <alignment horizontal="center" vertical="center"/>
    </xf>
    <xf numFmtId="0" fontId="6" fillId="3" borderId="60" xfId="0" applyFont="1" applyFill="1" applyBorder="1" applyAlignment="1" applyProtection="1">
      <alignment horizontal="center" vertical="center"/>
    </xf>
    <xf numFmtId="0" fontId="0" fillId="4" borderId="0" xfId="0" applyFont="1" applyFill="1" applyAlignment="1" applyProtection="1">
      <alignment vertical="center"/>
    </xf>
    <xf numFmtId="0" fontId="6" fillId="3" borderId="39"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0" fillId="2" borderId="0" xfId="0" applyFill="1" applyAlignment="1">
      <alignment vertical="center"/>
    </xf>
    <xf numFmtId="0" fontId="0" fillId="3" borderId="0" xfId="0" applyFill="1" applyAlignment="1">
      <alignment vertical="center"/>
    </xf>
    <xf numFmtId="0" fontId="0" fillId="4" borderId="0" xfId="0" applyFill="1" applyAlignment="1">
      <alignment vertical="center"/>
    </xf>
    <xf numFmtId="0" fontId="0" fillId="2" borderId="0" xfId="0" applyFont="1" applyFill="1" applyAlignment="1" applyProtection="1">
      <alignment vertical="center"/>
    </xf>
    <xf numFmtId="0" fontId="0" fillId="3" borderId="0" xfId="0" applyFont="1" applyFill="1" applyAlignment="1" applyProtection="1">
      <alignment vertical="center"/>
    </xf>
    <xf numFmtId="0" fontId="0" fillId="4" borderId="0" xfId="0" applyFont="1" applyFill="1" applyBorder="1" applyAlignment="1" applyProtection="1">
      <alignment vertical="center"/>
    </xf>
    <xf numFmtId="1" fontId="9" fillId="3" borderId="0" xfId="0" applyNumberFormat="1" applyFont="1" applyFill="1" applyBorder="1" applyAlignment="1" applyProtection="1">
      <alignment horizontal="center" vertical="center" shrinkToFit="1"/>
    </xf>
    <xf numFmtId="0" fontId="1" fillId="3" borderId="0" xfId="0" applyFont="1" applyFill="1" applyAlignment="1">
      <alignment vertical="center"/>
    </xf>
    <xf numFmtId="0" fontId="0" fillId="3" borderId="4" xfId="0" applyFill="1" applyBorder="1" applyAlignment="1">
      <alignment vertical="center"/>
    </xf>
    <xf numFmtId="0" fontId="0" fillId="3" borderId="5" xfId="0" applyFill="1" applyBorder="1" applyAlignment="1">
      <alignment vertical="center"/>
    </xf>
    <xf numFmtId="0" fontId="1" fillId="3" borderId="0" xfId="0" applyFont="1" applyFill="1" applyAlignment="1">
      <alignment horizontal="left" vertical="center"/>
    </xf>
    <xf numFmtId="0" fontId="6" fillId="9" borderId="21" xfId="0" applyFont="1" applyFill="1" applyBorder="1" applyAlignment="1">
      <alignment horizontal="center" vertical="center"/>
    </xf>
    <xf numFmtId="0" fontId="6" fillId="9" borderId="19" xfId="0" applyFont="1" applyFill="1" applyBorder="1" applyAlignment="1">
      <alignment horizontal="center" vertical="center"/>
    </xf>
    <xf numFmtId="0" fontId="6" fillId="9" borderId="56" xfId="0" applyFont="1" applyFill="1" applyBorder="1" applyAlignment="1">
      <alignment horizontal="center" vertical="center"/>
    </xf>
    <xf numFmtId="0" fontId="0" fillId="3" borderId="48" xfId="0" applyFill="1" applyBorder="1" applyAlignment="1">
      <alignment vertical="center" wrapText="1"/>
    </xf>
    <xf numFmtId="0" fontId="0" fillId="3" borderId="50" xfId="0" applyFill="1" applyBorder="1" applyAlignment="1">
      <alignment vertical="center" wrapText="1"/>
    </xf>
    <xf numFmtId="0" fontId="6" fillId="3" borderId="28" xfId="0" applyFont="1" applyFill="1" applyBorder="1" applyAlignment="1">
      <alignment horizontal="left" vertical="center"/>
    </xf>
    <xf numFmtId="0" fontId="6" fillId="3" borderId="37" xfId="0" applyFont="1" applyFill="1" applyBorder="1" applyAlignment="1">
      <alignment horizontal="left" vertical="center"/>
    </xf>
    <xf numFmtId="0" fontId="6" fillId="3" borderId="6"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29" xfId="0" applyFont="1" applyFill="1" applyBorder="1" applyAlignment="1">
      <alignment horizontal="left" vertical="center"/>
    </xf>
    <xf numFmtId="8" fontId="0" fillId="3" borderId="73" xfId="0" applyNumberFormat="1" applyFill="1" applyBorder="1" applyAlignment="1">
      <alignment horizontal="center" vertical="center" shrinkToFit="1"/>
    </xf>
    <xf numFmtId="8" fontId="0" fillId="3" borderId="74" xfId="0" applyNumberFormat="1" applyFill="1" applyBorder="1" applyAlignment="1">
      <alignment horizontal="center" vertical="center" shrinkToFit="1"/>
    </xf>
    <xf numFmtId="8" fontId="0" fillId="3" borderId="75" xfId="0" applyNumberFormat="1" applyFill="1" applyBorder="1" applyAlignment="1">
      <alignment horizontal="center" vertical="center" shrinkToFit="1"/>
    </xf>
    <xf numFmtId="8" fontId="0" fillId="3" borderId="31" xfId="0" applyNumberFormat="1" applyFill="1" applyBorder="1" applyAlignment="1">
      <alignment horizontal="center" vertical="center" shrinkToFit="1"/>
    </xf>
    <xf numFmtId="8" fontId="0" fillId="3" borderId="32" xfId="0" applyNumberFormat="1" applyFill="1" applyBorder="1" applyAlignment="1">
      <alignment horizontal="center" vertical="center" shrinkToFit="1"/>
    </xf>
    <xf numFmtId="8" fontId="0" fillId="3" borderId="22" xfId="0" applyNumberFormat="1" applyFill="1" applyBorder="1" applyAlignment="1">
      <alignment horizontal="center" vertical="center" shrinkToFit="1"/>
    </xf>
    <xf numFmtId="8" fontId="0" fillId="3" borderId="8" xfId="0" applyNumberFormat="1" applyFill="1" applyBorder="1" applyAlignment="1">
      <alignment horizontal="center" vertical="center" shrinkToFit="1"/>
    </xf>
    <xf numFmtId="8" fontId="0" fillId="3" borderId="11" xfId="0" applyNumberFormat="1" applyFill="1" applyBorder="1" applyAlignment="1">
      <alignment horizontal="center" vertical="center" shrinkToFit="1"/>
    </xf>
    <xf numFmtId="8" fontId="0" fillId="3" borderId="12" xfId="0" applyNumberFormat="1" applyFill="1" applyBorder="1" applyAlignment="1">
      <alignment horizontal="center" vertical="center" shrinkToFit="1"/>
    </xf>
    <xf numFmtId="0" fontId="6" fillId="9" borderId="72" xfId="0" applyFont="1" applyFill="1" applyBorder="1" applyAlignment="1">
      <alignment horizontal="center" vertical="center" shrinkToFit="1"/>
    </xf>
    <xf numFmtId="0" fontId="6" fillId="9" borderId="69" xfId="0" applyFont="1" applyFill="1" applyBorder="1" applyAlignment="1">
      <alignment horizontal="center" vertical="center" shrinkToFit="1"/>
    </xf>
    <xf numFmtId="0" fontId="6" fillId="9" borderId="70" xfId="0" applyFont="1" applyFill="1" applyBorder="1" applyAlignment="1">
      <alignment horizontal="center" vertical="center" shrinkToFit="1"/>
    </xf>
    <xf numFmtId="0" fontId="6" fillId="9" borderId="35" xfId="0" applyFont="1" applyFill="1" applyBorder="1" applyAlignment="1">
      <alignment horizontal="center" vertical="center" shrinkToFit="1"/>
    </xf>
    <xf numFmtId="0" fontId="6" fillId="9" borderId="36" xfId="0" applyFont="1" applyFill="1" applyBorder="1" applyAlignment="1">
      <alignment horizontal="center" vertical="center" shrinkToFit="1"/>
    </xf>
    <xf numFmtId="0" fontId="6" fillId="9" borderId="76" xfId="0" applyFont="1" applyFill="1" applyBorder="1" applyAlignment="1">
      <alignment horizontal="center" vertical="center" shrinkToFit="1"/>
    </xf>
    <xf numFmtId="0" fontId="6" fillId="9" borderId="77" xfId="0" applyFont="1" applyFill="1" applyBorder="1" applyAlignment="1">
      <alignment horizontal="center" vertical="center" shrinkToFit="1"/>
    </xf>
    <xf numFmtId="0" fontId="6" fillId="9" borderId="78" xfId="0" applyFont="1" applyFill="1" applyBorder="1" applyAlignment="1">
      <alignment horizontal="center" vertical="center" shrinkToFit="1"/>
    </xf>
    <xf numFmtId="0" fontId="6" fillId="9" borderId="27" xfId="0" applyFont="1" applyFill="1" applyBorder="1" applyAlignment="1">
      <alignment horizontal="center" vertical="center" shrinkToFit="1"/>
    </xf>
    <xf numFmtId="0" fontId="6" fillId="9" borderId="44" xfId="0" applyFont="1" applyFill="1" applyBorder="1" applyAlignment="1">
      <alignment horizontal="center" vertical="center" shrinkToFit="1"/>
    </xf>
    <xf numFmtId="8" fontId="0" fillId="6" borderId="72" xfId="0" applyNumberFormat="1" applyFill="1" applyBorder="1" applyAlignment="1" applyProtection="1">
      <alignment horizontal="center" vertical="center" shrinkToFit="1"/>
      <protection locked="0"/>
    </xf>
    <xf numFmtId="8" fontId="0" fillId="6" borderId="69" xfId="0" applyNumberFormat="1" applyFill="1" applyBorder="1" applyAlignment="1" applyProtection="1">
      <alignment horizontal="center" vertical="center" shrinkToFit="1"/>
      <protection locked="0"/>
    </xf>
    <xf numFmtId="8" fontId="0" fillId="6" borderId="70" xfId="0" applyNumberFormat="1" applyFill="1" applyBorder="1" applyAlignment="1" applyProtection="1">
      <alignment horizontal="center" vertical="center" shrinkToFit="1"/>
      <protection locked="0"/>
    </xf>
    <xf numFmtId="8" fontId="0" fillId="6" borderId="35" xfId="0" applyNumberFormat="1" applyFill="1" applyBorder="1" applyAlignment="1" applyProtection="1">
      <alignment horizontal="center" vertical="center" shrinkToFit="1"/>
      <protection locked="0"/>
    </xf>
    <xf numFmtId="8" fontId="0" fillId="6" borderId="36" xfId="0" applyNumberFormat="1" applyFill="1" applyBorder="1" applyAlignment="1" applyProtection="1">
      <alignment horizontal="center" vertical="center" shrinkToFit="1"/>
      <protection locked="0"/>
    </xf>
    <xf numFmtId="8" fontId="0" fillId="6" borderId="23" xfId="0" applyNumberFormat="1" applyFill="1" applyBorder="1" applyAlignment="1" applyProtection="1">
      <alignment horizontal="center" vertical="center" shrinkToFit="1"/>
      <protection locked="0"/>
    </xf>
    <xf numFmtId="8" fontId="0" fillId="6" borderId="20" xfId="0" applyNumberFormat="1" applyFill="1" applyBorder="1" applyAlignment="1" applyProtection="1">
      <alignment horizontal="center" vertical="center" shrinkToFit="1"/>
      <protection locked="0"/>
    </xf>
    <xf numFmtId="8" fontId="0" fillId="6" borderId="58" xfId="0" applyNumberFormat="1" applyFill="1" applyBorder="1" applyAlignment="1" applyProtection="1">
      <alignment horizontal="center" vertical="center" shrinkToFit="1"/>
      <protection locked="0"/>
    </xf>
    <xf numFmtId="8" fontId="0" fillId="6" borderId="13" xfId="0" applyNumberFormat="1" applyFill="1" applyBorder="1" applyAlignment="1" applyProtection="1">
      <alignment horizontal="center" vertical="center" shrinkToFit="1"/>
      <protection locked="0"/>
    </xf>
    <xf numFmtId="8" fontId="0" fillId="6" borderId="14" xfId="0" applyNumberFormat="1" applyFill="1" applyBorder="1" applyAlignment="1" applyProtection="1">
      <alignment horizontal="center" vertical="center" shrinkToFit="1"/>
      <protection locked="0"/>
    </xf>
    <xf numFmtId="8" fontId="0" fillId="6" borderId="22" xfId="0" applyNumberFormat="1" applyFill="1" applyBorder="1" applyAlignment="1" applyProtection="1">
      <alignment horizontal="center" vertical="center" shrinkToFit="1"/>
      <protection locked="0"/>
    </xf>
    <xf numFmtId="8" fontId="0" fillId="6" borderId="8" xfId="0" applyNumberFormat="1" applyFill="1" applyBorder="1" applyAlignment="1" applyProtection="1">
      <alignment horizontal="center" vertical="center" shrinkToFit="1"/>
      <protection locked="0"/>
    </xf>
    <xf numFmtId="8" fontId="0" fillId="6" borderId="57" xfId="0" applyNumberFormat="1" applyFill="1" applyBorder="1" applyAlignment="1" applyProtection="1">
      <alignment horizontal="center" vertical="center" shrinkToFit="1"/>
      <protection locked="0"/>
    </xf>
    <xf numFmtId="8" fontId="0" fillId="6" borderId="11" xfId="0" applyNumberFormat="1" applyFill="1" applyBorder="1" applyAlignment="1" applyProtection="1">
      <alignment horizontal="center" vertical="center" shrinkToFit="1"/>
      <protection locked="0"/>
    </xf>
    <xf numFmtId="8" fontId="0" fillId="6" borderId="12" xfId="0" applyNumberFormat="1" applyFill="1" applyBorder="1" applyAlignment="1" applyProtection="1">
      <alignment horizontal="center" vertical="center" shrinkToFit="1"/>
      <protection locked="0"/>
    </xf>
    <xf numFmtId="8" fontId="0" fillId="6" borderId="24" xfId="0" applyNumberFormat="1" applyFont="1" applyFill="1" applyBorder="1" applyAlignment="1" applyProtection="1">
      <alignment horizontal="center" vertical="center" shrinkToFit="1"/>
      <protection locked="0"/>
    </xf>
    <xf numFmtId="8" fontId="0" fillId="6" borderId="25" xfId="0" applyNumberFormat="1" applyFont="1" applyFill="1" applyBorder="1" applyAlignment="1" applyProtection="1">
      <alignment horizontal="center" vertical="center" shrinkToFit="1"/>
      <protection locked="0"/>
    </xf>
    <xf numFmtId="8" fontId="0" fillId="6" borderId="26" xfId="0" applyNumberFormat="1" applyFont="1" applyFill="1" applyBorder="1" applyAlignment="1" applyProtection="1">
      <alignment horizontal="center" vertical="center" shrinkToFit="1"/>
      <protection locked="0"/>
    </xf>
    <xf numFmtId="0" fontId="6" fillId="3" borderId="59" xfId="0" applyFont="1" applyFill="1" applyBorder="1" applyAlignment="1" applyProtection="1">
      <alignment horizontal="center" vertical="center" wrapText="1"/>
    </xf>
    <xf numFmtId="49" fontId="6" fillId="3" borderId="35" xfId="0" applyNumberFormat="1" applyFont="1" applyFill="1" applyBorder="1" applyAlignment="1" applyProtection="1">
      <alignment horizontal="center" vertical="center" wrapText="1"/>
    </xf>
    <xf numFmtId="49" fontId="6" fillId="3" borderId="69" xfId="0" applyNumberFormat="1" applyFont="1" applyFill="1" applyBorder="1" applyAlignment="1" applyProtection="1">
      <alignment horizontal="center" vertical="center" wrapText="1"/>
    </xf>
    <xf numFmtId="49" fontId="6" fillId="3" borderId="36" xfId="0" applyNumberFormat="1" applyFont="1" applyFill="1" applyBorder="1" applyAlignment="1" applyProtection="1">
      <alignment horizontal="center" vertical="center" wrapText="1"/>
    </xf>
    <xf numFmtId="0" fontId="6" fillId="3" borderId="69" xfId="0" applyFont="1" applyFill="1" applyBorder="1" applyAlignment="1" applyProtection="1">
      <alignment horizontal="center" vertical="center" wrapText="1"/>
    </xf>
    <xf numFmtId="0" fontId="6" fillId="3" borderId="49" xfId="0" applyFont="1" applyFill="1" applyBorder="1" applyAlignment="1" applyProtection="1">
      <alignment horizontal="center" vertical="center"/>
    </xf>
    <xf numFmtId="0" fontId="0" fillId="3" borderId="15" xfId="0" applyFont="1" applyFill="1" applyBorder="1" applyAlignment="1" applyProtection="1">
      <alignment vertical="center" shrinkToFit="1"/>
    </xf>
    <xf numFmtId="0" fontId="0" fillId="3" borderId="16" xfId="0" applyFont="1" applyFill="1" applyBorder="1" applyAlignment="1" applyProtection="1">
      <alignment vertical="center" shrinkToFit="1"/>
    </xf>
    <xf numFmtId="0" fontId="0" fillId="3" borderId="17" xfId="0" applyFont="1" applyFill="1" applyBorder="1" applyAlignment="1" applyProtection="1">
      <alignment vertical="center" shrinkToFit="1"/>
    </xf>
    <xf numFmtId="0" fontId="0" fillId="3" borderId="9" xfId="0" applyFont="1" applyFill="1" applyBorder="1" applyAlignment="1" applyProtection="1">
      <alignment horizontal="center" vertical="center" shrinkToFit="1"/>
    </xf>
    <xf numFmtId="0" fontId="0" fillId="3" borderId="11" xfId="0" applyFont="1" applyFill="1" applyBorder="1" applyAlignment="1" applyProtection="1">
      <alignment horizontal="center" vertical="center" shrinkToFit="1"/>
    </xf>
    <xf numFmtId="0" fontId="0" fillId="3" borderId="13" xfId="0" applyFont="1" applyFill="1" applyBorder="1" applyAlignment="1" applyProtection="1">
      <alignment horizontal="center" vertical="center" shrinkToFit="1"/>
    </xf>
    <xf numFmtId="0" fontId="6" fillId="4" borderId="18" xfId="0" applyFont="1" applyFill="1" applyBorder="1" applyAlignment="1">
      <alignment horizontal="center" vertical="center"/>
    </xf>
    <xf numFmtId="0" fontId="6" fillId="4" borderId="66" xfId="0" applyFont="1" applyFill="1" applyBorder="1" applyAlignment="1">
      <alignment horizontal="center" vertical="center"/>
    </xf>
    <xf numFmtId="0" fontId="6" fillId="4" borderId="64"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19" xfId="0" applyFont="1" applyFill="1" applyBorder="1" applyAlignment="1">
      <alignment horizontal="center" vertical="center"/>
    </xf>
    <xf numFmtId="0" fontId="0" fillId="4" borderId="10"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12" xfId="0" applyFont="1" applyFill="1" applyBorder="1" applyAlignment="1">
      <alignment horizontal="center" vertical="center"/>
    </xf>
    <xf numFmtId="0" fontId="0" fillId="4" borderId="13" xfId="0" applyFont="1" applyFill="1" applyBorder="1" applyAlignment="1">
      <alignment horizontal="center" vertical="center"/>
    </xf>
    <xf numFmtId="0" fontId="0" fillId="4" borderId="20" xfId="0" applyFont="1" applyFill="1" applyBorder="1" applyAlignment="1">
      <alignment horizontal="center" vertical="center"/>
    </xf>
    <xf numFmtId="0" fontId="0" fillId="4" borderId="14"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69" xfId="0" applyFont="1" applyFill="1" applyBorder="1" applyAlignment="1">
      <alignment horizontal="center" vertical="center"/>
    </xf>
    <xf numFmtId="0" fontId="6" fillId="3" borderId="36" xfId="0" applyFont="1" applyFill="1" applyBorder="1" applyAlignment="1">
      <alignment horizontal="center" vertical="center"/>
    </xf>
    <xf numFmtId="0" fontId="0" fillId="2" borderId="0" xfId="0" applyFill="1" applyBorder="1" applyAlignment="1">
      <alignment vertical="center"/>
    </xf>
    <xf numFmtId="0" fontId="0" fillId="3" borderId="0" xfId="0" applyFill="1" applyBorder="1" applyAlignment="1">
      <alignment vertical="center"/>
    </xf>
    <xf numFmtId="0" fontId="6" fillId="3" borderId="0" xfId="0" applyFont="1" applyFill="1" applyBorder="1" applyAlignment="1">
      <alignment horizontal="center" vertical="center"/>
    </xf>
    <xf numFmtId="0" fontId="0" fillId="4" borderId="0" xfId="0" applyFill="1" applyBorder="1" applyAlignment="1">
      <alignment vertical="center"/>
    </xf>
    <xf numFmtId="0" fontId="0" fillId="3" borderId="0" xfId="0" applyFill="1" applyAlignment="1">
      <alignment vertical="center" wrapText="1"/>
    </xf>
    <xf numFmtId="0" fontId="1" fillId="4" borderId="0" xfId="0" applyFont="1" applyFill="1" applyAlignment="1">
      <alignment vertical="center"/>
    </xf>
    <xf numFmtId="0" fontId="6" fillId="3" borderId="1" xfId="0" applyFont="1" applyFill="1" applyBorder="1" applyAlignment="1">
      <alignment horizontal="center" vertical="center"/>
    </xf>
    <xf numFmtId="8" fontId="0" fillId="6" borderId="9" xfId="0" applyNumberFormat="1" applyFont="1" applyFill="1" applyBorder="1" applyAlignment="1" applyProtection="1">
      <alignment horizontal="center" vertical="center" shrinkToFit="1"/>
      <protection locked="0"/>
    </xf>
    <xf numFmtId="8" fontId="0" fillId="6" borderId="43" xfId="0" applyNumberFormat="1" applyFont="1" applyFill="1" applyBorder="1" applyAlignment="1" applyProtection="1">
      <alignment horizontal="center" vertical="center" shrinkToFit="1"/>
      <protection locked="0"/>
    </xf>
    <xf numFmtId="8" fontId="0" fillId="6" borderId="11" xfId="0" applyNumberFormat="1" applyFont="1" applyFill="1" applyBorder="1" applyAlignment="1" applyProtection="1">
      <alignment horizontal="center" vertical="center" shrinkToFit="1"/>
      <protection locked="0"/>
    </xf>
    <xf numFmtId="8" fontId="0" fillId="6" borderId="28" xfId="0" applyNumberFormat="1" applyFont="1" applyFill="1" applyBorder="1" applyAlignment="1" applyProtection="1">
      <alignment horizontal="center" vertical="center" shrinkToFit="1"/>
      <protection locked="0"/>
    </xf>
    <xf numFmtId="8" fontId="0" fillId="6" borderId="13" xfId="0" applyNumberFormat="1" applyFont="1" applyFill="1" applyBorder="1" applyAlignment="1" applyProtection="1">
      <alignment horizontal="center" vertical="center" shrinkToFit="1"/>
      <protection locked="0"/>
    </xf>
    <xf numFmtId="8" fontId="0" fillId="6" borderId="29"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left" vertical="center" shrinkToFit="1"/>
    </xf>
    <xf numFmtId="0" fontId="0" fillId="3" borderId="2" xfId="0" applyFont="1" applyFill="1" applyBorder="1" applyAlignment="1">
      <alignment horizontal="center" vertical="center" shrinkToFit="1"/>
    </xf>
    <xf numFmtId="0" fontId="0" fillId="5" borderId="10" xfId="0"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center" vertical="center" shrinkToFit="1"/>
      <protection locked="0"/>
    </xf>
    <xf numFmtId="0" fontId="0" fillId="5" borderId="14" xfId="0"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center" vertical="center" shrinkToFit="1"/>
      <protection locked="0"/>
    </xf>
    <xf numFmtId="0" fontId="0" fillId="5" borderId="25" xfId="0" applyFont="1" applyFill="1" applyBorder="1" applyAlignment="1" applyProtection="1">
      <alignment horizontal="center" vertical="center" shrinkToFit="1"/>
      <protection locked="0"/>
    </xf>
    <xf numFmtId="0" fontId="0" fillId="5" borderId="26" xfId="0" applyFont="1" applyFill="1" applyBorder="1" applyAlignment="1" applyProtection="1">
      <alignment horizontal="center" vertical="center" shrinkToFit="1"/>
      <protection locked="0"/>
    </xf>
    <xf numFmtId="168" fontId="0" fillId="6" borderId="9" xfId="0" applyNumberFormat="1" applyFont="1" applyFill="1" applyBorder="1" applyAlignment="1" applyProtection="1">
      <alignment horizontal="center" vertical="center" shrinkToFit="1"/>
      <protection locked="0"/>
    </xf>
    <xf numFmtId="168" fontId="0" fillId="6" borderId="10" xfId="0" applyNumberFormat="1" applyFont="1" applyFill="1" applyBorder="1" applyAlignment="1" applyProtection="1">
      <alignment horizontal="center" vertical="center" shrinkToFit="1"/>
      <protection locked="0"/>
    </xf>
    <xf numFmtId="168" fontId="0" fillId="6" borderId="11" xfId="0" applyNumberFormat="1" applyFont="1" applyFill="1" applyBorder="1" applyAlignment="1" applyProtection="1">
      <alignment horizontal="center" vertical="center" shrinkToFit="1"/>
      <protection locked="0"/>
    </xf>
    <xf numFmtId="168" fontId="0" fillId="6" borderId="12" xfId="0" applyNumberFormat="1" applyFont="1" applyFill="1" applyBorder="1" applyAlignment="1" applyProtection="1">
      <alignment horizontal="center" vertical="center" shrinkToFit="1"/>
      <protection locked="0"/>
    </xf>
    <xf numFmtId="168" fontId="0" fillId="6" borderId="13" xfId="0" applyNumberFormat="1" applyFont="1" applyFill="1" applyBorder="1" applyAlignment="1" applyProtection="1">
      <alignment horizontal="center" vertical="center" shrinkToFit="1"/>
      <protection locked="0"/>
    </xf>
    <xf numFmtId="168" fontId="0" fillId="6" borderId="14" xfId="0" applyNumberFormat="1" applyFont="1" applyFill="1" applyBorder="1" applyAlignment="1" applyProtection="1">
      <alignment horizontal="center" vertical="center" shrinkToFit="1"/>
      <protection locked="0"/>
    </xf>
    <xf numFmtId="3" fontId="0" fillId="6" borderId="21" xfId="0" applyNumberFormat="1" applyFont="1" applyFill="1" applyBorder="1" applyAlignment="1" applyProtection="1">
      <alignment horizontal="center" vertical="center" shrinkToFit="1"/>
      <protection locked="0"/>
    </xf>
    <xf numFmtId="3" fontId="0" fillId="6" borderId="19" xfId="0" applyNumberFormat="1" applyFont="1" applyFill="1" applyBorder="1" applyAlignment="1" applyProtection="1">
      <alignment horizontal="center" vertical="center" shrinkToFit="1"/>
      <protection locked="0"/>
    </xf>
    <xf numFmtId="3" fontId="0" fillId="6" borderId="56" xfId="0" applyNumberFormat="1" applyFont="1" applyFill="1" applyBorder="1" applyAlignment="1" applyProtection="1">
      <alignment horizontal="center" vertical="center" shrinkToFit="1"/>
      <protection locked="0"/>
    </xf>
    <xf numFmtId="3" fontId="0" fillId="6" borderId="9" xfId="0" applyNumberFormat="1" applyFont="1" applyFill="1" applyBorder="1" applyAlignment="1" applyProtection="1">
      <alignment horizontal="center" vertical="center" shrinkToFit="1"/>
      <protection locked="0"/>
    </xf>
    <xf numFmtId="3" fontId="0" fillId="6" borderId="10" xfId="0" applyNumberFormat="1" applyFont="1" applyFill="1" applyBorder="1" applyAlignment="1" applyProtection="1">
      <alignment horizontal="center" vertical="center" shrinkToFit="1"/>
      <protection locked="0"/>
    </xf>
    <xf numFmtId="3" fontId="0" fillId="6" borderId="22" xfId="0" applyNumberFormat="1" applyFont="1" applyFill="1" applyBorder="1" applyAlignment="1" applyProtection="1">
      <alignment horizontal="center" vertical="center" shrinkToFit="1"/>
      <protection locked="0"/>
    </xf>
    <xf numFmtId="3" fontId="0" fillId="6" borderId="8" xfId="0" applyNumberFormat="1" applyFont="1" applyFill="1" applyBorder="1" applyAlignment="1" applyProtection="1">
      <alignment horizontal="center" vertical="center" shrinkToFit="1"/>
      <protection locked="0"/>
    </xf>
    <xf numFmtId="3" fontId="0" fillId="6" borderId="57" xfId="0" applyNumberFormat="1" applyFont="1" applyFill="1" applyBorder="1" applyAlignment="1" applyProtection="1">
      <alignment horizontal="center" vertical="center" shrinkToFit="1"/>
      <protection locked="0"/>
    </xf>
    <xf numFmtId="3" fontId="0" fillId="6" borderId="11" xfId="0" applyNumberFormat="1" applyFont="1" applyFill="1" applyBorder="1" applyAlignment="1" applyProtection="1">
      <alignment horizontal="center" vertical="center" shrinkToFit="1"/>
      <protection locked="0"/>
    </xf>
    <xf numFmtId="3" fontId="0" fillId="6" borderId="12" xfId="0" applyNumberFormat="1" applyFont="1" applyFill="1" applyBorder="1" applyAlignment="1" applyProtection="1">
      <alignment horizontal="center" vertical="center" shrinkToFit="1"/>
      <protection locked="0"/>
    </xf>
    <xf numFmtId="3" fontId="0" fillId="6" borderId="23" xfId="0" applyNumberFormat="1" applyFont="1" applyFill="1" applyBorder="1" applyAlignment="1" applyProtection="1">
      <alignment horizontal="center" vertical="center" shrinkToFit="1"/>
      <protection locked="0"/>
    </xf>
    <xf numFmtId="3" fontId="0" fillId="6" borderId="20" xfId="0" applyNumberFormat="1" applyFont="1" applyFill="1" applyBorder="1" applyAlignment="1" applyProtection="1">
      <alignment horizontal="center" vertical="center" shrinkToFit="1"/>
      <protection locked="0"/>
    </xf>
    <xf numFmtId="3" fontId="0" fillId="6" borderId="58" xfId="0" applyNumberFormat="1" applyFont="1" applyFill="1" applyBorder="1" applyAlignment="1" applyProtection="1">
      <alignment horizontal="center" vertical="center" shrinkToFit="1"/>
      <protection locked="0"/>
    </xf>
    <xf numFmtId="3" fontId="0" fillId="6" borderId="13" xfId="0" applyNumberFormat="1" applyFont="1" applyFill="1" applyBorder="1" applyAlignment="1" applyProtection="1">
      <alignment horizontal="center" vertical="center" shrinkToFit="1"/>
      <protection locked="0"/>
    </xf>
    <xf numFmtId="3" fontId="0" fillId="6" borderId="14" xfId="0" applyNumberFormat="1" applyFont="1" applyFill="1" applyBorder="1" applyAlignment="1" applyProtection="1">
      <alignment horizontal="center" vertical="center" shrinkToFit="1"/>
      <protection locked="0"/>
    </xf>
    <xf numFmtId="168" fontId="0" fillId="6" borderId="21" xfId="0" applyNumberFormat="1" applyFont="1" applyFill="1" applyBorder="1" applyAlignment="1" applyProtection="1">
      <alignment horizontal="center" vertical="center" shrinkToFit="1"/>
      <protection locked="0"/>
    </xf>
    <xf numFmtId="168" fontId="0" fillId="6" borderId="19" xfId="0" applyNumberFormat="1" applyFont="1" applyFill="1" applyBorder="1" applyAlignment="1" applyProtection="1">
      <alignment horizontal="center" vertical="center" shrinkToFit="1"/>
      <protection locked="0"/>
    </xf>
    <xf numFmtId="168" fontId="0" fillId="6" borderId="56" xfId="0" applyNumberFormat="1" applyFont="1" applyFill="1" applyBorder="1" applyAlignment="1" applyProtection="1">
      <alignment horizontal="center" vertical="center" shrinkToFit="1"/>
      <protection locked="0"/>
    </xf>
    <xf numFmtId="168" fontId="0" fillId="6" borderId="22" xfId="0" applyNumberFormat="1" applyFont="1" applyFill="1" applyBorder="1" applyAlignment="1" applyProtection="1">
      <alignment horizontal="center" vertical="center" shrinkToFit="1"/>
      <protection locked="0"/>
    </xf>
    <xf numFmtId="168" fontId="0" fillId="6" borderId="8" xfId="0" applyNumberFormat="1" applyFont="1" applyFill="1" applyBorder="1" applyAlignment="1" applyProtection="1">
      <alignment horizontal="center" vertical="center" shrinkToFit="1"/>
      <protection locked="0"/>
    </xf>
    <xf numFmtId="168" fontId="0" fillId="6" borderId="57" xfId="0" applyNumberFormat="1" applyFont="1" applyFill="1" applyBorder="1" applyAlignment="1" applyProtection="1">
      <alignment horizontal="center" vertical="center" shrinkToFit="1"/>
      <protection locked="0"/>
    </xf>
    <xf numFmtId="168" fontId="0" fillId="6" borderId="23" xfId="0" applyNumberFormat="1" applyFont="1" applyFill="1" applyBorder="1" applyAlignment="1" applyProtection="1">
      <alignment horizontal="center" vertical="center" shrinkToFit="1"/>
      <protection locked="0"/>
    </xf>
    <xf numFmtId="168" fontId="0" fillId="6" borderId="20" xfId="0" applyNumberFormat="1" applyFont="1" applyFill="1" applyBorder="1" applyAlignment="1" applyProtection="1">
      <alignment horizontal="center" vertical="center" shrinkToFit="1"/>
      <protection locked="0"/>
    </xf>
    <xf numFmtId="168" fontId="0" fillId="6" borderId="58" xfId="0" applyNumberFormat="1" applyFont="1" applyFill="1" applyBorder="1" applyAlignment="1" applyProtection="1">
      <alignment horizontal="center" vertical="center" shrinkToFit="1"/>
      <protection locked="0"/>
    </xf>
    <xf numFmtId="3" fontId="9" fillId="3" borderId="0" xfId="0" applyNumberFormat="1" applyFont="1" applyFill="1" applyBorder="1" applyAlignment="1">
      <alignment horizontal="center" vertical="center" shrinkToFit="1"/>
    </xf>
    <xf numFmtId="0" fontId="0" fillId="3" borderId="7" xfId="0" applyFont="1" applyFill="1" applyBorder="1" applyAlignment="1">
      <alignment horizontal="center" vertical="center" shrinkToFit="1"/>
    </xf>
    <xf numFmtId="0" fontId="9" fillId="3" borderId="7" xfId="0" applyFont="1" applyFill="1" applyBorder="1" applyAlignment="1">
      <alignment horizontal="center" vertical="center" shrinkToFit="1"/>
    </xf>
    <xf numFmtId="0" fontId="0" fillId="3" borderId="16" xfId="0" applyFont="1" applyFill="1" applyBorder="1" applyAlignment="1">
      <alignment vertical="center" shrinkToFit="1"/>
    </xf>
    <xf numFmtId="0" fontId="0" fillId="3" borderId="57" xfId="0" applyFont="1" applyFill="1" applyBorder="1" applyAlignment="1">
      <alignment horizontal="center" vertical="center" shrinkToFit="1"/>
    </xf>
    <xf numFmtId="0" fontId="0" fillId="3" borderId="17" xfId="0" applyFont="1" applyFill="1" applyBorder="1" applyAlignment="1">
      <alignment vertical="center" shrinkToFit="1"/>
    </xf>
    <xf numFmtId="0" fontId="0" fillId="3" borderId="58" xfId="0" applyFont="1" applyFill="1" applyBorder="1" applyAlignment="1">
      <alignment horizontal="center" vertical="center" shrinkToFit="1"/>
    </xf>
    <xf numFmtId="0" fontId="0" fillId="3" borderId="0" xfId="0" applyFont="1" applyFill="1" applyBorder="1" applyAlignment="1" applyProtection="1">
      <alignment horizontal="left" vertical="center" shrinkToFit="1"/>
    </xf>
    <xf numFmtId="0" fontId="0" fillId="3" borderId="2" xfId="0" applyFont="1" applyFill="1" applyBorder="1" applyAlignment="1" applyProtection="1">
      <alignment horizontal="center" vertical="center" shrinkToFit="1"/>
    </xf>
    <xf numFmtId="0" fontId="9" fillId="3" borderId="2" xfId="0" applyFont="1" applyFill="1" applyBorder="1" applyAlignment="1" applyProtection="1">
      <alignment horizontal="center" vertical="center" shrinkToFit="1"/>
    </xf>
    <xf numFmtId="8" fontId="0" fillId="6" borderId="10" xfId="0" applyNumberFormat="1" applyFont="1" applyFill="1" applyBorder="1" applyAlignment="1" applyProtection="1">
      <alignment horizontal="center" vertical="center" shrinkToFit="1"/>
      <protection locked="0"/>
    </xf>
    <xf numFmtId="8" fontId="0" fillId="6" borderId="12" xfId="0" applyNumberFormat="1" applyFont="1" applyFill="1" applyBorder="1" applyAlignment="1" applyProtection="1">
      <alignment horizontal="center" vertical="center" shrinkToFit="1"/>
      <protection locked="0"/>
    </xf>
    <xf numFmtId="8" fontId="0" fillId="6" borderId="14" xfId="0" applyNumberFormat="1" applyFont="1" applyFill="1" applyBorder="1" applyAlignment="1" applyProtection="1">
      <alignment horizontal="center" vertical="center" shrinkToFit="1"/>
      <protection locked="0"/>
    </xf>
    <xf numFmtId="3" fontId="9" fillId="3" borderId="0" xfId="0" applyNumberFormat="1" applyFont="1" applyFill="1" applyBorder="1" applyAlignment="1" applyProtection="1">
      <alignment horizontal="center" vertical="center" shrinkToFit="1"/>
    </xf>
    <xf numFmtId="168" fontId="0" fillId="3" borderId="24" xfId="0" applyNumberFormat="1" applyFont="1" applyFill="1" applyBorder="1" applyAlignment="1" applyProtection="1">
      <alignment horizontal="center" vertical="center" shrinkToFit="1"/>
    </xf>
    <xf numFmtId="168" fontId="0" fillId="3" borderId="25" xfId="0" applyNumberFormat="1" applyFont="1" applyFill="1" applyBorder="1" applyAlignment="1" applyProtection="1">
      <alignment horizontal="center" vertical="center" shrinkToFit="1"/>
    </xf>
    <xf numFmtId="168" fontId="0" fillId="3" borderId="26" xfId="0" applyNumberFormat="1" applyFont="1" applyFill="1" applyBorder="1" applyAlignment="1" applyProtection="1">
      <alignment horizontal="center" vertical="center" shrinkToFit="1"/>
    </xf>
    <xf numFmtId="0" fontId="0" fillId="5" borderId="24" xfId="0" applyFont="1" applyFill="1" applyBorder="1" applyAlignment="1" applyProtection="1">
      <alignment vertical="center" shrinkToFit="1"/>
      <protection locked="0"/>
    </xf>
    <xf numFmtId="0" fontId="0" fillId="5" borderId="19" xfId="0" applyFont="1" applyFill="1" applyBorder="1" applyAlignment="1" applyProtection="1">
      <alignment horizontal="center" vertical="center" shrinkToFit="1"/>
      <protection locked="0"/>
    </xf>
    <xf numFmtId="0" fontId="0" fillId="5" borderId="56" xfId="0" applyFont="1" applyFill="1" applyBorder="1" applyAlignment="1" applyProtection="1">
      <alignment horizontal="center" vertical="center" shrinkToFit="1"/>
      <protection locked="0"/>
    </xf>
    <xf numFmtId="0" fontId="0" fillId="5" borderId="25" xfId="0" applyFont="1" applyFill="1" applyBorder="1" applyAlignment="1" applyProtection="1">
      <alignment vertical="center" shrinkToFit="1"/>
      <protection locked="0"/>
    </xf>
    <xf numFmtId="0" fontId="0" fillId="5" borderId="8" xfId="0" applyFont="1" applyFill="1" applyBorder="1" applyAlignment="1" applyProtection="1">
      <alignment horizontal="center" vertical="center" shrinkToFit="1"/>
      <protection locked="0"/>
    </xf>
    <xf numFmtId="0" fontId="0" fillId="5" borderId="57" xfId="0" applyFont="1" applyFill="1" applyBorder="1" applyAlignment="1" applyProtection="1">
      <alignment horizontal="center" vertical="center" shrinkToFit="1"/>
      <protection locked="0"/>
    </xf>
    <xf numFmtId="0" fontId="0" fillId="5" borderId="26" xfId="0" applyFont="1" applyFill="1" applyBorder="1" applyAlignment="1" applyProtection="1">
      <alignment vertical="center" shrinkToFit="1"/>
      <protection locked="0"/>
    </xf>
    <xf numFmtId="0" fontId="0" fillId="5" borderId="20" xfId="0" applyFont="1" applyFill="1" applyBorder="1" applyAlignment="1" applyProtection="1">
      <alignment horizontal="center" vertical="center" shrinkToFit="1"/>
      <protection locked="0"/>
    </xf>
    <xf numFmtId="0" fontId="0" fillId="5" borderId="58" xfId="0" applyFont="1" applyFill="1" applyBorder="1" applyAlignment="1" applyProtection="1">
      <alignment horizontal="center" vertical="center" shrinkToFit="1"/>
      <protection locked="0"/>
    </xf>
    <xf numFmtId="168" fontId="0" fillId="3" borderId="24" xfId="0" applyNumberFormat="1" applyFont="1" applyFill="1" applyBorder="1" applyAlignment="1">
      <alignment horizontal="center" vertical="center" shrinkToFit="1"/>
    </xf>
    <xf numFmtId="168" fontId="0" fillId="3" borderId="25" xfId="0" applyNumberFormat="1" applyFont="1" applyFill="1" applyBorder="1" applyAlignment="1">
      <alignment horizontal="center" vertical="center" shrinkToFit="1"/>
    </xf>
    <xf numFmtId="168" fontId="0" fillId="3" borderId="26" xfId="0" applyNumberFormat="1" applyFont="1" applyFill="1" applyBorder="1" applyAlignment="1">
      <alignment horizontal="center" vertical="center" shrinkToFit="1"/>
    </xf>
    <xf numFmtId="3" fontId="0" fillId="6" borderId="22" xfId="0" applyNumberFormat="1" applyFill="1" applyBorder="1" applyAlignment="1" applyProtection="1">
      <alignment horizontal="center" vertical="center" shrinkToFit="1"/>
      <protection locked="0"/>
    </xf>
    <xf numFmtId="3" fontId="0" fillId="6" borderId="8" xfId="0" applyNumberFormat="1" applyFill="1" applyBorder="1" applyAlignment="1" applyProtection="1">
      <alignment horizontal="center" vertical="center" shrinkToFit="1"/>
      <protection locked="0"/>
    </xf>
    <xf numFmtId="3" fontId="0" fillId="6" borderId="57" xfId="0" applyNumberFormat="1" applyFill="1" applyBorder="1" applyAlignment="1" applyProtection="1">
      <alignment horizontal="center" vertical="center" shrinkToFit="1"/>
      <protection locked="0"/>
    </xf>
    <xf numFmtId="3" fontId="0" fillId="6" borderId="11" xfId="0" applyNumberFormat="1" applyFill="1" applyBorder="1" applyAlignment="1" applyProtection="1">
      <alignment horizontal="center" vertical="center" shrinkToFit="1"/>
      <protection locked="0"/>
    </xf>
    <xf numFmtId="3" fontId="0" fillId="6" borderId="12" xfId="0" applyNumberFormat="1" applyFill="1" applyBorder="1" applyAlignment="1" applyProtection="1">
      <alignment horizontal="center" vertical="center" shrinkToFit="1"/>
      <protection locked="0"/>
    </xf>
    <xf numFmtId="3" fontId="0" fillId="6" borderId="23" xfId="0" applyNumberFormat="1" applyFill="1" applyBorder="1" applyAlignment="1" applyProtection="1">
      <alignment horizontal="center" vertical="center" shrinkToFit="1"/>
      <protection locked="0"/>
    </xf>
    <xf numFmtId="3" fontId="0" fillId="6" borderId="20" xfId="0" applyNumberFormat="1" applyFill="1" applyBorder="1" applyAlignment="1" applyProtection="1">
      <alignment horizontal="center" vertical="center" shrinkToFit="1"/>
      <protection locked="0"/>
    </xf>
    <xf numFmtId="3" fontId="0" fillId="6" borderId="58" xfId="0" applyNumberFormat="1" applyFill="1" applyBorder="1" applyAlignment="1" applyProtection="1">
      <alignment horizontal="center" vertical="center" shrinkToFit="1"/>
      <protection locked="0"/>
    </xf>
    <xf numFmtId="3" fontId="0" fillId="6" borderId="13" xfId="0" applyNumberFormat="1" applyFill="1" applyBorder="1" applyAlignment="1" applyProtection="1">
      <alignment horizontal="center" vertical="center" shrinkToFit="1"/>
      <protection locked="0"/>
    </xf>
    <xf numFmtId="3" fontId="0" fillId="6" borderId="14" xfId="0" applyNumberFormat="1" applyFill="1" applyBorder="1" applyAlignment="1" applyProtection="1">
      <alignment horizontal="center" vertical="center" shrinkToFit="1"/>
      <protection locked="0"/>
    </xf>
    <xf numFmtId="0" fontId="0" fillId="3" borderId="7" xfId="0" applyFont="1" applyFill="1" applyBorder="1" applyAlignment="1" applyProtection="1">
      <alignment horizontal="center" vertical="center" shrinkToFit="1"/>
    </xf>
    <xf numFmtId="0" fontId="9" fillId="3" borderId="7" xfId="0" applyFont="1" applyFill="1" applyBorder="1" applyAlignment="1" applyProtection="1">
      <alignment horizontal="center" vertical="center" shrinkToFit="1"/>
    </xf>
    <xf numFmtId="0" fontId="0" fillId="3" borderId="10" xfId="0" applyFont="1" applyFill="1" applyBorder="1" applyAlignment="1" applyProtection="1">
      <alignment horizontal="center" vertical="center" shrinkToFit="1"/>
    </xf>
    <xf numFmtId="0" fontId="0" fillId="3" borderId="12" xfId="0" applyFont="1" applyFill="1" applyBorder="1" applyAlignment="1" applyProtection="1">
      <alignment horizontal="center" vertical="center" shrinkToFit="1"/>
    </xf>
    <xf numFmtId="0" fontId="0" fillId="3" borderId="14" xfId="0" applyFont="1" applyFill="1" applyBorder="1" applyAlignment="1" applyProtection="1">
      <alignment horizontal="center" vertical="center" shrinkToFit="1"/>
    </xf>
    <xf numFmtId="3" fontId="0" fillId="3" borderId="0" xfId="0" applyNumberFormat="1" applyFont="1" applyFill="1" applyBorder="1" applyAlignment="1" applyProtection="1">
      <alignment horizontal="left" vertical="center"/>
    </xf>
    <xf numFmtId="3" fontId="0" fillId="3" borderId="7" xfId="0" applyNumberFormat="1" applyFont="1" applyFill="1" applyBorder="1" applyAlignment="1" applyProtection="1">
      <alignment horizontal="center" vertical="center"/>
    </xf>
    <xf numFmtId="3" fontId="9" fillId="3" borderId="7" xfId="0" applyNumberFormat="1" applyFont="1" applyFill="1" applyBorder="1" applyAlignment="1" applyProtection="1">
      <alignment horizontal="center" vertical="center"/>
    </xf>
    <xf numFmtId="3" fontId="0" fillId="3" borderId="15" xfId="0" applyNumberFormat="1" applyFont="1" applyFill="1" applyBorder="1" applyAlignment="1" applyProtection="1">
      <alignment vertical="center" shrinkToFit="1"/>
    </xf>
    <xf numFmtId="3" fontId="0" fillId="3" borderId="9" xfId="0" applyNumberFormat="1" applyFont="1" applyFill="1" applyBorder="1" applyAlignment="1" applyProtection="1">
      <alignment horizontal="center" vertical="center" shrinkToFit="1"/>
    </xf>
    <xf numFmtId="3" fontId="0" fillId="3" borderId="10" xfId="0" applyNumberFormat="1" applyFont="1" applyFill="1" applyBorder="1" applyAlignment="1" applyProtection="1">
      <alignment horizontal="center" vertical="center"/>
    </xf>
    <xf numFmtId="3" fontId="0" fillId="6" borderId="21" xfId="0" applyNumberFormat="1" applyFont="1" applyFill="1" applyBorder="1" applyAlignment="1" applyProtection="1">
      <alignment horizontal="center" vertical="center"/>
      <protection locked="0"/>
    </xf>
    <xf numFmtId="3" fontId="0" fillId="6" borderId="19" xfId="0" applyNumberFormat="1" applyFont="1" applyFill="1" applyBorder="1" applyAlignment="1" applyProtection="1">
      <alignment horizontal="center" vertical="center"/>
      <protection locked="0"/>
    </xf>
    <xf numFmtId="3" fontId="0" fillId="6" borderId="9" xfId="0" applyNumberFormat="1" applyFont="1" applyFill="1" applyBorder="1" applyAlignment="1" applyProtection="1">
      <alignment horizontal="center" vertical="center"/>
      <protection locked="0"/>
    </xf>
    <xf numFmtId="3" fontId="0" fillId="6" borderId="10" xfId="0" applyNumberFormat="1" applyFont="1" applyFill="1" applyBorder="1" applyAlignment="1" applyProtection="1">
      <alignment horizontal="center" vertical="center"/>
      <protection locked="0"/>
    </xf>
    <xf numFmtId="3" fontId="0" fillId="6" borderId="56" xfId="0" applyNumberFormat="1" applyFont="1" applyFill="1" applyBorder="1" applyAlignment="1" applyProtection="1">
      <alignment horizontal="center" vertical="center"/>
      <protection locked="0"/>
    </xf>
    <xf numFmtId="3" fontId="0" fillId="3" borderId="16" xfId="0" applyNumberFormat="1" applyFont="1" applyFill="1" applyBorder="1" applyAlignment="1" applyProtection="1">
      <alignment vertical="center" shrinkToFit="1"/>
    </xf>
    <xf numFmtId="3" fontId="0" fillId="3" borderId="11" xfId="0" applyNumberFormat="1" applyFont="1" applyFill="1" applyBorder="1" applyAlignment="1" applyProtection="1">
      <alignment horizontal="center" vertical="center" shrinkToFit="1"/>
    </xf>
    <xf numFmtId="3" fontId="0" fillId="3" borderId="12" xfId="0" applyNumberFormat="1" applyFont="1" applyFill="1" applyBorder="1" applyAlignment="1" applyProtection="1">
      <alignment horizontal="center" vertical="center"/>
    </xf>
    <xf numFmtId="3" fontId="0" fillId="6" borderId="22" xfId="0" applyNumberFormat="1" applyFont="1" applyFill="1" applyBorder="1" applyAlignment="1" applyProtection="1">
      <alignment horizontal="center" vertical="center"/>
      <protection locked="0"/>
    </xf>
    <xf numFmtId="3" fontId="0" fillId="6" borderId="8" xfId="0" applyNumberFormat="1" applyFont="1" applyFill="1" applyBorder="1" applyAlignment="1" applyProtection="1">
      <alignment horizontal="center" vertical="center"/>
      <protection locked="0"/>
    </xf>
    <xf numFmtId="3" fontId="0" fillId="6" borderId="11" xfId="0" applyNumberFormat="1" applyFont="1" applyFill="1" applyBorder="1" applyAlignment="1" applyProtection="1">
      <alignment horizontal="center" vertical="center"/>
      <protection locked="0"/>
    </xf>
    <xf numFmtId="3" fontId="0" fillId="6" borderId="12" xfId="0" applyNumberFormat="1" applyFont="1" applyFill="1" applyBorder="1" applyAlignment="1" applyProtection="1">
      <alignment horizontal="center" vertical="center"/>
      <protection locked="0"/>
    </xf>
    <xf numFmtId="3" fontId="0" fillId="6" borderId="57" xfId="0" applyNumberFormat="1" applyFont="1" applyFill="1" applyBorder="1" applyAlignment="1" applyProtection="1">
      <alignment horizontal="center" vertical="center"/>
      <protection locked="0"/>
    </xf>
    <xf numFmtId="3" fontId="0" fillId="3" borderId="17" xfId="0" applyNumberFormat="1" applyFont="1" applyFill="1" applyBorder="1" applyAlignment="1" applyProtection="1">
      <alignment vertical="center" shrinkToFit="1"/>
    </xf>
    <xf numFmtId="3" fontId="0" fillId="3" borderId="13" xfId="0" applyNumberFormat="1" applyFont="1" applyFill="1" applyBorder="1" applyAlignment="1" applyProtection="1">
      <alignment horizontal="center" vertical="center" shrinkToFit="1"/>
    </xf>
    <xf numFmtId="3" fontId="0" fillId="3" borderId="14" xfId="0" applyNumberFormat="1" applyFont="1" applyFill="1" applyBorder="1" applyAlignment="1" applyProtection="1">
      <alignment horizontal="center" vertical="center"/>
    </xf>
    <xf numFmtId="3" fontId="0" fillId="6" borderId="23" xfId="0" applyNumberFormat="1" applyFont="1" applyFill="1" applyBorder="1" applyAlignment="1" applyProtection="1">
      <alignment horizontal="center" vertical="center"/>
      <protection locked="0"/>
    </xf>
    <xf numFmtId="3" fontId="0" fillId="6" borderId="20" xfId="0" applyNumberFormat="1" applyFont="1" applyFill="1" applyBorder="1" applyAlignment="1" applyProtection="1">
      <alignment horizontal="center" vertical="center"/>
      <protection locked="0"/>
    </xf>
    <xf numFmtId="3" fontId="0" fillId="6" borderId="13" xfId="0" applyNumberFormat="1" applyFont="1" applyFill="1" applyBorder="1" applyAlignment="1" applyProtection="1">
      <alignment horizontal="center" vertical="center"/>
      <protection locked="0"/>
    </xf>
    <xf numFmtId="3" fontId="0" fillId="6" borderId="14" xfId="0" applyNumberFormat="1" applyFont="1" applyFill="1" applyBorder="1" applyAlignment="1" applyProtection="1">
      <alignment horizontal="center" vertical="center"/>
      <protection locked="0"/>
    </xf>
    <xf numFmtId="3" fontId="0" fillId="6" borderId="58" xfId="0" applyNumberFormat="1" applyFont="1" applyFill="1" applyBorder="1" applyAlignment="1" applyProtection="1">
      <alignment horizontal="center" vertical="center"/>
      <protection locked="0"/>
    </xf>
    <xf numFmtId="0" fontId="6" fillId="3" borderId="4" xfId="0" applyFont="1" applyFill="1" applyBorder="1" applyAlignment="1">
      <alignment vertical="center" wrapText="1"/>
    </xf>
    <xf numFmtId="0" fontId="7" fillId="3" borderId="0" xfId="0" applyFont="1" applyFill="1" applyAlignment="1">
      <alignment horizontal="left" vertical="center"/>
    </xf>
    <xf numFmtId="0" fontId="6" fillId="3" borderId="6" xfId="0" applyFont="1" applyFill="1" applyBorder="1" applyAlignment="1">
      <alignment vertical="center"/>
    </xf>
    <xf numFmtId="0" fontId="6" fillId="3" borderId="36" xfId="0" applyFont="1" applyFill="1" applyBorder="1" applyAlignment="1">
      <alignment horizontal="center" vertical="center" wrapText="1"/>
    </xf>
    <xf numFmtId="0" fontId="6" fillId="3" borderId="70"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10" fillId="3" borderId="0" xfId="0" applyFont="1" applyFill="1" applyAlignment="1">
      <alignment horizontal="left" vertical="center"/>
    </xf>
    <xf numFmtId="0" fontId="0" fillId="3" borderId="0" xfId="0" applyFont="1" applyFill="1" applyAlignment="1">
      <alignment horizontal="center" vertical="center"/>
    </xf>
    <xf numFmtId="0" fontId="6" fillId="3" borderId="4"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7" xfId="0" applyFont="1" applyFill="1" applyBorder="1" applyAlignment="1">
      <alignment vertical="center" wrapText="1"/>
    </xf>
    <xf numFmtId="0" fontId="6" fillId="3" borderId="5" xfId="0" applyFont="1" applyFill="1" applyBorder="1" applyAlignment="1">
      <alignment vertical="center" wrapText="1"/>
    </xf>
    <xf numFmtId="3" fontId="6" fillId="6" borderId="68" xfId="0" applyNumberFormat="1" applyFont="1" applyFill="1" applyBorder="1" applyAlignment="1" applyProtection="1">
      <alignment horizontal="center" vertical="center" shrinkToFit="1"/>
      <protection locked="0"/>
    </xf>
    <xf numFmtId="0" fontId="6" fillId="3" borderId="0" xfId="0" applyFont="1" applyFill="1" applyBorder="1" applyAlignment="1">
      <alignment horizontal="center" vertical="center" shrinkToFit="1"/>
    </xf>
    <xf numFmtId="3" fontId="6" fillId="6" borderId="25" xfId="0" applyNumberFormat="1" applyFont="1" applyFill="1" applyBorder="1" applyAlignment="1" applyProtection="1">
      <alignment horizontal="center" vertical="center" shrinkToFit="1"/>
      <protection locked="0"/>
    </xf>
    <xf numFmtId="3" fontId="6" fillId="6" borderId="71" xfId="0" applyNumberFormat="1" applyFont="1" applyFill="1" applyBorder="1" applyAlignment="1" applyProtection="1">
      <alignment horizontal="center" vertical="center" shrinkToFit="1"/>
      <protection locked="0"/>
    </xf>
    <xf numFmtId="3" fontId="6" fillId="6" borderId="31" xfId="0" applyNumberFormat="1" applyFont="1" applyFill="1" applyBorder="1" applyAlignment="1" applyProtection="1">
      <alignment horizontal="center" vertical="center" shrinkToFit="1"/>
      <protection locked="0"/>
    </xf>
    <xf numFmtId="3" fontId="6" fillId="6" borderId="33" xfId="0" applyNumberFormat="1" applyFont="1" applyFill="1" applyBorder="1" applyAlignment="1" applyProtection="1">
      <alignment horizontal="center" vertical="center" shrinkToFit="1"/>
      <protection locked="0"/>
    </xf>
    <xf numFmtId="0" fontId="0" fillId="3" borderId="0" xfId="0" applyFill="1" applyAlignment="1">
      <alignment vertical="center" shrinkToFit="1"/>
    </xf>
    <xf numFmtId="3" fontId="6" fillId="6" borderId="11" xfId="0" applyNumberFormat="1" applyFont="1" applyFill="1" applyBorder="1" applyAlignment="1" applyProtection="1">
      <alignment horizontal="center" vertical="center" shrinkToFit="1"/>
      <protection locked="0"/>
    </xf>
    <xf numFmtId="3" fontId="6" fillId="6" borderId="28" xfId="0" applyNumberFormat="1" applyFont="1" applyFill="1" applyBorder="1" applyAlignment="1" applyProtection="1">
      <alignment horizontal="center" vertical="center" shrinkToFit="1"/>
      <protection locked="0"/>
    </xf>
    <xf numFmtId="3" fontId="6" fillId="6" borderId="35" xfId="0" applyNumberFormat="1" applyFont="1" applyFill="1" applyBorder="1" applyAlignment="1" applyProtection="1">
      <alignment horizontal="center" vertical="center" shrinkToFit="1"/>
      <protection locked="0"/>
    </xf>
    <xf numFmtId="3" fontId="6" fillId="6" borderId="37" xfId="0" applyNumberFormat="1" applyFont="1" applyFill="1" applyBorder="1" applyAlignment="1" applyProtection="1">
      <alignment horizontal="center" vertical="center" shrinkToFit="1"/>
      <protection locked="0"/>
    </xf>
    <xf numFmtId="3" fontId="6" fillId="3" borderId="18" xfId="0" applyNumberFormat="1" applyFont="1" applyFill="1" applyBorder="1" applyAlignment="1">
      <alignment horizontal="center" vertical="center" shrinkToFit="1"/>
    </xf>
    <xf numFmtId="3" fontId="6" fillId="3" borderId="3" xfId="0" applyNumberFormat="1" applyFont="1" applyFill="1" applyBorder="1" applyAlignment="1">
      <alignment horizontal="center" vertical="center" shrinkToFit="1"/>
    </xf>
    <xf numFmtId="3" fontId="6" fillId="6" borderId="9" xfId="0" applyNumberFormat="1" applyFont="1" applyFill="1" applyBorder="1" applyAlignment="1" applyProtection="1">
      <alignment horizontal="center" vertical="center" shrinkToFit="1"/>
      <protection locked="0"/>
    </xf>
    <xf numFmtId="3" fontId="6" fillId="6" borderId="19" xfId="0" applyNumberFormat="1" applyFont="1" applyFill="1" applyBorder="1" applyAlignment="1" applyProtection="1">
      <alignment horizontal="center" vertical="center" shrinkToFit="1"/>
      <protection locked="0"/>
    </xf>
    <xf numFmtId="3" fontId="6" fillId="6" borderId="10" xfId="0" applyNumberFormat="1" applyFont="1" applyFill="1" applyBorder="1" applyAlignment="1" applyProtection="1">
      <alignment horizontal="center" vertical="center" shrinkToFit="1"/>
      <protection locked="0"/>
    </xf>
    <xf numFmtId="3" fontId="6" fillId="6" borderId="8" xfId="0" applyNumberFormat="1" applyFont="1" applyFill="1" applyBorder="1" applyAlignment="1" applyProtection="1">
      <alignment horizontal="center" vertical="center" shrinkToFit="1"/>
      <protection locked="0"/>
    </xf>
    <xf numFmtId="3" fontId="6" fillId="6" borderId="12" xfId="0" applyNumberFormat="1" applyFont="1" applyFill="1" applyBorder="1" applyAlignment="1" applyProtection="1">
      <alignment horizontal="center" vertical="center" shrinkToFit="1"/>
      <protection locked="0"/>
    </xf>
    <xf numFmtId="3" fontId="6" fillId="3" borderId="28" xfId="0" applyNumberFormat="1" applyFont="1" applyFill="1" applyBorder="1" applyAlignment="1">
      <alignment horizontal="center" vertical="center" shrinkToFit="1"/>
    </xf>
    <xf numFmtId="3" fontId="6" fillId="3" borderId="29" xfId="0" applyNumberFormat="1" applyFont="1" applyFill="1" applyBorder="1" applyAlignment="1">
      <alignment horizontal="center" vertical="center" shrinkToFit="1"/>
    </xf>
    <xf numFmtId="3" fontId="6" fillId="3" borderId="31" xfId="0" applyNumberFormat="1" applyFont="1" applyFill="1" applyBorder="1" applyAlignment="1" applyProtection="1">
      <alignment horizontal="center" vertical="center" shrinkToFit="1"/>
    </xf>
    <xf numFmtId="3" fontId="6" fillId="3" borderId="33" xfId="0" applyNumberFormat="1" applyFont="1" applyFill="1" applyBorder="1" applyAlignment="1" applyProtection="1">
      <alignment horizontal="center" vertical="center" shrinkToFit="1"/>
    </xf>
    <xf numFmtId="3" fontId="6" fillId="3" borderId="11" xfId="0" applyNumberFormat="1" applyFont="1" applyFill="1" applyBorder="1" applyAlignment="1" applyProtection="1">
      <alignment horizontal="center" vertical="center" shrinkToFit="1"/>
    </xf>
    <xf numFmtId="3" fontId="6" fillId="3" borderId="28" xfId="0" applyNumberFormat="1" applyFont="1" applyFill="1" applyBorder="1" applyAlignment="1" applyProtection="1">
      <alignment horizontal="center" vertical="center" shrinkToFit="1"/>
    </xf>
    <xf numFmtId="3" fontId="6" fillId="3" borderId="35" xfId="0" applyNumberFormat="1" applyFont="1" applyFill="1" applyBorder="1" applyAlignment="1" applyProtection="1">
      <alignment horizontal="center" vertical="center" shrinkToFit="1"/>
    </xf>
    <xf numFmtId="3" fontId="6" fillId="3" borderId="37" xfId="0" applyNumberFormat="1" applyFont="1" applyFill="1" applyBorder="1" applyAlignment="1" applyProtection="1">
      <alignment horizontal="center" vertical="center" shrinkToFit="1"/>
    </xf>
    <xf numFmtId="3" fontId="0" fillId="3" borderId="8" xfId="0" applyNumberFormat="1" applyFill="1" applyBorder="1" applyAlignment="1" applyProtection="1">
      <alignment horizontal="center" vertical="center" shrinkToFit="1"/>
    </xf>
    <xf numFmtId="3" fontId="0" fillId="3" borderId="57" xfId="0" applyNumberFormat="1" applyFill="1" applyBorder="1" applyAlignment="1" applyProtection="1">
      <alignment horizontal="center" vertical="center" shrinkToFit="1"/>
    </xf>
    <xf numFmtId="3" fontId="0" fillId="3" borderId="20" xfId="0" applyNumberFormat="1" applyFill="1" applyBorder="1" applyAlignment="1" applyProtection="1">
      <alignment horizontal="center" vertical="center" shrinkToFit="1"/>
    </xf>
    <xf numFmtId="3" fontId="0" fillId="3" borderId="58" xfId="0" applyNumberFormat="1" applyFill="1" applyBorder="1" applyAlignment="1" applyProtection="1">
      <alignment horizontal="center" vertical="center" shrinkToFit="1"/>
    </xf>
    <xf numFmtId="3" fontId="0" fillId="3" borderId="12" xfId="0" applyNumberFormat="1" applyFill="1" applyBorder="1" applyAlignment="1" applyProtection="1">
      <alignment horizontal="center" vertical="center" shrinkToFit="1"/>
    </xf>
    <xf numFmtId="3" fontId="0" fillId="3" borderId="14" xfId="0" applyNumberFormat="1" applyFill="1" applyBorder="1" applyAlignment="1" applyProtection="1">
      <alignment horizontal="center" vertical="center" shrinkToFit="1"/>
    </xf>
    <xf numFmtId="0" fontId="6" fillId="9" borderId="18" xfId="0" applyFont="1" applyFill="1" applyBorder="1" applyAlignment="1">
      <alignment horizontal="center" vertical="center"/>
    </xf>
    <xf numFmtId="0" fontId="6" fillId="9" borderId="66" xfId="0" applyFont="1" applyFill="1" applyBorder="1" applyAlignment="1">
      <alignment horizontal="center" vertical="center"/>
    </xf>
    <xf numFmtId="0" fontId="6" fillId="9" borderId="64" xfId="0" applyFont="1" applyFill="1" applyBorder="1" applyAlignment="1">
      <alignment horizontal="center" vertical="center"/>
    </xf>
    <xf numFmtId="3" fontId="6" fillId="3" borderId="25" xfId="0" applyNumberFormat="1" applyFont="1" applyFill="1" applyBorder="1" applyAlignment="1">
      <alignment horizontal="center" vertical="center" shrinkToFit="1"/>
    </xf>
    <xf numFmtId="0" fontId="6" fillId="3" borderId="48"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46" xfId="0" applyFont="1" applyFill="1" applyBorder="1" applyAlignment="1">
      <alignment horizontal="center" vertical="center"/>
    </xf>
    <xf numFmtId="3" fontId="6" fillId="6" borderId="24" xfId="0" applyNumberFormat="1" applyFont="1" applyFill="1" applyBorder="1" applyAlignment="1" applyProtection="1">
      <alignment horizontal="center" vertical="center" shrinkToFit="1"/>
      <protection locked="0"/>
    </xf>
    <xf numFmtId="3" fontId="6" fillId="3" borderId="54" xfId="0" applyNumberFormat="1" applyFont="1" applyFill="1" applyBorder="1" applyAlignment="1">
      <alignment horizontal="center" vertical="center"/>
    </xf>
    <xf numFmtId="0" fontId="6" fillId="6" borderId="25" xfId="0" applyFont="1" applyFill="1" applyBorder="1" applyAlignment="1" applyProtection="1">
      <alignment horizontal="center" vertical="center"/>
      <protection locked="0"/>
    </xf>
    <xf numFmtId="0" fontId="6" fillId="6" borderId="26" xfId="0" applyFont="1" applyFill="1" applyBorder="1" applyAlignment="1" applyProtection="1">
      <alignment horizontal="center" vertical="center"/>
      <protection locked="0"/>
    </xf>
    <xf numFmtId="8" fontId="0" fillId="4" borderId="8" xfId="0" applyNumberFormat="1" applyFont="1" applyFill="1" applyBorder="1" applyAlignment="1">
      <alignment horizontal="center" vertical="center"/>
    </xf>
    <xf numFmtId="0" fontId="9" fillId="3" borderId="2" xfId="0" applyFont="1" applyFill="1" applyBorder="1" applyAlignment="1">
      <alignment horizontal="center" vertical="center" wrapText="1" shrinkToFit="1"/>
    </xf>
    <xf numFmtId="0" fontId="0" fillId="3" borderId="0" xfId="0" applyFill="1" applyAlignment="1">
      <alignment horizontal="center"/>
    </xf>
    <xf numFmtId="0" fontId="0" fillId="5" borderId="38" xfId="0" applyFill="1" applyBorder="1" applyAlignment="1">
      <alignment horizontal="center"/>
    </xf>
    <xf numFmtId="0" fontId="0" fillId="3" borderId="53" xfId="0" applyFill="1" applyBorder="1" applyAlignment="1">
      <alignment horizontal="center"/>
    </xf>
    <xf numFmtId="0" fontId="0" fillId="3" borderId="54" xfId="0" applyFill="1" applyBorder="1" applyAlignment="1">
      <alignment horizontal="center"/>
    </xf>
    <xf numFmtId="0" fontId="0" fillId="3" borderId="52" xfId="0" applyFill="1" applyBorder="1" applyAlignment="1">
      <alignment horizontal="center"/>
    </xf>
    <xf numFmtId="0" fontId="0" fillId="5" borderId="52" xfId="0" applyFill="1" applyBorder="1" applyAlignment="1">
      <alignment horizontal="center"/>
    </xf>
    <xf numFmtId="0" fontId="0" fillId="2" borderId="0" xfId="0" applyFill="1" applyAlignment="1">
      <alignment horizontal="center"/>
    </xf>
    <xf numFmtId="0" fontId="0" fillId="0" borderId="54" xfId="0" applyFill="1" applyBorder="1" applyAlignment="1">
      <alignment horizontal="center"/>
    </xf>
    <xf numFmtId="0" fontId="0" fillId="2" borderId="0" xfId="0" applyFill="1" applyAlignment="1">
      <alignment horizontal="center" vertical="center"/>
    </xf>
    <xf numFmtId="0" fontId="0" fillId="3" borderId="0" xfId="0" applyFill="1" applyAlignment="1">
      <alignment horizontal="center" vertical="center"/>
    </xf>
    <xf numFmtId="0" fontId="4" fillId="3" borderId="5"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6" fillId="3" borderId="46" xfId="0" applyFont="1" applyFill="1" applyBorder="1" applyAlignment="1">
      <alignment horizontal="center" vertical="center"/>
    </xf>
    <xf numFmtId="0" fontId="0" fillId="2" borderId="0" xfId="0" applyFont="1" applyFill="1" applyAlignment="1">
      <alignment horizontal="center" vertical="center"/>
    </xf>
    <xf numFmtId="167" fontId="0" fillId="3" borderId="9" xfId="0" applyNumberFormat="1" applyFont="1" applyFill="1" applyBorder="1" applyAlignment="1">
      <alignment horizontal="center" vertical="center"/>
    </xf>
    <xf numFmtId="167" fontId="0" fillId="3" borderId="11" xfId="0" applyNumberFormat="1" applyFont="1" applyFill="1" applyBorder="1" applyAlignment="1">
      <alignment horizontal="center" vertical="center"/>
    </xf>
    <xf numFmtId="167" fontId="0" fillId="3" borderId="13" xfId="0" applyNumberFormat="1" applyFont="1" applyFill="1" applyBorder="1" applyAlignment="1">
      <alignment horizontal="center" vertical="center"/>
    </xf>
    <xf numFmtId="167" fontId="15" fillId="3" borderId="0" xfId="0" applyNumberFormat="1" applyFont="1" applyFill="1" applyAlignment="1">
      <alignment horizontal="center" vertical="center"/>
    </xf>
    <xf numFmtId="167" fontId="0" fillId="6" borderId="9" xfId="0" applyNumberFormat="1" applyFill="1" applyBorder="1" applyAlignment="1" applyProtection="1">
      <alignment horizontal="center" vertical="center"/>
      <protection locked="0"/>
    </xf>
    <xf numFmtId="8" fontId="0" fillId="6" borderId="56" xfId="0" applyNumberFormat="1" applyFill="1" applyBorder="1" applyAlignment="1" applyProtection="1">
      <alignment horizontal="center" vertical="center"/>
      <protection locked="0"/>
    </xf>
    <xf numFmtId="167" fontId="0" fillId="6" borderId="11" xfId="0" applyNumberFormat="1" applyFill="1" applyBorder="1" applyAlignment="1" applyProtection="1">
      <alignment horizontal="center" vertical="center"/>
      <protection locked="0"/>
    </xf>
    <xf numFmtId="8" fontId="0" fillId="6" borderId="57" xfId="0" applyNumberFormat="1" applyFill="1" applyBorder="1" applyAlignment="1" applyProtection="1">
      <alignment horizontal="center" vertical="center"/>
      <protection locked="0"/>
    </xf>
    <xf numFmtId="167" fontId="0" fillId="6" borderId="13" xfId="0" applyNumberFormat="1" applyFill="1" applyBorder="1" applyAlignment="1" applyProtection="1">
      <alignment horizontal="center" vertical="center"/>
      <protection locked="0"/>
    </xf>
    <xf numFmtId="8" fontId="0" fillId="6" borderId="58" xfId="0" applyNumberFormat="1" applyFill="1" applyBorder="1" applyAlignment="1" applyProtection="1">
      <alignment horizontal="center" vertical="center"/>
      <protection locked="0"/>
    </xf>
    <xf numFmtId="167" fontId="0" fillId="6" borderId="31" xfId="0" applyNumberFormat="1" applyFill="1" applyBorder="1" applyAlignment="1" applyProtection="1">
      <alignment horizontal="center" vertical="center"/>
      <protection locked="0"/>
    </xf>
    <xf numFmtId="8" fontId="0" fillId="6" borderId="75" xfId="0" applyNumberFormat="1" applyFill="1" applyBorder="1" applyAlignment="1" applyProtection="1">
      <alignment horizontal="center" vertical="center"/>
      <protection locked="0"/>
    </xf>
    <xf numFmtId="167" fontId="0" fillId="6" borderId="35" xfId="0" applyNumberFormat="1" applyFill="1" applyBorder="1" applyAlignment="1" applyProtection="1">
      <alignment horizontal="center" vertical="center"/>
      <protection locked="0"/>
    </xf>
    <xf numFmtId="8" fontId="0" fillId="6" borderId="70" xfId="0" applyNumberFormat="1" applyFill="1" applyBorder="1" applyAlignment="1" applyProtection="1">
      <alignment horizontal="center" vertical="center"/>
      <protection locked="0"/>
    </xf>
    <xf numFmtId="8" fontId="0" fillId="6" borderId="10" xfId="0" applyNumberFormat="1" applyFill="1" applyBorder="1" applyAlignment="1" applyProtection="1">
      <alignment horizontal="center" vertical="center"/>
      <protection locked="0"/>
    </xf>
    <xf numFmtId="8" fontId="0" fillId="6" borderId="12" xfId="0" applyNumberFormat="1" applyFill="1" applyBorder="1" applyAlignment="1" applyProtection="1">
      <alignment horizontal="center" vertical="center"/>
      <protection locked="0"/>
    </xf>
    <xf numFmtId="8" fontId="0" fillId="6" borderId="14" xfId="0" applyNumberFormat="1" applyFill="1" applyBorder="1" applyAlignment="1" applyProtection="1">
      <alignment horizontal="center" vertical="center"/>
      <protection locked="0"/>
    </xf>
    <xf numFmtId="0" fontId="0" fillId="2" borderId="0" xfId="0" applyFill="1" applyAlignment="1" applyProtection="1">
      <alignment vertical="center"/>
    </xf>
    <xf numFmtId="0" fontId="0" fillId="3" borderId="0" xfId="0" applyFill="1" applyAlignment="1" applyProtection="1">
      <alignment vertical="center"/>
    </xf>
    <xf numFmtId="0" fontId="15" fillId="3" borderId="0" xfId="0" applyFont="1" applyFill="1" applyAlignment="1" applyProtection="1">
      <alignment horizontal="center" vertical="center"/>
    </xf>
    <xf numFmtId="8" fontId="0" fillId="3" borderId="24" xfId="0" applyNumberFormat="1" applyFill="1" applyBorder="1" applyAlignment="1" applyProtection="1">
      <alignment horizontal="center" vertical="center"/>
    </xf>
    <xf numFmtId="8" fontId="0" fillId="3" borderId="25" xfId="0" applyNumberFormat="1" applyFill="1" applyBorder="1" applyAlignment="1" applyProtection="1">
      <alignment horizontal="center" vertical="center"/>
    </xf>
    <xf numFmtId="8" fontId="0" fillId="3" borderId="71" xfId="0" applyNumberFormat="1" applyFill="1" applyBorder="1" applyAlignment="1" applyProtection="1">
      <alignment horizontal="center" vertical="center"/>
    </xf>
    <xf numFmtId="8" fontId="0" fillId="3" borderId="26" xfId="0" applyNumberFormat="1" applyFill="1" applyBorder="1" applyAlignment="1" applyProtection="1">
      <alignment horizontal="center" vertical="center"/>
    </xf>
    <xf numFmtId="8" fontId="0" fillId="3" borderId="68" xfId="0" applyNumberFormat="1" applyFill="1" applyBorder="1" applyAlignment="1" applyProtection="1">
      <alignment horizontal="center" vertical="center"/>
    </xf>
    <xf numFmtId="167" fontId="0" fillId="3" borderId="38" xfId="0" applyNumberFormat="1" applyFill="1" applyBorder="1" applyAlignment="1" applyProtection="1">
      <alignment horizontal="center" vertical="center"/>
    </xf>
    <xf numFmtId="8" fontId="0" fillId="3" borderId="38" xfId="0" applyNumberFormat="1" applyFill="1" applyBorder="1" applyAlignment="1" applyProtection="1">
      <alignment horizontal="center" vertical="center"/>
    </xf>
    <xf numFmtId="167" fontId="16" fillId="10" borderId="80" xfId="1" applyNumberFormat="1" applyBorder="1" applyAlignment="1" applyProtection="1">
      <alignment horizontal="center" vertical="center"/>
    </xf>
    <xf numFmtId="8" fontId="16" fillId="10" borderId="81" xfId="1" applyNumberFormat="1" applyBorder="1" applyAlignment="1" applyProtection="1">
      <alignment horizontal="center" vertical="center"/>
    </xf>
    <xf numFmtId="8" fontId="0" fillId="3" borderId="0" xfId="0" applyNumberFormat="1" applyFill="1" applyAlignment="1" applyProtection="1">
      <alignment vertical="center"/>
    </xf>
    <xf numFmtId="0" fontId="0" fillId="3" borderId="4" xfId="0" applyFill="1" applyBorder="1" applyAlignment="1" applyProtection="1">
      <alignment vertical="center"/>
    </xf>
    <xf numFmtId="0" fontId="0" fillId="3" borderId="6" xfId="0" applyFill="1" applyBorder="1" applyAlignment="1" applyProtection="1">
      <alignment vertical="center"/>
    </xf>
    <xf numFmtId="0" fontId="6" fillId="9" borderId="35" xfId="0" applyFont="1" applyFill="1" applyBorder="1" applyAlignment="1" applyProtection="1">
      <alignment horizontal="center" vertical="center"/>
    </xf>
    <xf numFmtId="0" fontId="6" fillId="9" borderId="69" xfId="0" applyFont="1" applyFill="1" applyBorder="1" applyAlignment="1" applyProtection="1">
      <alignment horizontal="center" vertical="center"/>
    </xf>
    <xf numFmtId="0" fontId="6" fillId="9" borderId="70" xfId="0" applyFont="1" applyFill="1" applyBorder="1" applyAlignment="1" applyProtection="1">
      <alignment horizontal="center" vertical="center"/>
    </xf>
    <xf numFmtId="0" fontId="6" fillId="9" borderId="36" xfId="0" applyFont="1" applyFill="1" applyBorder="1" applyAlignment="1" applyProtection="1">
      <alignment horizontal="center" vertical="center"/>
    </xf>
    <xf numFmtId="0" fontId="6" fillId="3" borderId="52"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6" xfId="0" applyFont="1" applyFill="1" applyBorder="1" applyAlignment="1">
      <alignment horizontal="center" vertical="center"/>
    </xf>
    <xf numFmtId="0" fontId="0" fillId="3" borderId="0" xfId="0" applyFont="1" applyFill="1" applyProtection="1"/>
    <xf numFmtId="0" fontId="0" fillId="3" borderId="0" xfId="0" applyFont="1" applyFill="1" applyAlignment="1" applyProtection="1"/>
    <xf numFmtId="0" fontId="0" fillId="3" borderId="15" xfId="0" applyFont="1" applyFill="1" applyBorder="1" applyProtection="1"/>
    <xf numFmtId="0" fontId="0" fillId="3" borderId="16" xfId="0" applyFont="1" applyFill="1" applyBorder="1" applyProtection="1"/>
    <xf numFmtId="0" fontId="0" fillId="3" borderId="17" xfId="0" applyFont="1" applyFill="1" applyBorder="1" applyProtection="1"/>
    <xf numFmtId="0" fontId="5" fillId="3" borderId="4" xfId="0" applyFont="1" applyFill="1" applyBorder="1" applyAlignment="1" applyProtection="1">
      <alignment vertical="center" wrapText="1"/>
    </xf>
    <xf numFmtId="0" fontId="5" fillId="3" borderId="6" xfId="0" applyFont="1" applyFill="1" applyBorder="1" applyAlignment="1" applyProtection="1">
      <alignment vertical="center" wrapText="1"/>
    </xf>
    <xf numFmtId="0" fontId="5" fillId="9" borderId="11" xfId="0" applyFont="1" applyFill="1" applyBorder="1" applyAlignment="1" applyProtection="1">
      <alignment horizontal="center" vertical="center" wrapText="1"/>
    </xf>
    <xf numFmtId="0" fontId="5" fillId="9" borderId="8" xfId="0" applyFont="1" applyFill="1" applyBorder="1" applyAlignment="1" applyProtection="1">
      <alignment horizontal="center" vertical="center" wrapText="1"/>
    </xf>
    <xf numFmtId="0" fontId="5" fillId="9" borderId="12" xfId="0" applyFont="1" applyFill="1" applyBorder="1" applyAlignment="1" applyProtection="1">
      <alignment horizontal="center" vertical="center"/>
    </xf>
    <xf numFmtId="0" fontId="5" fillId="9" borderId="22" xfId="0" applyFont="1" applyFill="1" applyBorder="1" applyAlignment="1" applyProtection="1">
      <alignment horizontal="center" vertical="center" wrapText="1"/>
    </xf>
    <xf numFmtId="0" fontId="5" fillId="3" borderId="48" xfId="0" applyFont="1" applyFill="1" applyBorder="1" applyAlignment="1" applyProtection="1">
      <alignment vertical="center" wrapText="1"/>
    </xf>
    <xf numFmtId="0" fontId="5" fillId="9" borderId="13" xfId="0" applyFont="1" applyFill="1" applyBorder="1" applyAlignment="1" applyProtection="1">
      <alignment horizontal="center" vertical="center" wrapText="1"/>
    </xf>
    <xf numFmtId="0" fontId="5" fillId="9" borderId="20" xfId="0" applyFont="1" applyFill="1" applyBorder="1" applyAlignment="1" applyProtection="1">
      <alignment horizontal="center" vertical="center" wrapText="1"/>
    </xf>
    <xf numFmtId="0" fontId="5" fillId="9" borderId="14" xfId="0" applyFont="1" applyFill="1" applyBorder="1" applyAlignment="1" applyProtection="1">
      <alignment horizontal="center" vertical="center"/>
    </xf>
    <xf numFmtId="0" fontId="5" fillId="9" borderId="23" xfId="0" applyFont="1" applyFill="1" applyBorder="1" applyAlignment="1" applyProtection="1">
      <alignment horizontal="center" vertical="center" wrapText="1"/>
    </xf>
    <xf numFmtId="0" fontId="5" fillId="3" borderId="30" xfId="0" applyFont="1" applyFill="1" applyBorder="1" applyAlignment="1" applyProtection="1">
      <alignment horizontal="left" vertical="center"/>
    </xf>
    <xf numFmtId="0" fontId="5" fillId="3" borderId="16" xfId="0" applyFont="1" applyFill="1" applyBorder="1" applyAlignment="1" applyProtection="1">
      <alignment horizontal="left" vertical="center"/>
    </xf>
    <xf numFmtId="0" fontId="5" fillId="3" borderId="17" xfId="0" applyFont="1" applyFill="1" applyBorder="1" applyAlignment="1" applyProtection="1">
      <alignment horizontal="left" vertical="center"/>
    </xf>
    <xf numFmtId="0" fontId="6" fillId="3" borderId="26" xfId="0" applyFont="1" applyFill="1" applyBorder="1" applyAlignment="1">
      <alignment horizontal="center" vertical="center"/>
    </xf>
    <xf numFmtId="0" fontId="0" fillId="6" borderId="11" xfId="0" applyFill="1" applyBorder="1" applyAlignment="1" applyProtection="1">
      <alignment horizontal="center" vertical="center"/>
      <protection locked="0"/>
    </xf>
    <xf numFmtId="0" fontId="0" fillId="6" borderId="12" xfId="0" applyFill="1" applyBorder="1" applyAlignment="1" applyProtection="1">
      <alignment horizontal="center" vertical="center"/>
      <protection locked="0"/>
    </xf>
    <xf numFmtId="0" fontId="0" fillId="6" borderId="13" xfId="0" applyFill="1" applyBorder="1" applyAlignment="1" applyProtection="1">
      <alignment horizontal="center" vertical="center"/>
      <protection locked="0"/>
    </xf>
    <xf numFmtId="0" fontId="0" fillId="6" borderId="14" xfId="0" applyFill="1" applyBorder="1" applyAlignment="1" applyProtection="1">
      <alignment horizontal="center" vertical="center"/>
      <protection locked="0"/>
    </xf>
    <xf numFmtId="3" fontId="6" fillId="3" borderId="69" xfId="0" applyNumberFormat="1" applyFont="1" applyFill="1" applyBorder="1" applyAlignment="1" applyProtection="1">
      <alignment horizontal="center" vertical="center" shrinkToFit="1"/>
    </xf>
    <xf numFmtId="3" fontId="6" fillId="6" borderId="36" xfId="0" applyNumberFormat="1" applyFont="1" applyFill="1" applyBorder="1" applyAlignment="1" applyProtection="1">
      <alignment horizontal="center" vertical="center" shrinkToFit="1"/>
      <protection locked="0"/>
    </xf>
    <xf numFmtId="3" fontId="6" fillId="3" borderId="71" xfId="0" applyNumberFormat="1" applyFont="1" applyFill="1" applyBorder="1" applyAlignment="1">
      <alignment horizontal="center" vertical="center" shrinkToFit="1"/>
    </xf>
    <xf numFmtId="3" fontId="6" fillId="3" borderId="37" xfId="0" applyNumberFormat="1" applyFont="1" applyFill="1" applyBorder="1" applyAlignment="1">
      <alignment horizontal="center" vertical="center" shrinkToFit="1"/>
    </xf>
    <xf numFmtId="49" fontId="5" fillId="5" borderId="13" xfId="0" applyNumberFormat="1" applyFont="1" applyFill="1" applyBorder="1" applyAlignment="1" applyProtection="1">
      <alignment horizontal="center" vertical="center" shrinkToFit="1"/>
      <protection locked="0"/>
    </xf>
    <xf numFmtId="49" fontId="5" fillId="5" borderId="20" xfId="0" applyNumberFormat="1" applyFont="1" applyFill="1" applyBorder="1" applyAlignment="1" applyProtection="1">
      <alignment horizontal="center" vertical="center" shrinkToFit="1"/>
      <protection locked="0"/>
    </xf>
    <xf numFmtId="49" fontId="5" fillId="5" borderId="14" xfId="0" applyNumberFormat="1" applyFont="1" applyFill="1" applyBorder="1" applyAlignment="1" applyProtection="1">
      <alignment horizontal="center" vertical="center" shrinkToFit="1"/>
      <protection locked="0"/>
    </xf>
    <xf numFmtId="49" fontId="5" fillId="5" borderId="23" xfId="0" applyNumberFormat="1" applyFont="1" applyFill="1" applyBorder="1" applyAlignment="1" applyProtection="1">
      <alignment horizontal="center" vertical="center" shrinkToFit="1"/>
      <protection locked="0"/>
    </xf>
    <xf numFmtId="49" fontId="5" fillId="5" borderId="31" xfId="0" applyNumberFormat="1" applyFont="1" applyFill="1" applyBorder="1" applyAlignment="1" applyProtection="1">
      <alignment horizontal="center" vertical="center" shrinkToFit="1"/>
      <protection locked="0"/>
    </xf>
    <xf numFmtId="49" fontId="5" fillId="5" borderId="74" xfId="0" applyNumberFormat="1" applyFont="1" applyFill="1" applyBorder="1" applyAlignment="1" applyProtection="1">
      <alignment horizontal="center" vertical="center" shrinkToFit="1"/>
      <protection locked="0"/>
    </xf>
    <xf numFmtId="49" fontId="5" fillId="5" borderId="32" xfId="0" applyNumberFormat="1" applyFont="1" applyFill="1" applyBorder="1" applyAlignment="1" applyProtection="1">
      <alignment horizontal="center" vertical="center" shrinkToFit="1"/>
      <protection locked="0"/>
    </xf>
    <xf numFmtId="49" fontId="5" fillId="5" borderId="11" xfId="0" applyNumberFormat="1" applyFont="1" applyFill="1" applyBorder="1" applyAlignment="1" applyProtection="1">
      <alignment horizontal="center" vertical="center" shrinkToFit="1"/>
      <protection locked="0"/>
    </xf>
    <xf numFmtId="49" fontId="5" fillId="5" borderId="8" xfId="0" applyNumberFormat="1" applyFont="1" applyFill="1" applyBorder="1" applyAlignment="1" applyProtection="1">
      <alignment horizontal="center" vertical="center" shrinkToFit="1"/>
      <protection locked="0"/>
    </xf>
    <xf numFmtId="49" fontId="5" fillId="5" borderId="12" xfId="0" applyNumberFormat="1" applyFont="1" applyFill="1" applyBorder="1" applyAlignment="1" applyProtection="1">
      <alignment horizontal="center" vertical="center" shrinkToFit="1"/>
      <protection locked="0"/>
    </xf>
    <xf numFmtId="0" fontId="6" fillId="3" borderId="48" xfId="0" applyFont="1" applyFill="1" applyBorder="1" applyAlignment="1">
      <alignment vertical="center" wrapText="1"/>
    </xf>
    <xf numFmtId="0" fontId="6" fillId="3" borderId="49" xfId="0" applyFont="1" applyFill="1" applyBorder="1" applyAlignment="1">
      <alignment vertical="center" wrapText="1"/>
    </xf>
    <xf numFmtId="0" fontId="6" fillId="3" borderId="50" xfId="0" applyFont="1" applyFill="1" applyBorder="1" applyAlignment="1">
      <alignment vertical="center" wrapText="1"/>
    </xf>
    <xf numFmtId="0" fontId="0" fillId="4" borderId="0" xfId="0" applyFont="1" applyFill="1" applyProtection="1"/>
    <xf numFmtId="0" fontId="0" fillId="4" borderId="0" xfId="0" applyFont="1" applyFill="1" applyAlignment="1" applyProtection="1"/>
    <xf numFmtId="0" fontId="0" fillId="3" borderId="0" xfId="0" applyFont="1" applyFill="1" applyBorder="1" applyAlignment="1" applyProtection="1">
      <alignment horizontal="left"/>
    </xf>
    <xf numFmtId="49" fontId="0" fillId="5" borderId="38" xfId="0" applyNumberFormat="1" applyFont="1" applyFill="1" applyBorder="1" applyAlignment="1" applyProtection="1">
      <alignment horizontal="center"/>
      <protection locked="0"/>
    </xf>
    <xf numFmtId="1" fontId="0" fillId="6" borderId="38" xfId="0" applyNumberFormat="1" applyFont="1" applyFill="1" applyBorder="1" applyAlignment="1" applyProtection="1">
      <alignment horizontal="center"/>
      <protection locked="0"/>
    </xf>
    <xf numFmtId="0" fontId="6" fillId="3" borderId="16" xfId="0" applyFont="1" applyFill="1" applyBorder="1" applyAlignment="1">
      <alignment horizontal="center" vertical="center"/>
    </xf>
    <xf numFmtId="166" fontId="0" fillId="3" borderId="32" xfId="0" applyNumberFormat="1" applyFill="1" applyBorder="1" applyAlignment="1" applyProtection="1">
      <alignment horizontal="center" shrinkToFit="1"/>
    </xf>
    <xf numFmtId="166" fontId="0" fillId="3" borderId="36" xfId="0" applyNumberFormat="1" applyFill="1" applyBorder="1" applyAlignment="1" applyProtection="1">
      <alignment horizontal="center" shrinkToFit="1"/>
    </xf>
    <xf numFmtId="166" fontId="0" fillId="3" borderId="12" xfId="0" applyNumberFormat="1" applyFill="1" applyBorder="1" applyAlignment="1" applyProtection="1">
      <alignment horizontal="center" shrinkToFit="1"/>
    </xf>
    <xf numFmtId="166" fontId="0" fillId="3" borderId="14" xfId="0" applyNumberFormat="1" applyFill="1" applyBorder="1" applyAlignment="1" applyProtection="1">
      <alignment horizontal="center" shrinkToFit="1"/>
    </xf>
    <xf numFmtId="0" fontId="0" fillId="3" borderId="48" xfId="0" applyFill="1" applyBorder="1" applyAlignment="1" applyProtection="1">
      <alignment vertical="center"/>
    </xf>
    <xf numFmtId="0" fontId="6" fillId="9" borderId="13" xfId="0" applyFont="1" applyFill="1" applyBorder="1" applyAlignment="1" applyProtection="1">
      <alignment horizontal="center" vertical="center"/>
    </xf>
    <xf numFmtId="0" fontId="6" fillId="9" borderId="20" xfId="0" applyFont="1" applyFill="1" applyBorder="1" applyAlignment="1" applyProtection="1">
      <alignment horizontal="center" vertical="center"/>
    </xf>
    <xf numFmtId="0" fontId="6" fillId="9" borderId="58" xfId="0" applyFont="1" applyFill="1" applyBorder="1" applyAlignment="1" applyProtection="1">
      <alignment horizontal="center" vertical="center"/>
    </xf>
    <xf numFmtId="0" fontId="6" fillId="9" borderId="14" xfId="0" applyFont="1" applyFill="1" applyBorder="1" applyAlignment="1" applyProtection="1">
      <alignment horizontal="center" vertical="center"/>
    </xf>
    <xf numFmtId="0" fontId="6" fillId="3" borderId="17" xfId="0" applyFont="1" applyFill="1" applyBorder="1" applyAlignment="1">
      <alignment horizontal="center" vertical="center" shrinkToFit="1"/>
    </xf>
    <xf numFmtId="166" fontId="0" fillId="11" borderId="38" xfId="0" applyNumberFormat="1" applyFont="1" applyFill="1" applyBorder="1" applyAlignment="1" applyProtection="1">
      <alignment horizontal="center"/>
      <protection locked="0"/>
    </xf>
    <xf numFmtId="0" fontId="0" fillId="3" borderId="28" xfId="0" applyFont="1" applyFill="1" applyBorder="1" applyAlignment="1">
      <alignment horizontal="left" vertical="center" shrinkToFit="1"/>
    </xf>
    <xf numFmtId="166" fontId="0" fillId="6" borderId="10" xfId="0" applyNumberFormat="1" applyFont="1" applyFill="1" applyBorder="1" applyAlignment="1" applyProtection="1">
      <alignment horizontal="center" vertical="center"/>
      <protection locked="0"/>
    </xf>
    <xf numFmtId="166" fontId="0" fillId="6" borderId="12" xfId="0" applyNumberFormat="1" applyFont="1" applyFill="1" applyBorder="1" applyAlignment="1" applyProtection="1">
      <alignment horizontal="center" vertical="center"/>
      <protection locked="0"/>
    </xf>
    <xf numFmtId="166" fontId="0" fillId="6" borderId="14" xfId="0" applyNumberFormat="1" applyFont="1" applyFill="1" applyBorder="1" applyAlignment="1" applyProtection="1">
      <alignment horizontal="center" vertical="center"/>
      <protection locked="0"/>
    </xf>
    <xf numFmtId="3" fontId="6" fillId="6" borderId="26" xfId="0" applyNumberFormat="1" applyFont="1" applyFill="1" applyBorder="1" applyAlignment="1" applyProtection="1">
      <alignment horizontal="center" vertical="center" shrinkToFit="1"/>
      <protection locked="0"/>
    </xf>
    <xf numFmtId="3" fontId="6" fillId="6" borderId="43" xfId="0" applyNumberFormat="1" applyFont="1" applyFill="1" applyBorder="1" applyAlignment="1" applyProtection="1">
      <alignment horizontal="center" vertical="center" shrinkToFit="1"/>
      <protection locked="0"/>
    </xf>
    <xf numFmtId="3" fontId="6" fillId="6" borderId="69" xfId="0" applyNumberFormat="1" applyFont="1" applyFill="1" applyBorder="1" applyAlignment="1" applyProtection="1">
      <alignment horizontal="center" vertical="center" shrinkToFit="1"/>
      <protection locked="0"/>
    </xf>
    <xf numFmtId="3" fontId="6" fillId="3" borderId="18" xfId="0" applyNumberFormat="1" applyFont="1" applyFill="1" applyBorder="1" applyAlignment="1" applyProtection="1">
      <alignment horizontal="center" vertical="center" shrinkToFit="1"/>
    </xf>
    <xf numFmtId="3" fontId="6" fillId="3" borderId="66" xfId="0" applyNumberFormat="1" applyFont="1" applyFill="1" applyBorder="1" applyAlignment="1" applyProtection="1">
      <alignment horizontal="center" vertical="center" shrinkToFit="1"/>
    </xf>
    <xf numFmtId="3" fontId="6" fillId="3" borderId="67" xfId="0" applyNumberFormat="1" applyFont="1" applyFill="1" applyBorder="1" applyAlignment="1" applyProtection="1">
      <alignment horizontal="center" vertical="center" shrinkToFit="1"/>
    </xf>
    <xf numFmtId="3" fontId="6" fillId="3" borderId="64" xfId="0" applyNumberFormat="1" applyFont="1" applyFill="1" applyBorder="1" applyAlignment="1" applyProtection="1">
      <alignment horizontal="center" vertical="center" shrinkToFit="1"/>
    </xf>
    <xf numFmtId="3" fontId="6" fillId="3" borderId="3" xfId="0" applyNumberFormat="1" applyFont="1" applyFill="1" applyBorder="1" applyAlignment="1" applyProtection="1">
      <alignment horizontal="center" vertical="center" shrinkToFit="1"/>
    </xf>
    <xf numFmtId="3" fontId="6" fillId="3" borderId="18" xfId="0" applyNumberFormat="1" applyFont="1" applyFill="1" applyBorder="1" applyAlignment="1">
      <alignment horizontal="center" vertical="center"/>
    </xf>
    <xf numFmtId="0" fontId="6" fillId="3" borderId="66" xfId="0" applyFont="1" applyFill="1" applyBorder="1" applyAlignment="1">
      <alignment horizontal="center" vertical="center"/>
    </xf>
    <xf numFmtId="0" fontId="6" fillId="3" borderId="64" xfId="0" applyFont="1" applyFill="1" applyBorder="1" applyAlignment="1">
      <alignment horizontal="center" vertical="center"/>
    </xf>
    <xf numFmtId="0" fontId="6" fillId="3" borderId="65" xfId="0" applyFont="1" applyFill="1" applyBorder="1" applyAlignment="1">
      <alignment horizontal="center" vertical="center"/>
    </xf>
    <xf numFmtId="0" fontId="6" fillId="3" borderId="67" xfId="0" applyFont="1" applyFill="1" applyBorder="1" applyAlignment="1">
      <alignment horizontal="center" vertical="center"/>
    </xf>
    <xf numFmtId="0" fontId="6" fillId="3" borderId="38" xfId="0" applyFont="1" applyFill="1" applyBorder="1" applyAlignment="1">
      <alignment horizontal="center" vertical="center"/>
    </xf>
    <xf numFmtId="0" fontId="8" fillId="3" borderId="0" xfId="0" applyFont="1" applyFill="1" applyAlignment="1" applyProtection="1"/>
    <xf numFmtId="0" fontId="6" fillId="3" borderId="6" xfId="0" applyFont="1" applyFill="1" applyBorder="1" applyAlignment="1">
      <alignment horizontal="center" vertical="center"/>
    </xf>
    <xf numFmtId="0" fontId="6" fillId="3" borderId="20" xfId="0" applyFont="1" applyFill="1" applyBorder="1" applyAlignment="1">
      <alignment horizontal="center" vertical="center"/>
    </xf>
    <xf numFmtId="3" fontId="6" fillId="6" borderId="74" xfId="0" applyNumberFormat="1" applyFont="1" applyFill="1" applyBorder="1" applyAlignment="1" applyProtection="1">
      <alignment horizontal="center" vertical="center" shrinkToFit="1"/>
      <protection locked="0"/>
    </xf>
    <xf numFmtId="3" fontId="6" fillId="3" borderId="66" xfId="0" applyNumberFormat="1" applyFont="1" applyFill="1" applyBorder="1" applyAlignment="1">
      <alignment horizontal="center" vertical="center" shrinkToFit="1"/>
    </xf>
    <xf numFmtId="0" fontId="6" fillId="3" borderId="29" xfId="0" applyFont="1" applyFill="1" applyBorder="1" applyAlignment="1">
      <alignment horizontal="center" vertical="center" wrapText="1"/>
    </xf>
    <xf numFmtId="3" fontId="6" fillId="6" borderId="73" xfId="0" applyNumberFormat="1" applyFont="1" applyFill="1" applyBorder="1" applyAlignment="1" applyProtection="1">
      <alignment horizontal="center" vertical="center" shrinkToFit="1"/>
      <protection locked="0"/>
    </xf>
    <xf numFmtId="3" fontId="6" fillId="6" borderId="22" xfId="0" applyNumberFormat="1" applyFont="1" applyFill="1" applyBorder="1" applyAlignment="1" applyProtection="1">
      <alignment horizontal="center" vertical="center" shrinkToFit="1"/>
      <protection locked="0"/>
    </xf>
    <xf numFmtId="3" fontId="6" fillId="6" borderId="72" xfId="0" applyNumberFormat="1" applyFont="1" applyFill="1" applyBorder="1" applyAlignment="1" applyProtection="1">
      <alignment horizontal="center" vertical="center" shrinkToFit="1"/>
      <protection locked="0"/>
    </xf>
    <xf numFmtId="3" fontId="6" fillId="3" borderId="65" xfId="0" applyNumberFormat="1" applyFont="1" applyFill="1" applyBorder="1" applyAlignment="1">
      <alignment horizontal="center" vertical="center" shrinkToFit="1"/>
    </xf>
    <xf numFmtId="3" fontId="6" fillId="3" borderId="74" xfId="0" applyNumberFormat="1" applyFont="1" applyFill="1" applyBorder="1" applyAlignment="1" applyProtection="1">
      <alignment horizontal="center" vertical="center" shrinkToFit="1"/>
    </xf>
    <xf numFmtId="3" fontId="6" fillId="3" borderId="8" xfId="0" applyNumberFormat="1" applyFont="1" applyFill="1" applyBorder="1" applyAlignment="1" applyProtection="1">
      <alignment horizontal="center" vertical="center" shrinkToFit="1"/>
    </xf>
    <xf numFmtId="0" fontId="6" fillId="3" borderId="0" xfId="0" applyFont="1" applyFill="1" applyBorder="1" applyAlignment="1" applyProtection="1">
      <alignment horizontal="center" vertical="center" wrapText="1"/>
    </xf>
    <xf numFmtId="3" fontId="0" fillId="6" borderId="61" xfId="0" applyNumberFormat="1" applyFont="1" applyFill="1" applyBorder="1" applyAlignment="1" applyProtection="1">
      <alignment horizontal="center" vertical="center" shrinkToFit="1"/>
      <protection locked="0"/>
    </xf>
    <xf numFmtId="3" fontId="0" fillId="6" borderId="62" xfId="0" applyNumberFormat="1" applyFont="1" applyFill="1" applyBorder="1" applyAlignment="1" applyProtection="1">
      <alignment horizontal="center" vertical="center" shrinkToFit="1"/>
      <protection locked="0"/>
    </xf>
    <xf numFmtId="3" fontId="0" fillId="6" borderId="63" xfId="0" applyNumberFormat="1" applyFont="1" applyFill="1" applyBorder="1" applyAlignment="1" applyProtection="1">
      <alignment horizontal="center" vertical="center" shrinkToFit="1"/>
      <protection locked="0"/>
    </xf>
    <xf numFmtId="3" fontId="0" fillId="6" borderId="61" xfId="0" applyNumberFormat="1" applyFont="1" applyFill="1" applyBorder="1" applyAlignment="1" applyProtection="1">
      <alignment horizontal="center" vertical="center"/>
      <protection locked="0"/>
    </xf>
    <xf numFmtId="3" fontId="0" fillId="6" borderId="62" xfId="0" applyNumberFormat="1" applyFont="1" applyFill="1" applyBorder="1" applyAlignment="1" applyProtection="1">
      <alignment horizontal="center" vertical="center"/>
      <protection locked="0"/>
    </xf>
    <xf numFmtId="3" fontId="0" fillId="6" borderId="63" xfId="0" applyNumberFormat="1" applyFont="1" applyFill="1" applyBorder="1" applyAlignment="1" applyProtection="1">
      <alignment horizontal="center" vertical="center"/>
      <protection locked="0"/>
    </xf>
    <xf numFmtId="169" fontId="0" fillId="7" borderId="38" xfId="0" applyNumberFormat="1" applyFill="1" applyBorder="1" applyAlignment="1">
      <alignment horizontal="center" vertical="center"/>
    </xf>
    <xf numFmtId="169" fontId="0" fillId="7" borderId="3" xfId="0" applyNumberFormat="1" applyFill="1" applyBorder="1" applyAlignment="1">
      <alignment horizontal="center" vertical="center"/>
    </xf>
    <xf numFmtId="0" fontId="22" fillId="3" borderId="0" xfId="2" applyFill="1" applyAlignment="1" applyProtection="1"/>
    <xf numFmtId="168" fontId="0" fillId="3" borderId="8" xfId="0" applyNumberFormat="1" applyFill="1" applyBorder="1" applyAlignment="1" applyProtection="1">
      <alignment horizontal="center" vertical="center" shrinkToFit="1"/>
    </xf>
    <xf numFmtId="168" fontId="0" fillId="3" borderId="20" xfId="0" applyNumberFormat="1" applyFill="1" applyBorder="1" applyAlignment="1" applyProtection="1">
      <alignment horizontal="center" vertical="center" shrinkToFit="1"/>
    </xf>
    <xf numFmtId="8" fontId="0" fillId="11" borderId="38" xfId="0" applyNumberFormat="1" applyFont="1" applyFill="1" applyBorder="1" applyAlignment="1" applyProtection="1">
      <alignment horizontal="center"/>
      <protection locked="0"/>
    </xf>
    <xf numFmtId="0" fontId="8" fillId="4" borderId="0" xfId="0" applyFont="1" applyFill="1" applyAlignment="1">
      <alignment vertical="center"/>
    </xf>
    <xf numFmtId="168" fontId="0" fillId="3" borderId="73" xfId="0" applyNumberFormat="1" applyFill="1" applyBorder="1" applyAlignment="1" applyProtection="1">
      <alignment horizontal="center" vertical="center" shrinkToFit="1"/>
    </xf>
    <xf numFmtId="168" fontId="0" fillId="3" borderId="74" xfId="0" applyNumberFormat="1" applyFill="1" applyBorder="1" applyAlignment="1" applyProtection="1">
      <alignment horizontal="center" vertical="center" shrinkToFit="1"/>
    </xf>
    <xf numFmtId="168" fontId="0" fillId="3" borderId="75" xfId="0" applyNumberFormat="1" applyFill="1" applyBorder="1" applyAlignment="1" applyProtection="1">
      <alignment horizontal="center" vertical="center" shrinkToFit="1"/>
    </xf>
    <xf numFmtId="168" fontId="0" fillId="3" borderId="31" xfId="0" applyNumberFormat="1" applyFill="1" applyBorder="1" applyAlignment="1" applyProtection="1">
      <alignment horizontal="center" vertical="center" shrinkToFit="1"/>
    </xf>
    <xf numFmtId="168" fontId="0" fillId="3" borderId="32" xfId="0" applyNumberFormat="1" applyFill="1" applyBorder="1" applyAlignment="1" applyProtection="1">
      <alignment horizontal="center" vertical="center" shrinkToFit="1"/>
    </xf>
    <xf numFmtId="168" fontId="0" fillId="3" borderId="22" xfId="0" applyNumberFormat="1" applyFill="1" applyBorder="1" applyAlignment="1" applyProtection="1">
      <alignment horizontal="center" vertical="center" shrinkToFit="1"/>
    </xf>
    <xf numFmtId="168" fontId="0" fillId="3" borderId="57" xfId="0" applyNumberFormat="1" applyFill="1" applyBorder="1" applyAlignment="1" applyProtection="1">
      <alignment horizontal="center" vertical="center" shrinkToFit="1"/>
    </xf>
    <xf numFmtId="168" fontId="0" fillId="3" borderId="11" xfId="0" applyNumberFormat="1" applyFill="1" applyBorder="1" applyAlignment="1" applyProtection="1">
      <alignment horizontal="center" vertical="center" shrinkToFit="1"/>
    </xf>
    <xf numFmtId="168" fontId="0" fillId="3" borderId="12" xfId="0" applyNumberFormat="1" applyFill="1" applyBorder="1" applyAlignment="1" applyProtection="1">
      <alignment horizontal="center" vertical="center" shrinkToFit="1"/>
    </xf>
    <xf numFmtId="168" fontId="0" fillId="3" borderId="23" xfId="0" applyNumberFormat="1" applyFill="1" applyBorder="1" applyAlignment="1" applyProtection="1">
      <alignment horizontal="center" vertical="center" shrinkToFit="1"/>
    </xf>
    <xf numFmtId="168" fontId="0" fillId="3" borderId="58" xfId="0" applyNumberFormat="1" applyFill="1" applyBorder="1" applyAlignment="1" applyProtection="1">
      <alignment horizontal="center" vertical="center" shrinkToFit="1"/>
    </xf>
    <xf numFmtId="168" fontId="0" fillId="3" borderId="13" xfId="0" applyNumberFormat="1" applyFill="1" applyBorder="1" applyAlignment="1" applyProtection="1">
      <alignment horizontal="center" vertical="center" shrinkToFit="1"/>
    </xf>
    <xf numFmtId="168" fontId="0" fillId="3" borderId="14" xfId="0" applyNumberFormat="1" applyFill="1" applyBorder="1" applyAlignment="1" applyProtection="1">
      <alignment horizontal="center" vertical="center" shrinkToFit="1"/>
    </xf>
    <xf numFmtId="0" fontId="23" fillId="12" borderId="1" xfId="0" applyFont="1" applyFill="1" applyBorder="1" applyAlignment="1">
      <alignment horizontal="left" vertical="center"/>
    </xf>
    <xf numFmtId="0" fontId="23" fillId="12" borderId="38" xfId="0" applyFont="1" applyFill="1" applyBorder="1" applyAlignment="1">
      <alignment horizontal="center" vertical="center"/>
    </xf>
    <xf numFmtId="0" fontId="23" fillId="12" borderId="3" xfId="0" applyFont="1" applyFill="1" applyBorder="1" applyAlignment="1">
      <alignment horizontal="center" vertical="center"/>
    </xf>
    <xf numFmtId="0" fontId="23" fillId="13" borderId="1" xfId="0" applyFont="1" applyFill="1" applyBorder="1" applyAlignment="1">
      <alignment horizontal="left" vertical="center"/>
    </xf>
    <xf numFmtId="0" fontId="23" fillId="14" borderId="38" xfId="0" applyFont="1" applyFill="1" applyBorder="1" applyAlignment="1">
      <alignment horizontal="center" vertical="center"/>
    </xf>
    <xf numFmtId="0" fontId="23" fillId="14" borderId="3" xfId="0" applyFont="1" applyFill="1" applyBorder="1" applyAlignment="1">
      <alignment horizontal="center" vertical="center"/>
    </xf>
    <xf numFmtId="0" fontId="23" fillId="13" borderId="1" xfId="0" applyFont="1" applyFill="1" applyBorder="1" applyAlignment="1">
      <alignment horizontal="center" vertical="center"/>
    </xf>
    <xf numFmtId="2" fontId="23" fillId="14" borderId="38" xfId="0" applyNumberFormat="1" applyFont="1" applyFill="1" applyBorder="1" applyAlignment="1">
      <alignment horizontal="center" vertical="center"/>
    </xf>
    <xf numFmtId="2" fontId="23" fillId="14" borderId="3" xfId="0" applyNumberFormat="1" applyFont="1" applyFill="1" applyBorder="1" applyAlignment="1">
      <alignment horizontal="center" vertical="center"/>
    </xf>
    <xf numFmtId="0" fontId="23" fillId="12" borderId="1" xfId="0" applyFont="1" applyFill="1" applyBorder="1" applyAlignment="1">
      <alignment horizontal="center" vertical="center"/>
    </xf>
    <xf numFmtId="2" fontId="23" fillId="12" borderId="38" xfId="0" applyNumberFormat="1" applyFont="1" applyFill="1" applyBorder="1" applyAlignment="1">
      <alignment horizontal="center" vertical="center"/>
    </xf>
    <xf numFmtId="2" fontId="23" fillId="12" borderId="3" xfId="0" applyNumberFormat="1" applyFont="1" applyFill="1" applyBorder="1" applyAlignment="1">
      <alignment horizontal="center" vertical="center"/>
    </xf>
    <xf numFmtId="8" fontId="0" fillId="3" borderId="15" xfId="0" applyNumberFormat="1" applyFill="1" applyBorder="1" applyAlignment="1" applyProtection="1">
      <alignment horizontal="center"/>
    </xf>
    <xf numFmtId="8" fontId="0" fillId="3" borderId="56" xfId="0" applyNumberFormat="1" applyFill="1" applyBorder="1" applyAlignment="1" applyProtection="1">
      <alignment horizontal="center"/>
    </xf>
    <xf numFmtId="8" fontId="0" fillId="3" borderId="10" xfId="0" applyNumberFormat="1" applyFill="1" applyBorder="1" applyAlignment="1" applyProtection="1">
      <alignment horizontal="center"/>
    </xf>
    <xf numFmtId="1" fontId="0" fillId="3" borderId="17" xfId="0" applyNumberFormat="1" applyFill="1" applyBorder="1" applyAlignment="1" applyProtection="1">
      <alignment horizontal="center"/>
    </xf>
    <xf numFmtId="1" fontId="0" fillId="3" borderId="58" xfId="0" applyNumberFormat="1" applyFill="1" applyBorder="1" applyAlignment="1" applyProtection="1">
      <alignment horizontal="center"/>
    </xf>
    <xf numFmtId="1" fontId="0" fillId="3" borderId="14" xfId="0" applyNumberFormat="1" applyFill="1" applyBorder="1" applyAlignment="1" applyProtection="1">
      <alignment horizontal="center"/>
    </xf>
    <xf numFmtId="0" fontId="0" fillId="3" borderId="0" xfId="0" applyFill="1" applyAlignment="1" applyProtection="1">
      <alignment horizontal="center" vertical="center"/>
    </xf>
    <xf numFmtId="164" fontId="0" fillId="3" borderId="1" xfId="0" applyNumberFormat="1" applyFill="1" applyBorder="1" applyAlignment="1" applyProtection="1">
      <alignment horizontal="center" vertical="center" wrapText="1"/>
    </xf>
    <xf numFmtId="164" fontId="0" fillId="3" borderId="67" xfId="0" applyNumberFormat="1" applyFill="1" applyBorder="1" applyAlignment="1" applyProtection="1">
      <alignment horizontal="center" vertical="center" wrapText="1"/>
    </xf>
    <xf numFmtId="164" fontId="0" fillId="3" borderId="64" xfId="0" applyNumberFormat="1" applyFill="1" applyBorder="1" applyAlignment="1" applyProtection="1">
      <alignment horizontal="center" vertical="center" wrapText="1"/>
    </xf>
    <xf numFmtId="166" fontId="0" fillId="3" borderId="67" xfId="0" applyNumberFormat="1" applyFill="1" applyBorder="1" applyAlignment="1" applyProtection="1">
      <alignment horizontal="center" vertical="center" wrapText="1"/>
    </xf>
    <xf numFmtId="166" fontId="0" fillId="3" borderId="64" xfId="0" applyNumberFormat="1" applyFill="1" applyBorder="1" applyAlignment="1" applyProtection="1">
      <alignment horizontal="center" vertical="center" wrapText="1"/>
    </xf>
    <xf numFmtId="3" fontId="0" fillId="3" borderId="67" xfId="0" applyNumberFormat="1" applyFill="1" applyBorder="1" applyAlignment="1" applyProtection="1">
      <alignment horizontal="center" vertical="center" wrapText="1"/>
    </xf>
    <xf numFmtId="3" fontId="0" fillId="3" borderId="64" xfId="0" applyNumberFormat="1" applyFill="1" applyBorder="1" applyAlignment="1" applyProtection="1">
      <alignment horizontal="center" vertical="center" wrapText="1"/>
    </xf>
    <xf numFmtId="164" fontId="0" fillId="6" borderId="15" xfId="0" applyNumberFormat="1" applyFill="1" applyBorder="1" applyAlignment="1" applyProtection="1">
      <alignment horizontal="center" vertical="center"/>
      <protection locked="0"/>
    </xf>
    <xf numFmtId="164" fontId="0" fillId="6" borderId="56" xfId="0" applyNumberFormat="1" applyFill="1" applyBorder="1" applyAlignment="1" applyProtection="1">
      <alignment horizontal="center" vertical="center"/>
      <protection locked="0"/>
    </xf>
    <xf numFmtId="164" fontId="0" fillId="3" borderId="10" xfId="0" applyNumberFormat="1" applyFill="1" applyBorder="1" applyAlignment="1" applyProtection="1">
      <alignment horizontal="center" shrinkToFit="1"/>
    </xf>
    <xf numFmtId="166" fontId="0" fillId="3" borderId="82" xfId="0" applyNumberFormat="1" applyFill="1" applyBorder="1" applyAlignment="1" applyProtection="1">
      <alignment horizontal="center" shrinkToFit="1"/>
    </xf>
    <xf numFmtId="166" fontId="0" fillId="3" borderId="75" xfId="0" applyNumberFormat="1" applyFill="1" applyBorder="1" applyAlignment="1" applyProtection="1">
      <alignment horizontal="center" shrinkToFit="1"/>
    </xf>
    <xf numFmtId="3" fontId="0" fillId="6" borderId="82" xfId="0" applyNumberFormat="1" applyFill="1" applyBorder="1" applyAlignment="1" applyProtection="1">
      <alignment horizontal="center" shrinkToFit="1"/>
      <protection locked="0"/>
    </xf>
    <xf numFmtId="3" fontId="0" fillId="6" borderId="56" xfId="0" applyNumberFormat="1" applyFill="1" applyBorder="1" applyAlignment="1" applyProtection="1">
      <alignment horizontal="center" shrinkToFit="1"/>
      <protection locked="0"/>
    </xf>
    <xf numFmtId="3" fontId="0" fillId="3" borderId="10" xfId="0" applyNumberFormat="1" applyFill="1" applyBorder="1" applyAlignment="1" applyProtection="1">
      <alignment horizontal="center" shrinkToFit="1"/>
    </xf>
    <xf numFmtId="164" fontId="0" fillId="6" borderId="34" xfId="0" applyNumberFormat="1" applyFill="1" applyBorder="1" applyAlignment="1" applyProtection="1">
      <alignment horizontal="center" vertical="center"/>
      <protection locked="0"/>
    </xf>
    <xf numFmtId="164" fontId="0" fillId="6" borderId="70" xfId="0" applyNumberFormat="1" applyFill="1" applyBorder="1" applyAlignment="1" applyProtection="1">
      <alignment horizontal="center" vertical="center"/>
      <protection locked="0"/>
    </xf>
    <xf numFmtId="164" fontId="0" fillId="3" borderId="36" xfId="0" applyNumberFormat="1" applyFill="1" applyBorder="1" applyAlignment="1" applyProtection="1">
      <alignment horizontal="center" shrinkToFit="1"/>
    </xf>
    <xf numFmtId="166" fontId="0" fillId="3" borderId="83" xfId="0" applyNumberFormat="1" applyFill="1" applyBorder="1" applyAlignment="1" applyProtection="1">
      <alignment horizontal="center" shrinkToFit="1"/>
    </xf>
    <xf numFmtId="166" fontId="0" fillId="3" borderId="70" xfId="0" applyNumberFormat="1" applyFill="1" applyBorder="1" applyAlignment="1" applyProtection="1">
      <alignment horizontal="center" shrinkToFit="1"/>
    </xf>
    <xf numFmtId="3" fontId="0" fillId="6" borderId="83" xfId="0" applyNumberFormat="1" applyFill="1" applyBorder="1" applyAlignment="1" applyProtection="1">
      <alignment horizontal="center" shrinkToFit="1"/>
      <protection locked="0"/>
    </xf>
    <xf numFmtId="3" fontId="0" fillId="6" borderId="70" xfId="0" applyNumberFormat="1" applyFill="1" applyBorder="1" applyAlignment="1" applyProtection="1">
      <alignment horizontal="center" shrinkToFit="1"/>
      <protection locked="0"/>
    </xf>
    <xf numFmtId="3" fontId="0" fillId="3" borderId="36" xfId="0" applyNumberFormat="1" applyFill="1" applyBorder="1" applyAlignment="1" applyProtection="1">
      <alignment horizontal="center" shrinkToFit="1"/>
    </xf>
    <xf numFmtId="164" fontId="0" fillId="6" borderId="16" xfId="0" applyNumberFormat="1" applyFill="1" applyBorder="1" applyAlignment="1" applyProtection="1">
      <alignment horizontal="center" vertical="center"/>
      <protection locked="0"/>
    </xf>
    <xf numFmtId="164" fontId="0" fillId="6" borderId="57" xfId="0" applyNumberFormat="1" applyFill="1" applyBorder="1" applyAlignment="1" applyProtection="1">
      <alignment horizontal="center" vertical="center"/>
      <protection locked="0"/>
    </xf>
    <xf numFmtId="164" fontId="0" fillId="3" borderId="12" xfId="0" applyNumberFormat="1" applyFill="1" applyBorder="1" applyAlignment="1" applyProtection="1">
      <alignment horizontal="center" shrinkToFit="1"/>
    </xf>
    <xf numFmtId="166" fontId="0" fillId="3" borderId="62" xfId="0" applyNumberFormat="1" applyFill="1" applyBorder="1" applyAlignment="1" applyProtection="1">
      <alignment horizontal="center" shrinkToFit="1"/>
    </xf>
    <xf numFmtId="166" fontId="0" fillId="3" borderId="57" xfId="0" applyNumberFormat="1" applyFill="1" applyBorder="1" applyAlignment="1" applyProtection="1">
      <alignment horizontal="center" shrinkToFit="1"/>
    </xf>
    <xf numFmtId="3" fontId="0" fillId="6" borderId="62" xfId="0" applyNumberFormat="1" applyFill="1" applyBorder="1" applyAlignment="1" applyProtection="1">
      <alignment horizontal="center" shrinkToFit="1"/>
      <protection locked="0"/>
    </xf>
    <xf numFmtId="3" fontId="0" fillId="6" borderId="57" xfId="0" applyNumberFormat="1" applyFill="1" applyBorder="1" applyAlignment="1" applyProtection="1">
      <alignment horizontal="center" shrinkToFit="1"/>
      <protection locked="0"/>
    </xf>
    <xf numFmtId="3" fontId="0" fillId="3" borderId="12" xfId="0" applyNumberFormat="1" applyFill="1" applyBorder="1" applyAlignment="1" applyProtection="1">
      <alignment horizontal="center" shrinkToFit="1"/>
    </xf>
    <xf numFmtId="164" fontId="0" fillId="6" borderId="17" xfId="0" applyNumberFormat="1" applyFill="1" applyBorder="1" applyAlignment="1" applyProtection="1">
      <alignment horizontal="center" vertical="center"/>
      <protection locked="0"/>
    </xf>
    <xf numFmtId="164" fontId="0" fillId="6" borderId="58" xfId="0" applyNumberFormat="1" applyFill="1" applyBorder="1" applyAlignment="1" applyProtection="1">
      <alignment horizontal="center" vertical="center"/>
      <protection locked="0"/>
    </xf>
    <xf numFmtId="164" fontId="0" fillId="3" borderId="14" xfId="0" applyNumberFormat="1" applyFill="1" applyBorder="1" applyAlignment="1" applyProtection="1">
      <alignment horizontal="center" shrinkToFit="1"/>
    </xf>
    <xf numFmtId="3" fontId="0" fillId="6" borderId="58" xfId="0" applyNumberFormat="1" applyFill="1" applyBorder="1" applyAlignment="1" applyProtection="1">
      <alignment horizontal="center" shrinkToFit="1"/>
      <protection locked="0"/>
    </xf>
    <xf numFmtId="3" fontId="0" fillId="3" borderId="14" xfId="0" applyNumberFormat="1" applyFill="1" applyBorder="1" applyAlignment="1" applyProtection="1">
      <alignment horizontal="center" shrinkToFit="1"/>
    </xf>
    <xf numFmtId="164" fontId="0" fillId="6" borderId="30" xfId="0" applyNumberFormat="1" applyFill="1" applyBorder="1" applyAlignment="1" applyProtection="1">
      <alignment horizontal="center" vertical="center"/>
      <protection locked="0"/>
    </xf>
    <xf numFmtId="164" fontId="0" fillId="6" borderId="75" xfId="0" applyNumberFormat="1" applyFill="1" applyBorder="1" applyAlignment="1" applyProtection="1">
      <alignment horizontal="center" vertical="center"/>
      <protection locked="0"/>
    </xf>
    <xf numFmtId="164" fontId="0" fillId="3" borderId="32" xfId="0" applyNumberFormat="1" applyFill="1" applyBorder="1" applyAlignment="1" applyProtection="1">
      <alignment horizontal="center" shrinkToFit="1"/>
    </xf>
    <xf numFmtId="3" fontId="0" fillId="6" borderId="75" xfId="0" applyNumberFormat="1" applyFill="1" applyBorder="1" applyAlignment="1" applyProtection="1">
      <alignment horizontal="center" shrinkToFit="1"/>
      <protection locked="0"/>
    </xf>
    <xf numFmtId="3" fontId="0" fillId="3" borderId="32" xfId="0" applyNumberFormat="1" applyFill="1" applyBorder="1" applyAlignment="1" applyProtection="1">
      <alignment horizontal="center" shrinkToFit="1"/>
    </xf>
    <xf numFmtId="166" fontId="0" fillId="3" borderId="63" xfId="0" applyNumberFormat="1" applyFill="1" applyBorder="1" applyAlignment="1" applyProtection="1">
      <alignment horizontal="center" shrinkToFit="1"/>
    </xf>
    <xf numFmtId="166" fontId="0" fillId="3" borderId="58" xfId="0" applyNumberFormat="1" applyFill="1" applyBorder="1" applyAlignment="1" applyProtection="1">
      <alignment horizontal="center" shrinkToFit="1"/>
    </xf>
    <xf numFmtId="3" fontId="0" fillId="6" borderId="63" xfId="0" applyNumberFormat="1" applyFill="1" applyBorder="1" applyAlignment="1" applyProtection="1">
      <alignment horizontal="center" shrinkToFit="1"/>
      <protection locked="0"/>
    </xf>
    <xf numFmtId="0" fontId="5" fillId="3" borderId="0" xfId="0" applyFont="1" applyFill="1" applyProtection="1"/>
    <xf numFmtId="0" fontId="0" fillId="3" borderId="0" xfId="0" applyFont="1" applyFill="1" applyBorder="1" applyAlignment="1">
      <alignment vertical="center" wrapText="1"/>
    </xf>
    <xf numFmtId="0" fontId="0" fillId="3" borderId="0" xfId="0" applyFill="1" applyAlignment="1">
      <alignment vertical="center"/>
    </xf>
    <xf numFmtId="0" fontId="6" fillId="3" borderId="6" xfId="0" applyFont="1" applyFill="1" applyBorder="1" applyAlignment="1">
      <alignment horizontal="center" vertical="center"/>
    </xf>
    <xf numFmtId="0" fontId="6" fillId="3" borderId="6" xfId="0" applyFont="1" applyFill="1" applyBorder="1" applyAlignment="1">
      <alignment horizontal="center" vertical="center"/>
    </xf>
    <xf numFmtId="166" fontId="0" fillId="15" borderId="10" xfId="0" applyNumberFormat="1" applyFill="1" applyBorder="1" applyAlignment="1" applyProtection="1">
      <alignment horizontal="center"/>
    </xf>
    <xf numFmtId="166" fontId="0" fillId="16" borderId="14" xfId="0" applyNumberFormat="1" applyFill="1" applyBorder="1" applyAlignment="1" applyProtection="1">
      <alignment horizontal="center"/>
    </xf>
    <xf numFmtId="0" fontId="0" fillId="16" borderId="30" xfId="0" applyFill="1" applyBorder="1" applyAlignment="1" applyProtection="1">
      <alignment horizontal="left" indent="2"/>
    </xf>
    <xf numFmtId="0" fontId="0" fillId="16" borderId="16" xfId="0" applyFill="1" applyBorder="1" applyAlignment="1" applyProtection="1">
      <alignment horizontal="left" indent="2"/>
    </xf>
    <xf numFmtId="0" fontId="0" fillId="16" borderId="34" xfId="0" applyFill="1" applyBorder="1" applyAlignment="1" applyProtection="1">
      <alignment horizontal="left" indent="2"/>
    </xf>
    <xf numFmtId="0" fontId="0" fillId="16" borderId="17" xfId="0" applyFill="1" applyBorder="1" applyAlignment="1" applyProtection="1">
      <alignment horizontal="left" indent="2"/>
    </xf>
    <xf numFmtId="0" fontId="0" fillId="15" borderId="30" xfId="0" applyFill="1" applyBorder="1" applyAlignment="1" applyProtection="1">
      <alignment horizontal="left" indent="2"/>
    </xf>
    <xf numFmtId="0" fontId="0" fillId="15" borderId="34" xfId="0" applyFill="1" applyBorder="1" applyAlignment="1" applyProtection="1">
      <alignment horizontal="left" indent="2"/>
    </xf>
    <xf numFmtId="0" fontId="0" fillId="15" borderId="16" xfId="0" applyFill="1" applyBorder="1" applyAlignment="1" applyProtection="1">
      <alignment horizontal="left" indent="2"/>
    </xf>
    <xf numFmtId="0" fontId="5" fillId="15" borderId="11" xfId="0" applyFont="1" applyFill="1" applyBorder="1" applyAlignment="1" applyProtection="1">
      <alignment horizontal="center" vertical="center" wrapText="1"/>
    </xf>
    <xf numFmtId="0" fontId="5" fillId="15" borderId="8" xfId="0" applyFont="1" applyFill="1" applyBorder="1" applyAlignment="1" applyProtection="1">
      <alignment horizontal="center" vertical="center" wrapText="1"/>
    </xf>
    <xf numFmtId="0" fontId="5" fillId="15" borderId="12" xfId="0" applyFont="1" applyFill="1" applyBorder="1" applyAlignment="1" applyProtection="1">
      <alignment horizontal="center" vertical="center" wrapText="1"/>
    </xf>
    <xf numFmtId="0" fontId="6" fillId="15" borderId="53" xfId="0" applyFont="1" applyFill="1" applyBorder="1" applyAlignment="1">
      <alignment horizontal="center" vertical="center" wrapText="1"/>
    </xf>
    <xf numFmtId="0" fontId="6" fillId="15" borderId="39" xfId="0" applyFont="1" applyFill="1" applyBorder="1" applyAlignment="1">
      <alignment horizontal="center" vertical="center"/>
    </xf>
    <xf numFmtId="0" fontId="6" fillId="15" borderId="40" xfId="0" applyFont="1" applyFill="1" applyBorder="1" applyAlignment="1">
      <alignment horizontal="center" vertical="center"/>
    </xf>
    <xf numFmtId="0" fontId="6" fillId="15" borderId="45" xfId="0" applyFont="1" applyFill="1" applyBorder="1" applyAlignment="1">
      <alignment horizontal="center" vertical="center"/>
    </xf>
    <xf numFmtId="0" fontId="6" fillId="15" borderId="51" xfId="0" applyFont="1" applyFill="1" applyBorder="1" applyAlignment="1">
      <alignment horizontal="center" vertical="center"/>
    </xf>
    <xf numFmtId="0" fontId="6" fillId="15" borderId="35" xfId="0" applyFont="1" applyFill="1" applyBorder="1" applyAlignment="1">
      <alignment horizontal="center" vertical="center" wrapText="1"/>
    </xf>
    <xf numFmtId="0" fontId="6" fillId="15" borderId="40" xfId="0" applyFont="1" applyFill="1" applyBorder="1" applyAlignment="1">
      <alignment horizontal="center" vertical="center" wrapText="1"/>
    </xf>
    <xf numFmtId="0" fontId="6" fillId="15" borderId="42" xfId="0" applyFont="1" applyFill="1" applyBorder="1" applyAlignment="1">
      <alignment horizontal="center" vertical="center" wrapText="1"/>
    </xf>
    <xf numFmtId="0" fontId="6" fillId="15" borderId="60" xfId="0" applyFont="1" applyFill="1" applyBorder="1" applyAlignment="1">
      <alignment horizontal="center" vertical="center"/>
    </xf>
    <xf numFmtId="0" fontId="6" fillId="15" borderId="55" xfId="0" applyFont="1" applyFill="1" applyBorder="1" applyAlignment="1">
      <alignment horizontal="center" vertical="center"/>
    </xf>
    <xf numFmtId="0" fontId="6" fillId="15" borderId="53" xfId="0" applyFont="1" applyFill="1" applyBorder="1" applyAlignment="1" applyProtection="1">
      <alignment horizontal="center" vertical="center" wrapText="1"/>
    </xf>
    <xf numFmtId="0" fontId="6" fillId="15" borderId="39" xfId="0" applyFont="1" applyFill="1" applyBorder="1" applyAlignment="1" applyProtection="1">
      <alignment horizontal="center" vertical="center"/>
    </xf>
    <xf numFmtId="0" fontId="6" fillId="15" borderId="40" xfId="0" applyFont="1" applyFill="1" applyBorder="1" applyAlignment="1" applyProtection="1">
      <alignment horizontal="center" vertical="center"/>
    </xf>
    <xf numFmtId="0" fontId="6" fillId="15" borderId="41" xfId="0" applyFont="1" applyFill="1" applyBorder="1" applyAlignment="1" applyProtection="1">
      <alignment horizontal="center" vertical="center" wrapText="1"/>
    </xf>
    <xf numFmtId="0" fontId="6" fillId="15" borderId="45" xfId="0" applyFont="1" applyFill="1" applyBorder="1" applyAlignment="1" applyProtection="1">
      <alignment horizontal="center" vertical="center"/>
    </xf>
    <xf numFmtId="0" fontId="6" fillId="15" borderId="51" xfId="0" applyFont="1" applyFill="1" applyBorder="1" applyAlignment="1" applyProtection="1">
      <alignment horizontal="center" vertical="center"/>
    </xf>
    <xf numFmtId="0" fontId="6" fillId="15" borderId="35" xfId="0" applyFont="1" applyFill="1" applyBorder="1" applyAlignment="1" applyProtection="1">
      <alignment horizontal="center" vertical="center" wrapText="1"/>
    </xf>
    <xf numFmtId="0" fontId="6" fillId="15" borderId="40" xfId="0" applyFont="1" applyFill="1" applyBorder="1" applyAlignment="1" applyProtection="1">
      <alignment horizontal="center" vertical="center" wrapText="1"/>
    </xf>
    <xf numFmtId="0" fontId="6" fillId="15" borderId="42" xfId="0" applyFont="1" applyFill="1" applyBorder="1" applyAlignment="1" applyProtection="1">
      <alignment horizontal="center" vertical="center" wrapText="1"/>
    </xf>
    <xf numFmtId="0" fontId="6" fillId="15" borderId="60" xfId="0" applyFont="1" applyFill="1" applyBorder="1" applyAlignment="1" applyProtection="1">
      <alignment horizontal="center" vertical="center"/>
    </xf>
    <xf numFmtId="0" fontId="6" fillId="15" borderId="55" xfId="0" applyFont="1" applyFill="1" applyBorder="1" applyAlignment="1" applyProtection="1">
      <alignment horizontal="center" vertical="center"/>
    </xf>
    <xf numFmtId="0" fontId="6" fillId="15" borderId="0" xfId="0" applyFont="1" applyFill="1" applyBorder="1" applyAlignment="1">
      <alignment horizontal="center" vertical="center" wrapText="1"/>
    </xf>
    <xf numFmtId="0" fontId="6" fillId="15" borderId="47" xfId="0" applyFont="1" applyFill="1" applyBorder="1" applyAlignment="1">
      <alignment horizontal="center" vertical="center" wrapText="1"/>
    </xf>
    <xf numFmtId="0" fontId="6" fillId="15" borderId="39" xfId="0" applyFont="1" applyFill="1" applyBorder="1" applyAlignment="1">
      <alignment horizontal="center" vertical="center" wrapText="1"/>
    </xf>
    <xf numFmtId="0" fontId="6" fillId="15" borderId="11" xfId="0" applyFont="1" applyFill="1" applyBorder="1" applyAlignment="1">
      <alignment horizontal="center" vertical="center" wrapText="1"/>
    </xf>
    <xf numFmtId="0" fontId="6" fillId="15" borderId="8" xfId="0" applyFont="1" applyFill="1" applyBorder="1" applyAlignment="1">
      <alignment horizontal="center" vertical="center" wrapText="1"/>
    </xf>
    <xf numFmtId="0" fontId="6" fillId="15" borderId="11" xfId="0" applyFont="1" applyFill="1" applyBorder="1" applyAlignment="1" applyProtection="1">
      <alignment horizontal="center" vertical="center" wrapText="1"/>
    </xf>
    <xf numFmtId="0" fontId="6" fillId="15" borderId="8" xfId="0" applyFont="1" applyFill="1" applyBorder="1" applyAlignment="1" applyProtection="1">
      <alignment horizontal="center" vertical="center" wrapText="1"/>
    </xf>
    <xf numFmtId="0" fontId="6" fillId="15" borderId="57" xfId="0" applyFont="1" applyFill="1" applyBorder="1" applyAlignment="1" applyProtection="1">
      <alignment horizontal="center" vertical="center" wrapText="1"/>
    </xf>
    <xf numFmtId="0" fontId="6" fillId="15" borderId="57" xfId="0" applyFont="1" applyFill="1" applyBorder="1" applyAlignment="1">
      <alignment horizontal="center" vertical="center"/>
    </xf>
    <xf numFmtId="0" fontId="6" fillId="16" borderId="11" xfId="0" applyFont="1" applyFill="1" applyBorder="1" applyAlignment="1">
      <alignment horizontal="center" vertical="center" wrapText="1"/>
    </xf>
    <xf numFmtId="0" fontId="6" fillId="16" borderId="8" xfId="0" applyFont="1" applyFill="1" applyBorder="1" applyAlignment="1">
      <alignment horizontal="center" vertical="center" wrapText="1"/>
    </xf>
    <xf numFmtId="0" fontId="6" fillId="16" borderId="12" xfId="0" applyFont="1" applyFill="1" applyBorder="1" applyAlignment="1">
      <alignment horizontal="center" vertical="center"/>
    </xf>
    <xf numFmtId="0" fontId="6" fillId="16" borderId="11" xfId="0" applyFont="1" applyFill="1" applyBorder="1" applyAlignment="1" applyProtection="1">
      <alignment horizontal="center" vertical="center" wrapText="1"/>
    </xf>
    <xf numFmtId="0" fontId="6" fillId="16" borderId="8" xfId="0" applyFont="1" applyFill="1" applyBorder="1" applyAlignment="1" applyProtection="1">
      <alignment horizontal="center" vertical="center" wrapText="1"/>
    </xf>
    <xf numFmtId="0" fontId="6" fillId="16" borderId="12" xfId="0" applyFont="1" applyFill="1" applyBorder="1" applyAlignment="1" applyProtection="1">
      <alignment horizontal="center" vertical="center" wrapText="1"/>
    </xf>
    <xf numFmtId="0" fontId="6" fillId="16" borderId="0" xfId="0" applyFont="1" applyFill="1" applyBorder="1" applyAlignment="1">
      <alignment horizontal="center" vertical="center" wrapText="1"/>
    </xf>
    <xf numFmtId="0" fontId="6" fillId="16" borderId="39" xfId="0" applyFont="1" applyFill="1" applyBorder="1" applyAlignment="1" applyProtection="1">
      <alignment horizontal="center" vertical="center" wrapText="1"/>
    </xf>
    <xf numFmtId="0" fontId="6" fillId="16" borderId="42" xfId="0" applyFont="1" applyFill="1" applyBorder="1" applyAlignment="1" applyProtection="1">
      <alignment horizontal="center" vertical="center" wrapText="1"/>
    </xf>
    <xf numFmtId="0" fontId="6" fillId="16" borderId="42" xfId="0" applyFont="1" applyFill="1" applyBorder="1" applyAlignment="1">
      <alignment horizontal="center" vertical="center" wrapText="1"/>
    </xf>
    <xf numFmtId="0" fontId="5" fillId="16" borderId="11" xfId="0" applyFont="1" applyFill="1" applyBorder="1" applyAlignment="1" applyProtection="1">
      <alignment horizontal="center" vertical="center" wrapText="1"/>
    </xf>
    <xf numFmtId="0" fontId="5" fillId="16" borderId="8" xfId="0" applyFont="1" applyFill="1" applyBorder="1" applyAlignment="1" applyProtection="1">
      <alignment horizontal="center" vertical="center" wrapText="1"/>
    </xf>
    <xf numFmtId="0" fontId="5" fillId="16" borderId="12" xfId="0" applyFont="1" applyFill="1" applyBorder="1" applyAlignment="1" applyProtection="1">
      <alignment horizontal="center" vertical="center" wrapText="1"/>
    </xf>
    <xf numFmtId="168" fontId="0" fillId="6" borderId="45" xfId="0" applyNumberFormat="1" applyFont="1" applyFill="1" applyBorder="1" applyAlignment="1" applyProtection="1">
      <alignment horizontal="center" vertical="center" shrinkToFit="1"/>
      <protection locked="0"/>
    </xf>
    <xf numFmtId="168" fontId="0" fillId="6" borderId="51" xfId="0" applyNumberFormat="1" applyFont="1" applyFill="1" applyBorder="1" applyAlignment="1" applyProtection="1">
      <alignment horizontal="center" vertical="center" shrinkToFit="1"/>
      <protection locked="0"/>
    </xf>
    <xf numFmtId="168" fontId="0" fillId="6" borderId="46" xfId="0" applyNumberFormat="1" applyFont="1" applyFill="1" applyBorder="1" applyAlignment="1" applyProtection="1">
      <alignment horizontal="center" vertical="center" shrinkToFit="1"/>
      <protection locked="0"/>
    </xf>
    <xf numFmtId="168" fontId="0" fillId="6" borderId="60" xfId="0" applyNumberFormat="1" applyFont="1" applyFill="1" applyBorder="1" applyAlignment="1" applyProtection="1">
      <alignment horizontal="center" vertical="center" shrinkToFit="1"/>
      <protection locked="0"/>
    </xf>
    <xf numFmtId="166" fontId="0" fillId="15" borderId="10" xfId="0" applyNumberFormat="1" applyFill="1" applyBorder="1" applyAlignment="1">
      <alignment horizontal="center" vertical="center"/>
    </xf>
    <xf numFmtId="166" fontId="0" fillId="16" borderId="14" xfId="0" applyNumberFormat="1" applyFill="1" applyBorder="1" applyAlignment="1">
      <alignment horizontal="center" vertical="center"/>
    </xf>
    <xf numFmtId="166" fontId="0" fillId="15" borderId="10" xfId="0" applyNumberFormat="1" applyFill="1" applyBorder="1" applyAlignment="1">
      <alignment vertical="center"/>
    </xf>
    <xf numFmtId="166" fontId="0" fillId="16" borderId="14" xfId="0" applyNumberFormat="1" applyFill="1" applyBorder="1" applyAlignment="1">
      <alignment vertical="center"/>
    </xf>
    <xf numFmtId="0" fontId="6" fillId="15" borderId="42" xfId="0" applyFont="1" applyFill="1" applyBorder="1" applyAlignment="1">
      <alignment horizontal="center" vertical="center"/>
    </xf>
    <xf numFmtId="0" fontId="1" fillId="15" borderId="1" xfId="0" applyFont="1" applyFill="1" applyBorder="1" applyAlignment="1" applyProtection="1"/>
    <xf numFmtId="164" fontId="1" fillId="15" borderId="2" xfId="0" applyNumberFormat="1" applyFont="1" applyFill="1" applyBorder="1" applyAlignment="1" applyProtection="1">
      <alignment horizontal="center" vertical="center"/>
    </xf>
    <xf numFmtId="164" fontId="1" fillId="15" borderId="2" xfId="0" applyNumberFormat="1" applyFont="1" applyFill="1" applyBorder="1" applyAlignment="1" applyProtection="1"/>
    <xf numFmtId="166" fontId="1" fillId="15" borderId="2" xfId="0" applyNumberFormat="1" applyFont="1" applyFill="1" applyBorder="1" applyAlignment="1" applyProtection="1"/>
    <xf numFmtId="3" fontId="1" fillId="15" borderId="2" xfId="0" applyNumberFormat="1" applyFont="1" applyFill="1" applyBorder="1" applyAlignment="1" applyProtection="1"/>
    <xf numFmtId="3" fontId="1" fillId="15" borderId="3" xfId="0" applyNumberFormat="1" applyFont="1" applyFill="1" applyBorder="1" applyAlignment="1" applyProtection="1"/>
    <xf numFmtId="0" fontId="1" fillId="4" borderId="0" xfId="0" applyFont="1" applyFill="1" applyProtection="1"/>
    <xf numFmtId="0" fontId="0" fillId="3" borderId="0" xfId="0" applyFill="1" applyAlignment="1">
      <alignment horizontal="left" vertical="center" indent="1"/>
    </xf>
    <xf numFmtId="0" fontId="6" fillId="3" borderId="50" xfId="0" applyFont="1" applyFill="1" applyBorder="1" applyAlignment="1">
      <alignment horizontal="center" vertical="center"/>
    </xf>
    <xf numFmtId="0" fontId="1" fillId="16" borderId="48" xfId="0" applyFont="1" applyFill="1" applyBorder="1" applyAlignment="1" applyProtection="1"/>
    <xf numFmtId="164" fontId="1" fillId="16" borderId="49" xfId="0" applyNumberFormat="1" applyFont="1" applyFill="1" applyBorder="1" applyAlignment="1" applyProtection="1">
      <alignment horizontal="center" vertical="center"/>
    </xf>
    <xf numFmtId="164" fontId="0" fillId="6" borderId="8" xfId="0" applyNumberFormat="1" applyFill="1" applyBorder="1" applyAlignment="1" applyProtection="1">
      <alignment horizontal="center" vertical="center"/>
      <protection locked="0"/>
    </xf>
    <xf numFmtId="164" fontId="0" fillId="6" borderId="8" xfId="0" applyNumberFormat="1" applyFont="1" applyFill="1" applyBorder="1" applyAlignment="1" applyProtection="1">
      <alignment horizontal="center" vertical="center" shrinkToFit="1"/>
      <protection locked="0"/>
    </xf>
    <xf numFmtId="164" fontId="1" fillId="16" borderId="49" xfId="0" applyNumberFormat="1" applyFont="1" applyFill="1" applyBorder="1" applyAlignment="1" applyProtection="1">
      <alignment shrinkToFit="1"/>
    </xf>
    <xf numFmtId="166" fontId="1" fillId="16" borderId="49" xfId="0" applyNumberFormat="1" applyFont="1" applyFill="1" applyBorder="1" applyAlignment="1" applyProtection="1">
      <alignment shrinkToFit="1"/>
    </xf>
    <xf numFmtId="3" fontId="1" fillId="16" borderId="49" xfId="0" applyNumberFormat="1" applyFont="1" applyFill="1" applyBorder="1" applyAlignment="1" applyProtection="1">
      <alignment shrinkToFit="1"/>
    </xf>
    <xf numFmtId="3" fontId="1" fillId="16" borderId="50" xfId="0" applyNumberFormat="1" applyFont="1" applyFill="1" applyBorder="1" applyAlignment="1" applyProtection="1">
      <alignment shrinkToFit="1"/>
    </xf>
    <xf numFmtId="166" fontId="0" fillId="3" borderId="8" xfId="0" applyNumberFormat="1" applyFill="1" applyBorder="1" applyAlignment="1" applyProtection="1">
      <alignment horizontal="center" shrinkToFit="1"/>
    </xf>
    <xf numFmtId="3" fontId="0" fillId="6" borderId="8" xfId="0" applyNumberFormat="1" applyFill="1" applyBorder="1" applyAlignment="1" applyProtection="1">
      <alignment horizontal="center" shrinkToFit="1"/>
      <protection locked="0"/>
    </xf>
    <xf numFmtId="3" fontId="0" fillId="6" borderId="16" xfId="0" applyNumberFormat="1" applyFill="1" applyBorder="1" applyAlignment="1" applyProtection="1">
      <alignment horizontal="center" shrinkToFit="1"/>
      <protection locked="0"/>
    </xf>
    <xf numFmtId="3" fontId="0" fillId="6" borderId="11" xfId="0" applyNumberFormat="1" applyFill="1" applyBorder="1" applyAlignment="1" applyProtection="1">
      <alignment horizontal="center" shrinkToFit="1"/>
      <protection locked="0"/>
    </xf>
    <xf numFmtId="3" fontId="0" fillId="6" borderId="13" xfId="0" applyNumberFormat="1" applyFill="1" applyBorder="1" applyAlignment="1" applyProtection="1">
      <alignment horizontal="center" shrinkToFit="1"/>
      <protection locked="0"/>
    </xf>
    <xf numFmtId="3" fontId="0" fillId="6" borderId="20" xfId="0" applyNumberFormat="1" applyFill="1" applyBorder="1" applyAlignment="1" applyProtection="1">
      <alignment horizontal="center" shrinkToFit="1"/>
      <protection locked="0"/>
    </xf>
    <xf numFmtId="164" fontId="0" fillId="6" borderId="20" xfId="0" applyNumberFormat="1" applyFill="1" applyBorder="1" applyAlignment="1" applyProtection="1">
      <alignment horizontal="center" vertical="center"/>
      <protection locked="0"/>
    </xf>
    <xf numFmtId="166" fontId="0" fillId="3" borderId="20" xfId="0" applyNumberFormat="1" applyFill="1" applyBorder="1" applyAlignment="1" applyProtection="1">
      <alignment horizontal="center" shrinkToFit="1"/>
    </xf>
    <xf numFmtId="164" fontId="0" fillId="3" borderId="62" xfId="0" applyNumberFormat="1" applyFill="1" applyBorder="1" applyAlignment="1" applyProtection="1">
      <alignment horizontal="center" shrinkToFit="1"/>
    </xf>
    <xf numFmtId="0" fontId="6" fillId="3" borderId="51" xfId="0" applyFont="1" applyFill="1" applyBorder="1" applyAlignment="1">
      <alignment horizontal="center" vertical="center"/>
    </xf>
    <xf numFmtId="0" fontId="6" fillId="3" borderId="55" xfId="0" applyFont="1" applyFill="1" applyBorder="1" applyAlignment="1">
      <alignment horizontal="center" vertical="center"/>
    </xf>
    <xf numFmtId="8" fontId="0" fillId="6" borderId="45" xfId="0" applyNumberFormat="1" applyFont="1" applyFill="1" applyBorder="1" applyAlignment="1" applyProtection="1">
      <alignment horizontal="center" vertical="center" shrinkToFit="1"/>
      <protection locked="0"/>
    </xf>
    <xf numFmtId="8" fontId="0" fillId="6" borderId="51" xfId="0" applyNumberFormat="1" applyFont="1" applyFill="1" applyBorder="1" applyAlignment="1" applyProtection="1">
      <alignment horizontal="center" vertical="center" shrinkToFit="1"/>
      <protection locked="0"/>
    </xf>
    <xf numFmtId="8" fontId="0" fillId="6" borderId="46" xfId="0" applyNumberFormat="1" applyFont="1" applyFill="1" applyBorder="1" applyAlignment="1" applyProtection="1">
      <alignment horizontal="center" vertical="center" shrinkToFit="1"/>
      <protection locked="0"/>
    </xf>
    <xf numFmtId="8" fontId="0" fillId="6" borderId="60" xfId="0" applyNumberFormat="1" applyFont="1" applyFill="1" applyBorder="1" applyAlignment="1" applyProtection="1">
      <alignment horizontal="center" vertical="center" shrinkToFit="1"/>
      <protection locked="0"/>
    </xf>
    <xf numFmtId="8" fontId="0" fillId="6" borderId="19" xfId="0" applyNumberFormat="1" applyFont="1" applyFill="1" applyBorder="1" applyAlignment="1" applyProtection="1">
      <alignment horizontal="center" vertical="center" shrinkToFit="1"/>
      <protection locked="0"/>
    </xf>
    <xf numFmtId="8" fontId="0" fillId="6" borderId="21" xfId="0" applyNumberFormat="1" applyFont="1" applyFill="1" applyBorder="1" applyAlignment="1" applyProtection="1">
      <alignment horizontal="center" vertical="center" shrinkToFit="1"/>
      <protection locked="0"/>
    </xf>
    <xf numFmtId="164" fontId="0" fillId="3" borderId="57" xfId="0" applyNumberFormat="1" applyFill="1" applyBorder="1" applyAlignment="1" applyProtection="1">
      <alignment horizontal="center" shrinkToFit="1"/>
    </xf>
    <xf numFmtId="164" fontId="0" fillId="3" borderId="58" xfId="0" applyNumberFormat="1" applyFill="1" applyBorder="1" applyAlignment="1" applyProtection="1">
      <alignment horizontal="center" shrinkToFit="1"/>
    </xf>
    <xf numFmtId="166" fontId="0" fillId="3" borderId="16" xfId="0" applyNumberFormat="1" applyFill="1" applyBorder="1" applyAlignment="1" applyProtection="1">
      <alignment horizontal="center" shrinkToFit="1"/>
    </xf>
    <xf numFmtId="166" fontId="0" fillId="3" borderId="11" xfId="0" applyNumberFormat="1" applyFill="1" applyBorder="1" applyAlignment="1" applyProtection="1">
      <alignment horizontal="center" shrinkToFit="1"/>
    </xf>
    <xf numFmtId="166" fontId="0" fillId="3" borderId="13" xfId="0" applyNumberFormat="1" applyFill="1" applyBorder="1" applyAlignment="1" applyProtection="1">
      <alignment horizontal="center" shrinkToFit="1"/>
    </xf>
    <xf numFmtId="0" fontId="26" fillId="3" borderId="0" xfId="0" applyFont="1" applyFill="1" applyProtection="1"/>
    <xf numFmtId="1" fontId="0" fillId="11" borderId="38" xfId="0" applyNumberFormat="1" applyFont="1" applyFill="1" applyBorder="1" applyAlignment="1" applyProtection="1">
      <alignment horizontal="center"/>
      <protection locked="0"/>
    </xf>
    <xf numFmtId="3" fontId="6" fillId="6" borderId="56" xfId="0" applyNumberFormat="1" applyFont="1" applyFill="1" applyBorder="1" applyAlignment="1" applyProtection="1">
      <alignment horizontal="center" vertical="center" shrinkToFit="1"/>
      <protection locked="0"/>
    </xf>
    <xf numFmtId="3" fontId="6" fillId="6" borderId="57" xfId="0" applyNumberFormat="1" applyFont="1" applyFill="1" applyBorder="1" applyAlignment="1" applyProtection="1">
      <alignment horizontal="center" vertical="center" shrinkToFit="1"/>
      <protection locked="0"/>
    </xf>
    <xf numFmtId="3" fontId="6" fillId="6" borderId="70" xfId="0" applyNumberFormat="1" applyFont="1" applyFill="1" applyBorder="1" applyAlignment="1" applyProtection="1">
      <alignment horizontal="center" vertical="center" shrinkToFit="1"/>
      <protection locked="0"/>
    </xf>
    <xf numFmtId="3" fontId="6" fillId="6" borderId="14" xfId="0" applyNumberFormat="1" applyFont="1" applyFill="1" applyBorder="1" applyAlignment="1" applyProtection="1">
      <alignment horizontal="center" vertical="center" shrinkToFit="1"/>
      <protection locked="0"/>
    </xf>
    <xf numFmtId="8" fontId="0" fillId="3" borderId="0" xfId="0" applyNumberFormat="1" applyFont="1" applyFill="1" applyBorder="1" applyAlignment="1" applyProtection="1">
      <alignment horizontal="center"/>
    </xf>
    <xf numFmtId="0" fontId="1" fillId="3" borderId="0" xfId="0" applyFont="1" applyFill="1" applyProtection="1"/>
    <xf numFmtId="0" fontId="6" fillId="3" borderId="53"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6" fillId="16" borderId="39" xfId="0" applyFont="1" applyFill="1" applyBorder="1" applyAlignment="1">
      <alignment horizontal="center" vertical="center" wrapText="1"/>
    </xf>
    <xf numFmtId="0" fontId="6" fillId="3" borderId="45" xfId="0" applyFont="1" applyFill="1" applyBorder="1" applyAlignment="1">
      <alignment horizontal="center" vertical="center"/>
    </xf>
    <xf numFmtId="0" fontId="0" fillId="3" borderId="1" xfId="0" applyFill="1" applyBorder="1" applyAlignment="1" applyProtection="1"/>
    <xf numFmtId="164" fontId="0" fillId="3" borderId="2" xfId="0" applyNumberFormat="1" applyFill="1" applyBorder="1" applyAlignment="1" applyProtection="1">
      <alignment horizontal="center" vertical="center"/>
    </xf>
    <xf numFmtId="164" fontId="0" fillId="3" borderId="2" xfId="0" applyNumberFormat="1" applyFill="1" applyBorder="1" applyAlignment="1" applyProtection="1"/>
    <xf numFmtId="166" fontId="0" fillId="3" borderId="2" xfId="0" applyNumberFormat="1" applyFill="1" applyBorder="1" applyAlignment="1" applyProtection="1"/>
    <xf numFmtId="3" fontId="0" fillId="3" borderId="2" xfId="0" applyNumberFormat="1" applyFill="1" applyBorder="1" applyAlignment="1" applyProtection="1"/>
    <xf numFmtId="3" fontId="0" fillId="3" borderId="3" xfId="0" applyNumberFormat="1" applyFill="1" applyBorder="1" applyAlignment="1" applyProtection="1"/>
    <xf numFmtId="164" fontId="0" fillId="3" borderId="2" xfId="0" applyNumberFormat="1" applyFill="1" applyBorder="1" applyAlignment="1" applyProtection="1">
      <alignment shrinkToFit="1"/>
    </xf>
    <xf numFmtId="166" fontId="0" fillId="3" borderId="2" xfId="0" applyNumberFormat="1" applyFill="1" applyBorder="1" applyAlignment="1" applyProtection="1">
      <alignment shrinkToFit="1"/>
    </xf>
    <xf numFmtId="3" fontId="0" fillId="3" borderId="2" xfId="0" applyNumberFormat="1" applyFill="1" applyBorder="1" applyAlignment="1" applyProtection="1">
      <alignment shrinkToFit="1"/>
    </xf>
    <xf numFmtId="3" fontId="0" fillId="3" borderId="3" xfId="0" applyNumberFormat="1" applyFill="1" applyBorder="1" applyAlignment="1" applyProtection="1">
      <alignment shrinkToFit="1"/>
    </xf>
    <xf numFmtId="164" fontId="0" fillId="6" borderId="51" xfId="0" applyNumberFormat="1" applyFill="1" applyBorder="1" applyAlignment="1" applyProtection="1">
      <alignment horizontal="center" vertical="center"/>
      <protection locked="0"/>
    </xf>
    <xf numFmtId="166" fontId="0" fillId="3" borderId="45" xfId="0" applyNumberFormat="1" applyFill="1" applyBorder="1" applyAlignment="1" applyProtection="1">
      <alignment horizontal="center" shrinkToFit="1"/>
    </xf>
    <xf numFmtId="166" fontId="0" fillId="3" borderId="51" xfId="0" applyNumberFormat="1" applyFill="1" applyBorder="1" applyAlignment="1" applyProtection="1">
      <alignment horizontal="center" shrinkToFit="1"/>
    </xf>
    <xf numFmtId="166" fontId="0" fillId="3" borderId="55" xfId="0" applyNumberFormat="1" applyFill="1" applyBorder="1" applyAlignment="1" applyProtection="1">
      <alignment horizontal="center" shrinkToFit="1"/>
    </xf>
    <xf numFmtId="3" fontId="0" fillId="6" borderId="45" xfId="0" applyNumberFormat="1" applyFill="1" applyBorder="1" applyAlignment="1" applyProtection="1">
      <alignment horizontal="center" shrinkToFit="1"/>
      <protection locked="0"/>
    </xf>
    <xf numFmtId="3" fontId="0" fillId="6" borderId="51" xfId="0" applyNumberFormat="1" applyFill="1" applyBorder="1" applyAlignment="1" applyProtection="1">
      <alignment horizontal="center" shrinkToFit="1"/>
      <protection locked="0"/>
    </xf>
    <xf numFmtId="0" fontId="0" fillId="0" borderId="0" xfId="0" applyProtection="1"/>
    <xf numFmtId="164" fontId="0" fillId="3" borderId="8" xfId="0" applyNumberFormat="1" applyFill="1" applyBorder="1" applyAlignment="1" applyProtection="1">
      <alignment horizontal="center" vertical="center"/>
    </xf>
    <xf numFmtId="3" fontId="0" fillId="3" borderId="16" xfId="0" applyNumberFormat="1" applyFill="1" applyBorder="1" applyAlignment="1" applyProtection="1">
      <alignment horizontal="center" shrinkToFit="1"/>
    </xf>
    <xf numFmtId="3" fontId="0" fillId="3" borderId="57" xfId="0" applyNumberFormat="1" applyFill="1" applyBorder="1" applyAlignment="1" applyProtection="1">
      <alignment horizontal="center" shrinkToFit="1"/>
    </xf>
    <xf numFmtId="0" fontId="26" fillId="0" borderId="0" xfId="0" applyFont="1"/>
    <xf numFmtId="3" fontId="0" fillId="6" borderId="22" xfId="0" applyNumberFormat="1" applyFill="1" applyBorder="1" applyAlignment="1" applyProtection="1">
      <alignment horizontal="center" shrinkToFit="1"/>
      <protection locked="0"/>
    </xf>
    <xf numFmtId="3" fontId="0" fillId="6" borderId="23" xfId="0" applyNumberFormat="1" applyFill="1" applyBorder="1" applyAlignment="1" applyProtection="1">
      <alignment horizontal="center" shrinkToFit="1"/>
      <protection locked="0"/>
    </xf>
    <xf numFmtId="3" fontId="0" fillId="3" borderId="8" xfId="0" applyNumberFormat="1" applyFill="1" applyBorder="1" applyAlignment="1" applyProtection="1">
      <alignment horizontal="center" shrinkToFit="1"/>
    </xf>
    <xf numFmtId="168" fontId="0" fillId="6" borderId="31" xfId="0" applyNumberFormat="1" applyFont="1" applyFill="1" applyBorder="1" applyAlignment="1" applyProtection="1">
      <alignment horizontal="center" vertical="center" shrinkToFit="1"/>
      <protection locked="0"/>
    </xf>
    <xf numFmtId="168" fontId="0" fillId="6" borderId="74" xfId="0" applyNumberFormat="1" applyFont="1" applyFill="1" applyBorder="1" applyAlignment="1" applyProtection="1">
      <alignment horizontal="center" vertical="center" shrinkToFit="1"/>
      <protection locked="0"/>
    </xf>
    <xf numFmtId="168" fontId="0" fillId="6" borderId="32" xfId="0" applyNumberFormat="1" applyFont="1" applyFill="1" applyBorder="1" applyAlignment="1" applyProtection="1">
      <alignment horizontal="center" vertical="center" shrinkToFit="1"/>
      <protection locked="0"/>
    </xf>
    <xf numFmtId="168" fontId="0" fillId="6" borderId="73" xfId="0" applyNumberFormat="1" applyFont="1" applyFill="1" applyBorder="1" applyAlignment="1" applyProtection="1">
      <alignment horizontal="center" vertical="center" shrinkToFit="1"/>
      <protection locked="0"/>
    </xf>
    <xf numFmtId="49" fontId="0" fillId="5" borderId="25" xfId="0" applyNumberFormat="1" applyFill="1" applyBorder="1" applyAlignment="1" applyProtection="1">
      <alignment horizontal="left" vertical="center" indent="4" shrinkToFit="1"/>
      <protection locked="0"/>
    </xf>
    <xf numFmtId="49" fontId="0" fillId="5" borderId="26" xfId="0" applyNumberFormat="1" applyFill="1" applyBorder="1" applyAlignment="1" applyProtection="1">
      <alignment horizontal="left" vertical="center" indent="4" shrinkToFit="1"/>
      <protection locked="0"/>
    </xf>
    <xf numFmtId="0" fontId="0" fillId="3" borderId="54" xfId="0" applyFont="1" applyFill="1" applyBorder="1" applyAlignment="1" applyProtection="1">
      <alignment horizontal="left" vertical="center" indent="2"/>
    </xf>
    <xf numFmtId="0" fontId="0" fillId="3" borderId="6" xfId="0" applyFill="1" applyBorder="1" applyAlignment="1" applyProtection="1">
      <alignment horizontal="left" vertical="center" indent="2"/>
    </xf>
    <xf numFmtId="0" fontId="0" fillId="3" borderId="15" xfId="0" applyFill="1" applyBorder="1" applyAlignment="1" applyProtection="1">
      <alignment horizontal="left" vertical="center" indent="2"/>
    </xf>
    <xf numFmtId="0" fontId="0" fillId="3" borderId="25" xfId="0" applyFont="1" applyFill="1" applyBorder="1" applyAlignment="1" applyProtection="1">
      <alignment horizontal="left" vertical="center" indent="2"/>
    </xf>
    <xf numFmtId="0" fontId="0" fillId="3" borderId="25" xfId="0" applyFont="1" applyFill="1" applyBorder="1" applyAlignment="1" applyProtection="1">
      <alignment horizontal="left" vertical="center" indent="2" shrinkToFit="1"/>
    </xf>
    <xf numFmtId="0" fontId="0" fillId="3" borderId="6" xfId="0" applyFont="1" applyFill="1" applyBorder="1" applyAlignment="1" applyProtection="1">
      <alignment horizontal="left" vertical="center" wrapText="1" indent="2"/>
    </xf>
    <xf numFmtId="0" fontId="0" fillId="2" borderId="0" xfId="0" applyFill="1" applyAlignment="1" applyProtection="1">
      <alignment horizontal="center" vertical="center"/>
    </xf>
    <xf numFmtId="0" fontId="0" fillId="4" borderId="0" xfId="0" applyFill="1" applyAlignment="1" applyProtection="1">
      <alignment vertical="center"/>
    </xf>
    <xf numFmtId="0" fontId="0" fillId="3" borderId="9" xfId="0" applyFill="1" applyBorder="1" applyAlignment="1" applyProtection="1">
      <alignment horizontal="center" vertical="center"/>
    </xf>
    <xf numFmtId="166" fontId="0" fillId="15" borderId="10" xfId="0" applyNumberFormat="1" applyFill="1" applyBorder="1" applyAlignment="1" applyProtection="1">
      <alignment horizontal="center" vertical="center"/>
    </xf>
    <xf numFmtId="0" fontId="0" fillId="3" borderId="13" xfId="0" applyFill="1" applyBorder="1" applyAlignment="1" applyProtection="1">
      <alignment horizontal="center" vertical="center"/>
    </xf>
    <xf numFmtId="166" fontId="0" fillId="16" borderId="14" xfId="0" applyNumberFormat="1" applyFill="1" applyBorder="1" applyAlignment="1" applyProtection="1">
      <alignment horizontal="center" vertical="center"/>
    </xf>
    <xf numFmtId="0" fontId="0" fillId="3" borderId="52" xfId="0" applyFill="1" applyBorder="1" applyAlignment="1" applyProtection="1">
      <alignment vertical="center"/>
    </xf>
    <xf numFmtId="0" fontId="0" fillId="3" borderId="53" xfId="0" applyFont="1" applyFill="1" applyBorder="1" applyAlignment="1" applyProtection="1">
      <alignment horizontal="left" vertical="center" wrapText="1" indent="2"/>
    </xf>
    <xf numFmtId="0" fontId="0" fillId="3" borderId="54" xfId="0" applyFill="1" applyBorder="1" applyAlignment="1" applyProtection="1">
      <alignment vertical="center"/>
    </xf>
    <xf numFmtId="0" fontId="0" fillId="3" borderId="24" xfId="0" applyFill="1" applyBorder="1" applyAlignment="1" applyProtection="1">
      <alignment horizontal="left" vertical="center" indent="2"/>
    </xf>
    <xf numFmtId="3" fontId="0" fillId="3" borderId="21" xfId="0" applyNumberFormat="1" applyFill="1" applyBorder="1" applyAlignment="1" applyProtection="1">
      <alignment horizontal="center" vertical="center" shrinkToFit="1"/>
    </xf>
    <xf numFmtId="3" fontId="0" fillId="3" borderId="19" xfId="0" applyNumberFormat="1" applyFill="1" applyBorder="1" applyAlignment="1" applyProtection="1">
      <alignment horizontal="center" vertical="center" shrinkToFit="1"/>
    </xf>
    <xf numFmtId="3" fontId="0" fillId="3" borderId="56" xfId="0" applyNumberFormat="1" applyFill="1" applyBorder="1" applyAlignment="1" applyProtection="1">
      <alignment horizontal="center" vertical="center" shrinkToFit="1"/>
    </xf>
    <xf numFmtId="3" fontId="0" fillId="3" borderId="9" xfId="0" applyNumberFormat="1" applyFill="1" applyBorder="1" applyAlignment="1" applyProtection="1">
      <alignment horizontal="center" vertical="center" shrinkToFit="1"/>
    </xf>
    <xf numFmtId="3" fontId="0" fillId="3" borderId="10" xfId="0" applyNumberFormat="1" applyFill="1" applyBorder="1" applyAlignment="1" applyProtection="1">
      <alignment horizontal="center" vertical="center" shrinkToFit="1"/>
    </xf>
    <xf numFmtId="0" fontId="0" fillId="3" borderId="25" xfId="0" applyFill="1" applyBorder="1" applyAlignment="1" applyProtection="1">
      <alignment horizontal="left" vertical="center" indent="4"/>
    </xf>
    <xf numFmtId="0" fontId="0" fillId="3" borderId="68" xfId="0" applyFill="1" applyBorder="1" applyAlignment="1" applyProtection="1">
      <alignment horizontal="left" vertical="center" indent="2"/>
    </xf>
    <xf numFmtId="0" fontId="19" fillId="3" borderId="25" xfId="0" applyFont="1" applyFill="1" applyBorder="1" applyAlignment="1" applyProtection="1">
      <alignment horizontal="left" vertical="center" wrapText="1" indent="4"/>
    </xf>
    <xf numFmtId="0" fontId="19" fillId="3" borderId="26" xfId="0" applyFont="1" applyFill="1" applyBorder="1" applyAlignment="1" applyProtection="1">
      <alignment horizontal="left" vertical="center" wrapText="1" indent="4"/>
    </xf>
    <xf numFmtId="0" fontId="6" fillId="15" borderId="9" xfId="0" applyFont="1" applyFill="1" applyBorder="1" applyAlignment="1" applyProtection="1">
      <alignment horizontal="center" vertical="center" wrapText="1"/>
    </xf>
    <xf numFmtId="0" fontId="6" fillId="15" borderId="19" xfId="0" applyFont="1" applyFill="1" applyBorder="1" applyAlignment="1" applyProtection="1">
      <alignment horizontal="center" vertical="center" wrapText="1"/>
    </xf>
    <xf numFmtId="0" fontId="6" fillId="15" borderId="56" xfId="0" applyFont="1" applyFill="1" applyBorder="1" applyAlignment="1" applyProtection="1">
      <alignment horizontal="center" vertical="center" wrapText="1"/>
    </xf>
    <xf numFmtId="0" fontId="6" fillId="16" borderId="9" xfId="0" applyFont="1" applyFill="1" applyBorder="1" applyAlignment="1" applyProtection="1">
      <alignment horizontal="center" vertical="center" wrapText="1"/>
    </xf>
    <xf numFmtId="0" fontId="6" fillId="16" borderId="19" xfId="0" applyFont="1" applyFill="1" applyBorder="1" applyAlignment="1" applyProtection="1">
      <alignment horizontal="center" vertical="center" wrapText="1"/>
    </xf>
    <xf numFmtId="0" fontId="6" fillId="16" borderId="10" xfId="0" applyFont="1" applyFill="1" applyBorder="1" applyAlignment="1" applyProtection="1">
      <alignment horizontal="center" vertical="center" wrapText="1"/>
    </xf>
    <xf numFmtId="0" fontId="0" fillId="3" borderId="16" xfId="0" applyFill="1" applyBorder="1" applyAlignment="1" applyProtection="1">
      <alignment horizontal="left" vertical="center" indent="2"/>
    </xf>
    <xf numFmtId="0" fontId="0" fillId="3" borderId="26" xfId="0" applyFill="1" applyBorder="1" applyAlignment="1" applyProtection="1">
      <alignment horizontal="left" vertical="center" indent="4"/>
    </xf>
    <xf numFmtId="0" fontId="13" fillId="3" borderId="0" xfId="0" applyFont="1" applyFill="1" applyBorder="1" applyAlignment="1" applyProtection="1">
      <alignment vertical="center"/>
    </xf>
    <xf numFmtId="0" fontId="0" fillId="3" borderId="48" xfId="0" applyFill="1" applyBorder="1" applyAlignment="1" applyProtection="1">
      <alignment horizontal="left" vertical="center" indent="2"/>
    </xf>
    <xf numFmtId="0" fontId="0" fillId="4" borderId="0" xfId="0" applyFill="1" applyAlignment="1" applyProtection="1">
      <alignment horizontal="center" vertical="center"/>
    </xf>
    <xf numFmtId="164" fontId="0" fillId="6" borderId="74" xfId="0" applyNumberFormat="1" applyFill="1" applyBorder="1" applyAlignment="1" applyProtection="1">
      <alignment horizontal="center" vertical="center"/>
      <protection locked="0"/>
    </xf>
    <xf numFmtId="164" fontId="0" fillId="3" borderId="82" xfId="0" applyNumberFormat="1" applyFill="1" applyBorder="1" applyAlignment="1" applyProtection="1">
      <alignment horizontal="center" shrinkToFit="1"/>
    </xf>
    <xf numFmtId="166" fontId="0" fillId="3" borderId="30" xfId="0" applyNumberFormat="1" applyFill="1" applyBorder="1" applyAlignment="1" applyProtection="1">
      <alignment horizontal="center" shrinkToFit="1"/>
    </xf>
    <xf numFmtId="3" fontId="0" fillId="6" borderId="30" xfId="0" applyNumberFormat="1" applyFill="1" applyBorder="1" applyAlignment="1" applyProtection="1">
      <alignment horizontal="center" shrinkToFit="1"/>
      <protection locked="0"/>
    </xf>
    <xf numFmtId="166" fontId="0" fillId="3" borderId="31" xfId="0" applyNumberFormat="1" applyFill="1" applyBorder="1" applyAlignment="1" applyProtection="1">
      <alignment horizontal="center" shrinkToFit="1"/>
    </xf>
    <xf numFmtId="166" fontId="0" fillId="3" borderId="74" xfId="0" applyNumberFormat="1" applyFill="1" applyBorder="1" applyAlignment="1" applyProtection="1">
      <alignment horizontal="center" shrinkToFit="1"/>
    </xf>
    <xf numFmtId="3" fontId="0" fillId="6" borderId="31" xfId="0" applyNumberFormat="1" applyFill="1" applyBorder="1" applyAlignment="1" applyProtection="1">
      <alignment horizontal="center" shrinkToFit="1"/>
      <protection locked="0"/>
    </xf>
    <xf numFmtId="3" fontId="0" fillId="6" borderId="74" xfId="0" applyNumberFormat="1" applyFill="1" applyBorder="1" applyAlignment="1" applyProtection="1">
      <alignment horizontal="center" shrinkToFit="1"/>
      <protection locked="0"/>
    </xf>
    <xf numFmtId="0" fontId="0" fillId="15" borderId="17" xfId="0" applyFill="1" applyBorder="1" applyAlignment="1" applyProtection="1">
      <alignment horizontal="left" indent="2"/>
    </xf>
    <xf numFmtId="164" fontId="0" fillId="3" borderId="2" xfId="0" applyNumberFormat="1" applyFill="1" applyBorder="1" applyAlignment="1" applyProtection="1">
      <alignment horizontal="center" shrinkToFit="1"/>
    </xf>
    <xf numFmtId="166" fontId="0" fillId="3" borderId="2" xfId="0" applyNumberFormat="1" applyFill="1" applyBorder="1" applyAlignment="1" applyProtection="1">
      <alignment horizontal="center" shrinkToFit="1"/>
    </xf>
    <xf numFmtId="3" fontId="0" fillId="3" borderId="2" xfId="0" applyNumberFormat="1" applyFill="1" applyBorder="1" applyAlignment="1" applyProtection="1">
      <alignment horizontal="center" shrinkToFit="1"/>
    </xf>
    <xf numFmtId="3" fontId="0" fillId="3" borderId="3" xfId="0" applyNumberFormat="1" applyFill="1" applyBorder="1" applyAlignment="1" applyProtection="1">
      <alignment horizontal="center" shrinkToFit="1"/>
    </xf>
    <xf numFmtId="164" fontId="0" fillId="6" borderId="73" xfId="0" applyNumberFormat="1" applyFill="1" applyBorder="1" applyAlignment="1" applyProtection="1">
      <alignment horizontal="center" vertical="center"/>
      <protection locked="0"/>
    </xf>
    <xf numFmtId="164" fontId="0" fillId="6" borderId="22" xfId="0" applyNumberFormat="1" applyFill="1" applyBorder="1" applyAlignment="1" applyProtection="1">
      <alignment horizontal="center" vertical="center"/>
      <protection locked="0"/>
    </xf>
    <xf numFmtId="164" fontId="0" fillId="3" borderId="22" xfId="0" applyNumberFormat="1" applyFill="1" applyBorder="1" applyAlignment="1" applyProtection="1">
      <alignment horizontal="center" vertical="center"/>
    </xf>
    <xf numFmtId="164" fontId="0" fillId="6" borderId="22" xfId="0" applyNumberFormat="1" applyFont="1" applyFill="1" applyBorder="1" applyAlignment="1" applyProtection="1">
      <alignment horizontal="center" vertical="center" shrinkToFit="1"/>
      <protection locked="0"/>
    </xf>
    <xf numFmtId="164" fontId="0" fillId="6" borderId="23" xfId="0" applyNumberFormat="1" applyFill="1" applyBorder="1" applyAlignment="1" applyProtection="1">
      <alignment horizontal="center" vertical="center"/>
      <protection locked="0"/>
    </xf>
    <xf numFmtId="0" fontId="0" fillId="15" borderId="24" xfId="0" applyFill="1" applyBorder="1" applyAlignment="1" applyProtection="1">
      <alignment horizontal="left" indent="2"/>
    </xf>
    <xf numFmtId="0" fontId="0" fillId="15" borderId="25" xfId="0" applyFill="1" applyBorder="1" applyAlignment="1" applyProtection="1">
      <alignment horizontal="left" indent="2"/>
    </xf>
    <xf numFmtId="0" fontId="0" fillId="15" borderId="25" xfId="0" applyFill="1" applyBorder="1" applyAlignment="1" applyProtection="1">
      <alignment horizontal="left" indent="4"/>
    </xf>
    <xf numFmtId="0" fontId="0" fillId="15" borderId="25" xfId="0" applyFont="1" applyFill="1" applyBorder="1" applyAlignment="1" applyProtection="1">
      <alignment horizontal="left" indent="2" shrinkToFit="1"/>
    </xf>
    <xf numFmtId="0" fontId="0" fillId="15" borderId="26" xfId="0" applyFill="1" applyBorder="1" applyAlignment="1" applyProtection="1">
      <alignment horizontal="left" indent="2"/>
    </xf>
    <xf numFmtId="164" fontId="0" fillId="6" borderId="60" xfId="0" applyNumberFormat="1" applyFill="1" applyBorder="1" applyAlignment="1" applyProtection="1">
      <alignment horizontal="center" vertical="center"/>
      <protection locked="0"/>
    </xf>
    <xf numFmtId="0" fontId="0" fillId="15" borderId="54" xfId="0" applyFill="1" applyBorder="1" applyAlignment="1" applyProtection="1">
      <alignment horizontal="left" indent="2"/>
    </xf>
    <xf numFmtId="0" fontId="0" fillId="0" borderId="0" xfId="0" applyFont="1" applyProtection="1"/>
    <xf numFmtId="3" fontId="0" fillId="2" borderId="0" xfId="0" applyNumberFormat="1" applyFont="1" applyFill="1" applyAlignment="1">
      <alignment horizontal="center" vertical="center"/>
    </xf>
    <xf numFmtId="3" fontId="0" fillId="4" borderId="0" xfId="0" applyNumberFormat="1" applyFont="1" applyFill="1" applyAlignment="1">
      <alignment horizontal="center" vertical="center"/>
    </xf>
    <xf numFmtId="3" fontId="0" fillId="4" borderId="0" xfId="0" applyNumberFormat="1" applyFont="1" applyFill="1" applyBorder="1" applyAlignment="1">
      <alignment horizontal="center" vertical="center"/>
    </xf>
    <xf numFmtId="8" fontId="0" fillId="2" borderId="0" xfId="0" applyNumberFormat="1" applyFont="1" applyFill="1" applyAlignment="1">
      <alignment horizontal="center" vertical="center"/>
    </xf>
    <xf numFmtId="8" fontId="0" fillId="4" borderId="0" xfId="0" applyNumberFormat="1" applyFont="1" applyFill="1" applyAlignment="1">
      <alignment horizontal="center" vertical="center"/>
    </xf>
    <xf numFmtId="8" fontId="0" fillId="4" borderId="0" xfId="0" applyNumberFormat="1" applyFont="1" applyFill="1" applyBorder="1" applyAlignment="1">
      <alignment horizontal="center" vertical="center"/>
    </xf>
    <xf numFmtId="3" fontId="0" fillId="4" borderId="8" xfId="0" applyNumberFormat="1" applyFont="1" applyFill="1" applyBorder="1" applyAlignment="1">
      <alignment horizontal="center" vertical="center"/>
    </xf>
    <xf numFmtId="0" fontId="26" fillId="4" borderId="0" xfId="0" applyFont="1" applyFill="1" applyAlignment="1">
      <alignment vertical="center"/>
    </xf>
    <xf numFmtId="0" fontId="26" fillId="4" borderId="0" xfId="0" applyFont="1" applyFill="1" applyAlignment="1">
      <alignment horizontal="center" vertical="center"/>
    </xf>
    <xf numFmtId="3" fontId="26" fillId="4" borderId="8" xfId="0" applyNumberFormat="1" applyFont="1" applyFill="1" applyBorder="1" applyAlignment="1">
      <alignment horizontal="center" vertical="center"/>
    </xf>
    <xf numFmtId="8" fontId="26" fillId="4" borderId="8" xfId="0" applyNumberFormat="1" applyFont="1" applyFill="1" applyBorder="1" applyAlignment="1">
      <alignment horizontal="center" vertical="center"/>
    </xf>
    <xf numFmtId="0" fontId="26" fillId="4" borderId="8" xfId="0" applyFont="1" applyFill="1" applyBorder="1" applyAlignment="1">
      <alignment horizontal="center" vertical="center"/>
    </xf>
    <xf numFmtId="168" fontId="9" fillId="3" borderId="2" xfId="0" applyNumberFormat="1" applyFont="1" applyFill="1" applyBorder="1" applyAlignment="1">
      <alignment horizontal="center" vertical="center" shrinkToFit="1"/>
    </xf>
    <xf numFmtId="168" fontId="0" fillId="3" borderId="21" xfId="0" applyNumberFormat="1" applyFill="1" applyBorder="1" applyAlignment="1" applyProtection="1">
      <alignment horizontal="center" vertical="center" shrinkToFit="1"/>
    </xf>
    <xf numFmtId="168" fontId="0" fillId="3" borderId="19" xfId="0" applyNumberFormat="1" applyFill="1" applyBorder="1" applyAlignment="1" applyProtection="1">
      <alignment horizontal="center" vertical="center" shrinkToFit="1"/>
    </xf>
    <xf numFmtId="168" fontId="0" fillId="3" borderId="56" xfId="0" applyNumberFormat="1" applyFill="1" applyBorder="1" applyAlignment="1" applyProtection="1">
      <alignment horizontal="center" vertical="center" shrinkToFit="1"/>
    </xf>
    <xf numFmtId="168" fontId="0" fillId="3" borderId="9" xfId="0" applyNumberFormat="1" applyFill="1" applyBorder="1" applyAlignment="1" applyProtection="1">
      <alignment horizontal="center" vertical="center" shrinkToFit="1"/>
    </xf>
    <xf numFmtId="168" fontId="0" fillId="3" borderId="10" xfId="0" applyNumberFormat="1" applyFill="1" applyBorder="1" applyAlignment="1" applyProtection="1">
      <alignment horizontal="center" vertical="center" shrinkToFit="1"/>
    </xf>
    <xf numFmtId="8" fontId="9" fillId="3" borderId="2" xfId="0" applyNumberFormat="1" applyFont="1" applyFill="1" applyBorder="1" applyAlignment="1">
      <alignment horizontal="center" vertical="center" shrinkToFit="1"/>
    </xf>
    <xf numFmtId="0" fontId="0" fillId="3" borderId="2" xfId="0" applyFont="1" applyFill="1" applyBorder="1" applyAlignment="1" applyProtection="1">
      <alignment horizontal="left" vertical="center" shrinkToFit="1"/>
    </xf>
    <xf numFmtId="0" fontId="0" fillId="3" borderId="2" xfId="0" applyFont="1" applyFill="1" applyBorder="1" applyAlignment="1" applyProtection="1">
      <alignment vertical="center" shrinkToFit="1"/>
    </xf>
    <xf numFmtId="168" fontId="9" fillId="3" borderId="2" xfId="0" applyNumberFormat="1" applyFont="1" applyFill="1" applyBorder="1" applyAlignment="1" applyProtection="1">
      <alignment horizontal="center" vertical="center" shrinkToFit="1"/>
    </xf>
    <xf numFmtId="8" fontId="9" fillId="3" borderId="2" xfId="0" applyNumberFormat="1" applyFont="1" applyFill="1" applyBorder="1" applyAlignment="1" applyProtection="1">
      <alignment horizontal="center" vertical="center" shrinkToFit="1"/>
    </xf>
    <xf numFmtId="3" fontId="9" fillId="3" borderId="2" xfId="0" applyNumberFormat="1" applyFont="1" applyFill="1" applyBorder="1" applyAlignment="1" applyProtection="1">
      <alignment horizontal="center" vertical="center" shrinkToFit="1"/>
    </xf>
    <xf numFmtId="3" fontId="9" fillId="3" borderId="2" xfId="0" applyNumberFormat="1" applyFont="1" applyFill="1" applyBorder="1" applyAlignment="1">
      <alignment horizontal="center" vertical="center" shrinkToFit="1"/>
    </xf>
    <xf numFmtId="167" fontId="15" fillId="3" borderId="2" xfId="0" applyNumberFormat="1" applyFont="1" applyFill="1" applyBorder="1" applyAlignment="1">
      <alignment horizontal="center" vertical="center"/>
    </xf>
    <xf numFmtId="0" fontId="0" fillId="3" borderId="2" xfId="0" applyFont="1" applyFill="1" applyBorder="1" applyAlignment="1">
      <alignment horizontal="left" vertical="center" shrinkToFit="1"/>
    </xf>
    <xf numFmtId="3" fontId="0" fillId="6" borderId="73" xfId="0" applyNumberFormat="1" applyFill="1" applyBorder="1" applyAlignment="1" applyProtection="1">
      <alignment horizontal="center" shrinkToFit="1"/>
      <protection locked="0"/>
    </xf>
    <xf numFmtId="0" fontId="0" fillId="3" borderId="1" xfId="0" applyFill="1" applyBorder="1" applyAlignment="1" applyProtection="1">
      <alignment horizontal="left"/>
    </xf>
    <xf numFmtId="166" fontId="0" fillId="3" borderId="23" xfId="0" applyNumberFormat="1" applyFill="1" applyBorder="1" applyAlignment="1" applyProtection="1">
      <alignment horizontal="center" shrinkToFit="1"/>
    </xf>
    <xf numFmtId="166" fontId="0" fillId="3" borderId="22" xfId="0" applyNumberFormat="1" applyFill="1" applyBorder="1" applyAlignment="1" applyProtection="1">
      <alignment horizontal="center" shrinkToFit="1"/>
    </xf>
    <xf numFmtId="166" fontId="0" fillId="3" borderId="73" xfId="0" applyNumberFormat="1" applyFill="1" applyBorder="1" applyAlignment="1" applyProtection="1">
      <alignment horizontal="center" shrinkToFit="1"/>
    </xf>
    <xf numFmtId="0" fontId="0" fillId="6" borderId="30" xfId="0" applyFill="1" applyBorder="1" applyAlignment="1" applyProtection="1">
      <alignment horizontal="left" indent="4" shrinkToFit="1"/>
      <protection locked="0"/>
    </xf>
    <xf numFmtId="164" fontId="0" fillId="6" borderId="31" xfId="0" applyNumberFormat="1" applyFill="1" applyBorder="1" applyAlignment="1" applyProtection="1">
      <alignment horizontal="center" vertical="center"/>
      <protection locked="0"/>
    </xf>
    <xf numFmtId="0" fontId="0" fillId="6" borderId="16" xfId="0" applyFill="1" applyBorder="1" applyAlignment="1" applyProtection="1">
      <alignment horizontal="left" indent="4" shrinkToFit="1"/>
      <protection locked="0"/>
    </xf>
    <xf numFmtId="164" fontId="0" fillId="6" borderId="11" xfId="0" applyNumberFormat="1" applyFill="1" applyBorder="1" applyAlignment="1" applyProtection="1">
      <alignment horizontal="center" vertical="center"/>
      <protection locked="0"/>
    </xf>
    <xf numFmtId="0" fontId="0" fillId="6" borderId="17" xfId="0" applyFill="1" applyBorder="1" applyAlignment="1" applyProtection="1">
      <alignment horizontal="left" indent="4" shrinkToFit="1"/>
      <protection locked="0"/>
    </xf>
    <xf numFmtId="164" fontId="0" fillId="6" borderId="13" xfId="0" applyNumberFormat="1" applyFill="1" applyBorder="1" applyAlignment="1" applyProtection="1">
      <alignment horizontal="center" vertical="center"/>
      <protection locked="0"/>
    </xf>
    <xf numFmtId="0" fontId="1" fillId="3" borderId="0" xfId="0" applyFont="1" applyFill="1" applyAlignment="1">
      <alignment vertical="center"/>
    </xf>
    <xf numFmtId="0" fontId="1" fillId="3" borderId="0" xfId="0" applyFont="1" applyFill="1" applyAlignment="1">
      <alignment vertical="center"/>
    </xf>
    <xf numFmtId="0" fontId="1" fillId="3" borderId="0" xfId="0" applyFont="1" applyFill="1" applyAlignment="1">
      <alignment horizontal="left" vertical="center"/>
    </xf>
    <xf numFmtId="164" fontId="0" fillId="3" borderId="46" xfId="0" applyNumberFormat="1" applyFill="1" applyBorder="1" applyAlignment="1" applyProtection="1">
      <alignment horizontal="center" shrinkToFit="1"/>
    </xf>
    <xf numFmtId="3" fontId="0" fillId="3" borderId="46" xfId="0" applyNumberFormat="1" applyFill="1" applyBorder="1" applyAlignment="1" applyProtection="1">
      <alignment horizontal="center" shrinkToFit="1"/>
    </xf>
    <xf numFmtId="0" fontId="0" fillId="15" borderId="25" xfId="0" applyFill="1" applyBorder="1" applyAlignment="1" applyProtection="1">
      <alignment horizontal="left" indent="2" shrinkToFit="1"/>
    </xf>
    <xf numFmtId="3" fontId="0" fillId="3" borderId="11" xfId="0" applyNumberFormat="1" applyFill="1" applyBorder="1" applyAlignment="1" applyProtection="1">
      <alignment horizontal="center" shrinkToFit="1"/>
    </xf>
    <xf numFmtId="170" fontId="0" fillId="11" borderId="38" xfId="3" applyNumberFormat="1" applyFont="1" applyFill="1" applyBorder="1" applyAlignment="1" applyProtection="1">
      <alignment horizontal="center"/>
      <protection locked="0"/>
    </xf>
    <xf numFmtId="0" fontId="0" fillId="5" borderId="21" xfId="0" applyFont="1" applyFill="1" applyBorder="1" applyAlignment="1" applyProtection="1">
      <alignment horizontal="center" vertical="center" shrinkToFit="1"/>
      <protection locked="0"/>
    </xf>
    <xf numFmtId="0" fontId="0" fillId="5" borderId="22" xfId="0" applyFont="1" applyFill="1" applyBorder="1" applyAlignment="1" applyProtection="1">
      <alignment horizontal="center" vertical="center" shrinkToFit="1"/>
      <protection locked="0"/>
    </xf>
    <xf numFmtId="0" fontId="0" fillId="5" borderId="23" xfId="0" applyFont="1" applyFill="1" applyBorder="1" applyAlignment="1" applyProtection="1">
      <alignment horizontal="center" vertical="center" shrinkToFit="1"/>
      <protection locked="0"/>
    </xf>
    <xf numFmtId="0" fontId="26" fillId="3" borderId="7" xfId="0" applyFont="1" applyFill="1" applyBorder="1" applyAlignment="1">
      <alignment horizontal="center" vertical="center" shrinkToFit="1"/>
    </xf>
    <xf numFmtId="0" fontId="0" fillId="3" borderId="8" xfId="0" applyFont="1" applyFill="1" applyBorder="1" applyAlignment="1">
      <alignment horizontal="center" vertical="center" shrinkToFit="1"/>
    </xf>
    <xf numFmtId="0" fontId="26" fillId="3" borderId="7" xfId="0" applyFont="1" applyFill="1" applyBorder="1" applyAlignment="1">
      <alignment horizontal="left" vertical="center" shrinkToFit="1"/>
    </xf>
    <xf numFmtId="0" fontId="9" fillId="3" borderId="7" xfId="0" applyFont="1" applyFill="1" applyBorder="1" applyAlignment="1">
      <alignment horizontal="center" vertical="center" wrapText="1" shrinkToFit="1"/>
    </xf>
    <xf numFmtId="168" fontId="9" fillId="3" borderId="7" xfId="0" applyNumberFormat="1" applyFont="1" applyFill="1" applyBorder="1" applyAlignment="1">
      <alignment horizontal="center" vertical="center" shrinkToFit="1"/>
    </xf>
    <xf numFmtId="8" fontId="9" fillId="3" borderId="7" xfId="0" applyNumberFormat="1" applyFont="1" applyFill="1" applyBorder="1" applyAlignment="1">
      <alignment horizontal="center" vertical="center" shrinkToFit="1"/>
    </xf>
    <xf numFmtId="0" fontId="0" fillId="3" borderId="19" xfId="0" applyFont="1" applyFill="1" applyBorder="1" applyAlignment="1">
      <alignment horizontal="center" vertical="center" shrinkToFit="1"/>
    </xf>
    <xf numFmtId="0" fontId="0" fillId="3" borderId="20" xfId="0" applyFont="1" applyFill="1" applyBorder="1" applyAlignment="1">
      <alignment horizontal="center" vertical="center" shrinkToFit="1"/>
    </xf>
    <xf numFmtId="0" fontId="1" fillId="3" borderId="0" xfId="0" applyFont="1" applyFill="1" applyProtection="1"/>
    <xf numFmtId="0" fontId="6" fillId="3" borderId="40" xfId="0" applyFont="1" applyFill="1" applyBorder="1" applyAlignment="1">
      <alignment horizontal="center" vertical="center" wrapText="1"/>
    </xf>
    <xf numFmtId="0" fontId="6" fillId="15" borderId="59" xfId="0" applyFont="1" applyFill="1" applyBorder="1" applyAlignment="1">
      <alignment horizontal="center" vertical="center" wrapText="1"/>
    </xf>
    <xf numFmtId="0" fontId="6" fillId="15" borderId="59" xfId="0" applyFont="1" applyFill="1" applyBorder="1" applyAlignment="1" applyProtection="1">
      <alignment horizontal="center" vertical="center" wrapText="1"/>
    </xf>
    <xf numFmtId="0" fontId="1" fillId="3" borderId="0" xfId="0" applyFont="1" applyFill="1" applyProtection="1"/>
    <xf numFmtId="0" fontId="0" fillId="3" borderId="1"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16" borderId="39" xfId="0" applyFont="1" applyFill="1" applyBorder="1" applyAlignment="1">
      <alignment horizontal="center" vertical="center" wrapText="1"/>
    </xf>
    <xf numFmtId="0" fontId="6" fillId="3" borderId="45" xfId="0" applyFont="1" applyFill="1" applyBorder="1" applyAlignment="1">
      <alignment horizontal="center" vertical="center"/>
    </xf>
    <xf numFmtId="0" fontId="5" fillId="15" borderId="25" xfId="0" applyFont="1" applyFill="1" applyBorder="1" applyAlignment="1" applyProtection="1">
      <alignment horizontal="left" indent="2"/>
    </xf>
    <xf numFmtId="0" fontId="5" fillId="15" borderId="25" xfId="0" applyFont="1" applyFill="1" applyBorder="1" applyAlignment="1" applyProtection="1">
      <alignment horizontal="left" indent="2" shrinkToFit="1"/>
    </xf>
    <xf numFmtId="0" fontId="5" fillId="15" borderId="26" xfId="0" applyFont="1" applyFill="1" applyBorder="1" applyAlignment="1" applyProtection="1">
      <alignment horizontal="left" indent="2"/>
    </xf>
    <xf numFmtId="0" fontId="1" fillId="3" borderId="0" xfId="0" applyFont="1" applyFill="1" applyAlignment="1" applyProtection="1"/>
    <xf numFmtId="0" fontId="26" fillId="3" borderId="30" xfId="0" applyFont="1" applyFill="1" applyBorder="1" applyAlignment="1" applyProtection="1"/>
    <xf numFmtId="164" fontId="0" fillId="3" borderId="82" xfId="0" applyNumberFormat="1" applyFill="1" applyBorder="1" applyAlignment="1" applyProtection="1">
      <alignment horizontal="center" vertical="center"/>
    </xf>
    <xf numFmtId="3" fontId="0" fillId="3" borderId="82" xfId="0" applyNumberFormat="1" applyFill="1" applyBorder="1" applyAlignment="1" applyProtection="1">
      <alignment horizontal="center" shrinkToFit="1"/>
    </xf>
    <xf numFmtId="3" fontId="0" fillId="3" borderId="33" xfId="0" applyNumberFormat="1" applyFill="1" applyBorder="1" applyAlignment="1" applyProtection="1">
      <alignment horizontal="center" shrinkToFit="1"/>
    </xf>
    <xf numFmtId="164" fontId="0" fillId="6" borderId="72" xfId="0" applyNumberFormat="1" applyFill="1" applyBorder="1" applyAlignment="1" applyProtection="1">
      <alignment horizontal="center" vertical="center"/>
      <protection locked="0"/>
    </xf>
    <xf numFmtId="164" fontId="0" fillId="6" borderId="69" xfId="0" applyNumberFormat="1" applyFill="1" applyBorder="1" applyAlignment="1" applyProtection="1">
      <alignment horizontal="center" vertical="center"/>
      <protection locked="0"/>
    </xf>
    <xf numFmtId="166" fontId="0" fillId="3" borderId="35" xfId="0" applyNumberFormat="1" applyFill="1" applyBorder="1" applyAlignment="1" applyProtection="1">
      <alignment horizontal="center" shrinkToFit="1"/>
    </xf>
    <xf numFmtId="166" fontId="0" fillId="3" borderId="69" xfId="0" applyNumberFormat="1" applyFill="1" applyBorder="1" applyAlignment="1" applyProtection="1">
      <alignment horizontal="center" shrinkToFit="1"/>
    </xf>
    <xf numFmtId="3" fontId="0" fillId="6" borderId="72" xfId="0" applyNumberFormat="1" applyFill="1" applyBorder="1" applyAlignment="1" applyProtection="1">
      <alignment horizontal="center" shrinkToFit="1"/>
      <protection locked="0"/>
    </xf>
    <xf numFmtId="3" fontId="0" fillId="6" borderId="69" xfId="0" applyNumberFormat="1" applyFill="1" applyBorder="1" applyAlignment="1" applyProtection="1">
      <alignment horizontal="center" shrinkToFit="1"/>
      <protection locked="0"/>
    </xf>
    <xf numFmtId="0" fontId="35" fillId="3" borderId="0" xfId="0" applyFont="1" applyFill="1" applyProtection="1"/>
    <xf numFmtId="0" fontId="1" fillId="3" borderId="1" xfId="0" applyFont="1" applyFill="1" applyBorder="1" applyAlignment="1" applyProtection="1">
      <alignment vertical="center" wrapText="1"/>
    </xf>
    <xf numFmtId="0" fontId="22" fillId="3" borderId="0" xfId="2" applyFill="1" applyAlignment="1" applyProtection="1">
      <alignment vertical="center"/>
    </xf>
    <xf numFmtId="0" fontId="0" fillId="3" borderId="0" xfId="0" applyFill="1" applyBorder="1" applyAlignment="1">
      <alignment horizontal="center" vertical="center"/>
    </xf>
    <xf numFmtId="0" fontId="0" fillId="3" borderId="0" xfId="0" applyFont="1" applyFill="1" applyBorder="1" applyAlignment="1">
      <alignment vertical="center"/>
    </xf>
    <xf numFmtId="3" fontId="0" fillId="6" borderId="15" xfId="0" applyNumberFormat="1" applyFont="1" applyFill="1" applyBorder="1" applyAlignment="1" applyProtection="1">
      <alignment horizontal="center" vertical="center" shrinkToFit="1"/>
      <protection locked="0"/>
    </xf>
    <xf numFmtId="3" fontId="0" fillId="6" borderId="16" xfId="0" applyNumberFormat="1" applyFont="1" applyFill="1" applyBorder="1" applyAlignment="1" applyProtection="1">
      <alignment horizontal="center" vertical="center" shrinkToFit="1"/>
      <protection locked="0"/>
    </xf>
    <xf numFmtId="3" fontId="0" fillId="6" borderId="17" xfId="0" applyNumberFormat="1"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left" vertical="center" wrapText="1" indent="4"/>
    </xf>
    <xf numFmtId="0" fontId="0" fillId="3" borderId="71" xfId="0" applyFill="1" applyBorder="1" applyAlignment="1" applyProtection="1">
      <alignment horizontal="left" vertical="center" indent="4"/>
    </xf>
    <xf numFmtId="3" fontId="0" fillId="6" borderId="72" xfId="0" applyNumberFormat="1" applyFill="1" applyBorder="1" applyAlignment="1" applyProtection="1">
      <alignment horizontal="center" vertical="center" shrinkToFit="1"/>
      <protection locked="0"/>
    </xf>
    <xf numFmtId="3" fontId="0" fillId="6" borderId="69" xfId="0" applyNumberFormat="1" applyFill="1" applyBorder="1" applyAlignment="1" applyProtection="1">
      <alignment horizontal="center" vertical="center" shrinkToFit="1"/>
      <protection locked="0"/>
    </xf>
    <xf numFmtId="3" fontId="0" fillId="6" borderId="70" xfId="0" applyNumberFormat="1" applyFill="1" applyBorder="1" applyAlignment="1" applyProtection="1">
      <alignment horizontal="center" vertical="center" shrinkToFit="1"/>
      <protection locked="0"/>
    </xf>
    <xf numFmtId="3" fontId="0" fillId="6" borderId="35" xfId="0" applyNumberFormat="1" applyFill="1" applyBorder="1" applyAlignment="1" applyProtection="1">
      <alignment horizontal="center" vertical="center" shrinkToFit="1"/>
      <protection locked="0"/>
    </xf>
    <xf numFmtId="3" fontId="0" fillId="6" borderId="36" xfId="0" applyNumberFormat="1" applyFill="1" applyBorder="1" applyAlignment="1" applyProtection="1">
      <alignment horizontal="center" vertical="center" shrinkToFit="1"/>
      <protection locked="0"/>
    </xf>
    <xf numFmtId="0" fontId="2" fillId="15" borderId="11" xfId="0" applyFont="1" applyFill="1" applyBorder="1" applyAlignment="1">
      <alignment vertical="center"/>
    </xf>
    <xf numFmtId="170" fontId="2" fillId="3" borderId="8" xfId="0" applyNumberFormat="1" applyFont="1" applyFill="1" applyBorder="1" applyAlignment="1">
      <alignment horizontal="center" vertical="center"/>
    </xf>
    <xf numFmtId="0" fontId="2" fillId="16" borderId="8" xfId="0" applyFont="1" applyFill="1" applyBorder="1" applyAlignment="1">
      <alignment vertical="center"/>
    </xf>
    <xf numFmtId="170" fontId="2" fillId="3" borderId="12" xfId="0" applyNumberFormat="1" applyFont="1" applyFill="1" applyBorder="1" applyAlignment="1">
      <alignment horizontal="center" vertical="center"/>
    </xf>
    <xf numFmtId="0" fontId="2" fillId="15" borderId="13" xfId="0" applyFont="1" applyFill="1" applyBorder="1" applyAlignment="1">
      <alignment vertical="center"/>
    </xf>
    <xf numFmtId="170" fontId="2" fillId="3" borderId="20" xfId="0" applyNumberFormat="1" applyFont="1" applyFill="1" applyBorder="1" applyAlignment="1">
      <alignment horizontal="center" vertical="center"/>
    </xf>
    <xf numFmtId="0" fontId="2" fillId="16" borderId="20" xfId="0" applyFont="1" applyFill="1" applyBorder="1" applyAlignment="1">
      <alignment vertical="center"/>
    </xf>
    <xf numFmtId="170" fontId="2" fillId="3" borderId="14" xfId="0" applyNumberFormat="1" applyFont="1" applyFill="1" applyBorder="1" applyAlignment="1">
      <alignment horizontal="center" vertical="center"/>
    </xf>
    <xf numFmtId="0" fontId="41" fillId="3" borderId="0" xfId="0" applyFont="1" applyFill="1" applyAlignment="1">
      <alignment vertical="center"/>
    </xf>
    <xf numFmtId="0" fontId="41" fillId="3" borderId="0" xfId="0" applyFont="1" applyFill="1" applyProtection="1"/>
    <xf numFmtId="0" fontId="38" fillId="16" borderId="45" xfId="0" applyFont="1" applyFill="1" applyBorder="1" applyAlignment="1">
      <alignment horizontal="center" vertical="center" wrapText="1"/>
    </xf>
    <xf numFmtId="0" fontId="38" fillId="16" borderId="55" xfId="0" applyFont="1" applyFill="1" applyBorder="1" applyAlignment="1">
      <alignment horizontal="center" vertical="center" wrapText="1"/>
    </xf>
    <xf numFmtId="0" fontId="38" fillId="15" borderId="54" xfId="0" applyFont="1" applyFill="1" applyBorder="1" applyAlignment="1">
      <alignment horizontal="center" vertical="center"/>
    </xf>
    <xf numFmtId="0" fontId="38" fillId="15" borderId="45" xfId="0" applyFont="1" applyFill="1" applyBorder="1" applyAlignment="1">
      <alignment horizontal="center" vertical="center"/>
    </xf>
    <xf numFmtId="0" fontId="38" fillId="15" borderId="51" xfId="0" applyFont="1" applyFill="1" applyBorder="1" applyAlignment="1">
      <alignment horizontal="center" vertical="center"/>
    </xf>
    <xf numFmtId="0" fontId="38" fillId="15" borderId="55" xfId="0" applyFont="1" applyFill="1" applyBorder="1" applyAlignment="1">
      <alignment horizontal="center" vertical="center"/>
    </xf>
    <xf numFmtId="0" fontId="38" fillId="15" borderId="50" xfId="0" applyFont="1" applyFill="1" applyBorder="1" applyAlignment="1">
      <alignment horizontal="center" vertical="center" wrapText="1"/>
    </xf>
    <xf numFmtId="0" fontId="6" fillId="16" borderId="6" xfId="0" applyFont="1" applyFill="1" applyBorder="1" applyAlignment="1">
      <alignment horizontal="center" vertical="center" wrapText="1"/>
    </xf>
    <xf numFmtId="0" fontId="6" fillId="16" borderId="48" xfId="0" applyFont="1" applyFill="1" applyBorder="1" applyAlignment="1">
      <alignment horizontal="center" vertical="center" wrapText="1"/>
    </xf>
    <xf numFmtId="0" fontId="6" fillId="16" borderId="36" xfId="0" applyFont="1" applyFill="1" applyBorder="1" applyAlignment="1">
      <alignment horizontal="center" vertical="center" wrapText="1"/>
    </xf>
    <xf numFmtId="0" fontId="6" fillId="16" borderId="46" xfId="0" applyFont="1" applyFill="1" applyBorder="1" applyAlignment="1">
      <alignment horizontal="center" vertical="center" wrapText="1"/>
    </xf>
    <xf numFmtId="3" fontId="6" fillId="3" borderId="1" xfId="0" applyNumberFormat="1" applyFont="1" applyFill="1" applyBorder="1" applyAlignment="1" applyProtection="1">
      <alignment horizontal="center" vertical="center" shrinkToFit="1"/>
    </xf>
    <xf numFmtId="0" fontId="0" fillId="3" borderId="25" xfId="0" applyFont="1" applyFill="1" applyBorder="1" applyAlignment="1" applyProtection="1">
      <alignment horizontal="center" vertical="center" shrinkToFit="1"/>
    </xf>
    <xf numFmtId="0" fontId="0" fillId="3" borderId="26" xfId="0" applyFont="1" applyFill="1" applyBorder="1" applyAlignment="1" applyProtection="1">
      <alignment horizontal="center" vertical="center" shrinkToFit="1"/>
    </xf>
    <xf numFmtId="2" fontId="23" fillId="17" borderId="38" xfId="0" applyNumberFormat="1" applyFont="1" applyFill="1" applyBorder="1" applyAlignment="1">
      <alignment horizontal="center" vertical="center"/>
    </xf>
    <xf numFmtId="2" fontId="23" fillId="17" borderId="3" xfId="0" applyNumberFormat="1" applyFont="1" applyFill="1" applyBorder="1" applyAlignment="1">
      <alignment horizontal="center" vertical="center"/>
    </xf>
    <xf numFmtId="0" fontId="38" fillId="16" borderId="45" xfId="0" applyFont="1" applyFill="1" applyBorder="1" applyAlignment="1" applyProtection="1">
      <alignment horizontal="center" vertical="center" wrapText="1"/>
    </xf>
    <xf numFmtId="0" fontId="38" fillId="16" borderId="55" xfId="0" applyFont="1" applyFill="1" applyBorder="1" applyAlignment="1" applyProtection="1">
      <alignment horizontal="center" vertical="center" wrapText="1"/>
    </xf>
    <xf numFmtId="0" fontId="38" fillId="15" borderId="54" xfId="0" applyFont="1" applyFill="1" applyBorder="1" applyAlignment="1" applyProtection="1">
      <alignment horizontal="center" vertical="center"/>
    </xf>
    <xf numFmtId="0" fontId="38" fillId="15" borderId="45" xfId="0" applyFont="1" applyFill="1" applyBorder="1" applyAlignment="1" applyProtection="1">
      <alignment horizontal="center" vertical="center"/>
    </xf>
    <xf numFmtId="0" fontId="38" fillId="15" borderId="51" xfId="0" applyFont="1" applyFill="1" applyBorder="1" applyAlignment="1" applyProtection="1">
      <alignment horizontal="center" vertical="center"/>
    </xf>
    <xf numFmtId="0" fontId="38" fillId="15" borderId="46" xfId="0" applyFont="1" applyFill="1" applyBorder="1" applyAlignment="1" applyProtection="1">
      <alignment horizontal="center" vertical="center"/>
    </xf>
    <xf numFmtId="0" fontId="38" fillId="15" borderId="49" xfId="0" applyFont="1" applyFill="1" applyBorder="1" applyAlignment="1">
      <alignment horizontal="center" vertical="center"/>
    </xf>
    <xf numFmtId="0" fontId="38" fillId="15" borderId="46" xfId="0" applyFont="1" applyFill="1" applyBorder="1" applyAlignment="1">
      <alignment horizontal="center" vertical="center" wrapText="1"/>
    </xf>
    <xf numFmtId="0" fontId="38" fillId="16" borderId="49" xfId="0" applyFont="1" applyFill="1" applyBorder="1" applyAlignment="1">
      <alignment horizontal="center" vertical="center"/>
    </xf>
    <xf numFmtId="0" fontId="38" fillId="15" borderId="45" xfId="0" applyFont="1" applyFill="1" applyBorder="1" applyAlignment="1">
      <alignment horizontal="center" vertical="center" wrapText="1"/>
    </xf>
    <xf numFmtId="0" fontId="38" fillId="16" borderId="45" xfId="0" applyFont="1" applyFill="1" applyBorder="1" applyAlignment="1">
      <alignment horizontal="center" vertical="center"/>
    </xf>
    <xf numFmtId="0" fontId="38" fillId="15" borderId="50" xfId="0" applyFont="1" applyFill="1" applyBorder="1" applyAlignment="1">
      <alignment horizontal="center" vertical="center"/>
    </xf>
    <xf numFmtId="0" fontId="0" fillId="3" borderId="0" xfId="0" applyFill="1" applyBorder="1" applyAlignment="1">
      <alignment horizontal="left" vertical="center" indent="1" shrinkToFit="1"/>
    </xf>
    <xf numFmtId="0" fontId="0" fillId="3" borderId="1" xfId="0" applyFont="1" applyFill="1" applyBorder="1" applyAlignment="1">
      <alignment horizontal="center" vertical="center" wrapText="1"/>
    </xf>
    <xf numFmtId="0" fontId="38" fillId="16" borderId="54" xfId="0" applyFont="1" applyFill="1" applyBorder="1" applyAlignment="1">
      <alignment horizontal="center" vertical="center" wrapText="1"/>
    </xf>
    <xf numFmtId="0" fontId="38" fillId="15" borderId="49" xfId="0" applyFont="1" applyFill="1" applyBorder="1" applyAlignment="1">
      <alignment horizontal="center" vertical="center" wrapText="1"/>
    </xf>
    <xf numFmtId="8" fontId="9" fillId="3" borderId="0" xfId="0" applyNumberFormat="1" applyFont="1" applyFill="1" applyBorder="1" applyAlignment="1">
      <alignment horizontal="center" vertical="center" shrinkToFit="1"/>
    </xf>
    <xf numFmtId="8" fontId="0" fillId="5" borderId="61" xfId="0" applyNumberFormat="1" applyFont="1" applyFill="1" applyBorder="1" applyAlignment="1" applyProtection="1">
      <alignment horizontal="center" vertical="center" shrinkToFit="1"/>
      <protection locked="0"/>
    </xf>
    <xf numFmtId="8" fontId="0" fillId="5" borderId="19" xfId="0" applyNumberFormat="1" applyFont="1" applyFill="1" applyBorder="1" applyAlignment="1" applyProtection="1">
      <alignment horizontal="center" vertical="center" shrinkToFit="1"/>
      <protection locked="0"/>
    </xf>
    <xf numFmtId="8" fontId="0" fillId="5" borderId="43" xfId="0" applyNumberFormat="1" applyFont="1" applyFill="1" applyBorder="1" applyAlignment="1" applyProtection="1">
      <alignment horizontal="center" vertical="center" shrinkToFit="1"/>
      <protection locked="0"/>
    </xf>
    <xf numFmtId="8" fontId="0" fillId="5" borderId="62" xfId="0" applyNumberFormat="1" applyFont="1" applyFill="1" applyBorder="1" applyAlignment="1" applyProtection="1">
      <alignment horizontal="center" vertical="center" shrinkToFit="1"/>
      <protection locked="0"/>
    </xf>
    <xf numFmtId="8" fontId="0" fillId="5" borderId="8" xfId="0" applyNumberFormat="1" applyFont="1" applyFill="1" applyBorder="1" applyAlignment="1" applyProtection="1">
      <alignment horizontal="center" vertical="center" shrinkToFit="1"/>
      <protection locked="0"/>
    </xf>
    <xf numFmtId="8" fontId="0" fillId="5" borderId="28" xfId="0" applyNumberFormat="1" applyFont="1" applyFill="1" applyBorder="1" applyAlignment="1" applyProtection="1">
      <alignment horizontal="center" vertical="center" shrinkToFit="1"/>
      <protection locked="0"/>
    </xf>
    <xf numFmtId="8" fontId="0" fillId="5" borderId="63" xfId="0" applyNumberFormat="1" applyFont="1" applyFill="1" applyBorder="1" applyAlignment="1" applyProtection="1">
      <alignment horizontal="center" vertical="center" shrinkToFit="1"/>
      <protection locked="0"/>
    </xf>
    <xf numFmtId="8" fontId="0" fillId="5" borderId="20" xfId="0" applyNumberFormat="1" applyFont="1" applyFill="1" applyBorder="1" applyAlignment="1" applyProtection="1">
      <alignment horizontal="center" vertical="center" shrinkToFit="1"/>
      <protection locked="0"/>
    </xf>
    <xf numFmtId="8" fontId="0" fillId="5" borderId="29" xfId="0" applyNumberFormat="1" applyFont="1" applyFill="1" applyBorder="1" applyAlignment="1" applyProtection="1">
      <alignment horizontal="center" vertical="center" shrinkToFit="1"/>
      <protection locked="0"/>
    </xf>
    <xf numFmtId="0" fontId="0" fillId="2" borderId="0" xfId="0" applyFont="1" applyFill="1" applyAlignment="1" applyProtection="1">
      <alignment horizontal="center" vertical="center"/>
    </xf>
    <xf numFmtId="0" fontId="0" fillId="3" borderId="0" xfId="0" applyFont="1" applyFill="1" applyAlignment="1" applyProtection="1">
      <alignment horizontal="center" vertical="center"/>
    </xf>
    <xf numFmtId="0" fontId="0" fillId="4" borderId="0" xfId="0" applyFont="1" applyFill="1" applyAlignment="1" applyProtection="1">
      <alignment horizontal="center" vertical="center"/>
    </xf>
    <xf numFmtId="0" fontId="38" fillId="3" borderId="45" xfId="0" applyFont="1" applyFill="1" applyBorder="1" applyAlignment="1">
      <alignment horizontal="center" vertical="center" wrapText="1"/>
    </xf>
    <xf numFmtId="0" fontId="6" fillId="3" borderId="42" xfId="0" applyFont="1" applyFill="1" applyBorder="1" applyAlignment="1" applyProtection="1">
      <alignment horizontal="center" vertical="center" wrapText="1"/>
    </xf>
    <xf numFmtId="3" fontId="9" fillId="3" borderId="5" xfId="0" applyNumberFormat="1" applyFont="1" applyFill="1" applyBorder="1" applyAlignment="1" applyProtection="1">
      <alignment horizontal="center" vertical="center" shrinkToFit="1"/>
    </xf>
    <xf numFmtId="0" fontId="6" fillId="3" borderId="36" xfId="0" applyFont="1" applyFill="1" applyBorder="1" applyAlignment="1" applyProtection="1">
      <alignment horizontal="center" vertical="center" wrapText="1"/>
    </xf>
    <xf numFmtId="3" fontId="9" fillId="3" borderId="3" xfId="0" applyNumberFormat="1" applyFont="1" applyFill="1" applyBorder="1" applyAlignment="1" applyProtection="1">
      <alignment horizontal="center" vertical="center" shrinkToFit="1"/>
    </xf>
    <xf numFmtId="1" fontId="9" fillId="3" borderId="2" xfId="0" applyNumberFormat="1" applyFont="1" applyFill="1" applyBorder="1" applyAlignment="1" applyProtection="1">
      <alignment horizontal="center" vertical="center" shrinkToFit="1"/>
    </xf>
    <xf numFmtId="1" fontId="9" fillId="3" borderId="3" xfId="0" applyNumberFormat="1" applyFont="1" applyFill="1" applyBorder="1" applyAlignment="1" applyProtection="1">
      <alignment horizontal="center" vertical="center" shrinkToFit="1"/>
    </xf>
    <xf numFmtId="3" fontId="0" fillId="4" borderId="10" xfId="0" applyNumberFormat="1" applyFont="1" applyFill="1" applyBorder="1" applyAlignment="1">
      <alignment horizontal="center" vertical="center"/>
    </xf>
    <xf numFmtId="3" fontId="0" fillId="4" borderId="12" xfId="0" applyNumberFormat="1" applyFont="1" applyFill="1" applyBorder="1" applyAlignment="1">
      <alignment horizontal="center" vertical="center"/>
    </xf>
    <xf numFmtId="3" fontId="0" fillId="4" borderId="14" xfId="0" applyNumberFormat="1" applyFont="1" applyFill="1" applyBorder="1" applyAlignment="1">
      <alignment horizontal="center" vertical="center"/>
    </xf>
    <xf numFmtId="0" fontId="0" fillId="3" borderId="48" xfId="0" applyFont="1" applyFill="1" applyBorder="1" applyAlignment="1">
      <alignment horizontal="center" vertical="center"/>
    </xf>
    <xf numFmtId="0" fontId="1" fillId="3" borderId="42" xfId="0" applyFont="1" applyFill="1" applyBorder="1" applyAlignment="1" applyProtection="1">
      <alignment vertical="center"/>
    </xf>
    <xf numFmtId="0" fontId="0" fillId="3" borderId="0" xfId="0" applyFont="1" applyFill="1" applyAlignment="1" applyProtection="1">
      <alignment vertical="top"/>
    </xf>
    <xf numFmtId="0" fontId="0" fillId="3" borderId="0" xfId="0" applyFill="1" applyBorder="1" applyAlignment="1" applyProtection="1">
      <alignment vertical="top"/>
    </xf>
    <xf numFmtId="0" fontId="1" fillId="3" borderId="0" xfId="0" applyFont="1" applyFill="1" applyAlignment="1" applyProtection="1">
      <alignment vertical="top"/>
    </xf>
    <xf numFmtId="0" fontId="26" fillId="3" borderId="18" xfId="0" applyFont="1" applyFill="1" applyBorder="1" applyAlignment="1" applyProtection="1">
      <alignment horizontal="center" vertical="center"/>
    </xf>
    <xf numFmtId="0" fontId="43" fillId="3" borderId="0" xfId="0" applyFont="1" applyFill="1" applyAlignment="1" applyProtection="1"/>
    <xf numFmtId="0" fontId="1" fillId="3" borderId="0" xfId="0" applyFont="1" applyFill="1" applyProtection="1"/>
    <xf numFmtId="0" fontId="0" fillId="3" borderId="0" xfId="0" applyFont="1" applyFill="1" applyAlignment="1" applyProtection="1">
      <alignment vertical="center" wrapText="1"/>
    </xf>
    <xf numFmtId="0" fontId="0" fillId="5" borderId="31" xfId="0" applyFill="1" applyBorder="1" applyAlignment="1" applyProtection="1">
      <alignment vertical="center"/>
      <protection locked="0"/>
    </xf>
    <xf numFmtId="0" fontId="0" fillId="5" borderId="11" xfId="0" applyFill="1" applyBorder="1" applyProtection="1">
      <protection locked="0"/>
    </xf>
    <xf numFmtId="0" fontId="0" fillId="5" borderId="11" xfId="0" applyFill="1" applyBorder="1" applyAlignment="1" applyProtection="1">
      <alignment vertical="top"/>
      <protection locked="0"/>
    </xf>
    <xf numFmtId="0" fontId="0" fillId="5" borderId="11" xfId="0" applyFill="1" applyBorder="1" applyAlignment="1" applyProtection="1">
      <alignment vertical="center"/>
      <protection locked="0"/>
    </xf>
    <xf numFmtId="0" fontId="0" fillId="5" borderId="13" xfId="0" applyFill="1" applyBorder="1" applyProtection="1">
      <protection locked="0"/>
    </xf>
    <xf numFmtId="0" fontId="22" fillId="0" borderId="0" xfId="2" applyFill="1" applyProtection="1"/>
    <xf numFmtId="0" fontId="22" fillId="0" borderId="0" xfId="2" applyProtection="1"/>
    <xf numFmtId="0" fontId="0" fillId="5" borderId="15" xfId="0" applyFont="1" applyFill="1" applyBorder="1" applyAlignment="1" applyProtection="1">
      <alignment vertical="center" shrinkToFit="1"/>
      <protection locked="0"/>
    </xf>
    <xf numFmtId="0" fontId="0" fillId="5" borderId="16" xfId="0" applyFont="1" applyFill="1" applyBorder="1" applyAlignment="1" applyProtection="1">
      <alignment vertical="center" shrinkToFit="1"/>
      <protection locked="0"/>
    </xf>
    <xf numFmtId="0" fontId="0" fillId="5" borderId="17" xfId="0" applyFont="1" applyFill="1" applyBorder="1" applyAlignment="1" applyProtection="1">
      <alignment vertical="center" shrinkToFit="1"/>
      <protection locked="0"/>
    </xf>
    <xf numFmtId="0" fontId="0" fillId="3" borderId="0" xfId="0" applyFill="1"/>
    <xf numFmtId="0" fontId="2" fillId="3" borderId="0" xfId="0" applyFont="1" applyFill="1" applyAlignment="1">
      <alignment horizontal="left" vertical="center"/>
    </xf>
    <xf numFmtId="0" fontId="4" fillId="3" borderId="6" xfId="0" applyFont="1" applyFill="1" applyBorder="1" applyAlignment="1">
      <alignment horizontal="center" vertical="center" wrapText="1"/>
    </xf>
    <xf numFmtId="166" fontId="0" fillId="3" borderId="15" xfId="0" applyNumberFormat="1" applyFill="1" applyBorder="1" applyAlignment="1" applyProtection="1">
      <alignment horizontal="center"/>
    </xf>
    <xf numFmtId="166" fontId="0" fillId="3" borderId="61" xfId="0" applyNumberFormat="1" applyFill="1" applyBorder="1" applyAlignment="1" applyProtection="1">
      <alignment horizontal="center"/>
    </xf>
    <xf numFmtId="166" fontId="0" fillId="3" borderId="21" xfId="0" applyNumberFormat="1" applyFill="1" applyBorder="1" applyAlignment="1" applyProtection="1">
      <alignment horizontal="center"/>
    </xf>
    <xf numFmtId="166" fontId="0" fillId="3" borderId="17" xfId="0" applyNumberFormat="1" applyFill="1" applyBorder="1" applyAlignment="1" applyProtection="1">
      <alignment horizontal="center"/>
    </xf>
    <xf numFmtId="166" fontId="0" fillId="3" borderId="63" xfId="0" applyNumberFormat="1" applyFill="1" applyBorder="1" applyAlignment="1" applyProtection="1">
      <alignment horizontal="center"/>
    </xf>
    <xf numFmtId="166" fontId="0" fillId="3" borderId="23" xfId="0" applyNumberFormat="1" applyFill="1" applyBorder="1" applyAlignment="1" applyProtection="1">
      <alignment horizontal="center"/>
    </xf>
    <xf numFmtId="8" fontId="0" fillId="3" borderId="6" xfId="0" applyNumberFormat="1" applyFill="1" applyBorder="1" applyAlignment="1" applyProtection="1">
      <alignment horizontal="center"/>
    </xf>
    <xf numFmtId="8" fontId="0" fillId="3" borderId="0" xfId="0" applyNumberFormat="1" applyFill="1" applyBorder="1" applyAlignment="1" applyProtection="1">
      <alignment horizontal="center"/>
    </xf>
    <xf numFmtId="0" fontId="42" fillId="3" borderId="0" xfId="0" applyFont="1" applyFill="1" applyProtection="1"/>
    <xf numFmtId="0" fontId="1" fillId="3" borderId="0" xfId="0" applyFont="1" applyFill="1" applyProtection="1"/>
    <xf numFmtId="49" fontId="0" fillId="6" borderId="9" xfId="0" applyNumberFormat="1" applyFill="1" applyBorder="1" applyAlignment="1" applyProtection="1">
      <alignment shrinkToFit="1"/>
      <protection locked="0"/>
    </xf>
    <xf numFmtId="49" fontId="0" fillId="6" borderId="19" xfId="0" applyNumberFormat="1" applyFill="1" applyBorder="1" applyAlignment="1" applyProtection="1">
      <alignment shrinkToFit="1"/>
      <protection locked="0"/>
    </xf>
    <xf numFmtId="49" fontId="0" fillId="6" borderId="10" xfId="0" applyNumberFormat="1" applyFill="1" applyBorder="1" applyAlignment="1" applyProtection="1">
      <alignment shrinkToFit="1"/>
      <protection locked="0"/>
    </xf>
    <xf numFmtId="49" fontId="0" fillId="6" borderId="11" xfId="0" applyNumberFormat="1" applyFill="1" applyBorder="1" applyAlignment="1" applyProtection="1">
      <alignment shrinkToFit="1"/>
      <protection locked="0"/>
    </xf>
    <xf numFmtId="49" fontId="0" fillId="6" borderId="8" xfId="0" applyNumberFormat="1" applyFill="1" applyBorder="1" applyAlignment="1" applyProtection="1">
      <alignment shrinkToFit="1"/>
      <protection locked="0"/>
    </xf>
    <xf numFmtId="49" fontId="0" fillId="6" borderId="12" xfId="0" applyNumberFormat="1" applyFill="1" applyBorder="1" applyAlignment="1" applyProtection="1">
      <alignment shrinkToFit="1"/>
      <protection locked="0"/>
    </xf>
    <xf numFmtId="49" fontId="0" fillId="6" borderId="13" xfId="0" applyNumberFormat="1" applyFill="1" applyBorder="1" applyAlignment="1" applyProtection="1">
      <alignment shrinkToFit="1"/>
      <protection locked="0"/>
    </xf>
    <xf numFmtId="49" fontId="0" fillId="6" borderId="20" xfId="0" applyNumberFormat="1" applyFill="1" applyBorder="1" applyAlignment="1" applyProtection="1">
      <alignment shrinkToFit="1"/>
      <protection locked="0"/>
    </xf>
    <xf numFmtId="49" fontId="0" fillId="6" borderId="14" xfId="0" applyNumberFormat="1" applyFill="1" applyBorder="1" applyAlignment="1" applyProtection="1">
      <alignment shrinkToFit="1"/>
      <protection locked="0"/>
    </xf>
    <xf numFmtId="0" fontId="0" fillId="3" borderId="15" xfId="0" applyFont="1" applyFill="1" applyBorder="1" applyAlignment="1" applyProtection="1">
      <alignment vertical="center" wrapText="1"/>
    </xf>
    <xf numFmtId="0" fontId="0" fillId="3" borderId="61" xfId="0" applyFont="1" applyFill="1" applyBorder="1" applyAlignment="1" applyProtection="1">
      <alignment vertical="center" wrapText="1"/>
    </xf>
    <xf numFmtId="0" fontId="0" fillId="3" borderId="43" xfId="0" applyFont="1" applyFill="1" applyBorder="1" applyAlignment="1" applyProtection="1">
      <alignment vertical="center" wrapText="1"/>
    </xf>
    <xf numFmtId="49" fontId="0" fillId="5" borderId="1" xfId="0" applyNumberFormat="1" applyFont="1" applyFill="1" applyBorder="1" applyAlignment="1" applyProtection="1">
      <alignment horizontal="center"/>
      <protection locked="0"/>
    </xf>
    <xf numFmtId="49" fontId="0" fillId="5" borderId="2" xfId="0" applyNumberFormat="1" applyFont="1" applyFill="1" applyBorder="1" applyAlignment="1" applyProtection="1">
      <alignment horizontal="center"/>
      <protection locked="0"/>
    </xf>
    <xf numFmtId="49" fontId="0" fillId="5" borderId="3" xfId="0" applyNumberFormat="1" applyFont="1" applyFill="1" applyBorder="1" applyAlignment="1" applyProtection="1">
      <alignment horizontal="center"/>
      <protection locked="0"/>
    </xf>
    <xf numFmtId="0" fontId="0" fillId="3" borderId="0" xfId="0" applyFont="1" applyFill="1" applyAlignment="1" applyProtection="1">
      <alignment vertical="center" wrapText="1"/>
    </xf>
    <xf numFmtId="0" fontId="5" fillId="15" borderId="9" xfId="0" applyFont="1" applyFill="1" applyBorder="1" applyAlignment="1" applyProtection="1">
      <alignment horizontal="center" vertical="center"/>
    </xf>
    <xf numFmtId="0" fontId="5" fillId="15" borderId="19" xfId="0" applyFont="1" applyFill="1" applyBorder="1" applyAlignment="1" applyProtection="1">
      <alignment horizontal="center" vertical="center"/>
    </xf>
    <xf numFmtId="0" fontId="5" fillId="15" borderId="10" xfId="0" applyFont="1" applyFill="1" applyBorder="1" applyAlignment="1" applyProtection="1">
      <alignment horizontal="center" vertical="center"/>
    </xf>
    <xf numFmtId="0" fontId="5" fillId="16" borderId="21" xfId="0" applyFont="1" applyFill="1" applyBorder="1" applyAlignment="1" applyProtection="1">
      <alignment horizontal="center" vertical="center"/>
    </xf>
    <xf numFmtId="0" fontId="5" fillId="16" borderId="19" xfId="0" applyFont="1" applyFill="1" applyBorder="1" applyAlignment="1" applyProtection="1">
      <alignment horizontal="center" vertical="center"/>
    </xf>
    <xf numFmtId="0" fontId="5" fillId="16" borderId="10" xfId="0" applyFont="1" applyFill="1" applyBorder="1" applyAlignment="1" applyProtection="1">
      <alignment horizontal="center" vertical="center"/>
    </xf>
    <xf numFmtId="49" fontId="0" fillId="5" borderId="9" xfId="0" applyNumberFormat="1" applyFont="1" applyFill="1" applyBorder="1" applyAlignment="1" applyProtection="1">
      <alignment horizontal="center" shrinkToFit="1"/>
      <protection locked="0"/>
    </xf>
    <xf numFmtId="49" fontId="0" fillId="5" borderId="19" xfId="0" applyNumberFormat="1" applyFont="1" applyFill="1" applyBorder="1" applyAlignment="1" applyProtection="1">
      <alignment horizontal="center" shrinkToFit="1"/>
      <protection locked="0"/>
    </xf>
    <xf numFmtId="49" fontId="0" fillId="5" borderId="10" xfId="0" applyNumberFormat="1" applyFont="1" applyFill="1" applyBorder="1" applyAlignment="1" applyProtection="1">
      <alignment horizontal="center" shrinkToFit="1"/>
      <protection locked="0"/>
    </xf>
    <xf numFmtId="49" fontId="0" fillId="5" borderId="11" xfId="0" applyNumberFormat="1" applyFont="1" applyFill="1" applyBorder="1" applyAlignment="1" applyProtection="1">
      <alignment horizontal="center" shrinkToFit="1"/>
      <protection locked="0"/>
    </xf>
    <xf numFmtId="49" fontId="0" fillId="5" borderId="8" xfId="0" applyNumberFormat="1" applyFont="1" applyFill="1" applyBorder="1" applyAlignment="1" applyProtection="1">
      <alignment horizontal="center" shrinkToFit="1"/>
      <protection locked="0"/>
    </xf>
    <xf numFmtId="49" fontId="0" fillId="5" borderId="12" xfId="0" applyNumberFormat="1" applyFont="1" applyFill="1" applyBorder="1" applyAlignment="1" applyProtection="1">
      <alignment horizontal="center" shrinkToFit="1"/>
      <protection locked="0"/>
    </xf>
    <xf numFmtId="49" fontId="0" fillId="5" borderId="13" xfId="0" applyNumberFormat="1" applyFont="1" applyFill="1" applyBorder="1" applyAlignment="1" applyProtection="1">
      <alignment horizontal="center" shrinkToFit="1"/>
      <protection locked="0"/>
    </xf>
    <xf numFmtId="49" fontId="0" fillId="5" borderId="20" xfId="0" applyNumberFormat="1" applyFont="1" applyFill="1" applyBorder="1" applyAlignment="1" applyProtection="1">
      <alignment horizontal="center" shrinkToFit="1"/>
      <protection locked="0"/>
    </xf>
    <xf numFmtId="49" fontId="0" fillId="5" borderId="14" xfId="0" applyNumberFormat="1" applyFont="1" applyFill="1" applyBorder="1" applyAlignment="1" applyProtection="1">
      <alignment horizontal="center" shrinkToFit="1"/>
      <protection locked="0"/>
    </xf>
    <xf numFmtId="0" fontId="22" fillId="3" borderId="0" xfId="2" applyFill="1" applyAlignment="1" applyProtection="1">
      <alignment horizontal="left" vertical="top" wrapText="1"/>
    </xf>
    <xf numFmtId="0" fontId="26" fillId="3" borderId="67" xfId="0" applyFont="1" applyFill="1" applyBorder="1" applyAlignment="1" applyProtection="1">
      <alignment horizontal="center" vertical="center"/>
    </xf>
    <xf numFmtId="0" fontId="26" fillId="3" borderId="2" xfId="0" applyFont="1" applyFill="1" applyBorder="1" applyAlignment="1" applyProtection="1">
      <alignment horizontal="center" vertical="center"/>
    </xf>
    <xf numFmtId="0" fontId="26" fillId="3" borderId="1" xfId="0" applyFont="1" applyFill="1" applyBorder="1" applyAlignment="1" applyProtection="1">
      <alignment horizontal="center" vertical="center"/>
    </xf>
    <xf numFmtId="0" fontId="26" fillId="3" borderId="3" xfId="0" applyFont="1" applyFill="1" applyBorder="1" applyAlignment="1" applyProtection="1">
      <alignment horizontal="center" vertical="center"/>
    </xf>
    <xf numFmtId="0" fontId="0" fillId="6" borderId="75" xfId="0" applyFill="1" applyBorder="1" applyAlignment="1" applyProtection="1">
      <alignment horizontal="center" vertical="center"/>
      <protection locked="0"/>
    </xf>
    <xf numFmtId="0" fontId="0" fillId="6" borderId="82" xfId="0" applyFill="1" applyBorder="1" applyAlignment="1" applyProtection="1">
      <alignment horizontal="center" vertical="center"/>
      <protection locked="0"/>
    </xf>
    <xf numFmtId="170" fontId="0" fillId="6" borderId="30" xfId="0" applyNumberFormat="1" applyFont="1" applyFill="1" applyBorder="1" applyAlignment="1" applyProtection="1">
      <alignment horizontal="center"/>
      <protection locked="0"/>
    </xf>
    <xf numFmtId="170" fontId="0" fillId="6" borderId="33" xfId="0" applyNumberFormat="1" applyFont="1" applyFill="1" applyBorder="1" applyAlignment="1" applyProtection="1">
      <alignment horizontal="center"/>
      <protection locked="0"/>
    </xf>
    <xf numFmtId="0" fontId="0" fillId="6" borderId="57" xfId="0" applyFill="1" applyBorder="1" applyAlignment="1" applyProtection="1">
      <alignment horizontal="center" vertical="center"/>
      <protection locked="0"/>
    </xf>
    <xf numFmtId="0" fontId="0" fillId="6" borderId="62" xfId="0" applyFill="1" applyBorder="1" applyAlignment="1" applyProtection="1">
      <alignment horizontal="center" vertical="center"/>
      <protection locked="0"/>
    </xf>
    <xf numFmtId="49" fontId="0" fillId="5" borderId="15" xfId="0" applyNumberFormat="1" applyFont="1" applyFill="1" applyBorder="1" applyAlignment="1" applyProtection="1">
      <alignment horizontal="center" shrinkToFit="1"/>
      <protection locked="0"/>
    </xf>
    <xf numFmtId="49" fontId="0" fillId="5" borderId="61" xfId="0" applyNumberFormat="1" applyFont="1" applyFill="1" applyBorder="1" applyAlignment="1" applyProtection="1">
      <alignment horizontal="center" shrinkToFit="1"/>
      <protection locked="0"/>
    </xf>
    <xf numFmtId="49" fontId="0" fillId="5" borderId="43" xfId="0" applyNumberFormat="1" applyFont="1" applyFill="1" applyBorder="1" applyAlignment="1" applyProtection="1">
      <alignment horizontal="center" shrinkToFit="1"/>
      <protection locked="0"/>
    </xf>
    <xf numFmtId="49" fontId="0" fillId="5" borderId="16" xfId="0" applyNumberFormat="1" applyFont="1" applyFill="1" applyBorder="1" applyAlignment="1" applyProtection="1">
      <alignment horizontal="center" shrinkToFit="1"/>
      <protection locked="0"/>
    </xf>
    <xf numFmtId="49" fontId="0" fillId="5" borderId="62" xfId="0" applyNumberFormat="1" applyFont="1" applyFill="1" applyBorder="1" applyAlignment="1" applyProtection="1">
      <alignment horizontal="center" shrinkToFit="1"/>
      <protection locked="0"/>
    </xf>
    <xf numFmtId="49" fontId="0" fillId="5" borderId="28" xfId="0" applyNumberFormat="1" applyFont="1" applyFill="1" applyBorder="1" applyAlignment="1" applyProtection="1">
      <alignment horizontal="center" shrinkToFit="1"/>
      <protection locked="0"/>
    </xf>
    <xf numFmtId="170" fontId="0" fillId="6" borderId="16" xfId="0" applyNumberFormat="1" applyFont="1" applyFill="1" applyBorder="1" applyAlignment="1" applyProtection="1">
      <alignment horizontal="center"/>
      <protection locked="0"/>
    </xf>
    <xf numFmtId="170" fontId="0" fillId="6" borderId="28" xfId="0" applyNumberFormat="1" applyFont="1" applyFill="1" applyBorder="1" applyAlignment="1" applyProtection="1">
      <alignment horizontal="center"/>
      <protection locked="0"/>
    </xf>
    <xf numFmtId="0" fontId="0" fillId="3" borderId="1" xfId="0" applyFill="1" applyBorder="1" applyAlignment="1" applyProtection="1">
      <alignment horizontal="left"/>
    </xf>
    <xf numFmtId="0" fontId="0" fillId="3" borderId="2" xfId="0" applyFill="1" applyBorder="1" applyAlignment="1" applyProtection="1">
      <alignment horizontal="left"/>
    </xf>
    <xf numFmtId="0" fontId="0" fillId="3" borderId="3" xfId="0" applyFill="1" applyBorder="1" applyAlignment="1" applyProtection="1">
      <alignment horizontal="left"/>
    </xf>
    <xf numFmtId="170" fontId="0" fillId="3" borderId="1" xfId="0" applyNumberFormat="1" applyFont="1" applyFill="1" applyBorder="1" applyAlignment="1" applyProtection="1">
      <alignment horizontal="center"/>
    </xf>
    <xf numFmtId="170" fontId="0" fillId="3" borderId="3" xfId="0" applyNumberFormat="1" applyFont="1" applyFill="1" applyBorder="1" applyAlignment="1" applyProtection="1">
      <alignment horizontal="center"/>
    </xf>
    <xf numFmtId="0" fontId="0" fillId="6" borderId="58" xfId="0" applyFill="1" applyBorder="1" applyAlignment="1" applyProtection="1">
      <alignment horizontal="center" vertical="center"/>
      <protection locked="0"/>
    </xf>
    <xf numFmtId="0" fontId="0" fillId="6" borderId="63" xfId="0" applyFill="1" applyBorder="1" applyAlignment="1" applyProtection="1">
      <alignment horizontal="center" vertical="center"/>
      <protection locked="0"/>
    </xf>
    <xf numFmtId="170" fontId="0" fillId="6" borderId="17" xfId="0" applyNumberFormat="1" applyFont="1" applyFill="1" applyBorder="1" applyAlignment="1" applyProtection="1">
      <alignment horizontal="center"/>
      <protection locked="0"/>
    </xf>
    <xf numFmtId="170" fontId="0" fillId="6" borderId="29" xfId="0" applyNumberFormat="1" applyFont="1" applyFill="1" applyBorder="1" applyAlignment="1" applyProtection="1">
      <alignment horizontal="center"/>
      <protection locked="0"/>
    </xf>
    <xf numFmtId="0" fontId="0" fillId="3" borderId="4"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6" fillId="16" borderId="52" xfId="0" applyFont="1" applyFill="1" applyBorder="1" applyAlignment="1">
      <alignment horizontal="center" vertical="center" wrapText="1"/>
    </xf>
    <xf numFmtId="0" fontId="6" fillId="16" borderId="53" xfId="0" applyFont="1" applyFill="1" applyBorder="1" applyAlignment="1">
      <alignment horizontal="center" vertical="center" wrapText="1"/>
    </xf>
    <xf numFmtId="0" fontId="6" fillId="15" borderId="4" xfId="0" applyFont="1" applyFill="1" applyBorder="1" applyAlignment="1">
      <alignment horizontal="center" vertical="center" wrapText="1"/>
    </xf>
    <xf numFmtId="0" fontId="6" fillId="15" borderId="6" xfId="0" applyFont="1" applyFill="1" applyBorder="1" applyAlignment="1">
      <alignment horizontal="center" vertical="center" wrapText="1"/>
    </xf>
    <xf numFmtId="0" fontId="6" fillId="15" borderId="44" xfId="0" applyFont="1" applyFill="1" applyBorder="1" applyAlignment="1">
      <alignment horizontal="center" vertical="center" wrapText="1"/>
    </xf>
    <xf numFmtId="0" fontId="6" fillId="15" borderId="41" xfId="0" applyFont="1" applyFill="1" applyBorder="1" applyAlignment="1">
      <alignment horizontal="center" vertical="center" wrapText="1"/>
    </xf>
    <xf numFmtId="0" fontId="6" fillId="15" borderId="15" xfId="0" applyFont="1" applyFill="1" applyBorder="1" applyAlignment="1">
      <alignment horizontal="center" vertical="center"/>
    </xf>
    <xf numFmtId="0" fontId="6" fillId="15" borderId="61" xfId="0" applyFont="1" applyFill="1" applyBorder="1" applyAlignment="1">
      <alignment horizontal="center" vertical="center"/>
    </xf>
    <xf numFmtId="0" fontId="0" fillId="3" borderId="1"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6" fillId="3" borderId="52" xfId="0" applyFont="1" applyFill="1" applyBorder="1" applyAlignment="1">
      <alignment horizontal="center" vertical="center" wrapText="1"/>
    </xf>
    <xf numFmtId="0" fontId="6" fillId="3" borderId="53"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6" fillId="16" borderId="30" xfId="0" applyFont="1" applyFill="1" applyBorder="1" applyAlignment="1">
      <alignment horizontal="center" vertical="center"/>
    </xf>
    <xf numFmtId="0" fontId="6" fillId="16" borderId="33" xfId="0" applyFont="1" applyFill="1" applyBorder="1" applyAlignment="1">
      <alignment horizontal="center" vertical="center"/>
    </xf>
    <xf numFmtId="0" fontId="0" fillId="3" borderId="27"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45" xfId="0" applyFont="1" applyFill="1" applyBorder="1" applyAlignment="1">
      <alignment horizontal="center" vertical="center" wrapText="1"/>
    </xf>
    <xf numFmtId="0" fontId="0" fillId="3" borderId="78" xfId="0" applyFont="1" applyFill="1" applyBorder="1" applyAlignment="1" applyProtection="1">
      <alignment horizontal="center" vertical="center" wrapText="1"/>
    </xf>
    <xf numFmtId="0" fontId="0" fillId="3" borderId="42" xfId="0" applyFont="1" applyFill="1" applyBorder="1" applyAlignment="1" applyProtection="1">
      <alignment horizontal="center" vertical="center" wrapText="1"/>
    </xf>
    <xf numFmtId="0" fontId="0" fillId="3" borderId="55" xfId="0" applyFont="1" applyFill="1" applyBorder="1" applyAlignment="1" applyProtection="1">
      <alignment horizontal="center" vertical="center" wrapText="1"/>
    </xf>
    <xf numFmtId="0" fontId="0" fillId="3" borderId="15" xfId="0" applyFill="1" applyBorder="1" applyAlignment="1">
      <alignment horizontal="center" vertical="center"/>
    </xf>
    <xf numFmtId="0" fontId="0" fillId="3" borderId="61" xfId="0" applyFill="1" applyBorder="1" applyAlignment="1">
      <alignment horizontal="center" vertical="center"/>
    </xf>
    <xf numFmtId="0" fontId="0" fillId="3" borderId="21" xfId="0" applyFill="1" applyBorder="1" applyAlignment="1">
      <alignment horizontal="center" vertical="center"/>
    </xf>
    <xf numFmtId="0" fontId="0" fillId="3" borderId="17" xfId="0" applyFill="1" applyBorder="1" applyAlignment="1">
      <alignment horizontal="center" vertical="center"/>
    </xf>
    <xf numFmtId="0" fontId="0" fillId="3" borderId="63" xfId="0" applyFill="1" applyBorder="1" applyAlignment="1">
      <alignment horizontal="center" vertical="center"/>
    </xf>
    <xf numFmtId="0" fontId="0" fillId="3" borderId="23" xfId="0" applyFill="1" applyBorder="1" applyAlignment="1">
      <alignment horizontal="center" vertical="center"/>
    </xf>
    <xf numFmtId="0" fontId="0" fillId="3" borderId="6" xfId="0" applyFill="1" applyBorder="1" applyAlignment="1">
      <alignment horizontal="left" vertical="center" indent="1" shrinkToFit="1"/>
    </xf>
    <xf numFmtId="0" fontId="0" fillId="3" borderId="0" xfId="0" applyFill="1" applyBorder="1" applyAlignment="1">
      <alignment horizontal="left" vertical="center" indent="1" shrinkToFit="1"/>
    </xf>
    <xf numFmtId="0" fontId="1" fillId="3" borderId="0" xfId="0" applyFont="1" applyFill="1" applyAlignment="1">
      <alignment vertical="center"/>
    </xf>
    <xf numFmtId="0" fontId="6" fillId="15" borderId="9" xfId="0" applyFont="1" applyFill="1" applyBorder="1" applyAlignment="1">
      <alignment horizontal="center" vertical="center"/>
    </xf>
    <xf numFmtId="0" fontId="6" fillId="15" borderId="19" xfId="0" applyFont="1" applyFill="1" applyBorder="1" applyAlignment="1">
      <alignment horizontal="center" vertical="center"/>
    </xf>
    <xf numFmtId="0" fontId="6" fillId="15" borderId="56" xfId="0" applyFont="1" applyFill="1" applyBorder="1" applyAlignment="1">
      <alignment horizontal="center" vertical="center"/>
    </xf>
    <xf numFmtId="0" fontId="6" fillId="3" borderId="78"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6" fillId="16" borderId="15" xfId="0" applyFont="1" applyFill="1" applyBorder="1" applyAlignment="1">
      <alignment horizontal="center" vertical="center" wrapText="1"/>
    </xf>
    <xf numFmtId="0" fontId="6" fillId="16" borderId="43" xfId="0" applyFont="1" applyFill="1" applyBorder="1" applyAlignment="1">
      <alignment horizontal="center" vertical="center" wrapText="1"/>
    </xf>
    <xf numFmtId="0" fontId="0" fillId="3" borderId="44"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4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3" borderId="3"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44" xfId="0" applyFont="1" applyFill="1" applyBorder="1" applyAlignment="1">
      <alignment horizontal="center" vertical="center" wrapText="1"/>
    </xf>
    <xf numFmtId="0" fontId="6" fillId="3" borderId="41" xfId="0" applyFont="1" applyFill="1" applyBorder="1" applyAlignment="1">
      <alignment horizontal="center" vertical="center"/>
    </xf>
    <xf numFmtId="0" fontId="6" fillId="3" borderId="77"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0" fillId="6" borderId="17" xfId="0" applyFill="1" applyBorder="1" applyAlignment="1" applyProtection="1">
      <alignment horizontal="center" vertical="center"/>
      <protection locked="0"/>
    </xf>
    <xf numFmtId="0" fontId="0" fillId="6" borderId="29" xfId="0"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0" fillId="6" borderId="28" xfId="0" applyFill="1" applyBorder="1" applyAlignment="1" applyProtection="1">
      <alignment horizontal="center" vertical="center"/>
      <protection locked="0"/>
    </xf>
    <xf numFmtId="0" fontId="6" fillId="3" borderId="52" xfId="0" applyFont="1" applyFill="1" applyBorder="1" applyAlignment="1">
      <alignment horizontal="center" vertical="center"/>
    </xf>
    <xf numFmtId="0" fontId="6" fillId="3" borderId="54"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61" xfId="0" applyFont="1" applyFill="1" applyBorder="1" applyAlignment="1">
      <alignment horizontal="center" vertical="center"/>
    </xf>
    <xf numFmtId="0" fontId="6" fillId="3" borderId="43" xfId="0" applyFont="1" applyFill="1" applyBorder="1" applyAlignment="1">
      <alignment horizontal="center" vertical="center"/>
    </xf>
    <xf numFmtId="0" fontId="1" fillId="3" borderId="0" xfId="0" applyFont="1" applyFill="1" applyAlignment="1">
      <alignment horizontal="left" vertical="center"/>
    </xf>
    <xf numFmtId="0" fontId="0" fillId="3" borderId="0" xfId="0" applyFill="1" applyAlignment="1">
      <alignment horizontal="left" vertical="center" wrapText="1"/>
    </xf>
    <xf numFmtId="0" fontId="0" fillId="3" borderId="0" xfId="0" applyFill="1" applyAlignment="1">
      <alignment horizontal="left" vertical="center"/>
    </xf>
    <xf numFmtId="0" fontId="1" fillId="3" borderId="0" xfId="0" applyFont="1" applyFill="1" applyAlignment="1" applyProtection="1">
      <alignment horizontal="left" vertical="center"/>
    </xf>
    <xf numFmtId="0" fontId="6" fillId="3" borderId="27" xfId="0" applyFont="1" applyFill="1" applyBorder="1" applyAlignment="1" applyProtection="1">
      <alignment horizontal="center" vertical="center" wrapText="1"/>
    </xf>
    <xf numFmtId="0" fontId="6" fillId="3" borderId="39" xfId="0" applyFont="1" applyFill="1" applyBorder="1" applyAlignment="1" applyProtection="1">
      <alignment horizontal="center" vertical="center" wrapText="1"/>
    </xf>
    <xf numFmtId="0" fontId="0" fillId="3" borderId="1" xfId="0" applyFont="1" applyFill="1" applyBorder="1" applyAlignment="1" applyProtection="1">
      <alignment horizontal="center" vertical="center" wrapText="1"/>
    </xf>
    <xf numFmtId="0" fontId="0" fillId="3" borderId="2" xfId="0" applyFont="1" applyFill="1" applyBorder="1" applyAlignment="1" applyProtection="1">
      <alignment horizontal="center" vertical="center" wrapText="1"/>
    </xf>
    <xf numFmtId="0" fontId="0" fillId="3" borderId="3" xfId="0" applyFont="1" applyFill="1" applyBorder="1" applyAlignment="1" applyProtection="1">
      <alignment horizontal="center" vertical="center" wrapText="1"/>
    </xf>
    <xf numFmtId="0" fontId="0" fillId="3" borderId="76" xfId="0" applyFont="1" applyFill="1" applyBorder="1" applyAlignment="1" applyProtection="1">
      <alignment horizontal="center" vertical="center" wrapText="1"/>
    </xf>
    <xf numFmtId="0" fontId="0" fillId="3" borderId="59" xfId="0" applyFont="1" applyFill="1" applyBorder="1" applyAlignment="1" applyProtection="1">
      <alignment horizontal="center" vertical="center" wrapText="1"/>
    </xf>
    <xf numFmtId="0" fontId="0" fillId="3" borderId="60" xfId="0" applyFont="1" applyFill="1" applyBorder="1" applyAlignment="1" applyProtection="1">
      <alignment horizontal="center" vertical="center" wrapText="1"/>
    </xf>
    <xf numFmtId="0" fontId="0" fillId="3" borderId="44" xfId="0" applyFont="1" applyFill="1" applyBorder="1" applyAlignment="1" applyProtection="1">
      <alignment horizontal="center" vertical="center" wrapText="1"/>
    </xf>
    <xf numFmtId="0" fontId="0" fillId="3" borderId="41" xfId="0" applyFont="1" applyFill="1" applyBorder="1" applyAlignment="1" applyProtection="1">
      <alignment horizontal="center" vertical="center" wrapText="1"/>
    </xf>
    <xf numFmtId="0" fontId="0" fillId="3" borderId="46" xfId="0" applyFont="1" applyFill="1" applyBorder="1" applyAlignment="1" applyProtection="1">
      <alignment horizontal="center" vertical="center" wrapText="1"/>
    </xf>
    <xf numFmtId="0" fontId="6" fillId="16" borderId="15" xfId="0" applyFont="1" applyFill="1" applyBorder="1" applyAlignment="1" applyProtection="1">
      <alignment horizontal="center" vertical="center"/>
    </xf>
    <xf numFmtId="0" fontId="6" fillId="16" borderId="43" xfId="0" applyFont="1" applyFill="1" applyBorder="1" applyAlignment="1" applyProtection="1">
      <alignment horizontal="center" vertical="center"/>
    </xf>
    <xf numFmtId="0" fontId="6" fillId="15" borderId="9" xfId="0" applyFont="1" applyFill="1" applyBorder="1" applyAlignment="1" applyProtection="1">
      <alignment horizontal="center" vertical="center"/>
    </xf>
    <xf numFmtId="0" fontId="6" fillId="15" borderId="19" xfId="0" applyFont="1" applyFill="1" applyBorder="1" applyAlignment="1" applyProtection="1">
      <alignment horizontal="center" vertical="center"/>
    </xf>
    <xf numFmtId="0" fontId="0" fillId="3" borderId="6" xfId="0" applyFont="1" applyFill="1" applyBorder="1" applyAlignment="1">
      <alignment horizontal="center" vertical="center" wrapText="1"/>
    </xf>
    <xf numFmtId="0" fontId="0" fillId="3" borderId="48" xfId="0" applyFont="1" applyFill="1" applyBorder="1" applyAlignment="1">
      <alignment horizontal="center" vertical="center" wrapText="1"/>
    </xf>
    <xf numFmtId="0" fontId="0" fillId="3" borderId="52" xfId="0" applyFont="1" applyFill="1" applyBorder="1" applyAlignment="1" applyProtection="1">
      <alignment horizontal="center" vertical="center" wrapText="1"/>
    </xf>
    <xf numFmtId="0" fontId="0" fillId="3" borderId="53" xfId="0" applyFont="1" applyFill="1" applyBorder="1" applyAlignment="1" applyProtection="1">
      <alignment horizontal="center" vertical="center" wrapText="1"/>
    </xf>
    <xf numFmtId="0" fontId="0" fillId="3" borderId="54" xfId="0" applyFont="1" applyFill="1" applyBorder="1" applyAlignment="1" applyProtection="1">
      <alignment horizontal="center" vertical="center" wrapText="1"/>
    </xf>
    <xf numFmtId="0" fontId="0" fillId="3" borderId="77" xfId="0" applyFont="1" applyFill="1" applyBorder="1" applyAlignment="1">
      <alignment horizontal="center" vertical="center" wrapText="1"/>
    </xf>
    <xf numFmtId="0" fontId="0" fillId="3" borderId="40" xfId="0" applyFont="1" applyFill="1" applyBorder="1" applyAlignment="1">
      <alignment horizontal="center" vertical="center" wrapText="1"/>
    </xf>
    <xf numFmtId="0" fontId="0" fillId="3" borderId="51" xfId="0" applyFont="1" applyFill="1" applyBorder="1" applyAlignment="1">
      <alignment horizontal="center" vertical="center" wrapText="1"/>
    </xf>
    <xf numFmtId="0" fontId="0" fillId="3" borderId="0" xfId="0" applyFill="1" applyAlignment="1">
      <alignment horizontal="left" vertical="center" indent="1" shrinkToFit="1"/>
    </xf>
    <xf numFmtId="0" fontId="6" fillId="3" borderId="41" xfId="0" applyFont="1" applyFill="1" applyBorder="1" applyAlignment="1">
      <alignment horizontal="center" vertical="center" wrapText="1"/>
    </xf>
    <xf numFmtId="0" fontId="6" fillId="3" borderId="78" xfId="0" applyFont="1" applyFill="1" applyBorder="1" applyAlignment="1" applyProtection="1">
      <alignment horizontal="center" vertical="center" wrapText="1"/>
    </xf>
    <xf numFmtId="0" fontId="6" fillId="3" borderId="42" xfId="0" applyFont="1" applyFill="1" applyBorder="1" applyAlignment="1" applyProtection="1">
      <alignment horizontal="center" vertical="center" wrapText="1"/>
    </xf>
    <xf numFmtId="0" fontId="6" fillId="15" borderId="15" xfId="0" applyFont="1" applyFill="1" applyBorder="1" applyAlignment="1" applyProtection="1">
      <alignment horizontal="center" vertical="center"/>
    </xf>
    <xf numFmtId="0" fontId="6" fillId="15" borderId="61" xfId="0" applyFont="1" applyFill="1" applyBorder="1" applyAlignment="1" applyProtection="1">
      <alignment horizontal="center" vertical="center"/>
    </xf>
    <xf numFmtId="0" fontId="6" fillId="15" borderId="43" xfId="0" applyFont="1" applyFill="1" applyBorder="1" applyAlignment="1" applyProtection="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0" fillId="3" borderId="52" xfId="0" applyFont="1" applyFill="1" applyBorder="1" applyAlignment="1">
      <alignment horizontal="center" vertical="center" wrapText="1"/>
    </xf>
    <xf numFmtId="0" fontId="0" fillId="3" borderId="53" xfId="0" applyFont="1" applyFill="1" applyBorder="1" applyAlignment="1">
      <alignment horizontal="center" vertical="center" wrapText="1"/>
    </xf>
    <xf numFmtId="0" fontId="0" fillId="3" borderId="54" xfId="0" applyFont="1" applyFill="1" applyBorder="1" applyAlignment="1">
      <alignment horizontal="center" vertical="center" wrapText="1"/>
    </xf>
    <xf numFmtId="0" fontId="6" fillId="16" borderId="15" xfId="0" applyFont="1" applyFill="1" applyBorder="1" applyAlignment="1">
      <alignment horizontal="center" vertical="center"/>
    </xf>
    <xf numFmtId="0" fontId="6" fillId="16" borderId="43" xfId="0" applyFont="1" applyFill="1" applyBorder="1" applyAlignment="1">
      <alignment horizontal="center" vertical="center"/>
    </xf>
    <xf numFmtId="0" fontId="6" fillId="16" borderId="27" xfId="0" applyFont="1" applyFill="1" applyBorder="1" applyAlignment="1">
      <alignment horizontal="center" vertical="center" wrapText="1"/>
    </xf>
    <xf numFmtId="0" fontId="6" fillId="16" borderId="39" xfId="0" applyFont="1" applyFill="1" applyBorder="1" applyAlignment="1">
      <alignment horizontal="center" vertical="center" wrapText="1"/>
    </xf>
    <xf numFmtId="0" fontId="6" fillId="15" borderId="31" xfId="0" applyFont="1" applyFill="1" applyBorder="1" applyAlignment="1">
      <alignment horizontal="center" vertical="center"/>
    </xf>
    <xf numFmtId="0" fontId="6" fillId="15" borderId="32"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50"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45" xfId="0" applyFont="1" applyFill="1" applyBorder="1" applyAlignment="1">
      <alignment horizontal="center" vertical="center"/>
    </xf>
    <xf numFmtId="0" fontId="6" fillId="3" borderId="76" xfId="0" applyFont="1" applyFill="1" applyBorder="1" applyAlignment="1">
      <alignment horizontal="center" vertical="center"/>
    </xf>
    <xf numFmtId="0" fontId="6" fillId="3" borderId="60" xfId="0" applyFont="1" applyFill="1" applyBorder="1" applyAlignment="1">
      <alignment horizontal="center" vertical="center"/>
    </xf>
    <xf numFmtId="0" fontId="1" fillId="3" borderId="0" xfId="0" applyFont="1" applyFill="1" applyAlignment="1" applyProtection="1">
      <alignment horizontal="left" vertical="center" wrapText="1"/>
    </xf>
    <xf numFmtId="0" fontId="0" fillId="15" borderId="15" xfId="0" applyFill="1" applyBorder="1" applyAlignment="1" applyProtection="1">
      <alignment horizontal="center" vertical="center"/>
    </xf>
    <xf numFmtId="0" fontId="0" fillId="15" borderId="61" xfId="0" applyFill="1" applyBorder="1" applyAlignment="1" applyProtection="1">
      <alignment horizontal="center" vertical="center"/>
    </xf>
    <xf numFmtId="0" fontId="0" fillId="15" borderId="43" xfId="0" applyFill="1" applyBorder="1" applyAlignment="1" applyProtection="1">
      <alignment horizontal="center" vertical="center"/>
    </xf>
    <xf numFmtId="0" fontId="0" fillId="16" borderId="15" xfId="0" applyFill="1" applyBorder="1" applyAlignment="1" applyProtection="1">
      <alignment horizontal="center" vertical="center"/>
    </xf>
    <xf numFmtId="0" fontId="0" fillId="16" borderId="61" xfId="0" applyFill="1" applyBorder="1" applyAlignment="1" applyProtection="1">
      <alignment horizontal="center" vertical="center"/>
    </xf>
    <xf numFmtId="0" fontId="0" fillId="16" borderId="43" xfId="0" applyFill="1" applyBorder="1" applyAlignment="1" applyProtection="1">
      <alignment horizontal="center" vertical="center"/>
    </xf>
    <xf numFmtId="0" fontId="1" fillId="3" borderId="0" xfId="0" applyFont="1" applyFill="1" applyAlignment="1" applyProtection="1">
      <alignment vertical="center"/>
    </xf>
    <xf numFmtId="0" fontId="0" fillId="15" borderId="27" xfId="0" applyFill="1" applyBorder="1" applyAlignment="1" applyProtection="1">
      <alignment horizontal="center" vertical="center"/>
    </xf>
    <xf numFmtId="0" fontId="0" fillId="15" borderId="77" xfId="0" applyFill="1" applyBorder="1" applyAlignment="1" applyProtection="1">
      <alignment horizontal="center" vertical="center"/>
    </xf>
    <xf numFmtId="0" fontId="0" fillId="15" borderId="78" xfId="0" applyFill="1" applyBorder="1" applyAlignment="1" applyProtection="1">
      <alignment horizontal="center" vertical="center"/>
    </xf>
    <xf numFmtId="0" fontId="0" fillId="16" borderId="27" xfId="0" applyFill="1" applyBorder="1" applyAlignment="1" applyProtection="1">
      <alignment horizontal="center" vertical="center"/>
    </xf>
    <xf numFmtId="0" fontId="0" fillId="16" borderId="77" xfId="0" applyFill="1" applyBorder="1" applyAlignment="1" applyProtection="1">
      <alignment horizontal="center" vertical="center"/>
    </xf>
    <xf numFmtId="0" fontId="0" fillId="16" borderId="44" xfId="0" applyFill="1" applyBorder="1" applyAlignment="1" applyProtection="1">
      <alignment horizontal="center" vertical="center"/>
    </xf>
    <xf numFmtId="0" fontId="0" fillId="15" borderId="9" xfId="0" applyFill="1" applyBorder="1" applyAlignment="1" applyProtection="1">
      <alignment horizontal="center" vertical="center"/>
    </xf>
    <xf numFmtId="0" fontId="0" fillId="15" borderId="19" xfId="0" applyFill="1" applyBorder="1" applyAlignment="1" applyProtection="1">
      <alignment horizontal="center" vertical="center"/>
    </xf>
    <xf numFmtId="0" fontId="0" fillId="15" borderId="56" xfId="0" applyFill="1" applyBorder="1" applyAlignment="1" applyProtection="1">
      <alignment horizontal="center" vertical="center"/>
    </xf>
    <xf numFmtId="0" fontId="0" fillId="16" borderId="9" xfId="0" applyFill="1" applyBorder="1" applyAlignment="1" applyProtection="1">
      <alignment horizontal="center" vertical="center"/>
    </xf>
    <xf numFmtId="0" fontId="0" fillId="16" borderId="19" xfId="0" applyFill="1" applyBorder="1" applyAlignment="1" applyProtection="1">
      <alignment horizontal="center" vertical="center"/>
    </xf>
    <xf numFmtId="0" fontId="0" fillId="16" borderId="10" xfId="0" applyFill="1" applyBorder="1" applyAlignment="1" applyProtection="1">
      <alignment horizontal="center" vertical="center"/>
    </xf>
    <xf numFmtId="0" fontId="0" fillId="3" borderId="6" xfId="0" applyFill="1" applyBorder="1" applyAlignment="1" applyProtection="1">
      <alignment horizontal="center" vertical="center"/>
    </xf>
    <xf numFmtId="0" fontId="0" fillId="3" borderId="0" xfId="0" applyFill="1" applyAlignment="1" applyProtection="1">
      <alignment horizontal="center" vertical="center"/>
    </xf>
    <xf numFmtId="0" fontId="1" fillId="3" borderId="0" xfId="0" applyFont="1" applyFill="1" applyAlignment="1">
      <alignment horizontal="left" vertical="center" wrapText="1"/>
    </xf>
    <xf numFmtId="0" fontId="0" fillId="15" borderId="9" xfId="0" applyFill="1" applyBorder="1" applyAlignment="1">
      <alignment horizontal="center" vertical="center"/>
    </xf>
    <xf numFmtId="0" fontId="0" fillId="15" borderId="19" xfId="0" applyFill="1" applyBorder="1" applyAlignment="1">
      <alignment horizontal="center" vertical="center"/>
    </xf>
    <xf numFmtId="0" fontId="0" fillId="15" borderId="56" xfId="0" applyFill="1" applyBorder="1" applyAlignment="1">
      <alignment horizontal="center" vertical="center"/>
    </xf>
    <xf numFmtId="0" fontId="0" fillId="16" borderId="9" xfId="0" applyFill="1" applyBorder="1" applyAlignment="1">
      <alignment horizontal="center" vertical="center"/>
    </xf>
    <xf numFmtId="0" fontId="0" fillId="16" borderId="19" xfId="0" applyFill="1" applyBorder="1" applyAlignment="1">
      <alignment horizontal="center" vertical="center"/>
    </xf>
    <xf numFmtId="0" fontId="0" fillId="16" borderId="10" xfId="0" applyFill="1" applyBorder="1" applyAlignment="1">
      <alignment horizontal="center" vertical="center"/>
    </xf>
    <xf numFmtId="0" fontId="6" fillId="3" borderId="34"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30" xfId="0" applyFont="1" applyFill="1" applyBorder="1" applyAlignment="1">
      <alignment horizontal="center" vertical="center"/>
    </xf>
    <xf numFmtId="0" fontId="8" fillId="3" borderId="0" xfId="0" applyFont="1" applyFill="1" applyAlignment="1">
      <alignment horizontal="left" vertical="center" wrapText="1"/>
    </xf>
    <xf numFmtId="0" fontId="0" fillId="3" borderId="17" xfId="0" applyFill="1" applyBorder="1" applyAlignment="1">
      <alignment horizontal="left" vertical="center"/>
    </xf>
    <xf numFmtId="0" fontId="0" fillId="3" borderId="23" xfId="0" applyFill="1" applyBorder="1" applyAlignment="1">
      <alignment horizontal="left" vertical="center"/>
    </xf>
    <xf numFmtId="0" fontId="0" fillId="3" borderId="34" xfId="0" applyFill="1" applyBorder="1" applyAlignment="1">
      <alignment horizontal="center" vertical="center"/>
    </xf>
    <xf numFmtId="0" fontId="0" fillId="3" borderId="83" xfId="0" applyFill="1" applyBorder="1" applyAlignment="1">
      <alignment horizontal="center" vertical="center"/>
    </xf>
    <xf numFmtId="0" fontId="0" fillId="3" borderId="72" xfId="0" applyFill="1" applyBorder="1" applyAlignment="1">
      <alignment horizontal="center" vertical="center"/>
    </xf>
    <xf numFmtId="8" fontId="0" fillId="0" borderId="70" xfId="0" applyNumberFormat="1" applyFill="1" applyBorder="1" applyAlignment="1">
      <alignment horizontal="center" vertical="center"/>
    </xf>
    <xf numFmtId="8" fontId="0" fillId="0" borderId="37" xfId="0" applyNumberFormat="1" applyFill="1" applyBorder="1" applyAlignment="1">
      <alignment horizontal="center" vertical="center"/>
    </xf>
    <xf numFmtId="0" fontId="0" fillId="3" borderId="18" xfId="0" applyFill="1" applyBorder="1" applyAlignment="1">
      <alignment horizontal="center" vertical="center"/>
    </xf>
    <xf numFmtId="0" fontId="0" fillId="3" borderId="66" xfId="0" applyFill="1" applyBorder="1" applyAlignment="1">
      <alignment horizontal="center" vertical="center"/>
    </xf>
    <xf numFmtId="8" fontId="0" fillId="3" borderId="66" xfId="0" applyNumberFormat="1" applyFill="1" applyBorder="1" applyAlignment="1">
      <alignment horizontal="center" vertical="center"/>
    </xf>
    <xf numFmtId="8" fontId="0" fillId="3" borderId="64" xfId="0" applyNumberFormat="1" applyFill="1" applyBorder="1" applyAlignment="1">
      <alignment horizontal="center" vertical="center"/>
    </xf>
    <xf numFmtId="0" fontId="0" fillId="3" borderId="15" xfId="0" applyFill="1" applyBorder="1" applyAlignment="1">
      <alignment horizontal="left" vertical="center"/>
    </xf>
    <xf numFmtId="0" fontId="0" fillId="3" borderId="21" xfId="0" applyFill="1" applyBorder="1" applyAlignment="1">
      <alignment horizontal="left" vertical="center"/>
    </xf>
    <xf numFmtId="8" fontId="5" fillId="0" borderId="56" xfId="0" applyNumberFormat="1" applyFont="1" applyFill="1" applyBorder="1" applyAlignment="1">
      <alignment horizontal="center" vertical="center"/>
    </xf>
    <xf numFmtId="8" fontId="5" fillId="0" borderId="43" xfId="0" applyNumberFormat="1" applyFont="1" applyFill="1" applyBorder="1" applyAlignment="1">
      <alignment horizontal="center" vertical="center"/>
    </xf>
    <xf numFmtId="0" fontId="39" fillId="3" borderId="15" xfId="0" applyFont="1" applyFill="1" applyBorder="1" applyAlignment="1">
      <alignment horizontal="left" vertical="center"/>
    </xf>
    <xf numFmtId="0" fontId="39" fillId="3" borderId="61" xfId="0" applyFont="1" applyFill="1" applyBorder="1" applyAlignment="1">
      <alignment horizontal="left" vertical="center"/>
    </xf>
    <xf numFmtId="0" fontId="39" fillId="3" borderId="43" xfId="0" applyFont="1" applyFill="1" applyBorder="1" applyAlignment="1">
      <alignment horizontal="left" vertical="center"/>
    </xf>
    <xf numFmtId="0" fontId="6" fillId="3" borderId="6" xfId="0" applyFont="1" applyFill="1" applyBorder="1" applyAlignment="1">
      <alignment horizontal="center" vertical="center" wrapText="1"/>
    </xf>
    <xf numFmtId="0" fontId="6" fillId="9" borderId="15" xfId="0" applyFont="1" applyFill="1" applyBorder="1" applyAlignment="1">
      <alignment horizontal="left" vertical="center" indent="1"/>
    </xf>
    <xf numFmtId="0" fontId="6" fillId="9" borderId="43" xfId="0" applyFont="1" applyFill="1" applyBorder="1" applyAlignment="1">
      <alignment horizontal="left" vertical="center" indent="1"/>
    </xf>
    <xf numFmtId="0" fontId="6" fillId="3" borderId="16" xfId="0" applyFont="1" applyFill="1" applyBorder="1" applyAlignment="1">
      <alignment horizontal="left" vertical="center" indent="1"/>
    </xf>
    <xf numFmtId="0" fontId="6" fillId="3" borderId="28" xfId="0" applyFont="1" applyFill="1" applyBorder="1" applyAlignment="1">
      <alignment horizontal="left" vertical="center" indent="1"/>
    </xf>
    <xf numFmtId="0" fontId="6" fillId="3" borderId="17" xfId="0" applyFont="1" applyFill="1" applyBorder="1" applyAlignment="1">
      <alignment horizontal="left" vertical="center" wrapText="1" indent="1"/>
    </xf>
    <xf numFmtId="0" fontId="6" fillId="3" borderId="29" xfId="0" applyFont="1" applyFill="1" applyBorder="1" applyAlignment="1">
      <alignment horizontal="left" vertical="center" wrapText="1" indent="1"/>
    </xf>
    <xf numFmtId="0" fontId="6" fillId="3" borderId="34" xfId="0" applyFont="1" applyFill="1" applyBorder="1" applyAlignment="1">
      <alignment horizontal="left" vertical="center" indent="1"/>
    </xf>
    <xf numFmtId="0" fontId="6" fillId="3" borderId="37" xfId="0" applyFont="1" applyFill="1" applyBorder="1" applyAlignment="1">
      <alignment horizontal="left" vertical="center" indent="1"/>
    </xf>
    <xf numFmtId="0" fontId="6" fillId="3" borderId="53" xfId="0" applyFont="1" applyFill="1" applyBorder="1" applyAlignment="1">
      <alignment horizontal="center" vertical="center"/>
    </xf>
    <xf numFmtId="0" fontId="6" fillId="3" borderId="62"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62"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63"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15" xfId="0" applyFont="1" applyFill="1" applyBorder="1" applyAlignment="1">
      <alignment horizontal="left" vertical="center"/>
    </xf>
    <xf numFmtId="0" fontId="6" fillId="3" borderId="61" xfId="0" applyFont="1" applyFill="1" applyBorder="1" applyAlignment="1">
      <alignment horizontal="left" vertical="center"/>
    </xf>
    <xf numFmtId="0" fontId="6" fillId="3" borderId="43" xfId="0" applyFont="1" applyFill="1" applyBorder="1" applyAlignment="1">
      <alignment horizontal="left" vertical="center"/>
    </xf>
    <xf numFmtId="0" fontId="6" fillId="3" borderId="16" xfId="0" applyFont="1" applyFill="1" applyBorder="1" applyAlignment="1">
      <alignment horizontal="left" vertical="center"/>
    </xf>
    <xf numFmtId="0" fontId="6" fillId="3" borderId="62" xfId="0" applyFont="1" applyFill="1" applyBorder="1" applyAlignment="1">
      <alignment horizontal="left" vertical="center"/>
    </xf>
    <xf numFmtId="0" fontId="6" fillId="3" borderId="28" xfId="0" applyFont="1" applyFill="1" applyBorder="1" applyAlignment="1">
      <alignment horizontal="left" vertical="center"/>
    </xf>
    <xf numFmtId="0" fontId="6" fillId="3" borderId="17" xfId="0" applyFont="1" applyFill="1" applyBorder="1" applyAlignment="1">
      <alignment horizontal="left" vertical="center"/>
    </xf>
    <xf numFmtId="0" fontId="6" fillId="3" borderId="63" xfId="0" applyFont="1" applyFill="1" applyBorder="1" applyAlignment="1">
      <alignment horizontal="left" vertical="center"/>
    </xf>
    <xf numFmtId="0" fontId="6" fillId="3" borderId="29" xfId="0" applyFont="1" applyFill="1" applyBorder="1" applyAlignment="1">
      <alignment horizontal="left" vertical="center"/>
    </xf>
    <xf numFmtId="0" fontId="0" fillId="3" borderId="0" xfId="0" applyFill="1" applyAlignment="1">
      <alignment horizontal="left" wrapText="1"/>
    </xf>
    <xf numFmtId="0" fontId="6" fillId="3" borderId="4" xfId="0" applyFont="1" applyFill="1" applyBorder="1" applyAlignment="1">
      <alignment horizontal="center" vertical="center" wrapText="1"/>
    </xf>
    <xf numFmtId="0" fontId="6" fillId="3" borderId="63"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10" fillId="3" borderId="0" xfId="0" applyFont="1" applyFill="1" applyAlignment="1">
      <alignment horizontal="left" vertical="center"/>
    </xf>
    <xf numFmtId="0" fontId="7" fillId="3" borderId="0" xfId="0" applyFont="1" applyFill="1" applyAlignment="1">
      <alignment horizontal="left" vertical="center"/>
    </xf>
    <xf numFmtId="0" fontId="8" fillId="3" borderId="0" xfId="0" applyFont="1" applyFill="1" applyAlignment="1">
      <alignment horizontal="left" vertical="center"/>
    </xf>
    <xf numFmtId="0" fontId="6" fillId="3" borderId="16"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61" xfId="0" applyFont="1" applyFill="1" applyBorder="1" applyAlignment="1">
      <alignment horizontal="center" vertical="center" wrapText="1"/>
    </xf>
    <xf numFmtId="0" fontId="6" fillId="3" borderId="43" xfId="0" applyFont="1" applyFill="1" applyBorder="1" applyAlignment="1">
      <alignment horizontal="center" vertical="center" wrapText="1"/>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17"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 xfId="0" applyFont="1" applyFill="1" applyBorder="1" applyAlignment="1" applyProtection="1">
      <alignment horizontal="left" vertical="center"/>
    </xf>
    <xf numFmtId="0" fontId="6" fillId="3" borderId="2" xfId="0" applyFont="1" applyFill="1" applyBorder="1" applyAlignment="1" applyProtection="1">
      <alignment horizontal="left" vertical="center"/>
    </xf>
    <xf numFmtId="0" fontId="6" fillId="3" borderId="3" xfId="0" applyFont="1" applyFill="1" applyBorder="1" applyAlignment="1" applyProtection="1">
      <alignment horizontal="left" vertical="center"/>
    </xf>
    <xf numFmtId="0" fontId="6" fillId="3" borderId="15" xfId="0" applyFont="1" applyFill="1" applyBorder="1" applyAlignment="1" applyProtection="1">
      <alignment horizontal="center" vertical="center"/>
    </xf>
    <xf numFmtId="0" fontId="6" fillId="3" borderId="43" xfId="0" applyFont="1" applyFill="1" applyBorder="1" applyAlignment="1" applyProtection="1">
      <alignment horizontal="center" vertical="center"/>
    </xf>
    <xf numFmtId="0" fontId="6" fillId="3" borderId="16" xfId="0" applyFont="1" applyFill="1" applyBorder="1" applyAlignment="1" applyProtection="1">
      <alignment horizontal="center" vertical="center"/>
    </xf>
    <xf numFmtId="0" fontId="6" fillId="3" borderId="28" xfId="0" applyFont="1" applyFill="1" applyBorder="1" applyAlignment="1" applyProtection="1">
      <alignment horizontal="center" vertical="center"/>
    </xf>
    <xf numFmtId="0" fontId="6" fillId="3" borderId="17" xfId="0" applyFont="1" applyFill="1" applyBorder="1" applyAlignment="1" applyProtection="1">
      <alignment horizontal="center" vertical="center"/>
    </xf>
    <xf numFmtId="0" fontId="6" fillId="3" borderId="29" xfId="0" applyFont="1" applyFill="1" applyBorder="1" applyAlignment="1" applyProtection="1">
      <alignment horizontal="center" vertical="center"/>
    </xf>
    <xf numFmtId="0" fontId="6" fillId="3" borderId="30" xfId="0" applyFont="1" applyFill="1" applyBorder="1" applyAlignment="1" applyProtection="1">
      <alignment horizontal="center" vertical="center"/>
    </xf>
    <xf numFmtId="0" fontId="6" fillId="3" borderId="82" xfId="0" applyFont="1" applyFill="1" applyBorder="1" applyAlignment="1" applyProtection="1">
      <alignment horizontal="center" vertical="center"/>
    </xf>
    <xf numFmtId="0" fontId="6" fillId="3" borderId="33" xfId="0" applyFont="1" applyFill="1" applyBorder="1" applyAlignment="1" applyProtection="1">
      <alignment horizontal="center" vertical="center"/>
    </xf>
    <xf numFmtId="0" fontId="0" fillId="3" borderId="27" xfId="0" applyFont="1" applyFill="1" applyBorder="1" applyAlignment="1" applyProtection="1">
      <alignment horizontal="center" vertical="center" wrapText="1"/>
    </xf>
    <xf numFmtId="0" fontId="0" fillId="3" borderId="39" xfId="0" applyFont="1" applyFill="1" applyBorder="1" applyAlignment="1" applyProtection="1">
      <alignment horizontal="center" vertical="center" wrapText="1"/>
    </xf>
    <xf numFmtId="0" fontId="0" fillId="3" borderId="45" xfId="0" applyFont="1" applyFill="1" applyBorder="1" applyAlignment="1" applyProtection="1">
      <alignment horizontal="center" vertical="center" wrapText="1"/>
    </xf>
    <xf numFmtId="0" fontId="0" fillId="3" borderId="1" xfId="0" applyFont="1" applyFill="1" applyBorder="1" applyAlignment="1" applyProtection="1">
      <alignment horizontal="left" vertical="center" wrapText="1"/>
    </xf>
    <xf numFmtId="0" fontId="0" fillId="3" borderId="2" xfId="0" applyFont="1" applyFill="1" applyBorder="1" applyAlignment="1" applyProtection="1">
      <alignment horizontal="left" vertical="center" wrapText="1"/>
    </xf>
    <xf numFmtId="0" fontId="0" fillId="3" borderId="3" xfId="0" applyFont="1" applyFill="1" applyBorder="1" applyAlignment="1" applyProtection="1">
      <alignment horizontal="left" vertical="center" wrapText="1"/>
    </xf>
    <xf numFmtId="0" fontId="6" fillId="3" borderId="15" xfId="0" applyFont="1" applyFill="1" applyBorder="1" applyAlignment="1" applyProtection="1">
      <alignment horizontal="center" vertical="center" wrapText="1"/>
    </xf>
    <xf numFmtId="0" fontId="6" fillId="3" borderId="61" xfId="0" applyFont="1" applyFill="1" applyBorder="1" applyAlignment="1" applyProtection="1">
      <alignment horizontal="center" vertical="center" wrapText="1"/>
    </xf>
    <xf numFmtId="0" fontId="6" fillId="3" borderId="43" xfId="0" applyFont="1" applyFill="1" applyBorder="1" applyAlignment="1" applyProtection="1">
      <alignment horizontal="center" vertical="center" wrapText="1"/>
    </xf>
    <xf numFmtId="0" fontId="2" fillId="3" borderId="49" xfId="0" applyFont="1" applyFill="1" applyBorder="1" applyAlignment="1">
      <alignment horizontal="left" vertical="center"/>
    </xf>
    <xf numFmtId="0" fontId="2" fillId="3" borderId="49" xfId="0" applyFont="1" applyFill="1" applyBorder="1" applyAlignment="1">
      <alignment horizontal="center" vertical="center"/>
    </xf>
    <xf numFmtId="0" fontId="3" fillId="8" borderId="0" xfId="0" applyFont="1" applyFill="1" applyAlignment="1">
      <alignment horizontal="center"/>
    </xf>
    <xf numFmtId="0" fontId="17" fillId="3" borderId="9"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17" fillId="3" borderId="48" xfId="0" applyFont="1" applyFill="1" applyBorder="1" applyAlignment="1" applyProtection="1">
      <alignment horizontal="center" vertical="center"/>
    </xf>
    <xf numFmtId="0" fontId="17" fillId="3" borderId="49" xfId="0" applyFont="1" applyFill="1" applyBorder="1" applyAlignment="1" applyProtection="1">
      <alignment horizontal="center" vertical="center"/>
    </xf>
    <xf numFmtId="0" fontId="18" fillId="3" borderId="0" xfId="0" applyFont="1" applyFill="1" applyAlignment="1" applyProtection="1">
      <alignment horizontal="center" vertical="center"/>
    </xf>
  </cellXfs>
  <cellStyles count="4">
    <cellStyle name="Calculation" xfId="1" builtinId="22"/>
    <cellStyle name="Currency" xfId="3" builtinId="4"/>
    <cellStyle name="Hyperlink" xfId="2" builtinId="8"/>
    <cellStyle name="Normal" xfId="0" builtinId="0"/>
  </cellStyles>
  <dxfs count="15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10.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11.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12.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13.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14.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15.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16.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17.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18.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19.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2.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20.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21.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22.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23.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24.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3.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4.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5.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6.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7.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8.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_rels/drawing9.xml.rels><?xml version="1.0" encoding="UTF-8" standalone="yes"?>
<Relationships xmlns="http://schemas.openxmlformats.org/package/2006/relationships"><Relationship Id="rId8" Type="http://schemas.openxmlformats.org/officeDocument/2006/relationships/hyperlink" Target="#'B1'!A1"/><Relationship Id="rId13" Type="http://schemas.openxmlformats.org/officeDocument/2006/relationships/hyperlink" Target="#'D2'!A1"/><Relationship Id="rId18" Type="http://schemas.openxmlformats.org/officeDocument/2006/relationships/hyperlink" Target="#'Wage Grid'!A1"/><Relationship Id="rId3" Type="http://schemas.openxmlformats.org/officeDocument/2006/relationships/hyperlink" Target="#'E5'!A1"/><Relationship Id="rId21" Type="http://schemas.openxmlformats.org/officeDocument/2006/relationships/hyperlink" Target="#Home!A1"/><Relationship Id="rId7" Type="http://schemas.openxmlformats.org/officeDocument/2006/relationships/hyperlink" Target="#'A3'!A1"/><Relationship Id="rId12" Type="http://schemas.openxmlformats.org/officeDocument/2006/relationships/hyperlink" Target="#'D1'!A1"/><Relationship Id="rId17" Type="http://schemas.openxmlformats.org/officeDocument/2006/relationships/hyperlink" Target="#'E1'!A1"/><Relationship Id="rId25" Type="http://schemas.openxmlformats.org/officeDocument/2006/relationships/image" Target="../media/image1.png"/><Relationship Id="rId2" Type="http://schemas.openxmlformats.org/officeDocument/2006/relationships/hyperlink" Target="#'A5'!A1"/><Relationship Id="rId16" Type="http://schemas.openxmlformats.org/officeDocument/2006/relationships/hyperlink" Target="#'E4'!A1"/><Relationship Id="rId20" Type="http://schemas.openxmlformats.org/officeDocument/2006/relationships/hyperlink" Target="#'Wage Calculator'!A1"/><Relationship Id="rId1" Type="http://schemas.openxmlformats.org/officeDocument/2006/relationships/hyperlink" Target="#'A4'!A1"/><Relationship Id="rId6" Type="http://schemas.openxmlformats.org/officeDocument/2006/relationships/hyperlink" Target="#'A2'!A1"/><Relationship Id="rId11" Type="http://schemas.openxmlformats.org/officeDocument/2006/relationships/hyperlink" Target="#'C2'!A1"/><Relationship Id="rId24" Type="http://schemas.openxmlformats.org/officeDocument/2006/relationships/hyperlink" Target="#'Q1'!A1"/><Relationship Id="rId5" Type="http://schemas.openxmlformats.org/officeDocument/2006/relationships/hyperlink" Target="#'A1'!A1"/><Relationship Id="rId15" Type="http://schemas.openxmlformats.org/officeDocument/2006/relationships/hyperlink" Target="#'E3'!A1"/><Relationship Id="rId23" Type="http://schemas.openxmlformats.org/officeDocument/2006/relationships/hyperlink" Target="#'R1'!A1"/><Relationship Id="rId10" Type="http://schemas.openxmlformats.org/officeDocument/2006/relationships/hyperlink" Target="#'C1'!A1"/><Relationship Id="rId19" Type="http://schemas.openxmlformats.org/officeDocument/2006/relationships/hyperlink" Target="#'Job Families'!A1"/><Relationship Id="rId4" Type="http://schemas.openxmlformats.org/officeDocument/2006/relationships/hyperlink" Target="#'Delegated Wage Grid'!A1"/><Relationship Id="rId9" Type="http://schemas.openxmlformats.org/officeDocument/2006/relationships/hyperlink" Target="#'B2'!A1"/><Relationship Id="rId14" Type="http://schemas.openxmlformats.org/officeDocument/2006/relationships/hyperlink" Target="#'E2'!A1"/><Relationship Id="rId22" Type="http://schemas.openxmlformats.org/officeDocument/2006/relationships/hyperlink" Target="#'H2'!A1"/></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11309</xdr:colOff>
      <xdr:row>7</xdr:row>
      <xdr:rowOff>134475</xdr:rowOff>
    </xdr:to>
    <xdr:grpSp>
      <xdr:nvGrpSpPr>
        <xdr:cNvPr id="38" name="Group 37">
          <a:extLst>
            <a:ext uri="{FF2B5EF4-FFF2-40B4-BE49-F238E27FC236}">
              <a16:creationId xmlns:a16="http://schemas.microsoft.com/office/drawing/2014/main" id="{8588C26D-FC8B-477C-B6AD-BA554A1FE58B}"/>
            </a:ext>
          </a:extLst>
        </xdr:cNvPr>
        <xdr:cNvGrpSpPr/>
      </xdr:nvGrpSpPr>
      <xdr:grpSpPr>
        <a:xfrm>
          <a:off x="0" y="0"/>
          <a:ext cx="13565384" cy="1467975"/>
          <a:chOff x="0" y="0"/>
          <a:chExt cx="13565384" cy="1467975"/>
        </a:xfrm>
      </xdr:grpSpPr>
      <xdr:grpSp>
        <xdr:nvGrpSpPr>
          <xdr:cNvPr id="39" name="Group 38">
            <a:extLst>
              <a:ext uri="{FF2B5EF4-FFF2-40B4-BE49-F238E27FC236}">
                <a16:creationId xmlns:a16="http://schemas.microsoft.com/office/drawing/2014/main" id="{E8FB5EB8-30C0-4A3E-9AEF-6C0C1749702D}"/>
              </a:ext>
            </a:extLst>
          </xdr:cNvPr>
          <xdr:cNvGrpSpPr/>
        </xdr:nvGrpSpPr>
        <xdr:grpSpPr>
          <a:xfrm>
            <a:off x="1652795" y="804449"/>
            <a:ext cx="9867209" cy="663526"/>
            <a:chOff x="984225" y="802812"/>
            <a:chExt cx="9248512" cy="665163"/>
          </a:xfrm>
        </xdr:grpSpPr>
        <xdr:sp macro="" textlink="">
          <xdr:nvSpPr>
            <xdr:cNvPr id="99" name="TextBox 98">
              <a:hlinkClick xmlns:r="http://schemas.openxmlformats.org/officeDocument/2006/relationships" r:id="rId1"/>
              <a:extLst>
                <a:ext uri="{FF2B5EF4-FFF2-40B4-BE49-F238E27FC236}">
                  <a16:creationId xmlns:a16="http://schemas.microsoft.com/office/drawing/2014/main" id="{00DE1951-9C77-4E64-A5E1-DCA068338482}"/>
                </a:ext>
              </a:extLst>
            </xdr:cNvPr>
            <xdr:cNvSpPr txBox="1"/>
          </xdr:nvSpPr>
          <xdr:spPr>
            <a:xfrm>
              <a:off x="989732" y="1162050"/>
              <a:ext cx="1450937" cy="144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00" name="TextBox 99">
              <a:hlinkClick xmlns:r="http://schemas.openxmlformats.org/officeDocument/2006/relationships" r:id="rId2"/>
              <a:extLst>
                <a:ext uri="{FF2B5EF4-FFF2-40B4-BE49-F238E27FC236}">
                  <a16:creationId xmlns:a16="http://schemas.microsoft.com/office/drawing/2014/main" id="{69FC28CD-065C-42C0-BC1F-F2028D342D54}"/>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01" name="TextBox 100">
              <a:hlinkClick xmlns:r="http://schemas.openxmlformats.org/officeDocument/2006/relationships" r:id="rId3"/>
              <a:extLst>
                <a:ext uri="{FF2B5EF4-FFF2-40B4-BE49-F238E27FC236}">
                  <a16:creationId xmlns:a16="http://schemas.microsoft.com/office/drawing/2014/main" id="{ABD8CD48-B8F2-4AD7-A728-6E9256AE57CA}"/>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02" name="TextBox 101">
              <a:extLst>
                <a:ext uri="{FF2B5EF4-FFF2-40B4-BE49-F238E27FC236}">
                  <a16:creationId xmlns:a16="http://schemas.microsoft.com/office/drawing/2014/main" id="{748686F1-081C-4196-9519-EF11F7C1015D}"/>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03" name="TextBox 102">
              <a:hlinkClick xmlns:r="http://schemas.openxmlformats.org/officeDocument/2006/relationships" r:id="rId4"/>
              <a:extLst>
                <a:ext uri="{FF2B5EF4-FFF2-40B4-BE49-F238E27FC236}">
                  <a16:creationId xmlns:a16="http://schemas.microsoft.com/office/drawing/2014/main" id="{0CD06368-1168-4376-8AD8-48EA01C908E7}"/>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40" name="Group 39">
            <a:extLst>
              <a:ext uri="{FF2B5EF4-FFF2-40B4-BE49-F238E27FC236}">
                <a16:creationId xmlns:a16="http://schemas.microsoft.com/office/drawing/2014/main" id="{252CC975-B48C-4E5C-9916-E85ACD673FBD}"/>
              </a:ext>
            </a:extLst>
          </xdr:cNvPr>
          <xdr:cNvGrpSpPr/>
        </xdr:nvGrpSpPr>
        <xdr:grpSpPr>
          <a:xfrm>
            <a:off x="0" y="0"/>
            <a:ext cx="13565384" cy="1006853"/>
            <a:chOff x="0" y="0"/>
            <a:chExt cx="13565384" cy="1006853"/>
          </a:xfrm>
        </xdr:grpSpPr>
        <xdr:grpSp>
          <xdr:nvGrpSpPr>
            <xdr:cNvPr id="41" name="Group 40">
              <a:extLst>
                <a:ext uri="{FF2B5EF4-FFF2-40B4-BE49-F238E27FC236}">
                  <a16:creationId xmlns:a16="http://schemas.microsoft.com/office/drawing/2014/main" id="{28B0B3A8-6B5B-4ECC-9126-559EF9498381}"/>
                </a:ext>
              </a:extLst>
            </xdr:cNvPr>
            <xdr:cNvGrpSpPr/>
          </xdr:nvGrpSpPr>
          <xdr:grpSpPr>
            <a:xfrm>
              <a:off x="1646474" y="0"/>
              <a:ext cx="1591505" cy="826333"/>
              <a:chOff x="978300" y="0"/>
              <a:chExt cx="1491714" cy="825738"/>
            </a:xfrm>
          </xdr:grpSpPr>
          <xdr:sp macro="" textlink="">
            <xdr:nvSpPr>
              <xdr:cNvPr id="95" name="TextBox 94">
                <a:hlinkClick xmlns:r="http://schemas.openxmlformats.org/officeDocument/2006/relationships" r:id="rId5"/>
                <a:extLst>
                  <a:ext uri="{FF2B5EF4-FFF2-40B4-BE49-F238E27FC236}">
                    <a16:creationId xmlns:a16="http://schemas.microsoft.com/office/drawing/2014/main" id="{63332B12-90CA-4D3D-A8E3-5262F6D4336E}"/>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96" name="TextBox 95">
                <a:hlinkClick xmlns:r="http://schemas.openxmlformats.org/officeDocument/2006/relationships" r:id="rId6"/>
                <a:extLst>
                  <a:ext uri="{FF2B5EF4-FFF2-40B4-BE49-F238E27FC236}">
                    <a16:creationId xmlns:a16="http://schemas.microsoft.com/office/drawing/2014/main" id="{C000C1CF-235D-4F8E-9A69-9E68C5771A08}"/>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97" name="TextBox 96">
                <a:hlinkClick xmlns:r="http://schemas.openxmlformats.org/officeDocument/2006/relationships" r:id="rId7"/>
                <a:extLst>
                  <a:ext uri="{FF2B5EF4-FFF2-40B4-BE49-F238E27FC236}">
                    <a16:creationId xmlns:a16="http://schemas.microsoft.com/office/drawing/2014/main" id="{04B65A3D-E6B2-4E2A-9904-97A380263892}"/>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98" name="TextBox 97">
                <a:extLst>
                  <a:ext uri="{FF2B5EF4-FFF2-40B4-BE49-F238E27FC236}">
                    <a16:creationId xmlns:a16="http://schemas.microsoft.com/office/drawing/2014/main" id="{E6BF9A30-C426-4F0A-87B3-00EF7E4B1B48}"/>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2" name="Group 41">
              <a:extLst>
                <a:ext uri="{FF2B5EF4-FFF2-40B4-BE49-F238E27FC236}">
                  <a16:creationId xmlns:a16="http://schemas.microsoft.com/office/drawing/2014/main" id="{21B99985-A797-4AE0-A805-87F500A54DD1}"/>
                </a:ext>
              </a:extLst>
            </xdr:cNvPr>
            <xdr:cNvGrpSpPr/>
          </xdr:nvGrpSpPr>
          <xdr:grpSpPr>
            <a:xfrm>
              <a:off x="3302711" y="0"/>
              <a:ext cx="1584244" cy="662238"/>
              <a:chOff x="2530688" y="0"/>
              <a:chExt cx="1484909" cy="663813"/>
            </a:xfrm>
          </xdr:grpSpPr>
          <xdr:sp macro="" textlink="">
            <xdr:nvSpPr>
              <xdr:cNvPr id="92" name="TextBox 91">
                <a:hlinkClick xmlns:r="http://schemas.openxmlformats.org/officeDocument/2006/relationships" r:id="rId8"/>
                <a:extLst>
                  <a:ext uri="{FF2B5EF4-FFF2-40B4-BE49-F238E27FC236}">
                    <a16:creationId xmlns:a16="http://schemas.microsoft.com/office/drawing/2014/main" id="{EAFE38AF-C7A9-4E45-9C1E-79D40696F768}"/>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93" name="TextBox 92">
                <a:hlinkClick xmlns:r="http://schemas.openxmlformats.org/officeDocument/2006/relationships" r:id="rId9"/>
                <a:extLst>
                  <a:ext uri="{FF2B5EF4-FFF2-40B4-BE49-F238E27FC236}">
                    <a16:creationId xmlns:a16="http://schemas.microsoft.com/office/drawing/2014/main" id="{61FB0BD5-7C22-469E-85D6-2527EECD1D34}"/>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94" name="TextBox 93">
                <a:extLst>
                  <a:ext uri="{FF2B5EF4-FFF2-40B4-BE49-F238E27FC236}">
                    <a16:creationId xmlns:a16="http://schemas.microsoft.com/office/drawing/2014/main" id="{D85F76C1-C32F-424A-8E8E-60CD67FFA0CE}"/>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3" name="Group 42">
              <a:extLst>
                <a:ext uri="{FF2B5EF4-FFF2-40B4-BE49-F238E27FC236}">
                  <a16:creationId xmlns:a16="http://schemas.microsoft.com/office/drawing/2014/main" id="{74CE11F0-54B4-4FD5-A2CF-28E6EF42D7B8}"/>
                </a:ext>
              </a:extLst>
            </xdr:cNvPr>
            <xdr:cNvGrpSpPr/>
          </xdr:nvGrpSpPr>
          <xdr:grpSpPr>
            <a:xfrm>
              <a:off x="4954554" y="0"/>
              <a:ext cx="1562560" cy="662238"/>
              <a:chOff x="4078956" y="0"/>
              <a:chExt cx="1464584" cy="663813"/>
            </a:xfrm>
          </xdr:grpSpPr>
          <xdr:sp macro="" textlink="">
            <xdr:nvSpPr>
              <xdr:cNvPr id="89" name="TextBox 88">
                <a:hlinkClick xmlns:r="http://schemas.openxmlformats.org/officeDocument/2006/relationships" r:id="rId10"/>
                <a:extLst>
                  <a:ext uri="{FF2B5EF4-FFF2-40B4-BE49-F238E27FC236}">
                    <a16:creationId xmlns:a16="http://schemas.microsoft.com/office/drawing/2014/main" id="{FEB98221-FA51-4D4F-9BAD-163EAF3F1685}"/>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90" name="TextBox 89">
                <a:hlinkClick xmlns:r="http://schemas.openxmlformats.org/officeDocument/2006/relationships" r:id="rId11"/>
                <a:extLst>
                  <a:ext uri="{FF2B5EF4-FFF2-40B4-BE49-F238E27FC236}">
                    <a16:creationId xmlns:a16="http://schemas.microsoft.com/office/drawing/2014/main" id="{73F4ED3B-4927-47F9-80C4-D4B7342DE59A}"/>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91" name="TextBox 90">
                <a:extLst>
                  <a:ext uri="{FF2B5EF4-FFF2-40B4-BE49-F238E27FC236}">
                    <a16:creationId xmlns:a16="http://schemas.microsoft.com/office/drawing/2014/main" id="{80EFEA98-7A7F-4D96-9FCD-0D5222ED275A}"/>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4" name="Group 43">
              <a:extLst>
                <a:ext uri="{FF2B5EF4-FFF2-40B4-BE49-F238E27FC236}">
                  <a16:creationId xmlns:a16="http://schemas.microsoft.com/office/drawing/2014/main" id="{F64DBFDC-4F36-4700-AD6F-2CC97445B10F}"/>
                </a:ext>
              </a:extLst>
            </xdr:cNvPr>
            <xdr:cNvGrpSpPr/>
          </xdr:nvGrpSpPr>
          <xdr:grpSpPr>
            <a:xfrm>
              <a:off x="6635513" y="0"/>
              <a:ext cx="1584243" cy="662238"/>
              <a:chOff x="5654517" y="0"/>
              <a:chExt cx="1484908" cy="663813"/>
            </a:xfrm>
          </xdr:grpSpPr>
          <xdr:sp macro="" textlink="">
            <xdr:nvSpPr>
              <xdr:cNvPr id="86" name="TextBox 85">
                <a:hlinkClick xmlns:r="http://schemas.openxmlformats.org/officeDocument/2006/relationships" r:id="rId12"/>
                <a:extLst>
                  <a:ext uri="{FF2B5EF4-FFF2-40B4-BE49-F238E27FC236}">
                    <a16:creationId xmlns:a16="http://schemas.microsoft.com/office/drawing/2014/main" id="{6A001007-42B4-4836-855D-AB52DC52D5F1}"/>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87" name="TextBox 86">
                <a:hlinkClick xmlns:r="http://schemas.openxmlformats.org/officeDocument/2006/relationships" r:id="rId13"/>
                <a:extLst>
                  <a:ext uri="{FF2B5EF4-FFF2-40B4-BE49-F238E27FC236}">
                    <a16:creationId xmlns:a16="http://schemas.microsoft.com/office/drawing/2014/main" id="{80A33D8D-DAE8-4093-B09E-25C6D93491CD}"/>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88" name="TextBox 87">
                <a:extLst>
                  <a:ext uri="{FF2B5EF4-FFF2-40B4-BE49-F238E27FC236}">
                    <a16:creationId xmlns:a16="http://schemas.microsoft.com/office/drawing/2014/main" id="{1C06D19A-24FC-44FC-A624-D72B75961A62}"/>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5" name="Group 44">
              <a:extLst>
                <a:ext uri="{FF2B5EF4-FFF2-40B4-BE49-F238E27FC236}">
                  <a16:creationId xmlns:a16="http://schemas.microsoft.com/office/drawing/2014/main" id="{783BCF4A-2D8F-4DA5-8BCA-5B5B9F46CE3B}"/>
                </a:ext>
              </a:extLst>
            </xdr:cNvPr>
            <xdr:cNvGrpSpPr/>
          </xdr:nvGrpSpPr>
          <xdr:grpSpPr>
            <a:xfrm>
              <a:off x="8301914" y="0"/>
              <a:ext cx="1584243" cy="981336"/>
              <a:chOff x="7216431" y="0"/>
              <a:chExt cx="1484908" cy="978138"/>
            </a:xfrm>
          </xdr:grpSpPr>
          <xdr:sp macro="" textlink="">
            <xdr:nvSpPr>
              <xdr:cNvPr id="81" name="TextBox 80">
                <a:hlinkClick xmlns:r="http://schemas.openxmlformats.org/officeDocument/2006/relationships" r:id="rId14"/>
                <a:extLst>
                  <a:ext uri="{FF2B5EF4-FFF2-40B4-BE49-F238E27FC236}">
                    <a16:creationId xmlns:a16="http://schemas.microsoft.com/office/drawing/2014/main" id="{3A800ABC-FB89-4FB6-BD54-8776A28AFB39}"/>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82" name="TextBox 81">
                <a:hlinkClick xmlns:r="http://schemas.openxmlformats.org/officeDocument/2006/relationships" r:id="rId15"/>
                <a:extLst>
                  <a:ext uri="{FF2B5EF4-FFF2-40B4-BE49-F238E27FC236}">
                    <a16:creationId xmlns:a16="http://schemas.microsoft.com/office/drawing/2014/main" id="{1138D6DE-C758-4221-A7E1-B458137609D6}"/>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83" name="TextBox 82">
                <a:hlinkClick xmlns:r="http://schemas.openxmlformats.org/officeDocument/2006/relationships" r:id="rId16"/>
                <a:extLst>
                  <a:ext uri="{FF2B5EF4-FFF2-40B4-BE49-F238E27FC236}">
                    <a16:creationId xmlns:a16="http://schemas.microsoft.com/office/drawing/2014/main" id="{B2B3C78F-B48C-4779-B390-8525A86FB1B8}"/>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84" name="TextBox 83">
                <a:extLst>
                  <a:ext uri="{FF2B5EF4-FFF2-40B4-BE49-F238E27FC236}">
                    <a16:creationId xmlns:a16="http://schemas.microsoft.com/office/drawing/2014/main" id="{C0A7F268-21DB-404B-AA15-9EBB0F6A2F49}"/>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85" name="TextBox 84">
                <a:hlinkClick xmlns:r="http://schemas.openxmlformats.org/officeDocument/2006/relationships" r:id="rId17"/>
                <a:extLst>
                  <a:ext uri="{FF2B5EF4-FFF2-40B4-BE49-F238E27FC236}">
                    <a16:creationId xmlns:a16="http://schemas.microsoft.com/office/drawing/2014/main" id="{EF82F2B9-6BF4-420C-BE60-379AD9312131}"/>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46" name="Group 45">
              <a:extLst>
                <a:ext uri="{FF2B5EF4-FFF2-40B4-BE49-F238E27FC236}">
                  <a16:creationId xmlns:a16="http://schemas.microsoft.com/office/drawing/2014/main" id="{A94D97BE-472F-4FB2-9CE6-0A325562A535}"/>
                </a:ext>
              </a:extLst>
            </xdr:cNvPr>
            <xdr:cNvGrpSpPr/>
          </xdr:nvGrpSpPr>
          <xdr:grpSpPr>
            <a:xfrm>
              <a:off x="9962104" y="0"/>
              <a:ext cx="1588508" cy="821118"/>
              <a:chOff x="8772524" y="0"/>
              <a:chExt cx="1488905" cy="820275"/>
            </a:xfrm>
          </xdr:grpSpPr>
          <xdr:sp macro="" textlink="">
            <xdr:nvSpPr>
              <xdr:cNvPr id="77" name="TextBox 76">
                <a:hlinkClick xmlns:r="http://schemas.openxmlformats.org/officeDocument/2006/relationships" r:id="rId18"/>
                <a:extLst>
                  <a:ext uri="{FF2B5EF4-FFF2-40B4-BE49-F238E27FC236}">
                    <a16:creationId xmlns:a16="http://schemas.microsoft.com/office/drawing/2014/main" id="{0F9A1BA5-2028-4FB6-93C2-CD8ABD9E2223}"/>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78" name="TextBox 77">
                <a:hlinkClick xmlns:r="http://schemas.openxmlformats.org/officeDocument/2006/relationships" r:id="rId19"/>
                <a:extLst>
                  <a:ext uri="{FF2B5EF4-FFF2-40B4-BE49-F238E27FC236}">
                    <a16:creationId xmlns:a16="http://schemas.microsoft.com/office/drawing/2014/main" id="{2241990A-E5E2-43A2-AEE8-EFDBFB0369F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79" name="TextBox 78">
                <a:extLst>
                  <a:ext uri="{FF2B5EF4-FFF2-40B4-BE49-F238E27FC236}">
                    <a16:creationId xmlns:a16="http://schemas.microsoft.com/office/drawing/2014/main" id="{21874365-0E4F-4E24-A6DE-C32DC7C3601F}"/>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80" name="TextBox 79">
                <a:hlinkClick xmlns:r="http://schemas.openxmlformats.org/officeDocument/2006/relationships" r:id="rId20"/>
                <a:extLst>
                  <a:ext uri="{FF2B5EF4-FFF2-40B4-BE49-F238E27FC236}">
                    <a16:creationId xmlns:a16="http://schemas.microsoft.com/office/drawing/2014/main" id="{AF28C433-5B24-4779-ADE1-DF951B1FC3C3}"/>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47" name="Group 46">
              <a:extLst>
                <a:ext uri="{FF2B5EF4-FFF2-40B4-BE49-F238E27FC236}">
                  <a16:creationId xmlns:a16="http://schemas.microsoft.com/office/drawing/2014/main" id="{9C45573E-0B6A-416D-A131-02212286F9D7}"/>
                </a:ext>
              </a:extLst>
            </xdr:cNvPr>
            <xdr:cNvGrpSpPr/>
          </xdr:nvGrpSpPr>
          <xdr:grpSpPr>
            <a:xfrm>
              <a:off x="0" y="0"/>
              <a:ext cx="1584245" cy="1006853"/>
              <a:chOff x="0" y="0"/>
              <a:chExt cx="1584245" cy="1006853"/>
            </a:xfrm>
          </xdr:grpSpPr>
          <xdr:sp macro="" textlink="">
            <xdr:nvSpPr>
              <xdr:cNvPr id="54" name="TextBox 53">
                <a:hlinkClick xmlns:r="http://schemas.openxmlformats.org/officeDocument/2006/relationships" r:id="rId21"/>
                <a:extLst>
                  <a:ext uri="{FF2B5EF4-FFF2-40B4-BE49-F238E27FC236}">
                    <a16:creationId xmlns:a16="http://schemas.microsoft.com/office/drawing/2014/main" id="{9598F43C-44E8-4434-8C21-B4F4C8BF61A2}"/>
                  </a:ext>
                </a:extLst>
              </xdr:cNvPr>
              <xdr:cNvSpPr txBox="1"/>
            </xdr:nvSpPr>
            <xdr:spPr>
              <a:xfrm>
                <a:off x="0" y="351158"/>
                <a:ext cx="1548000" cy="15352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6" name="TextBox 55">
                <a:hlinkClick xmlns:r="http://schemas.openxmlformats.org/officeDocument/2006/relationships" r:id="rId22"/>
                <a:extLst>
                  <a:ext uri="{FF2B5EF4-FFF2-40B4-BE49-F238E27FC236}">
                    <a16:creationId xmlns:a16="http://schemas.microsoft.com/office/drawing/2014/main" id="{5F9FE717-1B4F-4AFE-8BDB-14E1E1CC8B90}"/>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73" name="TextBox 72">
                <a:extLst>
                  <a:ext uri="{FF2B5EF4-FFF2-40B4-BE49-F238E27FC236}">
                    <a16:creationId xmlns:a16="http://schemas.microsoft.com/office/drawing/2014/main" id="{61B02F10-32FF-4956-9304-8EB819BFC5CC}"/>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75" name="TextBox 74">
                <a:hlinkClick xmlns:r="http://schemas.openxmlformats.org/officeDocument/2006/relationships" r:id="rId23"/>
                <a:extLst>
                  <a:ext uri="{FF2B5EF4-FFF2-40B4-BE49-F238E27FC236}">
                    <a16:creationId xmlns:a16="http://schemas.microsoft.com/office/drawing/2014/main" id="{25CEBBE6-1AF9-4F42-8F51-2909B6105FD3}"/>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76" name="TextBox 75">
                <a:hlinkClick xmlns:r="http://schemas.openxmlformats.org/officeDocument/2006/relationships" r:id="rId24"/>
                <a:extLst>
                  <a:ext uri="{FF2B5EF4-FFF2-40B4-BE49-F238E27FC236}">
                    <a16:creationId xmlns:a16="http://schemas.microsoft.com/office/drawing/2014/main" id="{EEBC3F0F-45BF-41CB-A644-4EDD4E71BE2B}"/>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48" name="Picture 47">
              <a:extLst>
                <a:ext uri="{FF2B5EF4-FFF2-40B4-BE49-F238E27FC236}">
                  <a16:creationId xmlns:a16="http://schemas.microsoft.com/office/drawing/2014/main" id="{B851F4DD-64A9-4E40-A50E-043FBE3E6A3F}"/>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14</xdr:col>
      <xdr:colOff>573284</xdr:colOff>
      <xdr:row>7</xdr:row>
      <xdr:rowOff>134475</xdr:rowOff>
    </xdr:to>
    <xdr:grpSp>
      <xdr:nvGrpSpPr>
        <xdr:cNvPr id="38" name="Group 37">
          <a:extLst>
            <a:ext uri="{FF2B5EF4-FFF2-40B4-BE49-F238E27FC236}">
              <a16:creationId xmlns:a16="http://schemas.microsoft.com/office/drawing/2014/main" id="{E5F020E2-32CE-4B80-B2A6-6B8E244DDC52}"/>
            </a:ext>
          </a:extLst>
        </xdr:cNvPr>
        <xdr:cNvGrpSpPr/>
      </xdr:nvGrpSpPr>
      <xdr:grpSpPr>
        <a:xfrm>
          <a:off x="0" y="0"/>
          <a:ext cx="13565384" cy="1467975"/>
          <a:chOff x="0" y="0"/>
          <a:chExt cx="13565384" cy="1467975"/>
        </a:xfrm>
      </xdr:grpSpPr>
      <xdr:grpSp>
        <xdr:nvGrpSpPr>
          <xdr:cNvPr id="39" name="Group 38">
            <a:extLst>
              <a:ext uri="{FF2B5EF4-FFF2-40B4-BE49-F238E27FC236}">
                <a16:creationId xmlns:a16="http://schemas.microsoft.com/office/drawing/2014/main" id="{3EE16358-207C-45CE-A353-E7FFE72A101F}"/>
              </a:ext>
            </a:extLst>
          </xdr:cNvPr>
          <xdr:cNvGrpSpPr/>
        </xdr:nvGrpSpPr>
        <xdr:grpSpPr>
          <a:xfrm>
            <a:off x="1652795" y="804449"/>
            <a:ext cx="9867209" cy="663526"/>
            <a:chOff x="984225" y="802812"/>
            <a:chExt cx="9248512" cy="665163"/>
          </a:xfrm>
        </xdr:grpSpPr>
        <xdr:sp macro="" textlink="">
          <xdr:nvSpPr>
            <xdr:cNvPr id="112" name="TextBox 111">
              <a:hlinkClick xmlns:r="http://schemas.openxmlformats.org/officeDocument/2006/relationships" r:id="rId1"/>
              <a:extLst>
                <a:ext uri="{FF2B5EF4-FFF2-40B4-BE49-F238E27FC236}">
                  <a16:creationId xmlns:a16="http://schemas.microsoft.com/office/drawing/2014/main" id="{3EA0A56E-7141-42A4-97CC-74FE922C4C07}"/>
                </a:ext>
              </a:extLst>
            </xdr:cNvPr>
            <xdr:cNvSpPr txBox="1"/>
          </xdr:nvSpPr>
          <xdr:spPr>
            <a:xfrm>
              <a:off x="989732" y="1162050"/>
              <a:ext cx="1450937" cy="144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13" name="TextBox 112">
              <a:hlinkClick xmlns:r="http://schemas.openxmlformats.org/officeDocument/2006/relationships" r:id="rId2"/>
              <a:extLst>
                <a:ext uri="{FF2B5EF4-FFF2-40B4-BE49-F238E27FC236}">
                  <a16:creationId xmlns:a16="http://schemas.microsoft.com/office/drawing/2014/main" id="{63433F54-8CFD-476F-AA0C-4ACE55B36C64}"/>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14" name="TextBox 113">
              <a:hlinkClick xmlns:r="http://schemas.openxmlformats.org/officeDocument/2006/relationships" r:id="rId3"/>
              <a:extLst>
                <a:ext uri="{FF2B5EF4-FFF2-40B4-BE49-F238E27FC236}">
                  <a16:creationId xmlns:a16="http://schemas.microsoft.com/office/drawing/2014/main" id="{318F8709-25EC-43C5-B212-02535789A96D}"/>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15" name="TextBox 114">
              <a:extLst>
                <a:ext uri="{FF2B5EF4-FFF2-40B4-BE49-F238E27FC236}">
                  <a16:creationId xmlns:a16="http://schemas.microsoft.com/office/drawing/2014/main" id="{726B99F3-DFB5-4F1F-91A1-8FC7DF22F038}"/>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16" name="TextBox 115">
              <a:hlinkClick xmlns:r="http://schemas.openxmlformats.org/officeDocument/2006/relationships" r:id="rId4"/>
              <a:extLst>
                <a:ext uri="{FF2B5EF4-FFF2-40B4-BE49-F238E27FC236}">
                  <a16:creationId xmlns:a16="http://schemas.microsoft.com/office/drawing/2014/main" id="{9A49BBB4-4BAE-4DC7-9968-6240C4E11EEE}"/>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40" name="Group 39">
            <a:extLst>
              <a:ext uri="{FF2B5EF4-FFF2-40B4-BE49-F238E27FC236}">
                <a16:creationId xmlns:a16="http://schemas.microsoft.com/office/drawing/2014/main" id="{9DC68229-A174-485D-B49E-0F96763EC86C}"/>
              </a:ext>
            </a:extLst>
          </xdr:cNvPr>
          <xdr:cNvGrpSpPr/>
        </xdr:nvGrpSpPr>
        <xdr:grpSpPr>
          <a:xfrm>
            <a:off x="0" y="0"/>
            <a:ext cx="13565384" cy="1006853"/>
            <a:chOff x="0" y="0"/>
            <a:chExt cx="13565384" cy="1006853"/>
          </a:xfrm>
        </xdr:grpSpPr>
        <xdr:grpSp>
          <xdr:nvGrpSpPr>
            <xdr:cNvPr id="41" name="Group 40">
              <a:extLst>
                <a:ext uri="{FF2B5EF4-FFF2-40B4-BE49-F238E27FC236}">
                  <a16:creationId xmlns:a16="http://schemas.microsoft.com/office/drawing/2014/main" id="{1607C037-3375-4394-A58A-5FDE96E35381}"/>
                </a:ext>
              </a:extLst>
            </xdr:cNvPr>
            <xdr:cNvGrpSpPr/>
          </xdr:nvGrpSpPr>
          <xdr:grpSpPr>
            <a:xfrm>
              <a:off x="1646474" y="0"/>
              <a:ext cx="1591505" cy="826333"/>
              <a:chOff x="978300" y="0"/>
              <a:chExt cx="1491714" cy="825738"/>
            </a:xfrm>
          </xdr:grpSpPr>
          <xdr:sp macro="" textlink="">
            <xdr:nvSpPr>
              <xdr:cNvPr id="72" name="TextBox 71">
                <a:hlinkClick xmlns:r="http://schemas.openxmlformats.org/officeDocument/2006/relationships" r:id="rId5"/>
                <a:extLst>
                  <a:ext uri="{FF2B5EF4-FFF2-40B4-BE49-F238E27FC236}">
                    <a16:creationId xmlns:a16="http://schemas.microsoft.com/office/drawing/2014/main" id="{C933838B-1716-47B1-90D2-FB0E30B21399}"/>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73" name="TextBox 72">
                <a:hlinkClick xmlns:r="http://schemas.openxmlformats.org/officeDocument/2006/relationships" r:id="rId6"/>
                <a:extLst>
                  <a:ext uri="{FF2B5EF4-FFF2-40B4-BE49-F238E27FC236}">
                    <a16:creationId xmlns:a16="http://schemas.microsoft.com/office/drawing/2014/main" id="{226F0B4C-4969-4483-A9C5-92D660D873AD}"/>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74" name="TextBox 73">
                <a:hlinkClick xmlns:r="http://schemas.openxmlformats.org/officeDocument/2006/relationships" r:id="rId7"/>
                <a:extLst>
                  <a:ext uri="{FF2B5EF4-FFF2-40B4-BE49-F238E27FC236}">
                    <a16:creationId xmlns:a16="http://schemas.microsoft.com/office/drawing/2014/main" id="{080FC674-C0F6-45A0-B31A-91DBBF139A09}"/>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1" name="TextBox 110">
                <a:extLst>
                  <a:ext uri="{FF2B5EF4-FFF2-40B4-BE49-F238E27FC236}">
                    <a16:creationId xmlns:a16="http://schemas.microsoft.com/office/drawing/2014/main" id="{FE486E75-8887-4CFF-AFBB-64D97AA0118C}"/>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2" name="Group 41">
              <a:extLst>
                <a:ext uri="{FF2B5EF4-FFF2-40B4-BE49-F238E27FC236}">
                  <a16:creationId xmlns:a16="http://schemas.microsoft.com/office/drawing/2014/main" id="{FFBC82A3-B951-44F9-9216-EEDEB26F82A9}"/>
                </a:ext>
              </a:extLst>
            </xdr:cNvPr>
            <xdr:cNvGrpSpPr/>
          </xdr:nvGrpSpPr>
          <xdr:grpSpPr>
            <a:xfrm>
              <a:off x="3302711" y="0"/>
              <a:ext cx="1584244" cy="662238"/>
              <a:chOff x="2530688" y="0"/>
              <a:chExt cx="1484909" cy="663813"/>
            </a:xfrm>
          </xdr:grpSpPr>
          <xdr:sp macro="" textlink="">
            <xdr:nvSpPr>
              <xdr:cNvPr id="69" name="TextBox 68">
                <a:hlinkClick xmlns:r="http://schemas.openxmlformats.org/officeDocument/2006/relationships" r:id="rId8"/>
                <a:extLst>
                  <a:ext uri="{FF2B5EF4-FFF2-40B4-BE49-F238E27FC236}">
                    <a16:creationId xmlns:a16="http://schemas.microsoft.com/office/drawing/2014/main" id="{74177C80-7C06-4961-A274-81610488C5AB}"/>
                  </a:ext>
                </a:extLst>
              </xdr:cNvPr>
              <xdr:cNvSpPr txBox="1"/>
            </xdr:nvSpPr>
            <xdr:spPr>
              <a:xfrm>
                <a:off x="2530689" y="357888"/>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70" name="TextBox 69">
                <a:hlinkClick xmlns:r="http://schemas.openxmlformats.org/officeDocument/2006/relationships" r:id="rId9"/>
                <a:extLst>
                  <a:ext uri="{FF2B5EF4-FFF2-40B4-BE49-F238E27FC236}">
                    <a16:creationId xmlns:a16="http://schemas.microsoft.com/office/drawing/2014/main" id="{F8F11E76-7842-4A2F-84CD-F54358C9EEC4}"/>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71" name="TextBox 70">
                <a:extLst>
                  <a:ext uri="{FF2B5EF4-FFF2-40B4-BE49-F238E27FC236}">
                    <a16:creationId xmlns:a16="http://schemas.microsoft.com/office/drawing/2014/main" id="{B668251B-DA6F-476E-A4C6-D98CF5CF6C25}"/>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3" name="Group 42">
              <a:extLst>
                <a:ext uri="{FF2B5EF4-FFF2-40B4-BE49-F238E27FC236}">
                  <a16:creationId xmlns:a16="http://schemas.microsoft.com/office/drawing/2014/main" id="{17A308A4-F28D-495D-AA5C-B905DEA09D02}"/>
                </a:ext>
              </a:extLst>
            </xdr:cNvPr>
            <xdr:cNvGrpSpPr/>
          </xdr:nvGrpSpPr>
          <xdr:grpSpPr>
            <a:xfrm>
              <a:off x="4954554" y="0"/>
              <a:ext cx="1562560" cy="662238"/>
              <a:chOff x="4078956" y="0"/>
              <a:chExt cx="1464584" cy="663813"/>
            </a:xfrm>
          </xdr:grpSpPr>
          <xdr:sp macro="" textlink="">
            <xdr:nvSpPr>
              <xdr:cNvPr id="66" name="TextBox 65">
                <a:hlinkClick xmlns:r="http://schemas.openxmlformats.org/officeDocument/2006/relationships" r:id="rId10"/>
                <a:extLst>
                  <a:ext uri="{FF2B5EF4-FFF2-40B4-BE49-F238E27FC236}">
                    <a16:creationId xmlns:a16="http://schemas.microsoft.com/office/drawing/2014/main" id="{351A9593-0305-4734-AE5F-233B0F1040F1}"/>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67" name="TextBox 66">
                <a:hlinkClick xmlns:r="http://schemas.openxmlformats.org/officeDocument/2006/relationships" r:id="rId11"/>
                <a:extLst>
                  <a:ext uri="{FF2B5EF4-FFF2-40B4-BE49-F238E27FC236}">
                    <a16:creationId xmlns:a16="http://schemas.microsoft.com/office/drawing/2014/main" id="{4E13E63C-52D6-428E-AF47-1F78BA4ECFE6}"/>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68" name="TextBox 67">
                <a:extLst>
                  <a:ext uri="{FF2B5EF4-FFF2-40B4-BE49-F238E27FC236}">
                    <a16:creationId xmlns:a16="http://schemas.microsoft.com/office/drawing/2014/main" id="{AA50FF16-0E2F-4FB4-9274-5B999FA8DDC3}"/>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4" name="Group 43">
              <a:extLst>
                <a:ext uri="{FF2B5EF4-FFF2-40B4-BE49-F238E27FC236}">
                  <a16:creationId xmlns:a16="http://schemas.microsoft.com/office/drawing/2014/main" id="{A798BC02-A2F7-4D83-9E43-AC6054405FE9}"/>
                </a:ext>
              </a:extLst>
            </xdr:cNvPr>
            <xdr:cNvGrpSpPr/>
          </xdr:nvGrpSpPr>
          <xdr:grpSpPr>
            <a:xfrm>
              <a:off x="6635513" y="0"/>
              <a:ext cx="1584243" cy="662238"/>
              <a:chOff x="5654517" y="0"/>
              <a:chExt cx="1484908" cy="663813"/>
            </a:xfrm>
          </xdr:grpSpPr>
          <xdr:sp macro="" textlink="">
            <xdr:nvSpPr>
              <xdr:cNvPr id="63" name="TextBox 62">
                <a:hlinkClick xmlns:r="http://schemas.openxmlformats.org/officeDocument/2006/relationships" r:id="rId12"/>
                <a:extLst>
                  <a:ext uri="{FF2B5EF4-FFF2-40B4-BE49-F238E27FC236}">
                    <a16:creationId xmlns:a16="http://schemas.microsoft.com/office/drawing/2014/main" id="{0E92AF9B-F2B4-41EE-BA1F-5C41A79545F6}"/>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64" name="TextBox 63">
                <a:hlinkClick xmlns:r="http://schemas.openxmlformats.org/officeDocument/2006/relationships" r:id="rId13"/>
                <a:extLst>
                  <a:ext uri="{FF2B5EF4-FFF2-40B4-BE49-F238E27FC236}">
                    <a16:creationId xmlns:a16="http://schemas.microsoft.com/office/drawing/2014/main" id="{46C7AB2F-E66F-451C-8B07-F33968EC3802}"/>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65" name="TextBox 64">
                <a:extLst>
                  <a:ext uri="{FF2B5EF4-FFF2-40B4-BE49-F238E27FC236}">
                    <a16:creationId xmlns:a16="http://schemas.microsoft.com/office/drawing/2014/main" id="{BDD8D0C8-4C25-40A4-925E-14658E046FD6}"/>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5" name="Group 44">
              <a:extLst>
                <a:ext uri="{FF2B5EF4-FFF2-40B4-BE49-F238E27FC236}">
                  <a16:creationId xmlns:a16="http://schemas.microsoft.com/office/drawing/2014/main" id="{52F67723-CEBF-46CE-AEE7-44C8173F6055}"/>
                </a:ext>
              </a:extLst>
            </xdr:cNvPr>
            <xdr:cNvGrpSpPr/>
          </xdr:nvGrpSpPr>
          <xdr:grpSpPr>
            <a:xfrm>
              <a:off x="8301914" y="0"/>
              <a:ext cx="1584243" cy="981336"/>
              <a:chOff x="7216431" y="0"/>
              <a:chExt cx="1484908" cy="978138"/>
            </a:xfrm>
          </xdr:grpSpPr>
          <xdr:sp macro="" textlink="">
            <xdr:nvSpPr>
              <xdr:cNvPr id="58" name="TextBox 57">
                <a:hlinkClick xmlns:r="http://schemas.openxmlformats.org/officeDocument/2006/relationships" r:id="rId14"/>
                <a:extLst>
                  <a:ext uri="{FF2B5EF4-FFF2-40B4-BE49-F238E27FC236}">
                    <a16:creationId xmlns:a16="http://schemas.microsoft.com/office/drawing/2014/main" id="{945FA568-EF4B-4140-A63E-49DDFE997704}"/>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59" name="TextBox 58">
                <a:hlinkClick xmlns:r="http://schemas.openxmlformats.org/officeDocument/2006/relationships" r:id="rId15"/>
                <a:extLst>
                  <a:ext uri="{FF2B5EF4-FFF2-40B4-BE49-F238E27FC236}">
                    <a16:creationId xmlns:a16="http://schemas.microsoft.com/office/drawing/2014/main" id="{08E03D7C-329B-4879-ACFB-3B1E6421A0AE}"/>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0" name="TextBox 59">
                <a:hlinkClick xmlns:r="http://schemas.openxmlformats.org/officeDocument/2006/relationships" r:id="rId16"/>
                <a:extLst>
                  <a:ext uri="{FF2B5EF4-FFF2-40B4-BE49-F238E27FC236}">
                    <a16:creationId xmlns:a16="http://schemas.microsoft.com/office/drawing/2014/main" id="{814AC8C7-A1DE-4C85-8365-06C4C600F93A}"/>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1" name="TextBox 60">
                <a:extLst>
                  <a:ext uri="{FF2B5EF4-FFF2-40B4-BE49-F238E27FC236}">
                    <a16:creationId xmlns:a16="http://schemas.microsoft.com/office/drawing/2014/main" id="{E9453A2E-BE01-4B7B-82D7-838AD4642274}"/>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2" name="TextBox 61">
                <a:hlinkClick xmlns:r="http://schemas.openxmlformats.org/officeDocument/2006/relationships" r:id="rId17"/>
                <a:extLst>
                  <a:ext uri="{FF2B5EF4-FFF2-40B4-BE49-F238E27FC236}">
                    <a16:creationId xmlns:a16="http://schemas.microsoft.com/office/drawing/2014/main" id="{3F2A3FA5-F3E1-4312-8312-02894F38A3C1}"/>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46" name="Group 45">
              <a:extLst>
                <a:ext uri="{FF2B5EF4-FFF2-40B4-BE49-F238E27FC236}">
                  <a16:creationId xmlns:a16="http://schemas.microsoft.com/office/drawing/2014/main" id="{E3CFC1D5-8784-4C40-9B55-10DAA3B64ED4}"/>
                </a:ext>
              </a:extLst>
            </xdr:cNvPr>
            <xdr:cNvGrpSpPr/>
          </xdr:nvGrpSpPr>
          <xdr:grpSpPr>
            <a:xfrm>
              <a:off x="9962104" y="0"/>
              <a:ext cx="1588508" cy="821118"/>
              <a:chOff x="8772524" y="0"/>
              <a:chExt cx="1488905" cy="820275"/>
            </a:xfrm>
          </xdr:grpSpPr>
          <xdr:sp macro="" textlink="">
            <xdr:nvSpPr>
              <xdr:cNvPr id="54" name="TextBox 53">
                <a:hlinkClick xmlns:r="http://schemas.openxmlformats.org/officeDocument/2006/relationships" r:id="rId18"/>
                <a:extLst>
                  <a:ext uri="{FF2B5EF4-FFF2-40B4-BE49-F238E27FC236}">
                    <a16:creationId xmlns:a16="http://schemas.microsoft.com/office/drawing/2014/main" id="{C1322DDA-5A96-4E7A-9067-E53B4ED84D1C}"/>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55" name="TextBox 54">
                <a:hlinkClick xmlns:r="http://schemas.openxmlformats.org/officeDocument/2006/relationships" r:id="rId19"/>
                <a:extLst>
                  <a:ext uri="{FF2B5EF4-FFF2-40B4-BE49-F238E27FC236}">
                    <a16:creationId xmlns:a16="http://schemas.microsoft.com/office/drawing/2014/main" id="{0C84C232-5B73-473E-906D-F36FBB4CE77E}"/>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6" name="TextBox 55">
                <a:extLst>
                  <a:ext uri="{FF2B5EF4-FFF2-40B4-BE49-F238E27FC236}">
                    <a16:creationId xmlns:a16="http://schemas.microsoft.com/office/drawing/2014/main" id="{2DA9E534-69C7-47F1-BE97-F773787EAEAB}"/>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57" name="TextBox 56">
                <a:hlinkClick xmlns:r="http://schemas.openxmlformats.org/officeDocument/2006/relationships" r:id="rId20"/>
                <a:extLst>
                  <a:ext uri="{FF2B5EF4-FFF2-40B4-BE49-F238E27FC236}">
                    <a16:creationId xmlns:a16="http://schemas.microsoft.com/office/drawing/2014/main" id="{0C4ED77C-1697-4577-8563-E8EB226B0FC4}"/>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47" name="Group 46">
              <a:extLst>
                <a:ext uri="{FF2B5EF4-FFF2-40B4-BE49-F238E27FC236}">
                  <a16:creationId xmlns:a16="http://schemas.microsoft.com/office/drawing/2014/main" id="{E29A7FF8-D4B9-4AA2-A79A-5A0A2A299EAB}"/>
                </a:ext>
              </a:extLst>
            </xdr:cNvPr>
            <xdr:cNvGrpSpPr/>
          </xdr:nvGrpSpPr>
          <xdr:grpSpPr>
            <a:xfrm>
              <a:off x="0" y="0"/>
              <a:ext cx="1584245" cy="1006853"/>
              <a:chOff x="0" y="0"/>
              <a:chExt cx="1584245" cy="1006853"/>
            </a:xfrm>
          </xdr:grpSpPr>
          <xdr:sp macro="" textlink="">
            <xdr:nvSpPr>
              <xdr:cNvPr id="49" name="TextBox 48">
                <a:hlinkClick xmlns:r="http://schemas.openxmlformats.org/officeDocument/2006/relationships" r:id="rId21"/>
                <a:extLst>
                  <a:ext uri="{FF2B5EF4-FFF2-40B4-BE49-F238E27FC236}">
                    <a16:creationId xmlns:a16="http://schemas.microsoft.com/office/drawing/2014/main" id="{FD9E0B74-ED06-4841-B63B-CA74E1D64258}"/>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0" name="TextBox 49">
                <a:hlinkClick xmlns:r="http://schemas.openxmlformats.org/officeDocument/2006/relationships" r:id="rId22"/>
                <a:extLst>
                  <a:ext uri="{FF2B5EF4-FFF2-40B4-BE49-F238E27FC236}">
                    <a16:creationId xmlns:a16="http://schemas.microsoft.com/office/drawing/2014/main" id="{6963E0E9-0EB7-40A8-A2EF-52B885E35899}"/>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1" name="TextBox 50">
                <a:extLst>
                  <a:ext uri="{FF2B5EF4-FFF2-40B4-BE49-F238E27FC236}">
                    <a16:creationId xmlns:a16="http://schemas.microsoft.com/office/drawing/2014/main" id="{A4FEAFC5-8CFF-4D48-842F-232A55B72EFD}"/>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2" name="TextBox 51">
                <a:hlinkClick xmlns:r="http://schemas.openxmlformats.org/officeDocument/2006/relationships" r:id="rId23"/>
                <a:extLst>
                  <a:ext uri="{FF2B5EF4-FFF2-40B4-BE49-F238E27FC236}">
                    <a16:creationId xmlns:a16="http://schemas.microsoft.com/office/drawing/2014/main" id="{7AB5A103-9F36-4F24-B5BE-A788B59819C6}"/>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53" name="TextBox 52">
                <a:hlinkClick xmlns:r="http://schemas.openxmlformats.org/officeDocument/2006/relationships" r:id="rId24"/>
                <a:extLst>
                  <a:ext uri="{FF2B5EF4-FFF2-40B4-BE49-F238E27FC236}">
                    <a16:creationId xmlns:a16="http://schemas.microsoft.com/office/drawing/2014/main" id="{F008BD05-8E26-42FE-8202-367BFB41FE8D}"/>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48" name="Picture 47">
              <a:extLst>
                <a:ext uri="{FF2B5EF4-FFF2-40B4-BE49-F238E27FC236}">
                  <a16:creationId xmlns:a16="http://schemas.microsoft.com/office/drawing/2014/main" id="{C76A6FB9-B846-4133-94D9-6EBE5278C1AA}"/>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17</xdr:col>
      <xdr:colOff>478034</xdr:colOff>
      <xdr:row>7</xdr:row>
      <xdr:rowOff>134475</xdr:rowOff>
    </xdr:to>
    <xdr:grpSp>
      <xdr:nvGrpSpPr>
        <xdr:cNvPr id="38" name="Group 37">
          <a:extLst>
            <a:ext uri="{FF2B5EF4-FFF2-40B4-BE49-F238E27FC236}">
              <a16:creationId xmlns:a16="http://schemas.microsoft.com/office/drawing/2014/main" id="{61D3EBFD-E41D-48BE-A334-FEB8EC00CD3B}"/>
            </a:ext>
          </a:extLst>
        </xdr:cNvPr>
        <xdr:cNvGrpSpPr/>
      </xdr:nvGrpSpPr>
      <xdr:grpSpPr>
        <a:xfrm>
          <a:off x="0" y="0"/>
          <a:ext cx="13565384" cy="1467975"/>
          <a:chOff x="0" y="0"/>
          <a:chExt cx="13565384" cy="1467975"/>
        </a:xfrm>
      </xdr:grpSpPr>
      <xdr:grpSp>
        <xdr:nvGrpSpPr>
          <xdr:cNvPr id="39" name="Group 38">
            <a:extLst>
              <a:ext uri="{FF2B5EF4-FFF2-40B4-BE49-F238E27FC236}">
                <a16:creationId xmlns:a16="http://schemas.microsoft.com/office/drawing/2014/main" id="{7B498171-3F5C-4B79-9D81-6D698602AFBF}"/>
              </a:ext>
            </a:extLst>
          </xdr:cNvPr>
          <xdr:cNvGrpSpPr/>
        </xdr:nvGrpSpPr>
        <xdr:grpSpPr>
          <a:xfrm>
            <a:off x="1652795" y="804449"/>
            <a:ext cx="9867209" cy="663526"/>
            <a:chOff x="984225" y="802812"/>
            <a:chExt cx="9248512" cy="665163"/>
          </a:xfrm>
        </xdr:grpSpPr>
        <xdr:sp macro="" textlink="">
          <xdr:nvSpPr>
            <xdr:cNvPr id="112" name="TextBox 111">
              <a:hlinkClick xmlns:r="http://schemas.openxmlformats.org/officeDocument/2006/relationships" r:id="rId1"/>
              <a:extLst>
                <a:ext uri="{FF2B5EF4-FFF2-40B4-BE49-F238E27FC236}">
                  <a16:creationId xmlns:a16="http://schemas.microsoft.com/office/drawing/2014/main" id="{F64EC991-5448-4BD7-889B-C70D5427DB8F}"/>
                </a:ext>
              </a:extLst>
            </xdr:cNvPr>
            <xdr:cNvSpPr txBox="1"/>
          </xdr:nvSpPr>
          <xdr:spPr>
            <a:xfrm>
              <a:off x="989732" y="1162050"/>
              <a:ext cx="1450937" cy="144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13" name="TextBox 112">
              <a:hlinkClick xmlns:r="http://schemas.openxmlformats.org/officeDocument/2006/relationships" r:id="rId2"/>
              <a:extLst>
                <a:ext uri="{FF2B5EF4-FFF2-40B4-BE49-F238E27FC236}">
                  <a16:creationId xmlns:a16="http://schemas.microsoft.com/office/drawing/2014/main" id="{84659BCC-3FE7-4E59-804C-37D4F8071154}"/>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14" name="TextBox 113">
              <a:hlinkClick xmlns:r="http://schemas.openxmlformats.org/officeDocument/2006/relationships" r:id="rId3"/>
              <a:extLst>
                <a:ext uri="{FF2B5EF4-FFF2-40B4-BE49-F238E27FC236}">
                  <a16:creationId xmlns:a16="http://schemas.microsoft.com/office/drawing/2014/main" id="{721A6BAA-DB4B-488C-938F-CD1B80207BCF}"/>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15" name="TextBox 114">
              <a:extLst>
                <a:ext uri="{FF2B5EF4-FFF2-40B4-BE49-F238E27FC236}">
                  <a16:creationId xmlns:a16="http://schemas.microsoft.com/office/drawing/2014/main" id="{5720EA0E-6D45-4A66-B743-300E36021ED2}"/>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16" name="TextBox 115">
              <a:hlinkClick xmlns:r="http://schemas.openxmlformats.org/officeDocument/2006/relationships" r:id="rId4"/>
              <a:extLst>
                <a:ext uri="{FF2B5EF4-FFF2-40B4-BE49-F238E27FC236}">
                  <a16:creationId xmlns:a16="http://schemas.microsoft.com/office/drawing/2014/main" id="{34A86CDA-BC19-4FA4-96A9-1CFACB677D80}"/>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40" name="Group 39">
            <a:extLst>
              <a:ext uri="{FF2B5EF4-FFF2-40B4-BE49-F238E27FC236}">
                <a16:creationId xmlns:a16="http://schemas.microsoft.com/office/drawing/2014/main" id="{EBE82AA6-5612-4CAB-BE9A-A3FB11C90C4D}"/>
              </a:ext>
            </a:extLst>
          </xdr:cNvPr>
          <xdr:cNvGrpSpPr/>
        </xdr:nvGrpSpPr>
        <xdr:grpSpPr>
          <a:xfrm>
            <a:off x="0" y="0"/>
            <a:ext cx="13565384" cy="1006853"/>
            <a:chOff x="0" y="0"/>
            <a:chExt cx="13565384" cy="1006853"/>
          </a:xfrm>
        </xdr:grpSpPr>
        <xdr:grpSp>
          <xdr:nvGrpSpPr>
            <xdr:cNvPr id="41" name="Group 40">
              <a:extLst>
                <a:ext uri="{FF2B5EF4-FFF2-40B4-BE49-F238E27FC236}">
                  <a16:creationId xmlns:a16="http://schemas.microsoft.com/office/drawing/2014/main" id="{6DF5D363-A8AD-456E-89F9-9E705AE4DD4F}"/>
                </a:ext>
              </a:extLst>
            </xdr:cNvPr>
            <xdr:cNvGrpSpPr/>
          </xdr:nvGrpSpPr>
          <xdr:grpSpPr>
            <a:xfrm>
              <a:off x="1646474" y="0"/>
              <a:ext cx="1591505" cy="826333"/>
              <a:chOff x="978300" y="0"/>
              <a:chExt cx="1491714" cy="825738"/>
            </a:xfrm>
          </xdr:grpSpPr>
          <xdr:sp macro="" textlink="">
            <xdr:nvSpPr>
              <xdr:cNvPr id="72" name="TextBox 71">
                <a:hlinkClick xmlns:r="http://schemas.openxmlformats.org/officeDocument/2006/relationships" r:id="rId5"/>
                <a:extLst>
                  <a:ext uri="{FF2B5EF4-FFF2-40B4-BE49-F238E27FC236}">
                    <a16:creationId xmlns:a16="http://schemas.microsoft.com/office/drawing/2014/main" id="{84C6A638-D11C-41DD-ADA4-AB4E1B889D4D}"/>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73" name="TextBox 72">
                <a:hlinkClick xmlns:r="http://schemas.openxmlformats.org/officeDocument/2006/relationships" r:id="rId6"/>
                <a:extLst>
                  <a:ext uri="{FF2B5EF4-FFF2-40B4-BE49-F238E27FC236}">
                    <a16:creationId xmlns:a16="http://schemas.microsoft.com/office/drawing/2014/main" id="{1A0392CC-0224-4F04-AEE0-E97D7339EFCF}"/>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74" name="TextBox 73">
                <a:hlinkClick xmlns:r="http://schemas.openxmlformats.org/officeDocument/2006/relationships" r:id="rId7"/>
                <a:extLst>
                  <a:ext uri="{FF2B5EF4-FFF2-40B4-BE49-F238E27FC236}">
                    <a16:creationId xmlns:a16="http://schemas.microsoft.com/office/drawing/2014/main" id="{C03D8F21-720F-456B-A6AA-4932A0652C26}"/>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1" name="TextBox 110">
                <a:extLst>
                  <a:ext uri="{FF2B5EF4-FFF2-40B4-BE49-F238E27FC236}">
                    <a16:creationId xmlns:a16="http://schemas.microsoft.com/office/drawing/2014/main" id="{7D8CA65D-087D-4CDA-973D-620F3C259C33}"/>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2" name="Group 41">
              <a:extLst>
                <a:ext uri="{FF2B5EF4-FFF2-40B4-BE49-F238E27FC236}">
                  <a16:creationId xmlns:a16="http://schemas.microsoft.com/office/drawing/2014/main" id="{5C37FFF1-DDF1-4566-9A29-8E926B92F8F4}"/>
                </a:ext>
              </a:extLst>
            </xdr:cNvPr>
            <xdr:cNvGrpSpPr/>
          </xdr:nvGrpSpPr>
          <xdr:grpSpPr>
            <a:xfrm>
              <a:off x="3302711" y="0"/>
              <a:ext cx="1584244" cy="662238"/>
              <a:chOff x="2530688" y="0"/>
              <a:chExt cx="1484909" cy="663813"/>
            </a:xfrm>
          </xdr:grpSpPr>
          <xdr:sp macro="" textlink="">
            <xdr:nvSpPr>
              <xdr:cNvPr id="69" name="TextBox 68">
                <a:hlinkClick xmlns:r="http://schemas.openxmlformats.org/officeDocument/2006/relationships" r:id="rId8"/>
                <a:extLst>
                  <a:ext uri="{FF2B5EF4-FFF2-40B4-BE49-F238E27FC236}">
                    <a16:creationId xmlns:a16="http://schemas.microsoft.com/office/drawing/2014/main" id="{4CE3B230-0A56-4330-B047-F4998D5565D8}"/>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70" name="TextBox 69">
                <a:hlinkClick xmlns:r="http://schemas.openxmlformats.org/officeDocument/2006/relationships" r:id="rId9"/>
                <a:extLst>
                  <a:ext uri="{FF2B5EF4-FFF2-40B4-BE49-F238E27FC236}">
                    <a16:creationId xmlns:a16="http://schemas.microsoft.com/office/drawing/2014/main" id="{F9985E24-021F-4AAE-9C7E-7EA3FB86B160}"/>
                  </a:ext>
                </a:extLst>
              </xdr:cNvPr>
              <xdr:cNvSpPr txBox="1"/>
            </xdr:nvSpPr>
            <xdr:spPr>
              <a:xfrm>
                <a:off x="2530688" y="519813"/>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71" name="TextBox 70">
                <a:extLst>
                  <a:ext uri="{FF2B5EF4-FFF2-40B4-BE49-F238E27FC236}">
                    <a16:creationId xmlns:a16="http://schemas.microsoft.com/office/drawing/2014/main" id="{44945191-C5B3-4B96-9C6B-E8CE801CF085}"/>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3" name="Group 42">
              <a:extLst>
                <a:ext uri="{FF2B5EF4-FFF2-40B4-BE49-F238E27FC236}">
                  <a16:creationId xmlns:a16="http://schemas.microsoft.com/office/drawing/2014/main" id="{5A5065B4-824D-44BA-A54C-7F9B205CED7D}"/>
                </a:ext>
              </a:extLst>
            </xdr:cNvPr>
            <xdr:cNvGrpSpPr/>
          </xdr:nvGrpSpPr>
          <xdr:grpSpPr>
            <a:xfrm>
              <a:off x="4954554" y="0"/>
              <a:ext cx="1562560" cy="662238"/>
              <a:chOff x="4078956" y="0"/>
              <a:chExt cx="1464584" cy="663813"/>
            </a:xfrm>
          </xdr:grpSpPr>
          <xdr:sp macro="" textlink="">
            <xdr:nvSpPr>
              <xdr:cNvPr id="66" name="TextBox 65">
                <a:hlinkClick xmlns:r="http://schemas.openxmlformats.org/officeDocument/2006/relationships" r:id="rId10"/>
                <a:extLst>
                  <a:ext uri="{FF2B5EF4-FFF2-40B4-BE49-F238E27FC236}">
                    <a16:creationId xmlns:a16="http://schemas.microsoft.com/office/drawing/2014/main" id="{2AC115FD-75BD-4EA3-8933-F35D70922D77}"/>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67" name="TextBox 66">
                <a:hlinkClick xmlns:r="http://schemas.openxmlformats.org/officeDocument/2006/relationships" r:id="rId11"/>
                <a:extLst>
                  <a:ext uri="{FF2B5EF4-FFF2-40B4-BE49-F238E27FC236}">
                    <a16:creationId xmlns:a16="http://schemas.microsoft.com/office/drawing/2014/main" id="{F8676C0B-5B29-4357-898E-2364F69FDFFF}"/>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68" name="TextBox 67">
                <a:extLst>
                  <a:ext uri="{FF2B5EF4-FFF2-40B4-BE49-F238E27FC236}">
                    <a16:creationId xmlns:a16="http://schemas.microsoft.com/office/drawing/2014/main" id="{A9E5F353-30A6-433F-A553-B22B08C11AE9}"/>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4" name="Group 43">
              <a:extLst>
                <a:ext uri="{FF2B5EF4-FFF2-40B4-BE49-F238E27FC236}">
                  <a16:creationId xmlns:a16="http://schemas.microsoft.com/office/drawing/2014/main" id="{68BF3C8A-E195-463C-94D0-6D1930528F56}"/>
                </a:ext>
              </a:extLst>
            </xdr:cNvPr>
            <xdr:cNvGrpSpPr/>
          </xdr:nvGrpSpPr>
          <xdr:grpSpPr>
            <a:xfrm>
              <a:off x="6635513" y="0"/>
              <a:ext cx="1584243" cy="662238"/>
              <a:chOff x="5654517" y="0"/>
              <a:chExt cx="1484908" cy="663813"/>
            </a:xfrm>
          </xdr:grpSpPr>
          <xdr:sp macro="" textlink="">
            <xdr:nvSpPr>
              <xdr:cNvPr id="63" name="TextBox 62">
                <a:hlinkClick xmlns:r="http://schemas.openxmlformats.org/officeDocument/2006/relationships" r:id="rId12"/>
                <a:extLst>
                  <a:ext uri="{FF2B5EF4-FFF2-40B4-BE49-F238E27FC236}">
                    <a16:creationId xmlns:a16="http://schemas.microsoft.com/office/drawing/2014/main" id="{A2068DD5-2EFC-4115-AAFA-086E54D37ACF}"/>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64" name="TextBox 63">
                <a:hlinkClick xmlns:r="http://schemas.openxmlformats.org/officeDocument/2006/relationships" r:id="rId13"/>
                <a:extLst>
                  <a:ext uri="{FF2B5EF4-FFF2-40B4-BE49-F238E27FC236}">
                    <a16:creationId xmlns:a16="http://schemas.microsoft.com/office/drawing/2014/main" id="{91CF0FE7-CE58-48F5-B5BB-3D41CBD028BF}"/>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65" name="TextBox 64">
                <a:extLst>
                  <a:ext uri="{FF2B5EF4-FFF2-40B4-BE49-F238E27FC236}">
                    <a16:creationId xmlns:a16="http://schemas.microsoft.com/office/drawing/2014/main" id="{CBCEBF46-62BA-4FD1-BB50-DBB06B80FA3E}"/>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5" name="Group 44">
              <a:extLst>
                <a:ext uri="{FF2B5EF4-FFF2-40B4-BE49-F238E27FC236}">
                  <a16:creationId xmlns:a16="http://schemas.microsoft.com/office/drawing/2014/main" id="{1BE77C90-3387-4F04-93D4-170EF76584FC}"/>
                </a:ext>
              </a:extLst>
            </xdr:cNvPr>
            <xdr:cNvGrpSpPr/>
          </xdr:nvGrpSpPr>
          <xdr:grpSpPr>
            <a:xfrm>
              <a:off x="8301914" y="0"/>
              <a:ext cx="1584243" cy="981336"/>
              <a:chOff x="7216431" y="0"/>
              <a:chExt cx="1484908" cy="978138"/>
            </a:xfrm>
          </xdr:grpSpPr>
          <xdr:sp macro="" textlink="">
            <xdr:nvSpPr>
              <xdr:cNvPr id="58" name="TextBox 57">
                <a:hlinkClick xmlns:r="http://schemas.openxmlformats.org/officeDocument/2006/relationships" r:id="rId14"/>
                <a:extLst>
                  <a:ext uri="{FF2B5EF4-FFF2-40B4-BE49-F238E27FC236}">
                    <a16:creationId xmlns:a16="http://schemas.microsoft.com/office/drawing/2014/main" id="{B1EA2076-0775-45B4-9D61-A12BEEE00564}"/>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59" name="TextBox 58">
                <a:hlinkClick xmlns:r="http://schemas.openxmlformats.org/officeDocument/2006/relationships" r:id="rId15"/>
                <a:extLst>
                  <a:ext uri="{FF2B5EF4-FFF2-40B4-BE49-F238E27FC236}">
                    <a16:creationId xmlns:a16="http://schemas.microsoft.com/office/drawing/2014/main" id="{2FD12D1A-2F60-40FC-AF6F-B557AE948228}"/>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0" name="TextBox 59">
                <a:hlinkClick xmlns:r="http://schemas.openxmlformats.org/officeDocument/2006/relationships" r:id="rId16"/>
                <a:extLst>
                  <a:ext uri="{FF2B5EF4-FFF2-40B4-BE49-F238E27FC236}">
                    <a16:creationId xmlns:a16="http://schemas.microsoft.com/office/drawing/2014/main" id="{A2AC14CC-6A35-4904-972D-D5A67C97E9F4}"/>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1" name="TextBox 60">
                <a:extLst>
                  <a:ext uri="{FF2B5EF4-FFF2-40B4-BE49-F238E27FC236}">
                    <a16:creationId xmlns:a16="http://schemas.microsoft.com/office/drawing/2014/main" id="{4A0A6F8A-4CAE-4EDA-BB7B-7118B596D58F}"/>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2" name="TextBox 61">
                <a:hlinkClick xmlns:r="http://schemas.openxmlformats.org/officeDocument/2006/relationships" r:id="rId17"/>
                <a:extLst>
                  <a:ext uri="{FF2B5EF4-FFF2-40B4-BE49-F238E27FC236}">
                    <a16:creationId xmlns:a16="http://schemas.microsoft.com/office/drawing/2014/main" id="{D21D091D-E1EA-4F3C-A511-E662185685F9}"/>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46" name="Group 45">
              <a:extLst>
                <a:ext uri="{FF2B5EF4-FFF2-40B4-BE49-F238E27FC236}">
                  <a16:creationId xmlns:a16="http://schemas.microsoft.com/office/drawing/2014/main" id="{73448E0A-87BE-4CAE-963B-97943F8F9A9C}"/>
                </a:ext>
              </a:extLst>
            </xdr:cNvPr>
            <xdr:cNvGrpSpPr/>
          </xdr:nvGrpSpPr>
          <xdr:grpSpPr>
            <a:xfrm>
              <a:off x="9962104" y="0"/>
              <a:ext cx="1588508" cy="821118"/>
              <a:chOff x="8772524" y="0"/>
              <a:chExt cx="1488905" cy="820275"/>
            </a:xfrm>
          </xdr:grpSpPr>
          <xdr:sp macro="" textlink="">
            <xdr:nvSpPr>
              <xdr:cNvPr id="54" name="TextBox 53">
                <a:hlinkClick xmlns:r="http://schemas.openxmlformats.org/officeDocument/2006/relationships" r:id="rId18"/>
                <a:extLst>
                  <a:ext uri="{FF2B5EF4-FFF2-40B4-BE49-F238E27FC236}">
                    <a16:creationId xmlns:a16="http://schemas.microsoft.com/office/drawing/2014/main" id="{DF92BE32-B010-4D51-BF7F-80B17C9B1154}"/>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55" name="TextBox 54">
                <a:hlinkClick xmlns:r="http://schemas.openxmlformats.org/officeDocument/2006/relationships" r:id="rId19"/>
                <a:extLst>
                  <a:ext uri="{FF2B5EF4-FFF2-40B4-BE49-F238E27FC236}">
                    <a16:creationId xmlns:a16="http://schemas.microsoft.com/office/drawing/2014/main" id="{B946F706-D438-49C5-96CC-EEA096038795}"/>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6" name="TextBox 55">
                <a:extLst>
                  <a:ext uri="{FF2B5EF4-FFF2-40B4-BE49-F238E27FC236}">
                    <a16:creationId xmlns:a16="http://schemas.microsoft.com/office/drawing/2014/main" id="{71AE6ABC-1DF6-4183-90A3-BF664359F696}"/>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57" name="TextBox 56">
                <a:hlinkClick xmlns:r="http://schemas.openxmlformats.org/officeDocument/2006/relationships" r:id="rId20"/>
                <a:extLst>
                  <a:ext uri="{FF2B5EF4-FFF2-40B4-BE49-F238E27FC236}">
                    <a16:creationId xmlns:a16="http://schemas.microsoft.com/office/drawing/2014/main" id="{24D0FF04-EE59-41B8-AE47-BCD6B6558ABD}"/>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47" name="Group 46">
              <a:extLst>
                <a:ext uri="{FF2B5EF4-FFF2-40B4-BE49-F238E27FC236}">
                  <a16:creationId xmlns:a16="http://schemas.microsoft.com/office/drawing/2014/main" id="{6D9F547F-8B3D-4A2C-9091-29F094C01BED}"/>
                </a:ext>
              </a:extLst>
            </xdr:cNvPr>
            <xdr:cNvGrpSpPr/>
          </xdr:nvGrpSpPr>
          <xdr:grpSpPr>
            <a:xfrm>
              <a:off x="0" y="0"/>
              <a:ext cx="1584245" cy="1006853"/>
              <a:chOff x="0" y="0"/>
              <a:chExt cx="1584245" cy="1006853"/>
            </a:xfrm>
          </xdr:grpSpPr>
          <xdr:sp macro="" textlink="">
            <xdr:nvSpPr>
              <xdr:cNvPr id="49" name="TextBox 48">
                <a:hlinkClick xmlns:r="http://schemas.openxmlformats.org/officeDocument/2006/relationships" r:id="rId21"/>
                <a:extLst>
                  <a:ext uri="{FF2B5EF4-FFF2-40B4-BE49-F238E27FC236}">
                    <a16:creationId xmlns:a16="http://schemas.microsoft.com/office/drawing/2014/main" id="{9DA2AD08-A116-4634-B88F-38670D130747}"/>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0" name="TextBox 49">
                <a:hlinkClick xmlns:r="http://schemas.openxmlformats.org/officeDocument/2006/relationships" r:id="rId22"/>
                <a:extLst>
                  <a:ext uri="{FF2B5EF4-FFF2-40B4-BE49-F238E27FC236}">
                    <a16:creationId xmlns:a16="http://schemas.microsoft.com/office/drawing/2014/main" id="{BB73AD0F-011F-4DAD-80CA-68AB41086023}"/>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1" name="TextBox 50">
                <a:extLst>
                  <a:ext uri="{FF2B5EF4-FFF2-40B4-BE49-F238E27FC236}">
                    <a16:creationId xmlns:a16="http://schemas.microsoft.com/office/drawing/2014/main" id="{5B81C911-FF1B-4A48-8B6F-9786355677B8}"/>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2" name="TextBox 51">
                <a:hlinkClick xmlns:r="http://schemas.openxmlformats.org/officeDocument/2006/relationships" r:id="rId23"/>
                <a:extLst>
                  <a:ext uri="{FF2B5EF4-FFF2-40B4-BE49-F238E27FC236}">
                    <a16:creationId xmlns:a16="http://schemas.microsoft.com/office/drawing/2014/main" id="{AD4B421C-AC11-4461-BA11-4B47A1B3FB68}"/>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53" name="TextBox 52">
                <a:hlinkClick xmlns:r="http://schemas.openxmlformats.org/officeDocument/2006/relationships" r:id="rId24"/>
                <a:extLst>
                  <a:ext uri="{FF2B5EF4-FFF2-40B4-BE49-F238E27FC236}">
                    <a16:creationId xmlns:a16="http://schemas.microsoft.com/office/drawing/2014/main" id="{6266607F-CF38-4582-99F7-D006E7C4EB06}"/>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48" name="Picture 47">
              <a:extLst>
                <a:ext uri="{FF2B5EF4-FFF2-40B4-BE49-F238E27FC236}">
                  <a16:creationId xmlns:a16="http://schemas.microsoft.com/office/drawing/2014/main" id="{EBE0F0F3-2818-4271-893B-7E5699455E32}"/>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14</xdr:col>
      <xdr:colOff>439934</xdr:colOff>
      <xdr:row>7</xdr:row>
      <xdr:rowOff>134475</xdr:rowOff>
    </xdr:to>
    <xdr:grpSp>
      <xdr:nvGrpSpPr>
        <xdr:cNvPr id="38" name="Group 37">
          <a:extLst>
            <a:ext uri="{FF2B5EF4-FFF2-40B4-BE49-F238E27FC236}">
              <a16:creationId xmlns:a16="http://schemas.microsoft.com/office/drawing/2014/main" id="{74B6CA16-176C-43CC-8EB3-3362F8D30235}"/>
            </a:ext>
          </a:extLst>
        </xdr:cNvPr>
        <xdr:cNvGrpSpPr/>
      </xdr:nvGrpSpPr>
      <xdr:grpSpPr>
        <a:xfrm>
          <a:off x="0" y="0"/>
          <a:ext cx="13565384" cy="1467975"/>
          <a:chOff x="0" y="0"/>
          <a:chExt cx="13565384" cy="1467975"/>
        </a:xfrm>
      </xdr:grpSpPr>
      <xdr:grpSp>
        <xdr:nvGrpSpPr>
          <xdr:cNvPr id="39" name="Group 38">
            <a:extLst>
              <a:ext uri="{FF2B5EF4-FFF2-40B4-BE49-F238E27FC236}">
                <a16:creationId xmlns:a16="http://schemas.microsoft.com/office/drawing/2014/main" id="{7D9DAFFF-C632-41A6-BEB0-E817FC806994}"/>
              </a:ext>
            </a:extLst>
          </xdr:cNvPr>
          <xdr:cNvGrpSpPr/>
        </xdr:nvGrpSpPr>
        <xdr:grpSpPr>
          <a:xfrm>
            <a:off x="1652795" y="804449"/>
            <a:ext cx="9867209" cy="663526"/>
            <a:chOff x="984225" y="802812"/>
            <a:chExt cx="9248512" cy="665163"/>
          </a:xfrm>
        </xdr:grpSpPr>
        <xdr:sp macro="" textlink="">
          <xdr:nvSpPr>
            <xdr:cNvPr id="76" name="TextBox 75">
              <a:hlinkClick xmlns:r="http://schemas.openxmlformats.org/officeDocument/2006/relationships" r:id="rId1"/>
              <a:extLst>
                <a:ext uri="{FF2B5EF4-FFF2-40B4-BE49-F238E27FC236}">
                  <a16:creationId xmlns:a16="http://schemas.microsoft.com/office/drawing/2014/main" id="{A8B75DE4-932C-4B5F-AA13-A66D298C56C5}"/>
                </a:ext>
              </a:extLst>
            </xdr:cNvPr>
            <xdr:cNvSpPr txBox="1"/>
          </xdr:nvSpPr>
          <xdr:spPr>
            <a:xfrm>
              <a:off x="989732" y="1162050"/>
              <a:ext cx="1450937" cy="144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77" name="TextBox 76">
              <a:hlinkClick xmlns:r="http://schemas.openxmlformats.org/officeDocument/2006/relationships" r:id="rId2"/>
              <a:extLst>
                <a:ext uri="{FF2B5EF4-FFF2-40B4-BE49-F238E27FC236}">
                  <a16:creationId xmlns:a16="http://schemas.microsoft.com/office/drawing/2014/main" id="{06A702AE-5ADF-44F4-9946-A4FEDD32F19B}"/>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78" name="TextBox 77">
              <a:hlinkClick xmlns:r="http://schemas.openxmlformats.org/officeDocument/2006/relationships" r:id="rId3"/>
              <a:extLst>
                <a:ext uri="{FF2B5EF4-FFF2-40B4-BE49-F238E27FC236}">
                  <a16:creationId xmlns:a16="http://schemas.microsoft.com/office/drawing/2014/main" id="{C92131E1-3035-48C1-851D-25C381D63193}"/>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79" name="TextBox 78">
              <a:extLst>
                <a:ext uri="{FF2B5EF4-FFF2-40B4-BE49-F238E27FC236}">
                  <a16:creationId xmlns:a16="http://schemas.microsoft.com/office/drawing/2014/main" id="{23B60D55-0E37-49EE-BFFE-31859D5AD760}"/>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80" name="TextBox 79">
              <a:hlinkClick xmlns:r="http://schemas.openxmlformats.org/officeDocument/2006/relationships" r:id="rId4"/>
              <a:extLst>
                <a:ext uri="{FF2B5EF4-FFF2-40B4-BE49-F238E27FC236}">
                  <a16:creationId xmlns:a16="http://schemas.microsoft.com/office/drawing/2014/main" id="{48E8501E-D2F1-4AC4-A761-99443BCBBA5F}"/>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40" name="Group 39">
            <a:extLst>
              <a:ext uri="{FF2B5EF4-FFF2-40B4-BE49-F238E27FC236}">
                <a16:creationId xmlns:a16="http://schemas.microsoft.com/office/drawing/2014/main" id="{786FC87A-0186-48AB-8CC1-15F739D94322}"/>
              </a:ext>
            </a:extLst>
          </xdr:cNvPr>
          <xdr:cNvGrpSpPr/>
        </xdr:nvGrpSpPr>
        <xdr:grpSpPr>
          <a:xfrm>
            <a:off x="0" y="0"/>
            <a:ext cx="13565384" cy="1006853"/>
            <a:chOff x="0" y="0"/>
            <a:chExt cx="13565384" cy="1006853"/>
          </a:xfrm>
        </xdr:grpSpPr>
        <xdr:grpSp>
          <xdr:nvGrpSpPr>
            <xdr:cNvPr id="41" name="Group 40">
              <a:extLst>
                <a:ext uri="{FF2B5EF4-FFF2-40B4-BE49-F238E27FC236}">
                  <a16:creationId xmlns:a16="http://schemas.microsoft.com/office/drawing/2014/main" id="{8DC96FE4-5120-4C8E-8FFD-3049B85F2A87}"/>
                </a:ext>
              </a:extLst>
            </xdr:cNvPr>
            <xdr:cNvGrpSpPr/>
          </xdr:nvGrpSpPr>
          <xdr:grpSpPr>
            <a:xfrm>
              <a:off x="1646474" y="0"/>
              <a:ext cx="1591505" cy="826333"/>
              <a:chOff x="978300" y="0"/>
              <a:chExt cx="1491714" cy="825738"/>
            </a:xfrm>
          </xdr:grpSpPr>
          <xdr:sp macro="" textlink="">
            <xdr:nvSpPr>
              <xdr:cNvPr id="72" name="TextBox 71">
                <a:hlinkClick xmlns:r="http://schemas.openxmlformats.org/officeDocument/2006/relationships" r:id="rId5"/>
                <a:extLst>
                  <a:ext uri="{FF2B5EF4-FFF2-40B4-BE49-F238E27FC236}">
                    <a16:creationId xmlns:a16="http://schemas.microsoft.com/office/drawing/2014/main" id="{5FE3AE1F-F127-4141-BC93-268E6EACBC9E}"/>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73" name="TextBox 72">
                <a:hlinkClick xmlns:r="http://schemas.openxmlformats.org/officeDocument/2006/relationships" r:id="rId6"/>
                <a:extLst>
                  <a:ext uri="{FF2B5EF4-FFF2-40B4-BE49-F238E27FC236}">
                    <a16:creationId xmlns:a16="http://schemas.microsoft.com/office/drawing/2014/main" id="{17D45577-C84A-4F36-81EA-90A2E0A89899}"/>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74" name="TextBox 73">
                <a:hlinkClick xmlns:r="http://schemas.openxmlformats.org/officeDocument/2006/relationships" r:id="rId7"/>
                <a:extLst>
                  <a:ext uri="{FF2B5EF4-FFF2-40B4-BE49-F238E27FC236}">
                    <a16:creationId xmlns:a16="http://schemas.microsoft.com/office/drawing/2014/main" id="{585D2B3D-3831-4C65-AD6B-C014CCC69AA2}"/>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75" name="TextBox 74">
                <a:extLst>
                  <a:ext uri="{FF2B5EF4-FFF2-40B4-BE49-F238E27FC236}">
                    <a16:creationId xmlns:a16="http://schemas.microsoft.com/office/drawing/2014/main" id="{D8AFACC3-8336-4744-9995-28B1942F8037}"/>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2" name="Group 41">
              <a:extLst>
                <a:ext uri="{FF2B5EF4-FFF2-40B4-BE49-F238E27FC236}">
                  <a16:creationId xmlns:a16="http://schemas.microsoft.com/office/drawing/2014/main" id="{A94F66B6-CF45-43E1-A92F-8767DE5A0ABA}"/>
                </a:ext>
              </a:extLst>
            </xdr:cNvPr>
            <xdr:cNvGrpSpPr/>
          </xdr:nvGrpSpPr>
          <xdr:grpSpPr>
            <a:xfrm>
              <a:off x="3302711" y="0"/>
              <a:ext cx="1584244" cy="662238"/>
              <a:chOff x="2530688" y="0"/>
              <a:chExt cx="1484909" cy="663813"/>
            </a:xfrm>
          </xdr:grpSpPr>
          <xdr:sp macro="" textlink="">
            <xdr:nvSpPr>
              <xdr:cNvPr id="69" name="TextBox 68">
                <a:hlinkClick xmlns:r="http://schemas.openxmlformats.org/officeDocument/2006/relationships" r:id="rId8"/>
                <a:extLst>
                  <a:ext uri="{FF2B5EF4-FFF2-40B4-BE49-F238E27FC236}">
                    <a16:creationId xmlns:a16="http://schemas.microsoft.com/office/drawing/2014/main" id="{42DE7D10-E628-41B5-920F-5FD081AAF426}"/>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70" name="TextBox 69">
                <a:hlinkClick xmlns:r="http://schemas.openxmlformats.org/officeDocument/2006/relationships" r:id="rId9"/>
                <a:extLst>
                  <a:ext uri="{FF2B5EF4-FFF2-40B4-BE49-F238E27FC236}">
                    <a16:creationId xmlns:a16="http://schemas.microsoft.com/office/drawing/2014/main" id="{54A31F64-850A-4EED-8F74-6AB8965F74DF}"/>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71" name="TextBox 70">
                <a:extLst>
                  <a:ext uri="{FF2B5EF4-FFF2-40B4-BE49-F238E27FC236}">
                    <a16:creationId xmlns:a16="http://schemas.microsoft.com/office/drawing/2014/main" id="{032FA388-9FFB-405C-8620-91396E0C6556}"/>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3" name="Group 42">
              <a:extLst>
                <a:ext uri="{FF2B5EF4-FFF2-40B4-BE49-F238E27FC236}">
                  <a16:creationId xmlns:a16="http://schemas.microsoft.com/office/drawing/2014/main" id="{E1C2953F-D241-42F6-B4D6-1519C86E709B}"/>
                </a:ext>
              </a:extLst>
            </xdr:cNvPr>
            <xdr:cNvGrpSpPr/>
          </xdr:nvGrpSpPr>
          <xdr:grpSpPr>
            <a:xfrm>
              <a:off x="4954554" y="0"/>
              <a:ext cx="1562560" cy="662238"/>
              <a:chOff x="4078956" y="0"/>
              <a:chExt cx="1464584" cy="663813"/>
            </a:xfrm>
          </xdr:grpSpPr>
          <xdr:sp macro="" textlink="">
            <xdr:nvSpPr>
              <xdr:cNvPr id="66" name="TextBox 65">
                <a:hlinkClick xmlns:r="http://schemas.openxmlformats.org/officeDocument/2006/relationships" r:id="rId10"/>
                <a:extLst>
                  <a:ext uri="{FF2B5EF4-FFF2-40B4-BE49-F238E27FC236}">
                    <a16:creationId xmlns:a16="http://schemas.microsoft.com/office/drawing/2014/main" id="{E75476BE-5450-4B29-9E25-974E3CE7E4D3}"/>
                  </a:ext>
                </a:extLst>
              </xdr:cNvPr>
              <xdr:cNvSpPr txBox="1"/>
            </xdr:nvSpPr>
            <xdr:spPr>
              <a:xfrm>
                <a:off x="4092603" y="357888"/>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67" name="TextBox 66">
                <a:hlinkClick xmlns:r="http://schemas.openxmlformats.org/officeDocument/2006/relationships" r:id="rId11"/>
                <a:extLst>
                  <a:ext uri="{FF2B5EF4-FFF2-40B4-BE49-F238E27FC236}">
                    <a16:creationId xmlns:a16="http://schemas.microsoft.com/office/drawing/2014/main" id="{A2887747-9849-4B23-B2DA-752251E055FC}"/>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68" name="TextBox 67">
                <a:extLst>
                  <a:ext uri="{FF2B5EF4-FFF2-40B4-BE49-F238E27FC236}">
                    <a16:creationId xmlns:a16="http://schemas.microsoft.com/office/drawing/2014/main" id="{C308C42F-DE74-4EA2-B77A-F0D0BB0E8D5D}"/>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4" name="Group 43">
              <a:extLst>
                <a:ext uri="{FF2B5EF4-FFF2-40B4-BE49-F238E27FC236}">
                  <a16:creationId xmlns:a16="http://schemas.microsoft.com/office/drawing/2014/main" id="{32A07425-689C-4E35-AD2A-6DD05F3E90D4}"/>
                </a:ext>
              </a:extLst>
            </xdr:cNvPr>
            <xdr:cNvGrpSpPr/>
          </xdr:nvGrpSpPr>
          <xdr:grpSpPr>
            <a:xfrm>
              <a:off x="6635513" y="0"/>
              <a:ext cx="1584243" cy="662238"/>
              <a:chOff x="5654517" y="0"/>
              <a:chExt cx="1484908" cy="663813"/>
            </a:xfrm>
          </xdr:grpSpPr>
          <xdr:sp macro="" textlink="">
            <xdr:nvSpPr>
              <xdr:cNvPr id="63" name="TextBox 62">
                <a:hlinkClick xmlns:r="http://schemas.openxmlformats.org/officeDocument/2006/relationships" r:id="rId12"/>
                <a:extLst>
                  <a:ext uri="{FF2B5EF4-FFF2-40B4-BE49-F238E27FC236}">
                    <a16:creationId xmlns:a16="http://schemas.microsoft.com/office/drawing/2014/main" id="{CC7F92D2-42EB-4514-BC3F-1C09825BB70C}"/>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64" name="TextBox 63">
                <a:hlinkClick xmlns:r="http://schemas.openxmlformats.org/officeDocument/2006/relationships" r:id="rId13"/>
                <a:extLst>
                  <a:ext uri="{FF2B5EF4-FFF2-40B4-BE49-F238E27FC236}">
                    <a16:creationId xmlns:a16="http://schemas.microsoft.com/office/drawing/2014/main" id="{F96C6B97-F922-4923-8902-5BC3E218C0AD}"/>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65" name="TextBox 64">
                <a:extLst>
                  <a:ext uri="{FF2B5EF4-FFF2-40B4-BE49-F238E27FC236}">
                    <a16:creationId xmlns:a16="http://schemas.microsoft.com/office/drawing/2014/main" id="{B0E606A3-12DA-4A31-8B66-155AD0328FF7}"/>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5" name="Group 44">
              <a:extLst>
                <a:ext uri="{FF2B5EF4-FFF2-40B4-BE49-F238E27FC236}">
                  <a16:creationId xmlns:a16="http://schemas.microsoft.com/office/drawing/2014/main" id="{EE73DCCC-8E81-4534-BD69-B2B5EC3E8E59}"/>
                </a:ext>
              </a:extLst>
            </xdr:cNvPr>
            <xdr:cNvGrpSpPr/>
          </xdr:nvGrpSpPr>
          <xdr:grpSpPr>
            <a:xfrm>
              <a:off x="8301914" y="0"/>
              <a:ext cx="1584243" cy="981336"/>
              <a:chOff x="7216431" y="0"/>
              <a:chExt cx="1484908" cy="978138"/>
            </a:xfrm>
          </xdr:grpSpPr>
          <xdr:sp macro="" textlink="">
            <xdr:nvSpPr>
              <xdr:cNvPr id="58" name="TextBox 57">
                <a:hlinkClick xmlns:r="http://schemas.openxmlformats.org/officeDocument/2006/relationships" r:id="rId14"/>
                <a:extLst>
                  <a:ext uri="{FF2B5EF4-FFF2-40B4-BE49-F238E27FC236}">
                    <a16:creationId xmlns:a16="http://schemas.microsoft.com/office/drawing/2014/main" id="{DD0904E1-F997-4FD4-8BCD-2D4129D9C9DC}"/>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59" name="TextBox 58">
                <a:hlinkClick xmlns:r="http://schemas.openxmlformats.org/officeDocument/2006/relationships" r:id="rId15"/>
                <a:extLst>
                  <a:ext uri="{FF2B5EF4-FFF2-40B4-BE49-F238E27FC236}">
                    <a16:creationId xmlns:a16="http://schemas.microsoft.com/office/drawing/2014/main" id="{ED8BA77D-2D12-4577-B427-F910BE94FAC2}"/>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0" name="TextBox 59">
                <a:hlinkClick xmlns:r="http://schemas.openxmlformats.org/officeDocument/2006/relationships" r:id="rId16"/>
                <a:extLst>
                  <a:ext uri="{FF2B5EF4-FFF2-40B4-BE49-F238E27FC236}">
                    <a16:creationId xmlns:a16="http://schemas.microsoft.com/office/drawing/2014/main" id="{FC655AAF-4535-42D5-A5A3-89AE5C75A997}"/>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1" name="TextBox 60">
                <a:extLst>
                  <a:ext uri="{FF2B5EF4-FFF2-40B4-BE49-F238E27FC236}">
                    <a16:creationId xmlns:a16="http://schemas.microsoft.com/office/drawing/2014/main" id="{C653D106-3129-4FE9-9BA3-8A0EF9583589}"/>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2" name="TextBox 61">
                <a:hlinkClick xmlns:r="http://schemas.openxmlformats.org/officeDocument/2006/relationships" r:id="rId17"/>
                <a:extLst>
                  <a:ext uri="{FF2B5EF4-FFF2-40B4-BE49-F238E27FC236}">
                    <a16:creationId xmlns:a16="http://schemas.microsoft.com/office/drawing/2014/main" id="{1CE16206-3959-439B-8FB5-282A604ADF75}"/>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46" name="Group 45">
              <a:extLst>
                <a:ext uri="{FF2B5EF4-FFF2-40B4-BE49-F238E27FC236}">
                  <a16:creationId xmlns:a16="http://schemas.microsoft.com/office/drawing/2014/main" id="{A5DAFCF2-F48D-4757-B968-E1F8C587C2EB}"/>
                </a:ext>
              </a:extLst>
            </xdr:cNvPr>
            <xdr:cNvGrpSpPr/>
          </xdr:nvGrpSpPr>
          <xdr:grpSpPr>
            <a:xfrm>
              <a:off x="9962104" y="0"/>
              <a:ext cx="1588508" cy="821118"/>
              <a:chOff x="8772524" y="0"/>
              <a:chExt cx="1488905" cy="820275"/>
            </a:xfrm>
          </xdr:grpSpPr>
          <xdr:sp macro="" textlink="">
            <xdr:nvSpPr>
              <xdr:cNvPr id="54" name="TextBox 53">
                <a:hlinkClick xmlns:r="http://schemas.openxmlformats.org/officeDocument/2006/relationships" r:id="rId18"/>
                <a:extLst>
                  <a:ext uri="{FF2B5EF4-FFF2-40B4-BE49-F238E27FC236}">
                    <a16:creationId xmlns:a16="http://schemas.microsoft.com/office/drawing/2014/main" id="{B355E4C0-F4EE-4A96-985D-A55A6414A2BB}"/>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55" name="TextBox 54">
                <a:hlinkClick xmlns:r="http://schemas.openxmlformats.org/officeDocument/2006/relationships" r:id="rId19"/>
                <a:extLst>
                  <a:ext uri="{FF2B5EF4-FFF2-40B4-BE49-F238E27FC236}">
                    <a16:creationId xmlns:a16="http://schemas.microsoft.com/office/drawing/2014/main" id="{18D05C07-94CC-41E1-82CB-B1C2DD9B9B77}"/>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6" name="TextBox 55">
                <a:extLst>
                  <a:ext uri="{FF2B5EF4-FFF2-40B4-BE49-F238E27FC236}">
                    <a16:creationId xmlns:a16="http://schemas.microsoft.com/office/drawing/2014/main" id="{6AC1D036-B9EC-4F03-B040-47014DA999D5}"/>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57" name="TextBox 56">
                <a:hlinkClick xmlns:r="http://schemas.openxmlformats.org/officeDocument/2006/relationships" r:id="rId20"/>
                <a:extLst>
                  <a:ext uri="{FF2B5EF4-FFF2-40B4-BE49-F238E27FC236}">
                    <a16:creationId xmlns:a16="http://schemas.microsoft.com/office/drawing/2014/main" id="{F026F5AD-8016-44B2-A48D-B53D308CD438}"/>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47" name="Group 46">
              <a:extLst>
                <a:ext uri="{FF2B5EF4-FFF2-40B4-BE49-F238E27FC236}">
                  <a16:creationId xmlns:a16="http://schemas.microsoft.com/office/drawing/2014/main" id="{C0E719F9-EE03-40C9-AAEB-8BACBF88833A}"/>
                </a:ext>
              </a:extLst>
            </xdr:cNvPr>
            <xdr:cNvGrpSpPr/>
          </xdr:nvGrpSpPr>
          <xdr:grpSpPr>
            <a:xfrm>
              <a:off x="0" y="0"/>
              <a:ext cx="1584245" cy="1006853"/>
              <a:chOff x="0" y="0"/>
              <a:chExt cx="1584245" cy="1006853"/>
            </a:xfrm>
          </xdr:grpSpPr>
          <xdr:sp macro="" textlink="">
            <xdr:nvSpPr>
              <xdr:cNvPr id="49" name="TextBox 48">
                <a:hlinkClick xmlns:r="http://schemas.openxmlformats.org/officeDocument/2006/relationships" r:id="rId21"/>
                <a:extLst>
                  <a:ext uri="{FF2B5EF4-FFF2-40B4-BE49-F238E27FC236}">
                    <a16:creationId xmlns:a16="http://schemas.microsoft.com/office/drawing/2014/main" id="{FE9F2A55-6636-413D-9B41-066A279B8443}"/>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0" name="TextBox 49">
                <a:hlinkClick xmlns:r="http://schemas.openxmlformats.org/officeDocument/2006/relationships" r:id="rId22"/>
                <a:extLst>
                  <a:ext uri="{FF2B5EF4-FFF2-40B4-BE49-F238E27FC236}">
                    <a16:creationId xmlns:a16="http://schemas.microsoft.com/office/drawing/2014/main" id="{1BF80B8B-B7B9-4A15-B929-8E8459F498F7}"/>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1" name="TextBox 50">
                <a:extLst>
                  <a:ext uri="{FF2B5EF4-FFF2-40B4-BE49-F238E27FC236}">
                    <a16:creationId xmlns:a16="http://schemas.microsoft.com/office/drawing/2014/main" id="{D7D7B31E-B6B0-4FAE-A455-70CF1B6A63BF}"/>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2" name="TextBox 51">
                <a:hlinkClick xmlns:r="http://schemas.openxmlformats.org/officeDocument/2006/relationships" r:id="rId23"/>
                <a:extLst>
                  <a:ext uri="{FF2B5EF4-FFF2-40B4-BE49-F238E27FC236}">
                    <a16:creationId xmlns:a16="http://schemas.microsoft.com/office/drawing/2014/main" id="{7D4E7E2D-110B-4AB4-A945-B959450DFE3B}"/>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53" name="TextBox 52">
                <a:hlinkClick xmlns:r="http://schemas.openxmlformats.org/officeDocument/2006/relationships" r:id="rId24"/>
                <a:extLst>
                  <a:ext uri="{FF2B5EF4-FFF2-40B4-BE49-F238E27FC236}">
                    <a16:creationId xmlns:a16="http://schemas.microsoft.com/office/drawing/2014/main" id="{C0095AB1-697D-4250-8BA8-AB6AA65364E1}"/>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48" name="Picture 47">
              <a:extLst>
                <a:ext uri="{FF2B5EF4-FFF2-40B4-BE49-F238E27FC236}">
                  <a16:creationId xmlns:a16="http://schemas.microsoft.com/office/drawing/2014/main" id="{63F09F88-4BB8-4682-9CE3-B137C8D0B1E6}"/>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20</xdr:col>
      <xdr:colOff>668534</xdr:colOff>
      <xdr:row>7</xdr:row>
      <xdr:rowOff>134475</xdr:rowOff>
    </xdr:to>
    <xdr:grpSp>
      <xdr:nvGrpSpPr>
        <xdr:cNvPr id="38" name="Group 37">
          <a:extLst>
            <a:ext uri="{FF2B5EF4-FFF2-40B4-BE49-F238E27FC236}">
              <a16:creationId xmlns:a16="http://schemas.microsoft.com/office/drawing/2014/main" id="{E1F69B6E-1482-4B6A-B498-15779933DBF3}"/>
            </a:ext>
          </a:extLst>
        </xdr:cNvPr>
        <xdr:cNvGrpSpPr/>
      </xdr:nvGrpSpPr>
      <xdr:grpSpPr>
        <a:xfrm>
          <a:off x="0" y="0"/>
          <a:ext cx="13565384" cy="1467975"/>
          <a:chOff x="0" y="0"/>
          <a:chExt cx="13565384" cy="1467975"/>
        </a:xfrm>
      </xdr:grpSpPr>
      <xdr:grpSp>
        <xdr:nvGrpSpPr>
          <xdr:cNvPr id="39" name="Group 38">
            <a:extLst>
              <a:ext uri="{FF2B5EF4-FFF2-40B4-BE49-F238E27FC236}">
                <a16:creationId xmlns:a16="http://schemas.microsoft.com/office/drawing/2014/main" id="{B4CF9807-7A3E-4E29-A38A-FDA118DA0460}"/>
              </a:ext>
            </a:extLst>
          </xdr:cNvPr>
          <xdr:cNvGrpSpPr/>
        </xdr:nvGrpSpPr>
        <xdr:grpSpPr>
          <a:xfrm>
            <a:off x="1652795" y="804449"/>
            <a:ext cx="9867209" cy="663526"/>
            <a:chOff x="984225" y="802812"/>
            <a:chExt cx="9248512" cy="665163"/>
          </a:xfrm>
        </xdr:grpSpPr>
        <xdr:sp macro="" textlink="">
          <xdr:nvSpPr>
            <xdr:cNvPr id="112" name="TextBox 111">
              <a:hlinkClick xmlns:r="http://schemas.openxmlformats.org/officeDocument/2006/relationships" r:id="rId1"/>
              <a:extLst>
                <a:ext uri="{FF2B5EF4-FFF2-40B4-BE49-F238E27FC236}">
                  <a16:creationId xmlns:a16="http://schemas.microsoft.com/office/drawing/2014/main" id="{8BA44E13-636B-4FC9-8B2F-D0A4B497459E}"/>
                </a:ext>
              </a:extLst>
            </xdr:cNvPr>
            <xdr:cNvSpPr txBox="1"/>
          </xdr:nvSpPr>
          <xdr:spPr>
            <a:xfrm>
              <a:off x="989732" y="1162050"/>
              <a:ext cx="1450937" cy="144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13" name="TextBox 112">
              <a:hlinkClick xmlns:r="http://schemas.openxmlformats.org/officeDocument/2006/relationships" r:id="rId2"/>
              <a:extLst>
                <a:ext uri="{FF2B5EF4-FFF2-40B4-BE49-F238E27FC236}">
                  <a16:creationId xmlns:a16="http://schemas.microsoft.com/office/drawing/2014/main" id="{D10D21C2-592A-406B-ABD0-F105F75CA0D7}"/>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14" name="TextBox 113">
              <a:hlinkClick xmlns:r="http://schemas.openxmlformats.org/officeDocument/2006/relationships" r:id="rId3"/>
              <a:extLst>
                <a:ext uri="{FF2B5EF4-FFF2-40B4-BE49-F238E27FC236}">
                  <a16:creationId xmlns:a16="http://schemas.microsoft.com/office/drawing/2014/main" id="{FF75DBD4-5870-4E19-B742-BB8A2D306049}"/>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15" name="TextBox 114">
              <a:extLst>
                <a:ext uri="{FF2B5EF4-FFF2-40B4-BE49-F238E27FC236}">
                  <a16:creationId xmlns:a16="http://schemas.microsoft.com/office/drawing/2014/main" id="{574978DB-E635-4EA1-A65A-CFE43704F9F7}"/>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16" name="TextBox 115">
              <a:hlinkClick xmlns:r="http://schemas.openxmlformats.org/officeDocument/2006/relationships" r:id="rId4"/>
              <a:extLst>
                <a:ext uri="{FF2B5EF4-FFF2-40B4-BE49-F238E27FC236}">
                  <a16:creationId xmlns:a16="http://schemas.microsoft.com/office/drawing/2014/main" id="{570907F4-ACF3-433D-A06C-D9475372B326}"/>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40" name="Group 39">
            <a:extLst>
              <a:ext uri="{FF2B5EF4-FFF2-40B4-BE49-F238E27FC236}">
                <a16:creationId xmlns:a16="http://schemas.microsoft.com/office/drawing/2014/main" id="{1F089452-3FE3-4810-B02B-0D096BE90BFB}"/>
              </a:ext>
            </a:extLst>
          </xdr:cNvPr>
          <xdr:cNvGrpSpPr/>
        </xdr:nvGrpSpPr>
        <xdr:grpSpPr>
          <a:xfrm>
            <a:off x="0" y="0"/>
            <a:ext cx="13565384" cy="1006853"/>
            <a:chOff x="0" y="0"/>
            <a:chExt cx="13565384" cy="1006853"/>
          </a:xfrm>
        </xdr:grpSpPr>
        <xdr:grpSp>
          <xdr:nvGrpSpPr>
            <xdr:cNvPr id="41" name="Group 40">
              <a:extLst>
                <a:ext uri="{FF2B5EF4-FFF2-40B4-BE49-F238E27FC236}">
                  <a16:creationId xmlns:a16="http://schemas.microsoft.com/office/drawing/2014/main" id="{FFE27C8A-4FA1-45AA-BC8A-E50FABB042C1}"/>
                </a:ext>
              </a:extLst>
            </xdr:cNvPr>
            <xdr:cNvGrpSpPr/>
          </xdr:nvGrpSpPr>
          <xdr:grpSpPr>
            <a:xfrm>
              <a:off x="1646474" y="0"/>
              <a:ext cx="1591505" cy="826333"/>
              <a:chOff x="978300" y="0"/>
              <a:chExt cx="1491714" cy="825738"/>
            </a:xfrm>
          </xdr:grpSpPr>
          <xdr:sp macro="" textlink="">
            <xdr:nvSpPr>
              <xdr:cNvPr id="72" name="TextBox 71">
                <a:hlinkClick xmlns:r="http://schemas.openxmlformats.org/officeDocument/2006/relationships" r:id="rId5"/>
                <a:extLst>
                  <a:ext uri="{FF2B5EF4-FFF2-40B4-BE49-F238E27FC236}">
                    <a16:creationId xmlns:a16="http://schemas.microsoft.com/office/drawing/2014/main" id="{16B07895-9F80-44ED-8C42-2380DA8F5903}"/>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73" name="TextBox 72">
                <a:hlinkClick xmlns:r="http://schemas.openxmlformats.org/officeDocument/2006/relationships" r:id="rId6"/>
                <a:extLst>
                  <a:ext uri="{FF2B5EF4-FFF2-40B4-BE49-F238E27FC236}">
                    <a16:creationId xmlns:a16="http://schemas.microsoft.com/office/drawing/2014/main" id="{D3A3979A-2E4A-4CF8-B9C4-DE9D6D8AEE7F}"/>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74" name="TextBox 73">
                <a:hlinkClick xmlns:r="http://schemas.openxmlformats.org/officeDocument/2006/relationships" r:id="rId7"/>
                <a:extLst>
                  <a:ext uri="{FF2B5EF4-FFF2-40B4-BE49-F238E27FC236}">
                    <a16:creationId xmlns:a16="http://schemas.microsoft.com/office/drawing/2014/main" id="{CA609DB4-4281-4BFD-84A1-88A9910EEB6B}"/>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1" name="TextBox 110">
                <a:extLst>
                  <a:ext uri="{FF2B5EF4-FFF2-40B4-BE49-F238E27FC236}">
                    <a16:creationId xmlns:a16="http://schemas.microsoft.com/office/drawing/2014/main" id="{45752B76-AE6C-4FFE-AC73-FBDFB931AAC3}"/>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2" name="Group 41">
              <a:extLst>
                <a:ext uri="{FF2B5EF4-FFF2-40B4-BE49-F238E27FC236}">
                  <a16:creationId xmlns:a16="http://schemas.microsoft.com/office/drawing/2014/main" id="{0BB11376-2AFE-4491-907F-155EF06581DC}"/>
                </a:ext>
              </a:extLst>
            </xdr:cNvPr>
            <xdr:cNvGrpSpPr/>
          </xdr:nvGrpSpPr>
          <xdr:grpSpPr>
            <a:xfrm>
              <a:off x="3302711" y="0"/>
              <a:ext cx="1584244" cy="662238"/>
              <a:chOff x="2530688" y="0"/>
              <a:chExt cx="1484909" cy="663813"/>
            </a:xfrm>
          </xdr:grpSpPr>
          <xdr:sp macro="" textlink="">
            <xdr:nvSpPr>
              <xdr:cNvPr id="69" name="TextBox 68">
                <a:hlinkClick xmlns:r="http://schemas.openxmlformats.org/officeDocument/2006/relationships" r:id="rId8"/>
                <a:extLst>
                  <a:ext uri="{FF2B5EF4-FFF2-40B4-BE49-F238E27FC236}">
                    <a16:creationId xmlns:a16="http://schemas.microsoft.com/office/drawing/2014/main" id="{F266B8A2-D311-4183-919B-63E9C7276061}"/>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70" name="TextBox 69">
                <a:hlinkClick xmlns:r="http://schemas.openxmlformats.org/officeDocument/2006/relationships" r:id="rId9"/>
                <a:extLst>
                  <a:ext uri="{FF2B5EF4-FFF2-40B4-BE49-F238E27FC236}">
                    <a16:creationId xmlns:a16="http://schemas.microsoft.com/office/drawing/2014/main" id="{803A8DE4-5509-4DA0-8183-C97B6A5B9847}"/>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71" name="TextBox 70">
                <a:extLst>
                  <a:ext uri="{FF2B5EF4-FFF2-40B4-BE49-F238E27FC236}">
                    <a16:creationId xmlns:a16="http://schemas.microsoft.com/office/drawing/2014/main" id="{7F442C63-8F89-4EAB-BB5C-B48087FA4D54}"/>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3" name="Group 42">
              <a:extLst>
                <a:ext uri="{FF2B5EF4-FFF2-40B4-BE49-F238E27FC236}">
                  <a16:creationId xmlns:a16="http://schemas.microsoft.com/office/drawing/2014/main" id="{6A924DB3-8042-4DA5-B766-E94371E0E8F5}"/>
                </a:ext>
              </a:extLst>
            </xdr:cNvPr>
            <xdr:cNvGrpSpPr/>
          </xdr:nvGrpSpPr>
          <xdr:grpSpPr>
            <a:xfrm>
              <a:off x="4954554" y="0"/>
              <a:ext cx="1562560" cy="662238"/>
              <a:chOff x="4078956" y="0"/>
              <a:chExt cx="1464584" cy="663813"/>
            </a:xfrm>
          </xdr:grpSpPr>
          <xdr:sp macro="" textlink="">
            <xdr:nvSpPr>
              <xdr:cNvPr id="66" name="TextBox 65">
                <a:hlinkClick xmlns:r="http://schemas.openxmlformats.org/officeDocument/2006/relationships" r:id="rId10"/>
                <a:extLst>
                  <a:ext uri="{FF2B5EF4-FFF2-40B4-BE49-F238E27FC236}">
                    <a16:creationId xmlns:a16="http://schemas.microsoft.com/office/drawing/2014/main" id="{49DE1B28-FFF8-4224-9ADC-B2E922A0BCF7}"/>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67" name="TextBox 66">
                <a:hlinkClick xmlns:r="http://schemas.openxmlformats.org/officeDocument/2006/relationships" r:id="rId11"/>
                <a:extLst>
                  <a:ext uri="{FF2B5EF4-FFF2-40B4-BE49-F238E27FC236}">
                    <a16:creationId xmlns:a16="http://schemas.microsoft.com/office/drawing/2014/main" id="{D8C3D7F3-B8C5-4F10-8F67-200F420A2D46}"/>
                  </a:ext>
                </a:extLst>
              </xdr:cNvPr>
              <xdr:cNvSpPr txBox="1"/>
            </xdr:nvSpPr>
            <xdr:spPr>
              <a:xfrm>
                <a:off x="4092603" y="519813"/>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68" name="TextBox 67">
                <a:extLst>
                  <a:ext uri="{FF2B5EF4-FFF2-40B4-BE49-F238E27FC236}">
                    <a16:creationId xmlns:a16="http://schemas.microsoft.com/office/drawing/2014/main" id="{6DAE5A30-AC0C-4467-9C07-C60D63581DFD}"/>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4" name="Group 43">
              <a:extLst>
                <a:ext uri="{FF2B5EF4-FFF2-40B4-BE49-F238E27FC236}">
                  <a16:creationId xmlns:a16="http://schemas.microsoft.com/office/drawing/2014/main" id="{E2FF63EB-66E3-4E2B-A896-7C401FCCC28F}"/>
                </a:ext>
              </a:extLst>
            </xdr:cNvPr>
            <xdr:cNvGrpSpPr/>
          </xdr:nvGrpSpPr>
          <xdr:grpSpPr>
            <a:xfrm>
              <a:off x="6635513" y="0"/>
              <a:ext cx="1584243" cy="662238"/>
              <a:chOff x="5654517" y="0"/>
              <a:chExt cx="1484908" cy="663813"/>
            </a:xfrm>
          </xdr:grpSpPr>
          <xdr:sp macro="" textlink="">
            <xdr:nvSpPr>
              <xdr:cNvPr id="63" name="TextBox 62">
                <a:hlinkClick xmlns:r="http://schemas.openxmlformats.org/officeDocument/2006/relationships" r:id="rId12"/>
                <a:extLst>
                  <a:ext uri="{FF2B5EF4-FFF2-40B4-BE49-F238E27FC236}">
                    <a16:creationId xmlns:a16="http://schemas.microsoft.com/office/drawing/2014/main" id="{93ABCE3E-B89D-4EF6-A678-CFE6E40E4E7F}"/>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64" name="TextBox 63">
                <a:hlinkClick xmlns:r="http://schemas.openxmlformats.org/officeDocument/2006/relationships" r:id="rId13"/>
                <a:extLst>
                  <a:ext uri="{FF2B5EF4-FFF2-40B4-BE49-F238E27FC236}">
                    <a16:creationId xmlns:a16="http://schemas.microsoft.com/office/drawing/2014/main" id="{E180C375-38F3-4E11-931B-6CE446700A19}"/>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65" name="TextBox 64">
                <a:extLst>
                  <a:ext uri="{FF2B5EF4-FFF2-40B4-BE49-F238E27FC236}">
                    <a16:creationId xmlns:a16="http://schemas.microsoft.com/office/drawing/2014/main" id="{C63288B3-5777-4682-B9CA-0EA9B6D9A8E7}"/>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5" name="Group 44">
              <a:extLst>
                <a:ext uri="{FF2B5EF4-FFF2-40B4-BE49-F238E27FC236}">
                  <a16:creationId xmlns:a16="http://schemas.microsoft.com/office/drawing/2014/main" id="{1CD0C2B1-48CC-48C3-AB57-F577938ACFF3}"/>
                </a:ext>
              </a:extLst>
            </xdr:cNvPr>
            <xdr:cNvGrpSpPr/>
          </xdr:nvGrpSpPr>
          <xdr:grpSpPr>
            <a:xfrm>
              <a:off x="8301914" y="0"/>
              <a:ext cx="1584243" cy="981336"/>
              <a:chOff x="7216431" y="0"/>
              <a:chExt cx="1484908" cy="978138"/>
            </a:xfrm>
          </xdr:grpSpPr>
          <xdr:sp macro="" textlink="">
            <xdr:nvSpPr>
              <xdr:cNvPr id="58" name="TextBox 57">
                <a:hlinkClick xmlns:r="http://schemas.openxmlformats.org/officeDocument/2006/relationships" r:id="rId14"/>
                <a:extLst>
                  <a:ext uri="{FF2B5EF4-FFF2-40B4-BE49-F238E27FC236}">
                    <a16:creationId xmlns:a16="http://schemas.microsoft.com/office/drawing/2014/main" id="{33FD6AB5-A338-4F7A-B3FC-E4AF2DF2585E}"/>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59" name="TextBox 58">
                <a:hlinkClick xmlns:r="http://schemas.openxmlformats.org/officeDocument/2006/relationships" r:id="rId15"/>
                <a:extLst>
                  <a:ext uri="{FF2B5EF4-FFF2-40B4-BE49-F238E27FC236}">
                    <a16:creationId xmlns:a16="http://schemas.microsoft.com/office/drawing/2014/main" id="{6BDFD237-94A7-49A1-A216-24DDEC0F38B3}"/>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0" name="TextBox 59">
                <a:hlinkClick xmlns:r="http://schemas.openxmlformats.org/officeDocument/2006/relationships" r:id="rId16"/>
                <a:extLst>
                  <a:ext uri="{FF2B5EF4-FFF2-40B4-BE49-F238E27FC236}">
                    <a16:creationId xmlns:a16="http://schemas.microsoft.com/office/drawing/2014/main" id="{2F49ED9E-8211-4101-A90D-F5C250D5310F}"/>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1" name="TextBox 60">
                <a:extLst>
                  <a:ext uri="{FF2B5EF4-FFF2-40B4-BE49-F238E27FC236}">
                    <a16:creationId xmlns:a16="http://schemas.microsoft.com/office/drawing/2014/main" id="{4B4A6125-2EB3-42F8-8ADE-6A12D7000D5C}"/>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2" name="TextBox 61">
                <a:hlinkClick xmlns:r="http://schemas.openxmlformats.org/officeDocument/2006/relationships" r:id="rId17"/>
                <a:extLst>
                  <a:ext uri="{FF2B5EF4-FFF2-40B4-BE49-F238E27FC236}">
                    <a16:creationId xmlns:a16="http://schemas.microsoft.com/office/drawing/2014/main" id="{0DAA5224-10B4-4487-8E99-A1539BDBEB35}"/>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46" name="Group 45">
              <a:extLst>
                <a:ext uri="{FF2B5EF4-FFF2-40B4-BE49-F238E27FC236}">
                  <a16:creationId xmlns:a16="http://schemas.microsoft.com/office/drawing/2014/main" id="{9FF83B79-94E2-435D-93C7-E36715DCE7C8}"/>
                </a:ext>
              </a:extLst>
            </xdr:cNvPr>
            <xdr:cNvGrpSpPr/>
          </xdr:nvGrpSpPr>
          <xdr:grpSpPr>
            <a:xfrm>
              <a:off x="9962104" y="0"/>
              <a:ext cx="1588508" cy="821118"/>
              <a:chOff x="8772524" y="0"/>
              <a:chExt cx="1488905" cy="820275"/>
            </a:xfrm>
          </xdr:grpSpPr>
          <xdr:sp macro="" textlink="">
            <xdr:nvSpPr>
              <xdr:cNvPr id="54" name="TextBox 53">
                <a:hlinkClick xmlns:r="http://schemas.openxmlformats.org/officeDocument/2006/relationships" r:id="rId18"/>
                <a:extLst>
                  <a:ext uri="{FF2B5EF4-FFF2-40B4-BE49-F238E27FC236}">
                    <a16:creationId xmlns:a16="http://schemas.microsoft.com/office/drawing/2014/main" id="{88B08847-5C9E-4A8B-BE39-C09F318910EA}"/>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55" name="TextBox 54">
                <a:hlinkClick xmlns:r="http://schemas.openxmlformats.org/officeDocument/2006/relationships" r:id="rId19"/>
                <a:extLst>
                  <a:ext uri="{FF2B5EF4-FFF2-40B4-BE49-F238E27FC236}">
                    <a16:creationId xmlns:a16="http://schemas.microsoft.com/office/drawing/2014/main" id="{A1B73F68-CB39-482F-8339-08406CB1138B}"/>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6" name="TextBox 55">
                <a:extLst>
                  <a:ext uri="{FF2B5EF4-FFF2-40B4-BE49-F238E27FC236}">
                    <a16:creationId xmlns:a16="http://schemas.microsoft.com/office/drawing/2014/main" id="{A729828F-BD5A-46B4-A05B-E33E86E90BE3}"/>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57" name="TextBox 56">
                <a:hlinkClick xmlns:r="http://schemas.openxmlformats.org/officeDocument/2006/relationships" r:id="rId20"/>
                <a:extLst>
                  <a:ext uri="{FF2B5EF4-FFF2-40B4-BE49-F238E27FC236}">
                    <a16:creationId xmlns:a16="http://schemas.microsoft.com/office/drawing/2014/main" id="{B8E5E672-3DE1-4031-8B9E-90A36DE5197D}"/>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47" name="Group 46">
              <a:extLst>
                <a:ext uri="{FF2B5EF4-FFF2-40B4-BE49-F238E27FC236}">
                  <a16:creationId xmlns:a16="http://schemas.microsoft.com/office/drawing/2014/main" id="{436C85CE-BDAF-4A08-BA2C-9168DB20308D}"/>
                </a:ext>
              </a:extLst>
            </xdr:cNvPr>
            <xdr:cNvGrpSpPr/>
          </xdr:nvGrpSpPr>
          <xdr:grpSpPr>
            <a:xfrm>
              <a:off x="0" y="0"/>
              <a:ext cx="1584245" cy="1006853"/>
              <a:chOff x="0" y="0"/>
              <a:chExt cx="1584245" cy="1006853"/>
            </a:xfrm>
          </xdr:grpSpPr>
          <xdr:sp macro="" textlink="">
            <xdr:nvSpPr>
              <xdr:cNvPr id="49" name="TextBox 48">
                <a:hlinkClick xmlns:r="http://schemas.openxmlformats.org/officeDocument/2006/relationships" r:id="rId21"/>
                <a:extLst>
                  <a:ext uri="{FF2B5EF4-FFF2-40B4-BE49-F238E27FC236}">
                    <a16:creationId xmlns:a16="http://schemas.microsoft.com/office/drawing/2014/main" id="{36330A83-84A4-4010-8AFC-8734A1C1968D}"/>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0" name="TextBox 49">
                <a:hlinkClick xmlns:r="http://schemas.openxmlformats.org/officeDocument/2006/relationships" r:id="rId22"/>
                <a:extLst>
                  <a:ext uri="{FF2B5EF4-FFF2-40B4-BE49-F238E27FC236}">
                    <a16:creationId xmlns:a16="http://schemas.microsoft.com/office/drawing/2014/main" id="{27314D7B-1A62-492D-8482-D45117BA168C}"/>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1" name="TextBox 50">
                <a:extLst>
                  <a:ext uri="{FF2B5EF4-FFF2-40B4-BE49-F238E27FC236}">
                    <a16:creationId xmlns:a16="http://schemas.microsoft.com/office/drawing/2014/main" id="{D98DE4D4-917B-4B8D-B499-0AECB5042C27}"/>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2" name="TextBox 51">
                <a:hlinkClick xmlns:r="http://schemas.openxmlformats.org/officeDocument/2006/relationships" r:id="rId23"/>
                <a:extLst>
                  <a:ext uri="{FF2B5EF4-FFF2-40B4-BE49-F238E27FC236}">
                    <a16:creationId xmlns:a16="http://schemas.microsoft.com/office/drawing/2014/main" id="{6BC84DFB-9993-4714-96CC-6FBEAC4AB1DB}"/>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53" name="TextBox 52">
                <a:hlinkClick xmlns:r="http://schemas.openxmlformats.org/officeDocument/2006/relationships" r:id="rId24"/>
                <a:extLst>
                  <a:ext uri="{FF2B5EF4-FFF2-40B4-BE49-F238E27FC236}">
                    <a16:creationId xmlns:a16="http://schemas.microsoft.com/office/drawing/2014/main" id="{6ADFA215-B383-4647-B0CA-7F606C965F5E}"/>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48" name="Picture 47">
              <a:extLst>
                <a:ext uri="{FF2B5EF4-FFF2-40B4-BE49-F238E27FC236}">
                  <a16:creationId xmlns:a16="http://schemas.microsoft.com/office/drawing/2014/main" id="{750174BF-8FFD-424F-87FA-2658BF97DEE6}"/>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678059</xdr:colOff>
      <xdr:row>7</xdr:row>
      <xdr:rowOff>134475</xdr:rowOff>
    </xdr:to>
    <xdr:grpSp>
      <xdr:nvGrpSpPr>
        <xdr:cNvPr id="38" name="Group 37">
          <a:extLst>
            <a:ext uri="{FF2B5EF4-FFF2-40B4-BE49-F238E27FC236}">
              <a16:creationId xmlns:a16="http://schemas.microsoft.com/office/drawing/2014/main" id="{767E77AD-30C5-4BB3-AF0B-BC2F5C4E81FC}"/>
            </a:ext>
          </a:extLst>
        </xdr:cNvPr>
        <xdr:cNvGrpSpPr/>
      </xdr:nvGrpSpPr>
      <xdr:grpSpPr>
        <a:xfrm>
          <a:off x="0" y="0"/>
          <a:ext cx="13565384" cy="1467975"/>
          <a:chOff x="0" y="0"/>
          <a:chExt cx="13565384" cy="1467975"/>
        </a:xfrm>
      </xdr:grpSpPr>
      <xdr:grpSp>
        <xdr:nvGrpSpPr>
          <xdr:cNvPr id="39" name="Group 38">
            <a:extLst>
              <a:ext uri="{FF2B5EF4-FFF2-40B4-BE49-F238E27FC236}">
                <a16:creationId xmlns:a16="http://schemas.microsoft.com/office/drawing/2014/main" id="{9B135063-87B2-4032-91AC-CE1F525D5A15}"/>
              </a:ext>
            </a:extLst>
          </xdr:cNvPr>
          <xdr:cNvGrpSpPr/>
        </xdr:nvGrpSpPr>
        <xdr:grpSpPr>
          <a:xfrm>
            <a:off x="1652795" y="804449"/>
            <a:ext cx="9867209" cy="663526"/>
            <a:chOff x="984225" y="802812"/>
            <a:chExt cx="9248512" cy="665163"/>
          </a:xfrm>
        </xdr:grpSpPr>
        <xdr:sp macro="" textlink="">
          <xdr:nvSpPr>
            <xdr:cNvPr id="112" name="TextBox 111">
              <a:hlinkClick xmlns:r="http://schemas.openxmlformats.org/officeDocument/2006/relationships" r:id="rId1"/>
              <a:extLst>
                <a:ext uri="{FF2B5EF4-FFF2-40B4-BE49-F238E27FC236}">
                  <a16:creationId xmlns:a16="http://schemas.microsoft.com/office/drawing/2014/main" id="{FF5EC663-5784-4347-9F00-AE68040D353C}"/>
                </a:ext>
              </a:extLst>
            </xdr:cNvPr>
            <xdr:cNvSpPr txBox="1"/>
          </xdr:nvSpPr>
          <xdr:spPr>
            <a:xfrm>
              <a:off x="989732" y="1162050"/>
              <a:ext cx="1450937" cy="144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13" name="TextBox 112">
              <a:hlinkClick xmlns:r="http://schemas.openxmlformats.org/officeDocument/2006/relationships" r:id="rId2"/>
              <a:extLst>
                <a:ext uri="{FF2B5EF4-FFF2-40B4-BE49-F238E27FC236}">
                  <a16:creationId xmlns:a16="http://schemas.microsoft.com/office/drawing/2014/main" id="{29EAA7CB-0DB7-49E1-9240-394A5F51CD11}"/>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14" name="TextBox 113">
              <a:hlinkClick xmlns:r="http://schemas.openxmlformats.org/officeDocument/2006/relationships" r:id="rId3"/>
              <a:extLst>
                <a:ext uri="{FF2B5EF4-FFF2-40B4-BE49-F238E27FC236}">
                  <a16:creationId xmlns:a16="http://schemas.microsoft.com/office/drawing/2014/main" id="{6BA01E78-C3F8-4EFA-9643-F44B72A774FB}"/>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15" name="TextBox 114">
              <a:extLst>
                <a:ext uri="{FF2B5EF4-FFF2-40B4-BE49-F238E27FC236}">
                  <a16:creationId xmlns:a16="http://schemas.microsoft.com/office/drawing/2014/main" id="{27043D63-40B3-4303-AF38-2D1D44FBBB60}"/>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16" name="TextBox 115">
              <a:hlinkClick xmlns:r="http://schemas.openxmlformats.org/officeDocument/2006/relationships" r:id="rId4"/>
              <a:extLst>
                <a:ext uri="{FF2B5EF4-FFF2-40B4-BE49-F238E27FC236}">
                  <a16:creationId xmlns:a16="http://schemas.microsoft.com/office/drawing/2014/main" id="{8E23D2CB-E1A7-4A2F-AD66-67408B55A426}"/>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40" name="Group 39">
            <a:extLst>
              <a:ext uri="{FF2B5EF4-FFF2-40B4-BE49-F238E27FC236}">
                <a16:creationId xmlns:a16="http://schemas.microsoft.com/office/drawing/2014/main" id="{680A5DED-130E-45C3-9E12-7E63B0F1B96E}"/>
              </a:ext>
            </a:extLst>
          </xdr:cNvPr>
          <xdr:cNvGrpSpPr/>
        </xdr:nvGrpSpPr>
        <xdr:grpSpPr>
          <a:xfrm>
            <a:off x="0" y="0"/>
            <a:ext cx="13565384" cy="1006853"/>
            <a:chOff x="0" y="0"/>
            <a:chExt cx="13565384" cy="1006853"/>
          </a:xfrm>
        </xdr:grpSpPr>
        <xdr:grpSp>
          <xdr:nvGrpSpPr>
            <xdr:cNvPr id="41" name="Group 40">
              <a:extLst>
                <a:ext uri="{FF2B5EF4-FFF2-40B4-BE49-F238E27FC236}">
                  <a16:creationId xmlns:a16="http://schemas.microsoft.com/office/drawing/2014/main" id="{A60E3941-D8C5-45E3-9E22-B44B5536F5A0}"/>
                </a:ext>
              </a:extLst>
            </xdr:cNvPr>
            <xdr:cNvGrpSpPr/>
          </xdr:nvGrpSpPr>
          <xdr:grpSpPr>
            <a:xfrm>
              <a:off x="1646474" y="0"/>
              <a:ext cx="1591505" cy="826333"/>
              <a:chOff x="978300" y="0"/>
              <a:chExt cx="1491714" cy="825738"/>
            </a:xfrm>
          </xdr:grpSpPr>
          <xdr:sp macro="" textlink="">
            <xdr:nvSpPr>
              <xdr:cNvPr id="72" name="TextBox 71">
                <a:hlinkClick xmlns:r="http://schemas.openxmlformats.org/officeDocument/2006/relationships" r:id="rId5"/>
                <a:extLst>
                  <a:ext uri="{FF2B5EF4-FFF2-40B4-BE49-F238E27FC236}">
                    <a16:creationId xmlns:a16="http://schemas.microsoft.com/office/drawing/2014/main" id="{89B870BF-6FFA-4FD2-9078-D85AA2A1A828}"/>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73" name="TextBox 72">
                <a:hlinkClick xmlns:r="http://schemas.openxmlformats.org/officeDocument/2006/relationships" r:id="rId6"/>
                <a:extLst>
                  <a:ext uri="{FF2B5EF4-FFF2-40B4-BE49-F238E27FC236}">
                    <a16:creationId xmlns:a16="http://schemas.microsoft.com/office/drawing/2014/main" id="{E0034B07-9C4A-4133-90F4-AC237EE9D0F7}"/>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74" name="TextBox 73">
                <a:hlinkClick xmlns:r="http://schemas.openxmlformats.org/officeDocument/2006/relationships" r:id="rId7"/>
                <a:extLst>
                  <a:ext uri="{FF2B5EF4-FFF2-40B4-BE49-F238E27FC236}">
                    <a16:creationId xmlns:a16="http://schemas.microsoft.com/office/drawing/2014/main" id="{798B527C-B05B-4D49-A02E-50FDA8D8A200}"/>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1" name="TextBox 110">
                <a:extLst>
                  <a:ext uri="{FF2B5EF4-FFF2-40B4-BE49-F238E27FC236}">
                    <a16:creationId xmlns:a16="http://schemas.microsoft.com/office/drawing/2014/main" id="{02840C6E-8C6D-48AD-8A6F-A6C8A8BA82F9}"/>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2" name="Group 41">
              <a:extLst>
                <a:ext uri="{FF2B5EF4-FFF2-40B4-BE49-F238E27FC236}">
                  <a16:creationId xmlns:a16="http://schemas.microsoft.com/office/drawing/2014/main" id="{CFE011C3-AB0A-4E42-8E9D-A95F03C2694D}"/>
                </a:ext>
              </a:extLst>
            </xdr:cNvPr>
            <xdr:cNvGrpSpPr/>
          </xdr:nvGrpSpPr>
          <xdr:grpSpPr>
            <a:xfrm>
              <a:off x="3302711" y="0"/>
              <a:ext cx="1584244" cy="662238"/>
              <a:chOff x="2530688" y="0"/>
              <a:chExt cx="1484909" cy="663813"/>
            </a:xfrm>
          </xdr:grpSpPr>
          <xdr:sp macro="" textlink="">
            <xdr:nvSpPr>
              <xdr:cNvPr id="69" name="TextBox 68">
                <a:hlinkClick xmlns:r="http://schemas.openxmlformats.org/officeDocument/2006/relationships" r:id="rId8"/>
                <a:extLst>
                  <a:ext uri="{FF2B5EF4-FFF2-40B4-BE49-F238E27FC236}">
                    <a16:creationId xmlns:a16="http://schemas.microsoft.com/office/drawing/2014/main" id="{A48685AB-432E-47AD-B8E1-54D9BF7AC8BA}"/>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70" name="TextBox 69">
                <a:hlinkClick xmlns:r="http://schemas.openxmlformats.org/officeDocument/2006/relationships" r:id="rId9"/>
                <a:extLst>
                  <a:ext uri="{FF2B5EF4-FFF2-40B4-BE49-F238E27FC236}">
                    <a16:creationId xmlns:a16="http://schemas.microsoft.com/office/drawing/2014/main" id="{6327B8C2-B910-4500-A85D-055C6092D9C6}"/>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71" name="TextBox 70">
                <a:extLst>
                  <a:ext uri="{FF2B5EF4-FFF2-40B4-BE49-F238E27FC236}">
                    <a16:creationId xmlns:a16="http://schemas.microsoft.com/office/drawing/2014/main" id="{B4891B0E-7EE1-4793-8C91-03319138157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3" name="Group 42">
              <a:extLst>
                <a:ext uri="{FF2B5EF4-FFF2-40B4-BE49-F238E27FC236}">
                  <a16:creationId xmlns:a16="http://schemas.microsoft.com/office/drawing/2014/main" id="{485CEA87-D5DE-4E46-97FD-8A04E15337A7}"/>
                </a:ext>
              </a:extLst>
            </xdr:cNvPr>
            <xdr:cNvGrpSpPr/>
          </xdr:nvGrpSpPr>
          <xdr:grpSpPr>
            <a:xfrm>
              <a:off x="4954554" y="0"/>
              <a:ext cx="1562560" cy="662238"/>
              <a:chOff x="4078956" y="0"/>
              <a:chExt cx="1464584" cy="663813"/>
            </a:xfrm>
          </xdr:grpSpPr>
          <xdr:sp macro="" textlink="">
            <xdr:nvSpPr>
              <xdr:cNvPr id="66" name="TextBox 65">
                <a:hlinkClick xmlns:r="http://schemas.openxmlformats.org/officeDocument/2006/relationships" r:id="rId10"/>
                <a:extLst>
                  <a:ext uri="{FF2B5EF4-FFF2-40B4-BE49-F238E27FC236}">
                    <a16:creationId xmlns:a16="http://schemas.microsoft.com/office/drawing/2014/main" id="{05C51305-56CD-4AFA-AD31-C6313FD25513}"/>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67" name="TextBox 66">
                <a:hlinkClick xmlns:r="http://schemas.openxmlformats.org/officeDocument/2006/relationships" r:id="rId11"/>
                <a:extLst>
                  <a:ext uri="{FF2B5EF4-FFF2-40B4-BE49-F238E27FC236}">
                    <a16:creationId xmlns:a16="http://schemas.microsoft.com/office/drawing/2014/main" id="{6C3CF7A5-3DC9-488F-B49D-FB871C25937F}"/>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68" name="TextBox 67">
                <a:extLst>
                  <a:ext uri="{FF2B5EF4-FFF2-40B4-BE49-F238E27FC236}">
                    <a16:creationId xmlns:a16="http://schemas.microsoft.com/office/drawing/2014/main" id="{05BA8B4C-44F6-4B97-A32F-EB4BBA0E00D1}"/>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4" name="Group 43">
              <a:extLst>
                <a:ext uri="{FF2B5EF4-FFF2-40B4-BE49-F238E27FC236}">
                  <a16:creationId xmlns:a16="http://schemas.microsoft.com/office/drawing/2014/main" id="{970AC9B0-3100-4DDA-9543-BA2D42BB0D03}"/>
                </a:ext>
              </a:extLst>
            </xdr:cNvPr>
            <xdr:cNvGrpSpPr/>
          </xdr:nvGrpSpPr>
          <xdr:grpSpPr>
            <a:xfrm>
              <a:off x="6635513" y="0"/>
              <a:ext cx="1584243" cy="662238"/>
              <a:chOff x="5654517" y="0"/>
              <a:chExt cx="1484908" cy="663813"/>
            </a:xfrm>
          </xdr:grpSpPr>
          <xdr:sp macro="" textlink="">
            <xdr:nvSpPr>
              <xdr:cNvPr id="63" name="TextBox 62">
                <a:hlinkClick xmlns:r="http://schemas.openxmlformats.org/officeDocument/2006/relationships" r:id="rId12"/>
                <a:extLst>
                  <a:ext uri="{FF2B5EF4-FFF2-40B4-BE49-F238E27FC236}">
                    <a16:creationId xmlns:a16="http://schemas.microsoft.com/office/drawing/2014/main" id="{883448BF-C8A3-411D-B1D2-E7053BC2B0EF}"/>
                  </a:ext>
                </a:extLst>
              </xdr:cNvPr>
              <xdr:cNvSpPr txBox="1"/>
            </xdr:nvSpPr>
            <xdr:spPr>
              <a:xfrm>
                <a:off x="5654517" y="357888"/>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64" name="TextBox 63">
                <a:hlinkClick xmlns:r="http://schemas.openxmlformats.org/officeDocument/2006/relationships" r:id="rId13"/>
                <a:extLst>
                  <a:ext uri="{FF2B5EF4-FFF2-40B4-BE49-F238E27FC236}">
                    <a16:creationId xmlns:a16="http://schemas.microsoft.com/office/drawing/2014/main" id="{EE8FC757-2013-4E8B-82A9-3B191BE5A4A9}"/>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65" name="TextBox 64">
                <a:extLst>
                  <a:ext uri="{FF2B5EF4-FFF2-40B4-BE49-F238E27FC236}">
                    <a16:creationId xmlns:a16="http://schemas.microsoft.com/office/drawing/2014/main" id="{F31F43FF-ACA4-40D1-84B8-861CF4DF02D3}"/>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5" name="Group 44">
              <a:extLst>
                <a:ext uri="{FF2B5EF4-FFF2-40B4-BE49-F238E27FC236}">
                  <a16:creationId xmlns:a16="http://schemas.microsoft.com/office/drawing/2014/main" id="{67016868-23E6-4AF8-BC22-E5A024782957}"/>
                </a:ext>
              </a:extLst>
            </xdr:cNvPr>
            <xdr:cNvGrpSpPr/>
          </xdr:nvGrpSpPr>
          <xdr:grpSpPr>
            <a:xfrm>
              <a:off x="8301914" y="0"/>
              <a:ext cx="1584243" cy="981336"/>
              <a:chOff x="7216431" y="0"/>
              <a:chExt cx="1484908" cy="978138"/>
            </a:xfrm>
          </xdr:grpSpPr>
          <xdr:sp macro="" textlink="">
            <xdr:nvSpPr>
              <xdr:cNvPr id="58" name="TextBox 57">
                <a:hlinkClick xmlns:r="http://schemas.openxmlformats.org/officeDocument/2006/relationships" r:id="rId14"/>
                <a:extLst>
                  <a:ext uri="{FF2B5EF4-FFF2-40B4-BE49-F238E27FC236}">
                    <a16:creationId xmlns:a16="http://schemas.microsoft.com/office/drawing/2014/main" id="{B2F12E1C-C6E8-4A7A-8E2F-46D216CC331C}"/>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59" name="TextBox 58">
                <a:hlinkClick xmlns:r="http://schemas.openxmlformats.org/officeDocument/2006/relationships" r:id="rId15"/>
                <a:extLst>
                  <a:ext uri="{FF2B5EF4-FFF2-40B4-BE49-F238E27FC236}">
                    <a16:creationId xmlns:a16="http://schemas.microsoft.com/office/drawing/2014/main" id="{ECD05DED-77BA-4869-87B1-8F292EDB529B}"/>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0" name="TextBox 59">
                <a:hlinkClick xmlns:r="http://schemas.openxmlformats.org/officeDocument/2006/relationships" r:id="rId16"/>
                <a:extLst>
                  <a:ext uri="{FF2B5EF4-FFF2-40B4-BE49-F238E27FC236}">
                    <a16:creationId xmlns:a16="http://schemas.microsoft.com/office/drawing/2014/main" id="{D78098FE-343E-414F-A0F9-A0447B598356}"/>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1" name="TextBox 60">
                <a:extLst>
                  <a:ext uri="{FF2B5EF4-FFF2-40B4-BE49-F238E27FC236}">
                    <a16:creationId xmlns:a16="http://schemas.microsoft.com/office/drawing/2014/main" id="{F7B75FDF-B90D-466A-8FC3-CC7735F03C88}"/>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2" name="TextBox 61">
                <a:hlinkClick xmlns:r="http://schemas.openxmlformats.org/officeDocument/2006/relationships" r:id="rId17"/>
                <a:extLst>
                  <a:ext uri="{FF2B5EF4-FFF2-40B4-BE49-F238E27FC236}">
                    <a16:creationId xmlns:a16="http://schemas.microsoft.com/office/drawing/2014/main" id="{5721190A-40C1-4105-B3E0-88C1553B5F75}"/>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46" name="Group 45">
              <a:extLst>
                <a:ext uri="{FF2B5EF4-FFF2-40B4-BE49-F238E27FC236}">
                  <a16:creationId xmlns:a16="http://schemas.microsoft.com/office/drawing/2014/main" id="{DD9D121F-703A-4ADD-804C-8DAAA915DF14}"/>
                </a:ext>
              </a:extLst>
            </xdr:cNvPr>
            <xdr:cNvGrpSpPr/>
          </xdr:nvGrpSpPr>
          <xdr:grpSpPr>
            <a:xfrm>
              <a:off x="9962104" y="0"/>
              <a:ext cx="1588508" cy="821118"/>
              <a:chOff x="8772524" y="0"/>
              <a:chExt cx="1488905" cy="820275"/>
            </a:xfrm>
          </xdr:grpSpPr>
          <xdr:sp macro="" textlink="">
            <xdr:nvSpPr>
              <xdr:cNvPr id="54" name="TextBox 53">
                <a:hlinkClick xmlns:r="http://schemas.openxmlformats.org/officeDocument/2006/relationships" r:id="rId18"/>
                <a:extLst>
                  <a:ext uri="{FF2B5EF4-FFF2-40B4-BE49-F238E27FC236}">
                    <a16:creationId xmlns:a16="http://schemas.microsoft.com/office/drawing/2014/main" id="{26E1EFC8-7FE0-4243-9097-4BD3FBA99423}"/>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55" name="TextBox 54">
                <a:hlinkClick xmlns:r="http://schemas.openxmlformats.org/officeDocument/2006/relationships" r:id="rId19"/>
                <a:extLst>
                  <a:ext uri="{FF2B5EF4-FFF2-40B4-BE49-F238E27FC236}">
                    <a16:creationId xmlns:a16="http://schemas.microsoft.com/office/drawing/2014/main" id="{F6598643-77BD-45CB-8F5A-BD54BCCCFB4C}"/>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6" name="TextBox 55">
                <a:extLst>
                  <a:ext uri="{FF2B5EF4-FFF2-40B4-BE49-F238E27FC236}">
                    <a16:creationId xmlns:a16="http://schemas.microsoft.com/office/drawing/2014/main" id="{C9E9B316-E1DE-44EC-BDAB-5380E27F77FE}"/>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57" name="TextBox 56">
                <a:hlinkClick xmlns:r="http://schemas.openxmlformats.org/officeDocument/2006/relationships" r:id="rId20"/>
                <a:extLst>
                  <a:ext uri="{FF2B5EF4-FFF2-40B4-BE49-F238E27FC236}">
                    <a16:creationId xmlns:a16="http://schemas.microsoft.com/office/drawing/2014/main" id="{C1CE398C-9C09-4B2E-A3C4-9C6BF699C80D}"/>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47" name="Group 46">
              <a:extLst>
                <a:ext uri="{FF2B5EF4-FFF2-40B4-BE49-F238E27FC236}">
                  <a16:creationId xmlns:a16="http://schemas.microsoft.com/office/drawing/2014/main" id="{852A4DF1-1B05-41AC-937F-3E5B92921170}"/>
                </a:ext>
              </a:extLst>
            </xdr:cNvPr>
            <xdr:cNvGrpSpPr/>
          </xdr:nvGrpSpPr>
          <xdr:grpSpPr>
            <a:xfrm>
              <a:off x="0" y="0"/>
              <a:ext cx="1584245" cy="1006853"/>
              <a:chOff x="0" y="0"/>
              <a:chExt cx="1584245" cy="1006853"/>
            </a:xfrm>
          </xdr:grpSpPr>
          <xdr:sp macro="" textlink="">
            <xdr:nvSpPr>
              <xdr:cNvPr id="49" name="TextBox 48">
                <a:hlinkClick xmlns:r="http://schemas.openxmlformats.org/officeDocument/2006/relationships" r:id="rId21"/>
                <a:extLst>
                  <a:ext uri="{FF2B5EF4-FFF2-40B4-BE49-F238E27FC236}">
                    <a16:creationId xmlns:a16="http://schemas.microsoft.com/office/drawing/2014/main" id="{9E69AB11-EA0A-43DD-A536-485470A02DF7}"/>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0" name="TextBox 49">
                <a:hlinkClick xmlns:r="http://schemas.openxmlformats.org/officeDocument/2006/relationships" r:id="rId22"/>
                <a:extLst>
                  <a:ext uri="{FF2B5EF4-FFF2-40B4-BE49-F238E27FC236}">
                    <a16:creationId xmlns:a16="http://schemas.microsoft.com/office/drawing/2014/main" id="{5BB3B897-1FF4-4044-88A9-1DE15612C9A7}"/>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1" name="TextBox 50">
                <a:extLst>
                  <a:ext uri="{FF2B5EF4-FFF2-40B4-BE49-F238E27FC236}">
                    <a16:creationId xmlns:a16="http://schemas.microsoft.com/office/drawing/2014/main" id="{E0DEC92E-7D4E-4B78-BAA4-AA3C4E0A2896}"/>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2" name="TextBox 51">
                <a:hlinkClick xmlns:r="http://schemas.openxmlformats.org/officeDocument/2006/relationships" r:id="rId23"/>
                <a:extLst>
                  <a:ext uri="{FF2B5EF4-FFF2-40B4-BE49-F238E27FC236}">
                    <a16:creationId xmlns:a16="http://schemas.microsoft.com/office/drawing/2014/main" id="{AA7D0E46-E2BB-49CC-AF28-B732ED530967}"/>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53" name="TextBox 52">
                <a:hlinkClick xmlns:r="http://schemas.openxmlformats.org/officeDocument/2006/relationships" r:id="rId24"/>
                <a:extLst>
                  <a:ext uri="{FF2B5EF4-FFF2-40B4-BE49-F238E27FC236}">
                    <a16:creationId xmlns:a16="http://schemas.microsoft.com/office/drawing/2014/main" id="{D9046BD4-2324-4445-93F4-8E50AA4C1334}"/>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48" name="Picture 47">
              <a:extLst>
                <a:ext uri="{FF2B5EF4-FFF2-40B4-BE49-F238E27FC236}">
                  <a16:creationId xmlns:a16="http://schemas.microsoft.com/office/drawing/2014/main" id="{0455C756-636B-4803-8730-DD9CAC64EE38}"/>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21</xdr:col>
      <xdr:colOff>30359</xdr:colOff>
      <xdr:row>7</xdr:row>
      <xdr:rowOff>134475</xdr:rowOff>
    </xdr:to>
    <xdr:grpSp>
      <xdr:nvGrpSpPr>
        <xdr:cNvPr id="38" name="Group 37">
          <a:extLst>
            <a:ext uri="{FF2B5EF4-FFF2-40B4-BE49-F238E27FC236}">
              <a16:creationId xmlns:a16="http://schemas.microsoft.com/office/drawing/2014/main" id="{D30E9103-ACE1-4B78-83CC-5387651744BC}"/>
            </a:ext>
          </a:extLst>
        </xdr:cNvPr>
        <xdr:cNvGrpSpPr/>
      </xdr:nvGrpSpPr>
      <xdr:grpSpPr>
        <a:xfrm>
          <a:off x="0" y="0"/>
          <a:ext cx="13565384" cy="1467975"/>
          <a:chOff x="0" y="0"/>
          <a:chExt cx="13565384" cy="1467975"/>
        </a:xfrm>
      </xdr:grpSpPr>
      <xdr:grpSp>
        <xdr:nvGrpSpPr>
          <xdr:cNvPr id="39" name="Group 38">
            <a:extLst>
              <a:ext uri="{FF2B5EF4-FFF2-40B4-BE49-F238E27FC236}">
                <a16:creationId xmlns:a16="http://schemas.microsoft.com/office/drawing/2014/main" id="{24E37237-F37E-46D9-A0BB-8A5B765BB089}"/>
              </a:ext>
            </a:extLst>
          </xdr:cNvPr>
          <xdr:cNvGrpSpPr/>
        </xdr:nvGrpSpPr>
        <xdr:grpSpPr>
          <a:xfrm>
            <a:off x="1652795" y="804449"/>
            <a:ext cx="9867209" cy="663526"/>
            <a:chOff x="984225" y="802812"/>
            <a:chExt cx="9248512" cy="665163"/>
          </a:xfrm>
        </xdr:grpSpPr>
        <xdr:sp macro="" textlink="">
          <xdr:nvSpPr>
            <xdr:cNvPr id="112" name="TextBox 111">
              <a:hlinkClick xmlns:r="http://schemas.openxmlformats.org/officeDocument/2006/relationships" r:id="rId1"/>
              <a:extLst>
                <a:ext uri="{FF2B5EF4-FFF2-40B4-BE49-F238E27FC236}">
                  <a16:creationId xmlns:a16="http://schemas.microsoft.com/office/drawing/2014/main" id="{DAC167AC-2D72-48E4-A922-ED718D8E4E14}"/>
                </a:ext>
              </a:extLst>
            </xdr:cNvPr>
            <xdr:cNvSpPr txBox="1"/>
          </xdr:nvSpPr>
          <xdr:spPr>
            <a:xfrm>
              <a:off x="989732" y="1162050"/>
              <a:ext cx="1450937" cy="144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13" name="TextBox 112">
              <a:hlinkClick xmlns:r="http://schemas.openxmlformats.org/officeDocument/2006/relationships" r:id="rId2"/>
              <a:extLst>
                <a:ext uri="{FF2B5EF4-FFF2-40B4-BE49-F238E27FC236}">
                  <a16:creationId xmlns:a16="http://schemas.microsoft.com/office/drawing/2014/main" id="{20DD3999-9DE2-4982-A463-C4B395E4EFE0}"/>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14" name="TextBox 113">
              <a:hlinkClick xmlns:r="http://schemas.openxmlformats.org/officeDocument/2006/relationships" r:id="rId3"/>
              <a:extLst>
                <a:ext uri="{FF2B5EF4-FFF2-40B4-BE49-F238E27FC236}">
                  <a16:creationId xmlns:a16="http://schemas.microsoft.com/office/drawing/2014/main" id="{22ECEC88-D8FC-46FF-9644-7F19265D7718}"/>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15" name="TextBox 114">
              <a:extLst>
                <a:ext uri="{FF2B5EF4-FFF2-40B4-BE49-F238E27FC236}">
                  <a16:creationId xmlns:a16="http://schemas.microsoft.com/office/drawing/2014/main" id="{518C21C5-9B12-43B2-854F-22A7E0C6B162}"/>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16" name="TextBox 115">
              <a:hlinkClick xmlns:r="http://schemas.openxmlformats.org/officeDocument/2006/relationships" r:id="rId4"/>
              <a:extLst>
                <a:ext uri="{FF2B5EF4-FFF2-40B4-BE49-F238E27FC236}">
                  <a16:creationId xmlns:a16="http://schemas.microsoft.com/office/drawing/2014/main" id="{C88568E2-C177-4DE2-B8B2-F6A9C98781ED}"/>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40" name="Group 39">
            <a:extLst>
              <a:ext uri="{FF2B5EF4-FFF2-40B4-BE49-F238E27FC236}">
                <a16:creationId xmlns:a16="http://schemas.microsoft.com/office/drawing/2014/main" id="{FE1BF511-9791-4186-9231-8E0A62CEDD94}"/>
              </a:ext>
            </a:extLst>
          </xdr:cNvPr>
          <xdr:cNvGrpSpPr/>
        </xdr:nvGrpSpPr>
        <xdr:grpSpPr>
          <a:xfrm>
            <a:off x="0" y="0"/>
            <a:ext cx="13565384" cy="1006853"/>
            <a:chOff x="0" y="0"/>
            <a:chExt cx="13565384" cy="1006853"/>
          </a:xfrm>
        </xdr:grpSpPr>
        <xdr:grpSp>
          <xdr:nvGrpSpPr>
            <xdr:cNvPr id="41" name="Group 40">
              <a:extLst>
                <a:ext uri="{FF2B5EF4-FFF2-40B4-BE49-F238E27FC236}">
                  <a16:creationId xmlns:a16="http://schemas.microsoft.com/office/drawing/2014/main" id="{B00968DC-4E3E-4B46-8EC6-5E7762998238}"/>
                </a:ext>
              </a:extLst>
            </xdr:cNvPr>
            <xdr:cNvGrpSpPr/>
          </xdr:nvGrpSpPr>
          <xdr:grpSpPr>
            <a:xfrm>
              <a:off x="1646474" y="0"/>
              <a:ext cx="1591505" cy="826333"/>
              <a:chOff x="978300" y="0"/>
              <a:chExt cx="1491714" cy="825738"/>
            </a:xfrm>
          </xdr:grpSpPr>
          <xdr:sp macro="" textlink="">
            <xdr:nvSpPr>
              <xdr:cNvPr id="72" name="TextBox 71">
                <a:hlinkClick xmlns:r="http://schemas.openxmlformats.org/officeDocument/2006/relationships" r:id="rId5"/>
                <a:extLst>
                  <a:ext uri="{FF2B5EF4-FFF2-40B4-BE49-F238E27FC236}">
                    <a16:creationId xmlns:a16="http://schemas.microsoft.com/office/drawing/2014/main" id="{FCA9DF8C-B107-46E3-8320-F63745AB10B1}"/>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73" name="TextBox 72">
                <a:hlinkClick xmlns:r="http://schemas.openxmlformats.org/officeDocument/2006/relationships" r:id="rId6"/>
                <a:extLst>
                  <a:ext uri="{FF2B5EF4-FFF2-40B4-BE49-F238E27FC236}">
                    <a16:creationId xmlns:a16="http://schemas.microsoft.com/office/drawing/2014/main" id="{954B24F2-5276-4CD1-A172-6FDAA95062C2}"/>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74" name="TextBox 73">
                <a:hlinkClick xmlns:r="http://schemas.openxmlformats.org/officeDocument/2006/relationships" r:id="rId7"/>
                <a:extLst>
                  <a:ext uri="{FF2B5EF4-FFF2-40B4-BE49-F238E27FC236}">
                    <a16:creationId xmlns:a16="http://schemas.microsoft.com/office/drawing/2014/main" id="{FA7551C9-C595-4FAD-BFF6-DC5160D26C63}"/>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1" name="TextBox 110">
                <a:extLst>
                  <a:ext uri="{FF2B5EF4-FFF2-40B4-BE49-F238E27FC236}">
                    <a16:creationId xmlns:a16="http://schemas.microsoft.com/office/drawing/2014/main" id="{B36BABD9-298C-4108-A6F9-37E81859C803}"/>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2" name="Group 41">
              <a:extLst>
                <a:ext uri="{FF2B5EF4-FFF2-40B4-BE49-F238E27FC236}">
                  <a16:creationId xmlns:a16="http://schemas.microsoft.com/office/drawing/2014/main" id="{3D76404A-5E15-4F65-82B6-7B14D9EF4942}"/>
                </a:ext>
              </a:extLst>
            </xdr:cNvPr>
            <xdr:cNvGrpSpPr/>
          </xdr:nvGrpSpPr>
          <xdr:grpSpPr>
            <a:xfrm>
              <a:off x="3302711" y="0"/>
              <a:ext cx="1584244" cy="662238"/>
              <a:chOff x="2530688" y="0"/>
              <a:chExt cx="1484909" cy="663813"/>
            </a:xfrm>
          </xdr:grpSpPr>
          <xdr:sp macro="" textlink="">
            <xdr:nvSpPr>
              <xdr:cNvPr id="69" name="TextBox 68">
                <a:hlinkClick xmlns:r="http://schemas.openxmlformats.org/officeDocument/2006/relationships" r:id="rId8"/>
                <a:extLst>
                  <a:ext uri="{FF2B5EF4-FFF2-40B4-BE49-F238E27FC236}">
                    <a16:creationId xmlns:a16="http://schemas.microsoft.com/office/drawing/2014/main" id="{7C53733D-0BCE-4EDA-BFBC-A2BFB9411F82}"/>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70" name="TextBox 69">
                <a:hlinkClick xmlns:r="http://schemas.openxmlformats.org/officeDocument/2006/relationships" r:id="rId9"/>
                <a:extLst>
                  <a:ext uri="{FF2B5EF4-FFF2-40B4-BE49-F238E27FC236}">
                    <a16:creationId xmlns:a16="http://schemas.microsoft.com/office/drawing/2014/main" id="{1779D543-7A58-4371-B2CF-55BDCFA94069}"/>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71" name="TextBox 70">
                <a:extLst>
                  <a:ext uri="{FF2B5EF4-FFF2-40B4-BE49-F238E27FC236}">
                    <a16:creationId xmlns:a16="http://schemas.microsoft.com/office/drawing/2014/main" id="{49CF6C41-996D-4271-9CF8-C8012D5CD758}"/>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3" name="Group 42">
              <a:extLst>
                <a:ext uri="{FF2B5EF4-FFF2-40B4-BE49-F238E27FC236}">
                  <a16:creationId xmlns:a16="http://schemas.microsoft.com/office/drawing/2014/main" id="{0701C8DC-59B1-4C62-8D74-6936D2E1936C}"/>
                </a:ext>
              </a:extLst>
            </xdr:cNvPr>
            <xdr:cNvGrpSpPr/>
          </xdr:nvGrpSpPr>
          <xdr:grpSpPr>
            <a:xfrm>
              <a:off x="4954554" y="0"/>
              <a:ext cx="1562560" cy="662238"/>
              <a:chOff x="4078956" y="0"/>
              <a:chExt cx="1464584" cy="663813"/>
            </a:xfrm>
          </xdr:grpSpPr>
          <xdr:sp macro="" textlink="">
            <xdr:nvSpPr>
              <xdr:cNvPr id="66" name="TextBox 65">
                <a:hlinkClick xmlns:r="http://schemas.openxmlformats.org/officeDocument/2006/relationships" r:id="rId10"/>
                <a:extLst>
                  <a:ext uri="{FF2B5EF4-FFF2-40B4-BE49-F238E27FC236}">
                    <a16:creationId xmlns:a16="http://schemas.microsoft.com/office/drawing/2014/main" id="{FE867B2A-3380-4E6D-91BE-56C475691AB8}"/>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67" name="TextBox 66">
                <a:hlinkClick xmlns:r="http://schemas.openxmlformats.org/officeDocument/2006/relationships" r:id="rId11"/>
                <a:extLst>
                  <a:ext uri="{FF2B5EF4-FFF2-40B4-BE49-F238E27FC236}">
                    <a16:creationId xmlns:a16="http://schemas.microsoft.com/office/drawing/2014/main" id="{1349BB91-16AB-459C-8764-12D52A089414}"/>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68" name="TextBox 67">
                <a:extLst>
                  <a:ext uri="{FF2B5EF4-FFF2-40B4-BE49-F238E27FC236}">
                    <a16:creationId xmlns:a16="http://schemas.microsoft.com/office/drawing/2014/main" id="{535D8C4C-A9D2-440A-AB6C-7BD8EF581FD4}"/>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4" name="Group 43">
              <a:extLst>
                <a:ext uri="{FF2B5EF4-FFF2-40B4-BE49-F238E27FC236}">
                  <a16:creationId xmlns:a16="http://schemas.microsoft.com/office/drawing/2014/main" id="{AD314C44-35E6-4ACA-86FD-9F34CF221798}"/>
                </a:ext>
              </a:extLst>
            </xdr:cNvPr>
            <xdr:cNvGrpSpPr/>
          </xdr:nvGrpSpPr>
          <xdr:grpSpPr>
            <a:xfrm>
              <a:off x="6635513" y="0"/>
              <a:ext cx="1584243" cy="662238"/>
              <a:chOff x="5654517" y="0"/>
              <a:chExt cx="1484908" cy="663813"/>
            </a:xfrm>
          </xdr:grpSpPr>
          <xdr:sp macro="" textlink="">
            <xdr:nvSpPr>
              <xdr:cNvPr id="63" name="TextBox 62">
                <a:hlinkClick xmlns:r="http://schemas.openxmlformats.org/officeDocument/2006/relationships" r:id="rId12"/>
                <a:extLst>
                  <a:ext uri="{FF2B5EF4-FFF2-40B4-BE49-F238E27FC236}">
                    <a16:creationId xmlns:a16="http://schemas.microsoft.com/office/drawing/2014/main" id="{8B951ACF-E902-4282-B4A6-652B56CCED4A}"/>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64" name="TextBox 63">
                <a:hlinkClick xmlns:r="http://schemas.openxmlformats.org/officeDocument/2006/relationships" r:id="rId13"/>
                <a:extLst>
                  <a:ext uri="{FF2B5EF4-FFF2-40B4-BE49-F238E27FC236}">
                    <a16:creationId xmlns:a16="http://schemas.microsoft.com/office/drawing/2014/main" id="{662318A5-D46D-4E48-AC07-1149C6B44086}"/>
                  </a:ext>
                </a:extLst>
              </xdr:cNvPr>
              <xdr:cNvSpPr txBox="1"/>
            </xdr:nvSpPr>
            <xdr:spPr>
              <a:xfrm>
                <a:off x="5654517" y="519813"/>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65" name="TextBox 64">
                <a:extLst>
                  <a:ext uri="{FF2B5EF4-FFF2-40B4-BE49-F238E27FC236}">
                    <a16:creationId xmlns:a16="http://schemas.microsoft.com/office/drawing/2014/main" id="{D9E459A9-28C4-4498-969D-48CC9EB57FED}"/>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5" name="Group 44">
              <a:extLst>
                <a:ext uri="{FF2B5EF4-FFF2-40B4-BE49-F238E27FC236}">
                  <a16:creationId xmlns:a16="http://schemas.microsoft.com/office/drawing/2014/main" id="{905BC9E4-5670-46DE-8BA3-D0CF0858D130}"/>
                </a:ext>
              </a:extLst>
            </xdr:cNvPr>
            <xdr:cNvGrpSpPr/>
          </xdr:nvGrpSpPr>
          <xdr:grpSpPr>
            <a:xfrm>
              <a:off x="8301914" y="0"/>
              <a:ext cx="1584243" cy="981336"/>
              <a:chOff x="7216431" y="0"/>
              <a:chExt cx="1484908" cy="978138"/>
            </a:xfrm>
          </xdr:grpSpPr>
          <xdr:sp macro="" textlink="">
            <xdr:nvSpPr>
              <xdr:cNvPr id="58" name="TextBox 57">
                <a:hlinkClick xmlns:r="http://schemas.openxmlformats.org/officeDocument/2006/relationships" r:id="rId14"/>
                <a:extLst>
                  <a:ext uri="{FF2B5EF4-FFF2-40B4-BE49-F238E27FC236}">
                    <a16:creationId xmlns:a16="http://schemas.microsoft.com/office/drawing/2014/main" id="{70143103-8928-48C3-84E6-D2C49D7D8C51}"/>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59" name="TextBox 58">
                <a:hlinkClick xmlns:r="http://schemas.openxmlformats.org/officeDocument/2006/relationships" r:id="rId15"/>
                <a:extLst>
                  <a:ext uri="{FF2B5EF4-FFF2-40B4-BE49-F238E27FC236}">
                    <a16:creationId xmlns:a16="http://schemas.microsoft.com/office/drawing/2014/main" id="{DB2EBEF8-8304-4B2A-8239-571ED4EB9F39}"/>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0" name="TextBox 59">
                <a:hlinkClick xmlns:r="http://schemas.openxmlformats.org/officeDocument/2006/relationships" r:id="rId16"/>
                <a:extLst>
                  <a:ext uri="{FF2B5EF4-FFF2-40B4-BE49-F238E27FC236}">
                    <a16:creationId xmlns:a16="http://schemas.microsoft.com/office/drawing/2014/main" id="{D355A12E-1258-4D4B-8339-94E49891D52A}"/>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1" name="TextBox 60">
                <a:extLst>
                  <a:ext uri="{FF2B5EF4-FFF2-40B4-BE49-F238E27FC236}">
                    <a16:creationId xmlns:a16="http://schemas.microsoft.com/office/drawing/2014/main" id="{15410663-28DA-415A-A5FA-101CAA5B5879}"/>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2" name="TextBox 61">
                <a:hlinkClick xmlns:r="http://schemas.openxmlformats.org/officeDocument/2006/relationships" r:id="rId17"/>
                <a:extLst>
                  <a:ext uri="{FF2B5EF4-FFF2-40B4-BE49-F238E27FC236}">
                    <a16:creationId xmlns:a16="http://schemas.microsoft.com/office/drawing/2014/main" id="{4E6CDF39-8E2D-4AD6-9102-19A24657D742}"/>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46" name="Group 45">
              <a:extLst>
                <a:ext uri="{FF2B5EF4-FFF2-40B4-BE49-F238E27FC236}">
                  <a16:creationId xmlns:a16="http://schemas.microsoft.com/office/drawing/2014/main" id="{BA979B62-DF77-4425-BE31-178E1EA119EC}"/>
                </a:ext>
              </a:extLst>
            </xdr:cNvPr>
            <xdr:cNvGrpSpPr/>
          </xdr:nvGrpSpPr>
          <xdr:grpSpPr>
            <a:xfrm>
              <a:off x="9962104" y="0"/>
              <a:ext cx="1588508" cy="821118"/>
              <a:chOff x="8772524" y="0"/>
              <a:chExt cx="1488905" cy="820275"/>
            </a:xfrm>
          </xdr:grpSpPr>
          <xdr:sp macro="" textlink="">
            <xdr:nvSpPr>
              <xdr:cNvPr id="54" name="TextBox 53">
                <a:hlinkClick xmlns:r="http://schemas.openxmlformats.org/officeDocument/2006/relationships" r:id="rId18"/>
                <a:extLst>
                  <a:ext uri="{FF2B5EF4-FFF2-40B4-BE49-F238E27FC236}">
                    <a16:creationId xmlns:a16="http://schemas.microsoft.com/office/drawing/2014/main" id="{4C5CBF0D-681D-47A6-B95C-2C220009EFD4}"/>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55" name="TextBox 54">
                <a:hlinkClick xmlns:r="http://schemas.openxmlformats.org/officeDocument/2006/relationships" r:id="rId19"/>
                <a:extLst>
                  <a:ext uri="{FF2B5EF4-FFF2-40B4-BE49-F238E27FC236}">
                    <a16:creationId xmlns:a16="http://schemas.microsoft.com/office/drawing/2014/main" id="{571F647A-DA89-4A5B-BFCF-E07786AEB065}"/>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6" name="TextBox 55">
                <a:extLst>
                  <a:ext uri="{FF2B5EF4-FFF2-40B4-BE49-F238E27FC236}">
                    <a16:creationId xmlns:a16="http://schemas.microsoft.com/office/drawing/2014/main" id="{5329E379-EA72-46D4-AB65-B937D7CDDBCE}"/>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57" name="TextBox 56">
                <a:hlinkClick xmlns:r="http://schemas.openxmlformats.org/officeDocument/2006/relationships" r:id="rId20"/>
                <a:extLst>
                  <a:ext uri="{FF2B5EF4-FFF2-40B4-BE49-F238E27FC236}">
                    <a16:creationId xmlns:a16="http://schemas.microsoft.com/office/drawing/2014/main" id="{5DE2403E-BF27-45B9-BF7B-18E9E9CDFB3B}"/>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47" name="Group 46">
              <a:extLst>
                <a:ext uri="{FF2B5EF4-FFF2-40B4-BE49-F238E27FC236}">
                  <a16:creationId xmlns:a16="http://schemas.microsoft.com/office/drawing/2014/main" id="{51C920B6-A53F-4D76-96AC-804732FDF183}"/>
                </a:ext>
              </a:extLst>
            </xdr:cNvPr>
            <xdr:cNvGrpSpPr/>
          </xdr:nvGrpSpPr>
          <xdr:grpSpPr>
            <a:xfrm>
              <a:off x="0" y="0"/>
              <a:ext cx="1584245" cy="1006853"/>
              <a:chOff x="0" y="0"/>
              <a:chExt cx="1584245" cy="1006853"/>
            </a:xfrm>
          </xdr:grpSpPr>
          <xdr:sp macro="" textlink="">
            <xdr:nvSpPr>
              <xdr:cNvPr id="49" name="TextBox 48">
                <a:hlinkClick xmlns:r="http://schemas.openxmlformats.org/officeDocument/2006/relationships" r:id="rId21"/>
                <a:extLst>
                  <a:ext uri="{FF2B5EF4-FFF2-40B4-BE49-F238E27FC236}">
                    <a16:creationId xmlns:a16="http://schemas.microsoft.com/office/drawing/2014/main" id="{1DA3AB7D-FC91-4ECE-884E-29E4C836915E}"/>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0" name="TextBox 49">
                <a:hlinkClick xmlns:r="http://schemas.openxmlformats.org/officeDocument/2006/relationships" r:id="rId22"/>
                <a:extLst>
                  <a:ext uri="{FF2B5EF4-FFF2-40B4-BE49-F238E27FC236}">
                    <a16:creationId xmlns:a16="http://schemas.microsoft.com/office/drawing/2014/main" id="{AF98C389-8CF5-4B0A-A245-D74BEFF49028}"/>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1" name="TextBox 50">
                <a:extLst>
                  <a:ext uri="{FF2B5EF4-FFF2-40B4-BE49-F238E27FC236}">
                    <a16:creationId xmlns:a16="http://schemas.microsoft.com/office/drawing/2014/main" id="{C9ECAC66-C316-4EB0-8190-D5F0BE9E2F2F}"/>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2" name="TextBox 51">
                <a:hlinkClick xmlns:r="http://schemas.openxmlformats.org/officeDocument/2006/relationships" r:id="rId23"/>
                <a:extLst>
                  <a:ext uri="{FF2B5EF4-FFF2-40B4-BE49-F238E27FC236}">
                    <a16:creationId xmlns:a16="http://schemas.microsoft.com/office/drawing/2014/main" id="{5D079151-4536-42EA-95E5-AF3F64868FD1}"/>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53" name="TextBox 52">
                <a:hlinkClick xmlns:r="http://schemas.openxmlformats.org/officeDocument/2006/relationships" r:id="rId24"/>
                <a:extLst>
                  <a:ext uri="{FF2B5EF4-FFF2-40B4-BE49-F238E27FC236}">
                    <a16:creationId xmlns:a16="http://schemas.microsoft.com/office/drawing/2014/main" id="{119E4728-9D54-4EF1-B777-2844CA9FA3A7}"/>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48" name="Picture 47">
              <a:extLst>
                <a:ext uri="{FF2B5EF4-FFF2-40B4-BE49-F238E27FC236}">
                  <a16:creationId xmlns:a16="http://schemas.microsoft.com/office/drawing/2014/main" id="{2C666B9E-4593-47B9-9D4B-E7EFB43CCD4A}"/>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659009</xdr:colOff>
      <xdr:row>7</xdr:row>
      <xdr:rowOff>134475</xdr:rowOff>
    </xdr:to>
    <xdr:grpSp>
      <xdr:nvGrpSpPr>
        <xdr:cNvPr id="38" name="Group 37">
          <a:extLst>
            <a:ext uri="{FF2B5EF4-FFF2-40B4-BE49-F238E27FC236}">
              <a16:creationId xmlns:a16="http://schemas.microsoft.com/office/drawing/2014/main" id="{F2777DCB-3F26-440F-8530-58C5BD22BEF2}"/>
            </a:ext>
          </a:extLst>
        </xdr:cNvPr>
        <xdr:cNvGrpSpPr/>
      </xdr:nvGrpSpPr>
      <xdr:grpSpPr>
        <a:xfrm>
          <a:off x="0" y="0"/>
          <a:ext cx="13565384" cy="1467975"/>
          <a:chOff x="0" y="0"/>
          <a:chExt cx="13565384" cy="1467975"/>
        </a:xfrm>
      </xdr:grpSpPr>
      <xdr:grpSp>
        <xdr:nvGrpSpPr>
          <xdr:cNvPr id="39" name="Group 38">
            <a:extLst>
              <a:ext uri="{FF2B5EF4-FFF2-40B4-BE49-F238E27FC236}">
                <a16:creationId xmlns:a16="http://schemas.microsoft.com/office/drawing/2014/main" id="{6A2E591D-2074-43E0-848E-00C3459AC9A9}"/>
              </a:ext>
            </a:extLst>
          </xdr:cNvPr>
          <xdr:cNvGrpSpPr/>
        </xdr:nvGrpSpPr>
        <xdr:grpSpPr>
          <a:xfrm>
            <a:off x="1652795" y="804449"/>
            <a:ext cx="9867209" cy="663526"/>
            <a:chOff x="984225" y="802812"/>
            <a:chExt cx="9248512" cy="665163"/>
          </a:xfrm>
        </xdr:grpSpPr>
        <xdr:sp macro="" textlink="">
          <xdr:nvSpPr>
            <xdr:cNvPr id="112" name="TextBox 111">
              <a:hlinkClick xmlns:r="http://schemas.openxmlformats.org/officeDocument/2006/relationships" r:id="rId1"/>
              <a:extLst>
                <a:ext uri="{FF2B5EF4-FFF2-40B4-BE49-F238E27FC236}">
                  <a16:creationId xmlns:a16="http://schemas.microsoft.com/office/drawing/2014/main" id="{EE4C73C1-6EF6-4D0A-A363-EF4E2C2B5EFC}"/>
                </a:ext>
              </a:extLst>
            </xdr:cNvPr>
            <xdr:cNvSpPr txBox="1"/>
          </xdr:nvSpPr>
          <xdr:spPr>
            <a:xfrm>
              <a:off x="989732" y="1162050"/>
              <a:ext cx="1450937" cy="144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13" name="TextBox 112">
              <a:hlinkClick xmlns:r="http://schemas.openxmlformats.org/officeDocument/2006/relationships" r:id="rId2"/>
              <a:extLst>
                <a:ext uri="{FF2B5EF4-FFF2-40B4-BE49-F238E27FC236}">
                  <a16:creationId xmlns:a16="http://schemas.microsoft.com/office/drawing/2014/main" id="{DAFE005D-6C32-4275-A6AF-555EF5702D2A}"/>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14" name="TextBox 113">
              <a:hlinkClick xmlns:r="http://schemas.openxmlformats.org/officeDocument/2006/relationships" r:id="rId3"/>
              <a:extLst>
                <a:ext uri="{FF2B5EF4-FFF2-40B4-BE49-F238E27FC236}">
                  <a16:creationId xmlns:a16="http://schemas.microsoft.com/office/drawing/2014/main" id="{FC3D1063-9995-427F-8D55-0233AE55B91A}"/>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15" name="TextBox 114">
              <a:extLst>
                <a:ext uri="{FF2B5EF4-FFF2-40B4-BE49-F238E27FC236}">
                  <a16:creationId xmlns:a16="http://schemas.microsoft.com/office/drawing/2014/main" id="{98B68C83-858E-4045-97B7-67708F0A9A09}"/>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16" name="TextBox 115">
              <a:hlinkClick xmlns:r="http://schemas.openxmlformats.org/officeDocument/2006/relationships" r:id="rId4"/>
              <a:extLst>
                <a:ext uri="{FF2B5EF4-FFF2-40B4-BE49-F238E27FC236}">
                  <a16:creationId xmlns:a16="http://schemas.microsoft.com/office/drawing/2014/main" id="{D2F878F3-13CF-4403-B23A-A747B5A550A3}"/>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40" name="Group 39">
            <a:extLst>
              <a:ext uri="{FF2B5EF4-FFF2-40B4-BE49-F238E27FC236}">
                <a16:creationId xmlns:a16="http://schemas.microsoft.com/office/drawing/2014/main" id="{5039D9BE-00C3-4AF4-9F9F-A70AB975D374}"/>
              </a:ext>
            </a:extLst>
          </xdr:cNvPr>
          <xdr:cNvGrpSpPr/>
        </xdr:nvGrpSpPr>
        <xdr:grpSpPr>
          <a:xfrm>
            <a:off x="0" y="0"/>
            <a:ext cx="13565384" cy="1006853"/>
            <a:chOff x="0" y="0"/>
            <a:chExt cx="13565384" cy="1006853"/>
          </a:xfrm>
        </xdr:grpSpPr>
        <xdr:grpSp>
          <xdr:nvGrpSpPr>
            <xdr:cNvPr id="41" name="Group 40">
              <a:extLst>
                <a:ext uri="{FF2B5EF4-FFF2-40B4-BE49-F238E27FC236}">
                  <a16:creationId xmlns:a16="http://schemas.microsoft.com/office/drawing/2014/main" id="{02CD782B-67CA-4207-BF20-443E96E46122}"/>
                </a:ext>
              </a:extLst>
            </xdr:cNvPr>
            <xdr:cNvGrpSpPr/>
          </xdr:nvGrpSpPr>
          <xdr:grpSpPr>
            <a:xfrm>
              <a:off x="1646474" y="0"/>
              <a:ext cx="1591505" cy="826333"/>
              <a:chOff x="978300" y="0"/>
              <a:chExt cx="1491714" cy="825738"/>
            </a:xfrm>
          </xdr:grpSpPr>
          <xdr:sp macro="" textlink="">
            <xdr:nvSpPr>
              <xdr:cNvPr id="72" name="TextBox 71">
                <a:hlinkClick xmlns:r="http://schemas.openxmlformats.org/officeDocument/2006/relationships" r:id="rId5"/>
                <a:extLst>
                  <a:ext uri="{FF2B5EF4-FFF2-40B4-BE49-F238E27FC236}">
                    <a16:creationId xmlns:a16="http://schemas.microsoft.com/office/drawing/2014/main" id="{429BDAD1-0EA9-4D54-8BFC-02212BEDF6D3}"/>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73" name="TextBox 72">
                <a:hlinkClick xmlns:r="http://schemas.openxmlformats.org/officeDocument/2006/relationships" r:id="rId6"/>
                <a:extLst>
                  <a:ext uri="{FF2B5EF4-FFF2-40B4-BE49-F238E27FC236}">
                    <a16:creationId xmlns:a16="http://schemas.microsoft.com/office/drawing/2014/main" id="{58F7035B-0FD3-472C-825E-35B608E5AA4F}"/>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74" name="TextBox 73">
                <a:hlinkClick xmlns:r="http://schemas.openxmlformats.org/officeDocument/2006/relationships" r:id="rId7"/>
                <a:extLst>
                  <a:ext uri="{FF2B5EF4-FFF2-40B4-BE49-F238E27FC236}">
                    <a16:creationId xmlns:a16="http://schemas.microsoft.com/office/drawing/2014/main" id="{9B0AFDAB-0C0E-40FD-A752-C78DE9EC13DF}"/>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1" name="TextBox 110">
                <a:extLst>
                  <a:ext uri="{FF2B5EF4-FFF2-40B4-BE49-F238E27FC236}">
                    <a16:creationId xmlns:a16="http://schemas.microsoft.com/office/drawing/2014/main" id="{85D06AEB-6177-402F-90EC-89B2ABDE1C1D}"/>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2" name="Group 41">
              <a:extLst>
                <a:ext uri="{FF2B5EF4-FFF2-40B4-BE49-F238E27FC236}">
                  <a16:creationId xmlns:a16="http://schemas.microsoft.com/office/drawing/2014/main" id="{A15AAA93-9107-4011-AD6E-9C43F276517E}"/>
                </a:ext>
              </a:extLst>
            </xdr:cNvPr>
            <xdr:cNvGrpSpPr/>
          </xdr:nvGrpSpPr>
          <xdr:grpSpPr>
            <a:xfrm>
              <a:off x="3302711" y="0"/>
              <a:ext cx="1584244" cy="662238"/>
              <a:chOff x="2530688" y="0"/>
              <a:chExt cx="1484909" cy="663813"/>
            </a:xfrm>
          </xdr:grpSpPr>
          <xdr:sp macro="" textlink="">
            <xdr:nvSpPr>
              <xdr:cNvPr id="69" name="TextBox 68">
                <a:hlinkClick xmlns:r="http://schemas.openxmlformats.org/officeDocument/2006/relationships" r:id="rId8"/>
                <a:extLst>
                  <a:ext uri="{FF2B5EF4-FFF2-40B4-BE49-F238E27FC236}">
                    <a16:creationId xmlns:a16="http://schemas.microsoft.com/office/drawing/2014/main" id="{0592F193-602F-43DA-ADD5-96619DF3285E}"/>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70" name="TextBox 69">
                <a:hlinkClick xmlns:r="http://schemas.openxmlformats.org/officeDocument/2006/relationships" r:id="rId9"/>
                <a:extLst>
                  <a:ext uri="{FF2B5EF4-FFF2-40B4-BE49-F238E27FC236}">
                    <a16:creationId xmlns:a16="http://schemas.microsoft.com/office/drawing/2014/main" id="{602A4852-C963-4BA4-8AD8-AF83AD61A54C}"/>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71" name="TextBox 70">
                <a:extLst>
                  <a:ext uri="{FF2B5EF4-FFF2-40B4-BE49-F238E27FC236}">
                    <a16:creationId xmlns:a16="http://schemas.microsoft.com/office/drawing/2014/main" id="{C7FECC88-2573-49F6-B6A4-87122D678CBD}"/>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3" name="Group 42">
              <a:extLst>
                <a:ext uri="{FF2B5EF4-FFF2-40B4-BE49-F238E27FC236}">
                  <a16:creationId xmlns:a16="http://schemas.microsoft.com/office/drawing/2014/main" id="{7EE7C911-1BED-4661-A642-3298B0C0D5F7}"/>
                </a:ext>
              </a:extLst>
            </xdr:cNvPr>
            <xdr:cNvGrpSpPr/>
          </xdr:nvGrpSpPr>
          <xdr:grpSpPr>
            <a:xfrm>
              <a:off x="4954554" y="0"/>
              <a:ext cx="1562560" cy="662238"/>
              <a:chOff x="4078956" y="0"/>
              <a:chExt cx="1464584" cy="663813"/>
            </a:xfrm>
          </xdr:grpSpPr>
          <xdr:sp macro="" textlink="">
            <xdr:nvSpPr>
              <xdr:cNvPr id="66" name="TextBox 65">
                <a:hlinkClick xmlns:r="http://schemas.openxmlformats.org/officeDocument/2006/relationships" r:id="rId10"/>
                <a:extLst>
                  <a:ext uri="{FF2B5EF4-FFF2-40B4-BE49-F238E27FC236}">
                    <a16:creationId xmlns:a16="http://schemas.microsoft.com/office/drawing/2014/main" id="{EE81A84D-434B-4CAD-BE2E-FB7730575F10}"/>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67" name="TextBox 66">
                <a:hlinkClick xmlns:r="http://schemas.openxmlformats.org/officeDocument/2006/relationships" r:id="rId11"/>
                <a:extLst>
                  <a:ext uri="{FF2B5EF4-FFF2-40B4-BE49-F238E27FC236}">
                    <a16:creationId xmlns:a16="http://schemas.microsoft.com/office/drawing/2014/main" id="{071C759A-2201-4DDB-B3D3-D6A884DFBCD7}"/>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68" name="TextBox 67">
                <a:extLst>
                  <a:ext uri="{FF2B5EF4-FFF2-40B4-BE49-F238E27FC236}">
                    <a16:creationId xmlns:a16="http://schemas.microsoft.com/office/drawing/2014/main" id="{5CAB957C-013F-4187-8AF2-80056EBBD73B}"/>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4" name="Group 43">
              <a:extLst>
                <a:ext uri="{FF2B5EF4-FFF2-40B4-BE49-F238E27FC236}">
                  <a16:creationId xmlns:a16="http://schemas.microsoft.com/office/drawing/2014/main" id="{AC5E12B6-12AD-4921-BA6B-82AC78DB9B0A}"/>
                </a:ext>
              </a:extLst>
            </xdr:cNvPr>
            <xdr:cNvGrpSpPr/>
          </xdr:nvGrpSpPr>
          <xdr:grpSpPr>
            <a:xfrm>
              <a:off x="6635513" y="0"/>
              <a:ext cx="1584243" cy="662238"/>
              <a:chOff x="5654517" y="0"/>
              <a:chExt cx="1484908" cy="663813"/>
            </a:xfrm>
          </xdr:grpSpPr>
          <xdr:sp macro="" textlink="">
            <xdr:nvSpPr>
              <xdr:cNvPr id="63" name="TextBox 62">
                <a:hlinkClick xmlns:r="http://schemas.openxmlformats.org/officeDocument/2006/relationships" r:id="rId12"/>
                <a:extLst>
                  <a:ext uri="{FF2B5EF4-FFF2-40B4-BE49-F238E27FC236}">
                    <a16:creationId xmlns:a16="http://schemas.microsoft.com/office/drawing/2014/main" id="{890ADDB8-4561-48C1-88B4-AAF68DEEBF1A}"/>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64" name="TextBox 63">
                <a:hlinkClick xmlns:r="http://schemas.openxmlformats.org/officeDocument/2006/relationships" r:id="rId13"/>
                <a:extLst>
                  <a:ext uri="{FF2B5EF4-FFF2-40B4-BE49-F238E27FC236}">
                    <a16:creationId xmlns:a16="http://schemas.microsoft.com/office/drawing/2014/main" id="{E90D3316-7D5C-48FC-9F35-B43E43CFEBBA}"/>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65" name="TextBox 64">
                <a:extLst>
                  <a:ext uri="{FF2B5EF4-FFF2-40B4-BE49-F238E27FC236}">
                    <a16:creationId xmlns:a16="http://schemas.microsoft.com/office/drawing/2014/main" id="{E2C42781-E32F-442D-A5AD-6989324D07A6}"/>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5" name="Group 44">
              <a:extLst>
                <a:ext uri="{FF2B5EF4-FFF2-40B4-BE49-F238E27FC236}">
                  <a16:creationId xmlns:a16="http://schemas.microsoft.com/office/drawing/2014/main" id="{21C22021-804D-4ADE-8B4C-11FDC615B35C}"/>
                </a:ext>
              </a:extLst>
            </xdr:cNvPr>
            <xdr:cNvGrpSpPr/>
          </xdr:nvGrpSpPr>
          <xdr:grpSpPr>
            <a:xfrm>
              <a:off x="8301914" y="0"/>
              <a:ext cx="1584243" cy="981336"/>
              <a:chOff x="7216431" y="0"/>
              <a:chExt cx="1484908" cy="978138"/>
            </a:xfrm>
          </xdr:grpSpPr>
          <xdr:sp macro="" textlink="">
            <xdr:nvSpPr>
              <xdr:cNvPr id="58" name="TextBox 57">
                <a:hlinkClick xmlns:r="http://schemas.openxmlformats.org/officeDocument/2006/relationships" r:id="rId14"/>
                <a:extLst>
                  <a:ext uri="{FF2B5EF4-FFF2-40B4-BE49-F238E27FC236}">
                    <a16:creationId xmlns:a16="http://schemas.microsoft.com/office/drawing/2014/main" id="{C0AB4EB2-A2C7-4FF6-973E-70BA27DFDC37}"/>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59" name="TextBox 58">
                <a:hlinkClick xmlns:r="http://schemas.openxmlformats.org/officeDocument/2006/relationships" r:id="rId15"/>
                <a:extLst>
                  <a:ext uri="{FF2B5EF4-FFF2-40B4-BE49-F238E27FC236}">
                    <a16:creationId xmlns:a16="http://schemas.microsoft.com/office/drawing/2014/main" id="{946DE211-FD41-4174-9ED8-EB683B6EE36E}"/>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0" name="TextBox 59">
                <a:hlinkClick xmlns:r="http://schemas.openxmlformats.org/officeDocument/2006/relationships" r:id="rId16"/>
                <a:extLst>
                  <a:ext uri="{FF2B5EF4-FFF2-40B4-BE49-F238E27FC236}">
                    <a16:creationId xmlns:a16="http://schemas.microsoft.com/office/drawing/2014/main" id="{5C1F68BA-4698-44F4-9ACE-E42EC1D3F83B}"/>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1" name="TextBox 60">
                <a:extLst>
                  <a:ext uri="{FF2B5EF4-FFF2-40B4-BE49-F238E27FC236}">
                    <a16:creationId xmlns:a16="http://schemas.microsoft.com/office/drawing/2014/main" id="{26DA0689-F4B9-4723-A75E-DBEC78F5B4FB}"/>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2" name="TextBox 61">
                <a:hlinkClick xmlns:r="http://schemas.openxmlformats.org/officeDocument/2006/relationships" r:id="rId17"/>
                <a:extLst>
                  <a:ext uri="{FF2B5EF4-FFF2-40B4-BE49-F238E27FC236}">
                    <a16:creationId xmlns:a16="http://schemas.microsoft.com/office/drawing/2014/main" id="{84287A8F-8C95-4628-8774-83BDBA06D49B}"/>
                  </a:ext>
                </a:extLst>
              </xdr:cNvPr>
              <xdr:cNvSpPr txBox="1"/>
            </xdr:nvSpPr>
            <xdr:spPr>
              <a:xfrm>
                <a:off x="7216431" y="348363"/>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46" name="Group 45">
              <a:extLst>
                <a:ext uri="{FF2B5EF4-FFF2-40B4-BE49-F238E27FC236}">
                  <a16:creationId xmlns:a16="http://schemas.microsoft.com/office/drawing/2014/main" id="{43569EE1-0295-4B10-9697-33AB95CEC729}"/>
                </a:ext>
              </a:extLst>
            </xdr:cNvPr>
            <xdr:cNvGrpSpPr/>
          </xdr:nvGrpSpPr>
          <xdr:grpSpPr>
            <a:xfrm>
              <a:off x="9962104" y="0"/>
              <a:ext cx="1588508" cy="821118"/>
              <a:chOff x="8772524" y="0"/>
              <a:chExt cx="1488905" cy="820275"/>
            </a:xfrm>
          </xdr:grpSpPr>
          <xdr:sp macro="" textlink="">
            <xdr:nvSpPr>
              <xdr:cNvPr id="54" name="TextBox 53">
                <a:hlinkClick xmlns:r="http://schemas.openxmlformats.org/officeDocument/2006/relationships" r:id="rId18"/>
                <a:extLst>
                  <a:ext uri="{FF2B5EF4-FFF2-40B4-BE49-F238E27FC236}">
                    <a16:creationId xmlns:a16="http://schemas.microsoft.com/office/drawing/2014/main" id="{FDDC1912-F31A-4ABC-A2EA-8AAA9D2F58CD}"/>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55" name="TextBox 54">
                <a:hlinkClick xmlns:r="http://schemas.openxmlformats.org/officeDocument/2006/relationships" r:id="rId19"/>
                <a:extLst>
                  <a:ext uri="{FF2B5EF4-FFF2-40B4-BE49-F238E27FC236}">
                    <a16:creationId xmlns:a16="http://schemas.microsoft.com/office/drawing/2014/main" id="{64A1A0E2-AA47-47D7-9C9B-1501582DE286}"/>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6" name="TextBox 55">
                <a:extLst>
                  <a:ext uri="{FF2B5EF4-FFF2-40B4-BE49-F238E27FC236}">
                    <a16:creationId xmlns:a16="http://schemas.microsoft.com/office/drawing/2014/main" id="{700BC615-1D9D-4EB8-8F4A-EE6141F51FD3}"/>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57" name="TextBox 56">
                <a:hlinkClick xmlns:r="http://schemas.openxmlformats.org/officeDocument/2006/relationships" r:id="rId20"/>
                <a:extLst>
                  <a:ext uri="{FF2B5EF4-FFF2-40B4-BE49-F238E27FC236}">
                    <a16:creationId xmlns:a16="http://schemas.microsoft.com/office/drawing/2014/main" id="{C9B34A45-8FDB-40A1-A840-47C41B4915EB}"/>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47" name="Group 46">
              <a:extLst>
                <a:ext uri="{FF2B5EF4-FFF2-40B4-BE49-F238E27FC236}">
                  <a16:creationId xmlns:a16="http://schemas.microsoft.com/office/drawing/2014/main" id="{7C113C45-B74F-4714-8F15-08C34AFC87D7}"/>
                </a:ext>
              </a:extLst>
            </xdr:cNvPr>
            <xdr:cNvGrpSpPr/>
          </xdr:nvGrpSpPr>
          <xdr:grpSpPr>
            <a:xfrm>
              <a:off x="0" y="0"/>
              <a:ext cx="1584245" cy="1006853"/>
              <a:chOff x="0" y="0"/>
              <a:chExt cx="1584245" cy="1006853"/>
            </a:xfrm>
          </xdr:grpSpPr>
          <xdr:sp macro="" textlink="">
            <xdr:nvSpPr>
              <xdr:cNvPr id="49" name="TextBox 48">
                <a:hlinkClick xmlns:r="http://schemas.openxmlformats.org/officeDocument/2006/relationships" r:id="rId21"/>
                <a:extLst>
                  <a:ext uri="{FF2B5EF4-FFF2-40B4-BE49-F238E27FC236}">
                    <a16:creationId xmlns:a16="http://schemas.microsoft.com/office/drawing/2014/main" id="{AA31DD52-4C01-4B64-B813-E7AC68D274E1}"/>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0" name="TextBox 49">
                <a:hlinkClick xmlns:r="http://schemas.openxmlformats.org/officeDocument/2006/relationships" r:id="rId22"/>
                <a:extLst>
                  <a:ext uri="{FF2B5EF4-FFF2-40B4-BE49-F238E27FC236}">
                    <a16:creationId xmlns:a16="http://schemas.microsoft.com/office/drawing/2014/main" id="{A32CAC81-4B69-4542-B45C-5FAD9DE637FE}"/>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1" name="TextBox 50">
                <a:extLst>
                  <a:ext uri="{FF2B5EF4-FFF2-40B4-BE49-F238E27FC236}">
                    <a16:creationId xmlns:a16="http://schemas.microsoft.com/office/drawing/2014/main" id="{2A0D00C9-3B90-4204-A8B5-177AB9EA2B62}"/>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2" name="TextBox 51">
                <a:hlinkClick xmlns:r="http://schemas.openxmlformats.org/officeDocument/2006/relationships" r:id="rId23"/>
                <a:extLst>
                  <a:ext uri="{FF2B5EF4-FFF2-40B4-BE49-F238E27FC236}">
                    <a16:creationId xmlns:a16="http://schemas.microsoft.com/office/drawing/2014/main" id="{55BC6716-5457-4E38-BA10-7003A1DCA86A}"/>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53" name="TextBox 52">
                <a:hlinkClick xmlns:r="http://schemas.openxmlformats.org/officeDocument/2006/relationships" r:id="rId24"/>
                <a:extLst>
                  <a:ext uri="{FF2B5EF4-FFF2-40B4-BE49-F238E27FC236}">
                    <a16:creationId xmlns:a16="http://schemas.microsoft.com/office/drawing/2014/main" id="{BCB18E10-4038-4B86-A87B-12E9737FFB80}"/>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48" name="Picture 47">
              <a:extLst>
                <a:ext uri="{FF2B5EF4-FFF2-40B4-BE49-F238E27FC236}">
                  <a16:creationId xmlns:a16="http://schemas.microsoft.com/office/drawing/2014/main" id="{880A4500-8071-4115-ACE2-51275F0C644F}"/>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16</xdr:col>
      <xdr:colOff>601859</xdr:colOff>
      <xdr:row>7</xdr:row>
      <xdr:rowOff>134475</xdr:rowOff>
    </xdr:to>
    <xdr:grpSp>
      <xdr:nvGrpSpPr>
        <xdr:cNvPr id="38" name="Group 37">
          <a:extLst>
            <a:ext uri="{FF2B5EF4-FFF2-40B4-BE49-F238E27FC236}">
              <a16:creationId xmlns:a16="http://schemas.microsoft.com/office/drawing/2014/main" id="{C53675FD-C251-4554-8E21-80823AEF97EE}"/>
            </a:ext>
          </a:extLst>
        </xdr:cNvPr>
        <xdr:cNvGrpSpPr/>
      </xdr:nvGrpSpPr>
      <xdr:grpSpPr>
        <a:xfrm>
          <a:off x="0" y="0"/>
          <a:ext cx="13565384" cy="1467975"/>
          <a:chOff x="0" y="0"/>
          <a:chExt cx="13565384" cy="1467975"/>
        </a:xfrm>
      </xdr:grpSpPr>
      <xdr:grpSp>
        <xdr:nvGrpSpPr>
          <xdr:cNvPr id="39" name="Group 38">
            <a:extLst>
              <a:ext uri="{FF2B5EF4-FFF2-40B4-BE49-F238E27FC236}">
                <a16:creationId xmlns:a16="http://schemas.microsoft.com/office/drawing/2014/main" id="{CA457812-A144-4A8F-BE61-83CBA79AD75E}"/>
              </a:ext>
            </a:extLst>
          </xdr:cNvPr>
          <xdr:cNvGrpSpPr/>
        </xdr:nvGrpSpPr>
        <xdr:grpSpPr>
          <a:xfrm>
            <a:off x="1652795" y="804449"/>
            <a:ext cx="9867209" cy="663526"/>
            <a:chOff x="984225" y="802812"/>
            <a:chExt cx="9248512" cy="665163"/>
          </a:xfrm>
        </xdr:grpSpPr>
        <xdr:sp macro="" textlink="">
          <xdr:nvSpPr>
            <xdr:cNvPr id="112" name="TextBox 111">
              <a:hlinkClick xmlns:r="http://schemas.openxmlformats.org/officeDocument/2006/relationships" r:id="rId1"/>
              <a:extLst>
                <a:ext uri="{FF2B5EF4-FFF2-40B4-BE49-F238E27FC236}">
                  <a16:creationId xmlns:a16="http://schemas.microsoft.com/office/drawing/2014/main" id="{CCE2E795-D003-4F14-981E-AAA37BFD3636}"/>
                </a:ext>
              </a:extLst>
            </xdr:cNvPr>
            <xdr:cNvSpPr txBox="1"/>
          </xdr:nvSpPr>
          <xdr:spPr>
            <a:xfrm>
              <a:off x="989732" y="1162050"/>
              <a:ext cx="1450937" cy="144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13" name="TextBox 112">
              <a:hlinkClick xmlns:r="http://schemas.openxmlformats.org/officeDocument/2006/relationships" r:id="rId2"/>
              <a:extLst>
                <a:ext uri="{FF2B5EF4-FFF2-40B4-BE49-F238E27FC236}">
                  <a16:creationId xmlns:a16="http://schemas.microsoft.com/office/drawing/2014/main" id="{4FB55725-CE67-4C47-B9D2-75B2441B46E2}"/>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14" name="TextBox 113">
              <a:hlinkClick xmlns:r="http://schemas.openxmlformats.org/officeDocument/2006/relationships" r:id="rId3"/>
              <a:extLst>
                <a:ext uri="{FF2B5EF4-FFF2-40B4-BE49-F238E27FC236}">
                  <a16:creationId xmlns:a16="http://schemas.microsoft.com/office/drawing/2014/main" id="{BD3F874A-18E2-4375-8BDF-87943B4B3913}"/>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15" name="TextBox 114">
              <a:extLst>
                <a:ext uri="{FF2B5EF4-FFF2-40B4-BE49-F238E27FC236}">
                  <a16:creationId xmlns:a16="http://schemas.microsoft.com/office/drawing/2014/main" id="{6A644EAB-8D95-42C5-855E-C69D0DB296AE}"/>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16" name="TextBox 115">
              <a:hlinkClick xmlns:r="http://schemas.openxmlformats.org/officeDocument/2006/relationships" r:id="rId4"/>
              <a:extLst>
                <a:ext uri="{FF2B5EF4-FFF2-40B4-BE49-F238E27FC236}">
                  <a16:creationId xmlns:a16="http://schemas.microsoft.com/office/drawing/2014/main" id="{B4E802F1-76D1-4951-8C64-DF915B59F74F}"/>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40" name="Group 39">
            <a:extLst>
              <a:ext uri="{FF2B5EF4-FFF2-40B4-BE49-F238E27FC236}">
                <a16:creationId xmlns:a16="http://schemas.microsoft.com/office/drawing/2014/main" id="{31B6BDF9-5E1F-4C26-9753-DD654CD33AB9}"/>
              </a:ext>
            </a:extLst>
          </xdr:cNvPr>
          <xdr:cNvGrpSpPr/>
        </xdr:nvGrpSpPr>
        <xdr:grpSpPr>
          <a:xfrm>
            <a:off x="0" y="0"/>
            <a:ext cx="13565384" cy="1006853"/>
            <a:chOff x="0" y="0"/>
            <a:chExt cx="13565384" cy="1006853"/>
          </a:xfrm>
        </xdr:grpSpPr>
        <xdr:grpSp>
          <xdr:nvGrpSpPr>
            <xdr:cNvPr id="41" name="Group 40">
              <a:extLst>
                <a:ext uri="{FF2B5EF4-FFF2-40B4-BE49-F238E27FC236}">
                  <a16:creationId xmlns:a16="http://schemas.microsoft.com/office/drawing/2014/main" id="{66AA1860-488D-4938-BA9C-BAF5521BF781}"/>
                </a:ext>
              </a:extLst>
            </xdr:cNvPr>
            <xdr:cNvGrpSpPr/>
          </xdr:nvGrpSpPr>
          <xdr:grpSpPr>
            <a:xfrm>
              <a:off x="1646474" y="0"/>
              <a:ext cx="1591505" cy="826333"/>
              <a:chOff x="978300" y="0"/>
              <a:chExt cx="1491714" cy="825738"/>
            </a:xfrm>
          </xdr:grpSpPr>
          <xdr:sp macro="" textlink="">
            <xdr:nvSpPr>
              <xdr:cNvPr id="72" name="TextBox 71">
                <a:hlinkClick xmlns:r="http://schemas.openxmlformats.org/officeDocument/2006/relationships" r:id="rId5"/>
                <a:extLst>
                  <a:ext uri="{FF2B5EF4-FFF2-40B4-BE49-F238E27FC236}">
                    <a16:creationId xmlns:a16="http://schemas.microsoft.com/office/drawing/2014/main" id="{F4D1F4DC-13C4-41BD-8462-5F9C4C44272B}"/>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73" name="TextBox 72">
                <a:hlinkClick xmlns:r="http://schemas.openxmlformats.org/officeDocument/2006/relationships" r:id="rId6"/>
                <a:extLst>
                  <a:ext uri="{FF2B5EF4-FFF2-40B4-BE49-F238E27FC236}">
                    <a16:creationId xmlns:a16="http://schemas.microsoft.com/office/drawing/2014/main" id="{5EA710AA-2380-4095-89C7-A0028EFF8C68}"/>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74" name="TextBox 73">
                <a:hlinkClick xmlns:r="http://schemas.openxmlformats.org/officeDocument/2006/relationships" r:id="rId7"/>
                <a:extLst>
                  <a:ext uri="{FF2B5EF4-FFF2-40B4-BE49-F238E27FC236}">
                    <a16:creationId xmlns:a16="http://schemas.microsoft.com/office/drawing/2014/main" id="{F1361437-A20F-4740-8B05-2946EA45B842}"/>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1" name="TextBox 110">
                <a:extLst>
                  <a:ext uri="{FF2B5EF4-FFF2-40B4-BE49-F238E27FC236}">
                    <a16:creationId xmlns:a16="http://schemas.microsoft.com/office/drawing/2014/main" id="{7D7CE412-7346-4986-AE2B-8DF9FFFEA72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2" name="Group 41">
              <a:extLst>
                <a:ext uri="{FF2B5EF4-FFF2-40B4-BE49-F238E27FC236}">
                  <a16:creationId xmlns:a16="http://schemas.microsoft.com/office/drawing/2014/main" id="{542114F8-526D-44FD-813F-F24B3C7C49BB}"/>
                </a:ext>
              </a:extLst>
            </xdr:cNvPr>
            <xdr:cNvGrpSpPr/>
          </xdr:nvGrpSpPr>
          <xdr:grpSpPr>
            <a:xfrm>
              <a:off x="3302711" y="0"/>
              <a:ext cx="1584244" cy="662238"/>
              <a:chOff x="2530688" y="0"/>
              <a:chExt cx="1484909" cy="663813"/>
            </a:xfrm>
          </xdr:grpSpPr>
          <xdr:sp macro="" textlink="">
            <xdr:nvSpPr>
              <xdr:cNvPr id="69" name="TextBox 68">
                <a:hlinkClick xmlns:r="http://schemas.openxmlformats.org/officeDocument/2006/relationships" r:id="rId8"/>
                <a:extLst>
                  <a:ext uri="{FF2B5EF4-FFF2-40B4-BE49-F238E27FC236}">
                    <a16:creationId xmlns:a16="http://schemas.microsoft.com/office/drawing/2014/main" id="{0277A967-9DF7-4726-824C-2C0EC138B805}"/>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70" name="TextBox 69">
                <a:hlinkClick xmlns:r="http://schemas.openxmlformats.org/officeDocument/2006/relationships" r:id="rId9"/>
                <a:extLst>
                  <a:ext uri="{FF2B5EF4-FFF2-40B4-BE49-F238E27FC236}">
                    <a16:creationId xmlns:a16="http://schemas.microsoft.com/office/drawing/2014/main" id="{15E2A9ED-D400-4C31-BDB1-272745E61EF1}"/>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71" name="TextBox 70">
                <a:extLst>
                  <a:ext uri="{FF2B5EF4-FFF2-40B4-BE49-F238E27FC236}">
                    <a16:creationId xmlns:a16="http://schemas.microsoft.com/office/drawing/2014/main" id="{CB24A6EB-5160-4B0F-AB2C-AB80E8F14C42}"/>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3" name="Group 42">
              <a:extLst>
                <a:ext uri="{FF2B5EF4-FFF2-40B4-BE49-F238E27FC236}">
                  <a16:creationId xmlns:a16="http://schemas.microsoft.com/office/drawing/2014/main" id="{A5E7389F-B30E-4F05-B7BC-B4AB055418BD}"/>
                </a:ext>
              </a:extLst>
            </xdr:cNvPr>
            <xdr:cNvGrpSpPr/>
          </xdr:nvGrpSpPr>
          <xdr:grpSpPr>
            <a:xfrm>
              <a:off x="4954554" y="0"/>
              <a:ext cx="1562560" cy="662238"/>
              <a:chOff x="4078956" y="0"/>
              <a:chExt cx="1464584" cy="663813"/>
            </a:xfrm>
          </xdr:grpSpPr>
          <xdr:sp macro="" textlink="">
            <xdr:nvSpPr>
              <xdr:cNvPr id="66" name="TextBox 65">
                <a:hlinkClick xmlns:r="http://schemas.openxmlformats.org/officeDocument/2006/relationships" r:id="rId10"/>
                <a:extLst>
                  <a:ext uri="{FF2B5EF4-FFF2-40B4-BE49-F238E27FC236}">
                    <a16:creationId xmlns:a16="http://schemas.microsoft.com/office/drawing/2014/main" id="{BD496C2B-1DF3-473A-8D46-ABAA012FBE0C}"/>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67" name="TextBox 66">
                <a:hlinkClick xmlns:r="http://schemas.openxmlformats.org/officeDocument/2006/relationships" r:id="rId11"/>
                <a:extLst>
                  <a:ext uri="{FF2B5EF4-FFF2-40B4-BE49-F238E27FC236}">
                    <a16:creationId xmlns:a16="http://schemas.microsoft.com/office/drawing/2014/main" id="{06C203D9-1071-40B8-A718-9BBF2D7486EB}"/>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68" name="TextBox 67">
                <a:extLst>
                  <a:ext uri="{FF2B5EF4-FFF2-40B4-BE49-F238E27FC236}">
                    <a16:creationId xmlns:a16="http://schemas.microsoft.com/office/drawing/2014/main" id="{105E1F97-FF37-4F41-909F-1FC726268316}"/>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4" name="Group 43">
              <a:extLst>
                <a:ext uri="{FF2B5EF4-FFF2-40B4-BE49-F238E27FC236}">
                  <a16:creationId xmlns:a16="http://schemas.microsoft.com/office/drawing/2014/main" id="{FD3BF423-B3F9-4F3B-96E6-361145F44707}"/>
                </a:ext>
              </a:extLst>
            </xdr:cNvPr>
            <xdr:cNvGrpSpPr/>
          </xdr:nvGrpSpPr>
          <xdr:grpSpPr>
            <a:xfrm>
              <a:off x="6635513" y="0"/>
              <a:ext cx="1584243" cy="662238"/>
              <a:chOff x="5654517" y="0"/>
              <a:chExt cx="1484908" cy="663813"/>
            </a:xfrm>
          </xdr:grpSpPr>
          <xdr:sp macro="" textlink="">
            <xdr:nvSpPr>
              <xdr:cNvPr id="63" name="TextBox 62">
                <a:hlinkClick xmlns:r="http://schemas.openxmlformats.org/officeDocument/2006/relationships" r:id="rId12"/>
                <a:extLst>
                  <a:ext uri="{FF2B5EF4-FFF2-40B4-BE49-F238E27FC236}">
                    <a16:creationId xmlns:a16="http://schemas.microsoft.com/office/drawing/2014/main" id="{B364ABEE-C1C5-49D1-BB80-87EF99853C9D}"/>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64" name="TextBox 63">
                <a:hlinkClick xmlns:r="http://schemas.openxmlformats.org/officeDocument/2006/relationships" r:id="rId13"/>
                <a:extLst>
                  <a:ext uri="{FF2B5EF4-FFF2-40B4-BE49-F238E27FC236}">
                    <a16:creationId xmlns:a16="http://schemas.microsoft.com/office/drawing/2014/main" id="{FF375C96-060F-4880-9777-9C2FFEF65F93}"/>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65" name="TextBox 64">
                <a:extLst>
                  <a:ext uri="{FF2B5EF4-FFF2-40B4-BE49-F238E27FC236}">
                    <a16:creationId xmlns:a16="http://schemas.microsoft.com/office/drawing/2014/main" id="{FE188A67-D2C8-4B83-8040-D8C855686DD9}"/>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5" name="Group 44">
              <a:extLst>
                <a:ext uri="{FF2B5EF4-FFF2-40B4-BE49-F238E27FC236}">
                  <a16:creationId xmlns:a16="http://schemas.microsoft.com/office/drawing/2014/main" id="{B4FC52AF-65E2-4401-A0C4-77FC755DEC9C}"/>
                </a:ext>
              </a:extLst>
            </xdr:cNvPr>
            <xdr:cNvGrpSpPr/>
          </xdr:nvGrpSpPr>
          <xdr:grpSpPr>
            <a:xfrm>
              <a:off x="8301914" y="0"/>
              <a:ext cx="1584243" cy="981336"/>
              <a:chOff x="7216431" y="0"/>
              <a:chExt cx="1484908" cy="978138"/>
            </a:xfrm>
          </xdr:grpSpPr>
          <xdr:sp macro="" textlink="">
            <xdr:nvSpPr>
              <xdr:cNvPr id="58" name="TextBox 57">
                <a:hlinkClick xmlns:r="http://schemas.openxmlformats.org/officeDocument/2006/relationships" r:id="rId14"/>
                <a:extLst>
                  <a:ext uri="{FF2B5EF4-FFF2-40B4-BE49-F238E27FC236}">
                    <a16:creationId xmlns:a16="http://schemas.microsoft.com/office/drawing/2014/main" id="{0F482540-8968-4505-9A8E-A8C08E057142}"/>
                  </a:ext>
                </a:extLst>
              </xdr:cNvPr>
              <xdr:cNvSpPr txBox="1"/>
            </xdr:nvSpPr>
            <xdr:spPr>
              <a:xfrm>
                <a:off x="7216431" y="510288"/>
                <a:ext cx="1450938"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59" name="TextBox 58">
                <a:hlinkClick xmlns:r="http://schemas.openxmlformats.org/officeDocument/2006/relationships" r:id="rId15"/>
                <a:extLst>
                  <a:ext uri="{FF2B5EF4-FFF2-40B4-BE49-F238E27FC236}">
                    <a16:creationId xmlns:a16="http://schemas.microsoft.com/office/drawing/2014/main" id="{38FE56AC-C368-47F8-9B3C-D3FA8AEA5AEB}"/>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0" name="TextBox 59">
                <a:hlinkClick xmlns:r="http://schemas.openxmlformats.org/officeDocument/2006/relationships" r:id="rId16"/>
                <a:extLst>
                  <a:ext uri="{FF2B5EF4-FFF2-40B4-BE49-F238E27FC236}">
                    <a16:creationId xmlns:a16="http://schemas.microsoft.com/office/drawing/2014/main" id="{15227E78-3090-40A6-B67D-1F800244E89D}"/>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1" name="TextBox 60">
                <a:extLst>
                  <a:ext uri="{FF2B5EF4-FFF2-40B4-BE49-F238E27FC236}">
                    <a16:creationId xmlns:a16="http://schemas.microsoft.com/office/drawing/2014/main" id="{AB5C33AA-4DD1-4493-A18B-9E9F97D25CB4}"/>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2" name="TextBox 61">
                <a:hlinkClick xmlns:r="http://schemas.openxmlformats.org/officeDocument/2006/relationships" r:id="rId17"/>
                <a:extLst>
                  <a:ext uri="{FF2B5EF4-FFF2-40B4-BE49-F238E27FC236}">
                    <a16:creationId xmlns:a16="http://schemas.microsoft.com/office/drawing/2014/main" id="{8DAE3F40-39D0-420D-9085-3D313ABC22A3}"/>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46" name="Group 45">
              <a:extLst>
                <a:ext uri="{FF2B5EF4-FFF2-40B4-BE49-F238E27FC236}">
                  <a16:creationId xmlns:a16="http://schemas.microsoft.com/office/drawing/2014/main" id="{7EDAB68B-ABC3-4653-9207-677F0F66D24B}"/>
                </a:ext>
              </a:extLst>
            </xdr:cNvPr>
            <xdr:cNvGrpSpPr/>
          </xdr:nvGrpSpPr>
          <xdr:grpSpPr>
            <a:xfrm>
              <a:off x="9962104" y="0"/>
              <a:ext cx="1588508" cy="821118"/>
              <a:chOff x="8772524" y="0"/>
              <a:chExt cx="1488905" cy="820275"/>
            </a:xfrm>
          </xdr:grpSpPr>
          <xdr:sp macro="" textlink="">
            <xdr:nvSpPr>
              <xdr:cNvPr id="54" name="TextBox 53">
                <a:hlinkClick xmlns:r="http://schemas.openxmlformats.org/officeDocument/2006/relationships" r:id="rId18"/>
                <a:extLst>
                  <a:ext uri="{FF2B5EF4-FFF2-40B4-BE49-F238E27FC236}">
                    <a16:creationId xmlns:a16="http://schemas.microsoft.com/office/drawing/2014/main" id="{5818D737-72EF-4460-A518-881F10C3C9B0}"/>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55" name="TextBox 54">
                <a:hlinkClick xmlns:r="http://schemas.openxmlformats.org/officeDocument/2006/relationships" r:id="rId19"/>
                <a:extLst>
                  <a:ext uri="{FF2B5EF4-FFF2-40B4-BE49-F238E27FC236}">
                    <a16:creationId xmlns:a16="http://schemas.microsoft.com/office/drawing/2014/main" id="{E3A077FE-8759-4C4F-ADC3-12DB383D96B5}"/>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6" name="TextBox 55">
                <a:extLst>
                  <a:ext uri="{FF2B5EF4-FFF2-40B4-BE49-F238E27FC236}">
                    <a16:creationId xmlns:a16="http://schemas.microsoft.com/office/drawing/2014/main" id="{CFA38ECA-7F6E-4199-B2A6-C42A5B926B5A}"/>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57" name="TextBox 56">
                <a:hlinkClick xmlns:r="http://schemas.openxmlformats.org/officeDocument/2006/relationships" r:id="rId20"/>
                <a:extLst>
                  <a:ext uri="{FF2B5EF4-FFF2-40B4-BE49-F238E27FC236}">
                    <a16:creationId xmlns:a16="http://schemas.microsoft.com/office/drawing/2014/main" id="{C714C0A6-86AE-4032-8DA8-D0A48BF187B5}"/>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47" name="Group 46">
              <a:extLst>
                <a:ext uri="{FF2B5EF4-FFF2-40B4-BE49-F238E27FC236}">
                  <a16:creationId xmlns:a16="http://schemas.microsoft.com/office/drawing/2014/main" id="{22468FAB-9F2F-442A-894A-AD9D5D19B585}"/>
                </a:ext>
              </a:extLst>
            </xdr:cNvPr>
            <xdr:cNvGrpSpPr/>
          </xdr:nvGrpSpPr>
          <xdr:grpSpPr>
            <a:xfrm>
              <a:off x="0" y="0"/>
              <a:ext cx="1584245" cy="1006853"/>
              <a:chOff x="0" y="0"/>
              <a:chExt cx="1584245" cy="1006853"/>
            </a:xfrm>
          </xdr:grpSpPr>
          <xdr:sp macro="" textlink="">
            <xdr:nvSpPr>
              <xdr:cNvPr id="49" name="TextBox 48">
                <a:hlinkClick xmlns:r="http://schemas.openxmlformats.org/officeDocument/2006/relationships" r:id="rId21"/>
                <a:extLst>
                  <a:ext uri="{FF2B5EF4-FFF2-40B4-BE49-F238E27FC236}">
                    <a16:creationId xmlns:a16="http://schemas.microsoft.com/office/drawing/2014/main" id="{660B8C09-2274-4649-8C35-F93942CD139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0" name="TextBox 49">
                <a:hlinkClick xmlns:r="http://schemas.openxmlformats.org/officeDocument/2006/relationships" r:id="rId22"/>
                <a:extLst>
                  <a:ext uri="{FF2B5EF4-FFF2-40B4-BE49-F238E27FC236}">
                    <a16:creationId xmlns:a16="http://schemas.microsoft.com/office/drawing/2014/main" id="{E63F312F-3950-4164-B6D8-1BB9FF649F24}"/>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1" name="TextBox 50">
                <a:extLst>
                  <a:ext uri="{FF2B5EF4-FFF2-40B4-BE49-F238E27FC236}">
                    <a16:creationId xmlns:a16="http://schemas.microsoft.com/office/drawing/2014/main" id="{76D938B5-BE7A-4D2A-A529-7A3A6C90C49A}"/>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2" name="TextBox 51">
                <a:hlinkClick xmlns:r="http://schemas.openxmlformats.org/officeDocument/2006/relationships" r:id="rId23"/>
                <a:extLst>
                  <a:ext uri="{FF2B5EF4-FFF2-40B4-BE49-F238E27FC236}">
                    <a16:creationId xmlns:a16="http://schemas.microsoft.com/office/drawing/2014/main" id="{6F33E8AB-7445-42B9-AF58-FF26F59C6492}"/>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53" name="TextBox 52">
                <a:hlinkClick xmlns:r="http://schemas.openxmlformats.org/officeDocument/2006/relationships" r:id="rId24"/>
                <a:extLst>
                  <a:ext uri="{FF2B5EF4-FFF2-40B4-BE49-F238E27FC236}">
                    <a16:creationId xmlns:a16="http://schemas.microsoft.com/office/drawing/2014/main" id="{DA46BE46-3168-4263-A5FC-737C38FDC893}"/>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48" name="Picture 47">
              <a:extLst>
                <a:ext uri="{FF2B5EF4-FFF2-40B4-BE49-F238E27FC236}">
                  <a16:creationId xmlns:a16="http://schemas.microsoft.com/office/drawing/2014/main" id="{9750FBAD-C41B-4F0E-B4BC-B284F97E43C4}"/>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16</xdr:col>
      <xdr:colOff>601859</xdr:colOff>
      <xdr:row>7</xdr:row>
      <xdr:rowOff>134475</xdr:rowOff>
    </xdr:to>
    <xdr:grpSp>
      <xdr:nvGrpSpPr>
        <xdr:cNvPr id="117" name="Group 116">
          <a:extLst>
            <a:ext uri="{FF2B5EF4-FFF2-40B4-BE49-F238E27FC236}">
              <a16:creationId xmlns:a16="http://schemas.microsoft.com/office/drawing/2014/main" id="{12B8218D-5971-4A38-80C6-39E68CB23D5E}"/>
            </a:ext>
          </a:extLst>
        </xdr:cNvPr>
        <xdr:cNvGrpSpPr/>
      </xdr:nvGrpSpPr>
      <xdr:grpSpPr>
        <a:xfrm>
          <a:off x="0" y="0"/>
          <a:ext cx="13565384" cy="1467975"/>
          <a:chOff x="0" y="0"/>
          <a:chExt cx="13565384" cy="1467975"/>
        </a:xfrm>
      </xdr:grpSpPr>
      <xdr:grpSp>
        <xdr:nvGrpSpPr>
          <xdr:cNvPr id="118" name="Group 117">
            <a:extLst>
              <a:ext uri="{FF2B5EF4-FFF2-40B4-BE49-F238E27FC236}">
                <a16:creationId xmlns:a16="http://schemas.microsoft.com/office/drawing/2014/main" id="{870982A0-936E-4CC6-896D-A84BB7BC5B2D}"/>
              </a:ext>
            </a:extLst>
          </xdr:cNvPr>
          <xdr:cNvGrpSpPr/>
        </xdr:nvGrpSpPr>
        <xdr:grpSpPr>
          <a:xfrm>
            <a:off x="1652795" y="804449"/>
            <a:ext cx="9867209" cy="663526"/>
            <a:chOff x="984225" y="802812"/>
            <a:chExt cx="9248512" cy="665163"/>
          </a:xfrm>
        </xdr:grpSpPr>
        <xdr:sp macro="" textlink="">
          <xdr:nvSpPr>
            <xdr:cNvPr id="155" name="TextBox 154">
              <a:hlinkClick xmlns:r="http://schemas.openxmlformats.org/officeDocument/2006/relationships" r:id="rId1"/>
              <a:extLst>
                <a:ext uri="{FF2B5EF4-FFF2-40B4-BE49-F238E27FC236}">
                  <a16:creationId xmlns:a16="http://schemas.microsoft.com/office/drawing/2014/main" id="{BAA6AA1B-2B74-48C7-9762-41EB918A78E3}"/>
                </a:ext>
              </a:extLst>
            </xdr:cNvPr>
            <xdr:cNvSpPr txBox="1"/>
          </xdr:nvSpPr>
          <xdr:spPr>
            <a:xfrm>
              <a:off x="989732" y="1162050"/>
              <a:ext cx="1450937" cy="144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56" name="TextBox 155">
              <a:hlinkClick xmlns:r="http://schemas.openxmlformats.org/officeDocument/2006/relationships" r:id="rId2"/>
              <a:extLst>
                <a:ext uri="{FF2B5EF4-FFF2-40B4-BE49-F238E27FC236}">
                  <a16:creationId xmlns:a16="http://schemas.microsoft.com/office/drawing/2014/main" id="{DEDB0C9A-8E15-4F8F-88E6-74CB478A3CFF}"/>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57" name="TextBox 156">
              <a:hlinkClick xmlns:r="http://schemas.openxmlformats.org/officeDocument/2006/relationships" r:id="rId3"/>
              <a:extLst>
                <a:ext uri="{FF2B5EF4-FFF2-40B4-BE49-F238E27FC236}">
                  <a16:creationId xmlns:a16="http://schemas.microsoft.com/office/drawing/2014/main" id="{6AF06C21-5C7C-4694-ABB4-8E1364A843F5}"/>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58" name="TextBox 157">
              <a:extLst>
                <a:ext uri="{FF2B5EF4-FFF2-40B4-BE49-F238E27FC236}">
                  <a16:creationId xmlns:a16="http://schemas.microsoft.com/office/drawing/2014/main" id="{20D37DC7-44C7-4C3A-8736-F3CA04903032}"/>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59" name="TextBox 158">
              <a:hlinkClick xmlns:r="http://schemas.openxmlformats.org/officeDocument/2006/relationships" r:id="rId4"/>
              <a:extLst>
                <a:ext uri="{FF2B5EF4-FFF2-40B4-BE49-F238E27FC236}">
                  <a16:creationId xmlns:a16="http://schemas.microsoft.com/office/drawing/2014/main" id="{F902E4F0-B8F3-4B80-813B-C41DF4E3FEAA}"/>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119" name="Group 118">
            <a:extLst>
              <a:ext uri="{FF2B5EF4-FFF2-40B4-BE49-F238E27FC236}">
                <a16:creationId xmlns:a16="http://schemas.microsoft.com/office/drawing/2014/main" id="{CB44C5DA-F37A-442E-BDF3-1DB83B964F0B}"/>
              </a:ext>
            </a:extLst>
          </xdr:cNvPr>
          <xdr:cNvGrpSpPr/>
        </xdr:nvGrpSpPr>
        <xdr:grpSpPr>
          <a:xfrm>
            <a:off x="0" y="0"/>
            <a:ext cx="13565384" cy="1006853"/>
            <a:chOff x="0" y="0"/>
            <a:chExt cx="13565384" cy="1006853"/>
          </a:xfrm>
        </xdr:grpSpPr>
        <xdr:grpSp>
          <xdr:nvGrpSpPr>
            <xdr:cNvPr id="120" name="Group 119">
              <a:extLst>
                <a:ext uri="{FF2B5EF4-FFF2-40B4-BE49-F238E27FC236}">
                  <a16:creationId xmlns:a16="http://schemas.microsoft.com/office/drawing/2014/main" id="{6D4F8AA2-E465-4631-B506-4C26D31B0984}"/>
                </a:ext>
              </a:extLst>
            </xdr:cNvPr>
            <xdr:cNvGrpSpPr/>
          </xdr:nvGrpSpPr>
          <xdr:grpSpPr>
            <a:xfrm>
              <a:off x="1646474" y="0"/>
              <a:ext cx="1591505" cy="826333"/>
              <a:chOff x="978300" y="0"/>
              <a:chExt cx="1491714" cy="825738"/>
            </a:xfrm>
          </xdr:grpSpPr>
          <xdr:sp macro="" textlink="">
            <xdr:nvSpPr>
              <xdr:cNvPr id="151" name="TextBox 150">
                <a:hlinkClick xmlns:r="http://schemas.openxmlformats.org/officeDocument/2006/relationships" r:id="rId5"/>
                <a:extLst>
                  <a:ext uri="{FF2B5EF4-FFF2-40B4-BE49-F238E27FC236}">
                    <a16:creationId xmlns:a16="http://schemas.microsoft.com/office/drawing/2014/main" id="{2535ADA9-2939-4F5C-B3A5-2C5323018C3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52" name="TextBox 151">
                <a:hlinkClick xmlns:r="http://schemas.openxmlformats.org/officeDocument/2006/relationships" r:id="rId6"/>
                <a:extLst>
                  <a:ext uri="{FF2B5EF4-FFF2-40B4-BE49-F238E27FC236}">
                    <a16:creationId xmlns:a16="http://schemas.microsoft.com/office/drawing/2014/main" id="{2B3DFC58-718C-4D3F-98E5-EFF74EA628A2}"/>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53" name="TextBox 152">
                <a:hlinkClick xmlns:r="http://schemas.openxmlformats.org/officeDocument/2006/relationships" r:id="rId7"/>
                <a:extLst>
                  <a:ext uri="{FF2B5EF4-FFF2-40B4-BE49-F238E27FC236}">
                    <a16:creationId xmlns:a16="http://schemas.microsoft.com/office/drawing/2014/main" id="{144A6F27-891C-4D70-A510-312320786AB9}"/>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54" name="TextBox 153">
                <a:extLst>
                  <a:ext uri="{FF2B5EF4-FFF2-40B4-BE49-F238E27FC236}">
                    <a16:creationId xmlns:a16="http://schemas.microsoft.com/office/drawing/2014/main" id="{22D25278-854F-4C2E-9BFC-13584666226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121" name="Group 120">
              <a:extLst>
                <a:ext uri="{FF2B5EF4-FFF2-40B4-BE49-F238E27FC236}">
                  <a16:creationId xmlns:a16="http://schemas.microsoft.com/office/drawing/2014/main" id="{F05306E8-A7B6-4561-949B-931F029D3CC1}"/>
                </a:ext>
              </a:extLst>
            </xdr:cNvPr>
            <xdr:cNvGrpSpPr/>
          </xdr:nvGrpSpPr>
          <xdr:grpSpPr>
            <a:xfrm>
              <a:off x="3302711" y="0"/>
              <a:ext cx="1584244" cy="662238"/>
              <a:chOff x="2530688" y="0"/>
              <a:chExt cx="1484909" cy="663813"/>
            </a:xfrm>
          </xdr:grpSpPr>
          <xdr:sp macro="" textlink="">
            <xdr:nvSpPr>
              <xdr:cNvPr id="148" name="TextBox 147">
                <a:hlinkClick xmlns:r="http://schemas.openxmlformats.org/officeDocument/2006/relationships" r:id="rId8"/>
                <a:extLst>
                  <a:ext uri="{FF2B5EF4-FFF2-40B4-BE49-F238E27FC236}">
                    <a16:creationId xmlns:a16="http://schemas.microsoft.com/office/drawing/2014/main" id="{300B69BE-1374-4906-9B71-E605959E47B1}"/>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49" name="TextBox 148">
                <a:hlinkClick xmlns:r="http://schemas.openxmlformats.org/officeDocument/2006/relationships" r:id="rId9"/>
                <a:extLst>
                  <a:ext uri="{FF2B5EF4-FFF2-40B4-BE49-F238E27FC236}">
                    <a16:creationId xmlns:a16="http://schemas.microsoft.com/office/drawing/2014/main" id="{C7ABE287-A796-4773-9011-BEFED3FEB25D}"/>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50" name="TextBox 149">
                <a:extLst>
                  <a:ext uri="{FF2B5EF4-FFF2-40B4-BE49-F238E27FC236}">
                    <a16:creationId xmlns:a16="http://schemas.microsoft.com/office/drawing/2014/main" id="{6DD2DB9F-9DA0-46F3-8A99-E0C6E32A9085}"/>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122" name="Group 121">
              <a:extLst>
                <a:ext uri="{FF2B5EF4-FFF2-40B4-BE49-F238E27FC236}">
                  <a16:creationId xmlns:a16="http://schemas.microsoft.com/office/drawing/2014/main" id="{C61AFE1F-1A29-4193-88DB-17CA2912A913}"/>
                </a:ext>
              </a:extLst>
            </xdr:cNvPr>
            <xdr:cNvGrpSpPr/>
          </xdr:nvGrpSpPr>
          <xdr:grpSpPr>
            <a:xfrm>
              <a:off x="4954554" y="0"/>
              <a:ext cx="1562560" cy="662238"/>
              <a:chOff x="4078956" y="0"/>
              <a:chExt cx="1464584" cy="663813"/>
            </a:xfrm>
          </xdr:grpSpPr>
          <xdr:sp macro="" textlink="">
            <xdr:nvSpPr>
              <xdr:cNvPr id="145" name="TextBox 144">
                <a:hlinkClick xmlns:r="http://schemas.openxmlformats.org/officeDocument/2006/relationships" r:id="rId10"/>
                <a:extLst>
                  <a:ext uri="{FF2B5EF4-FFF2-40B4-BE49-F238E27FC236}">
                    <a16:creationId xmlns:a16="http://schemas.microsoft.com/office/drawing/2014/main" id="{7FD7887A-0239-4E3E-9FF8-6C6BE439323C}"/>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46" name="TextBox 145">
                <a:hlinkClick xmlns:r="http://schemas.openxmlformats.org/officeDocument/2006/relationships" r:id="rId11"/>
                <a:extLst>
                  <a:ext uri="{FF2B5EF4-FFF2-40B4-BE49-F238E27FC236}">
                    <a16:creationId xmlns:a16="http://schemas.microsoft.com/office/drawing/2014/main" id="{96FD631F-C038-4652-924B-965AF4528F59}"/>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47" name="TextBox 146">
                <a:extLst>
                  <a:ext uri="{FF2B5EF4-FFF2-40B4-BE49-F238E27FC236}">
                    <a16:creationId xmlns:a16="http://schemas.microsoft.com/office/drawing/2014/main" id="{4255204F-37B8-4DE8-8D64-C38C4BAC8107}"/>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123" name="Group 122">
              <a:extLst>
                <a:ext uri="{FF2B5EF4-FFF2-40B4-BE49-F238E27FC236}">
                  <a16:creationId xmlns:a16="http://schemas.microsoft.com/office/drawing/2014/main" id="{86CA6841-A946-41ED-AEBA-9A2FF93A1FE3}"/>
                </a:ext>
              </a:extLst>
            </xdr:cNvPr>
            <xdr:cNvGrpSpPr/>
          </xdr:nvGrpSpPr>
          <xdr:grpSpPr>
            <a:xfrm>
              <a:off x="6635513" y="0"/>
              <a:ext cx="1584243" cy="662238"/>
              <a:chOff x="5654517" y="0"/>
              <a:chExt cx="1484908" cy="663813"/>
            </a:xfrm>
          </xdr:grpSpPr>
          <xdr:sp macro="" textlink="">
            <xdr:nvSpPr>
              <xdr:cNvPr id="142" name="TextBox 141">
                <a:hlinkClick xmlns:r="http://schemas.openxmlformats.org/officeDocument/2006/relationships" r:id="rId12"/>
                <a:extLst>
                  <a:ext uri="{FF2B5EF4-FFF2-40B4-BE49-F238E27FC236}">
                    <a16:creationId xmlns:a16="http://schemas.microsoft.com/office/drawing/2014/main" id="{6D67F7C2-117F-4F87-9D66-540B5256C505}"/>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143" name="TextBox 142">
                <a:hlinkClick xmlns:r="http://schemas.openxmlformats.org/officeDocument/2006/relationships" r:id="rId13"/>
                <a:extLst>
                  <a:ext uri="{FF2B5EF4-FFF2-40B4-BE49-F238E27FC236}">
                    <a16:creationId xmlns:a16="http://schemas.microsoft.com/office/drawing/2014/main" id="{426EE0F8-F75A-469C-B6CC-7BA489A74629}"/>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44" name="TextBox 143">
                <a:extLst>
                  <a:ext uri="{FF2B5EF4-FFF2-40B4-BE49-F238E27FC236}">
                    <a16:creationId xmlns:a16="http://schemas.microsoft.com/office/drawing/2014/main" id="{8C9E077F-55F3-4AEA-8535-5D3052C898F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124" name="Group 123">
              <a:extLst>
                <a:ext uri="{FF2B5EF4-FFF2-40B4-BE49-F238E27FC236}">
                  <a16:creationId xmlns:a16="http://schemas.microsoft.com/office/drawing/2014/main" id="{3CC4B16D-8AE9-498F-9D98-0CEAE41E4A67}"/>
                </a:ext>
              </a:extLst>
            </xdr:cNvPr>
            <xdr:cNvGrpSpPr/>
          </xdr:nvGrpSpPr>
          <xdr:grpSpPr>
            <a:xfrm>
              <a:off x="8301914" y="0"/>
              <a:ext cx="1584243" cy="981336"/>
              <a:chOff x="7216431" y="0"/>
              <a:chExt cx="1484908" cy="978138"/>
            </a:xfrm>
          </xdr:grpSpPr>
          <xdr:sp macro="" textlink="">
            <xdr:nvSpPr>
              <xdr:cNvPr id="137" name="TextBox 136">
                <a:hlinkClick xmlns:r="http://schemas.openxmlformats.org/officeDocument/2006/relationships" r:id="rId14"/>
                <a:extLst>
                  <a:ext uri="{FF2B5EF4-FFF2-40B4-BE49-F238E27FC236}">
                    <a16:creationId xmlns:a16="http://schemas.microsoft.com/office/drawing/2014/main" id="{B0C4DA52-9239-4E43-9F68-B5A46706FA4F}"/>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138" name="TextBox 137">
                <a:hlinkClick xmlns:r="http://schemas.openxmlformats.org/officeDocument/2006/relationships" r:id="rId15"/>
                <a:extLst>
                  <a:ext uri="{FF2B5EF4-FFF2-40B4-BE49-F238E27FC236}">
                    <a16:creationId xmlns:a16="http://schemas.microsoft.com/office/drawing/2014/main" id="{7E6C71FF-DEC1-49D9-9BD0-8D44A6977878}"/>
                  </a:ext>
                </a:extLst>
              </xdr:cNvPr>
              <xdr:cNvSpPr txBox="1"/>
            </xdr:nvSpPr>
            <xdr:spPr>
              <a:xfrm>
                <a:off x="7216431" y="672213"/>
                <a:ext cx="1450938"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139" name="TextBox 138">
                <a:hlinkClick xmlns:r="http://schemas.openxmlformats.org/officeDocument/2006/relationships" r:id="rId16"/>
                <a:extLst>
                  <a:ext uri="{FF2B5EF4-FFF2-40B4-BE49-F238E27FC236}">
                    <a16:creationId xmlns:a16="http://schemas.microsoft.com/office/drawing/2014/main" id="{B7548862-22BC-4DB5-A83B-AF9BAF6FF899}"/>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140" name="TextBox 139">
                <a:extLst>
                  <a:ext uri="{FF2B5EF4-FFF2-40B4-BE49-F238E27FC236}">
                    <a16:creationId xmlns:a16="http://schemas.microsoft.com/office/drawing/2014/main" id="{D376BF67-DBF4-4694-8685-682858F0DE75}"/>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141" name="TextBox 140">
                <a:hlinkClick xmlns:r="http://schemas.openxmlformats.org/officeDocument/2006/relationships" r:id="rId17"/>
                <a:extLst>
                  <a:ext uri="{FF2B5EF4-FFF2-40B4-BE49-F238E27FC236}">
                    <a16:creationId xmlns:a16="http://schemas.microsoft.com/office/drawing/2014/main" id="{92413118-90C1-4731-A1BA-758AA0D32468}"/>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125" name="Group 124">
              <a:extLst>
                <a:ext uri="{FF2B5EF4-FFF2-40B4-BE49-F238E27FC236}">
                  <a16:creationId xmlns:a16="http://schemas.microsoft.com/office/drawing/2014/main" id="{B465A817-8AA9-42C2-A010-6A892CEA7EA9}"/>
                </a:ext>
              </a:extLst>
            </xdr:cNvPr>
            <xdr:cNvGrpSpPr/>
          </xdr:nvGrpSpPr>
          <xdr:grpSpPr>
            <a:xfrm>
              <a:off x="9962104" y="0"/>
              <a:ext cx="1588508" cy="821118"/>
              <a:chOff x="8772524" y="0"/>
              <a:chExt cx="1488905" cy="820275"/>
            </a:xfrm>
          </xdr:grpSpPr>
          <xdr:sp macro="" textlink="">
            <xdr:nvSpPr>
              <xdr:cNvPr id="133" name="TextBox 132">
                <a:hlinkClick xmlns:r="http://schemas.openxmlformats.org/officeDocument/2006/relationships" r:id="rId18"/>
                <a:extLst>
                  <a:ext uri="{FF2B5EF4-FFF2-40B4-BE49-F238E27FC236}">
                    <a16:creationId xmlns:a16="http://schemas.microsoft.com/office/drawing/2014/main" id="{DF8D83D7-C502-4461-B0B4-7028506D5B78}"/>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134" name="TextBox 133">
                <a:hlinkClick xmlns:r="http://schemas.openxmlformats.org/officeDocument/2006/relationships" r:id="rId19"/>
                <a:extLst>
                  <a:ext uri="{FF2B5EF4-FFF2-40B4-BE49-F238E27FC236}">
                    <a16:creationId xmlns:a16="http://schemas.microsoft.com/office/drawing/2014/main" id="{F7F5A4F7-0E63-40E5-9D77-22927C7137E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135" name="TextBox 134">
                <a:extLst>
                  <a:ext uri="{FF2B5EF4-FFF2-40B4-BE49-F238E27FC236}">
                    <a16:creationId xmlns:a16="http://schemas.microsoft.com/office/drawing/2014/main" id="{AB01A72A-EB0F-4978-AC99-61AFCBE794CC}"/>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136" name="TextBox 135">
                <a:hlinkClick xmlns:r="http://schemas.openxmlformats.org/officeDocument/2006/relationships" r:id="rId20"/>
                <a:extLst>
                  <a:ext uri="{FF2B5EF4-FFF2-40B4-BE49-F238E27FC236}">
                    <a16:creationId xmlns:a16="http://schemas.microsoft.com/office/drawing/2014/main" id="{93739CD6-1EF1-4F31-8D61-9F53AA25234D}"/>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126" name="Group 125">
              <a:extLst>
                <a:ext uri="{FF2B5EF4-FFF2-40B4-BE49-F238E27FC236}">
                  <a16:creationId xmlns:a16="http://schemas.microsoft.com/office/drawing/2014/main" id="{74B746C8-B892-4F7F-B757-2787A2493891}"/>
                </a:ext>
              </a:extLst>
            </xdr:cNvPr>
            <xdr:cNvGrpSpPr/>
          </xdr:nvGrpSpPr>
          <xdr:grpSpPr>
            <a:xfrm>
              <a:off x="0" y="0"/>
              <a:ext cx="1584245" cy="1006853"/>
              <a:chOff x="0" y="0"/>
              <a:chExt cx="1584245" cy="1006853"/>
            </a:xfrm>
          </xdr:grpSpPr>
          <xdr:sp macro="" textlink="">
            <xdr:nvSpPr>
              <xdr:cNvPr id="128" name="TextBox 127">
                <a:hlinkClick xmlns:r="http://schemas.openxmlformats.org/officeDocument/2006/relationships" r:id="rId21"/>
                <a:extLst>
                  <a:ext uri="{FF2B5EF4-FFF2-40B4-BE49-F238E27FC236}">
                    <a16:creationId xmlns:a16="http://schemas.microsoft.com/office/drawing/2014/main" id="{37C90DF3-6472-4189-A149-941973B3F7D4}"/>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129" name="TextBox 128">
                <a:hlinkClick xmlns:r="http://schemas.openxmlformats.org/officeDocument/2006/relationships" r:id="rId22"/>
                <a:extLst>
                  <a:ext uri="{FF2B5EF4-FFF2-40B4-BE49-F238E27FC236}">
                    <a16:creationId xmlns:a16="http://schemas.microsoft.com/office/drawing/2014/main" id="{5794F44D-2FCD-4441-A809-9A5E81C3E49D}"/>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130" name="TextBox 129">
                <a:extLst>
                  <a:ext uri="{FF2B5EF4-FFF2-40B4-BE49-F238E27FC236}">
                    <a16:creationId xmlns:a16="http://schemas.microsoft.com/office/drawing/2014/main" id="{AD15BBD3-D770-480F-AA88-B37C4EE2515C}"/>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131" name="TextBox 130">
                <a:hlinkClick xmlns:r="http://schemas.openxmlformats.org/officeDocument/2006/relationships" r:id="rId23"/>
                <a:extLst>
                  <a:ext uri="{FF2B5EF4-FFF2-40B4-BE49-F238E27FC236}">
                    <a16:creationId xmlns:a16="http://schemas.microsoft.com/office/drawing/2014/main" id="{07CFB254-104B-4EED-B2FB-532B97A4C66B}"/>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132" name="TextBox 131">
                <a:hlinkClick xmlns:r="http://schemas.openxmlformats.org/officeDocument/2006/relationships" r:id="rId24"/>
                <a:extLst>
                  <a:ext uri="{FF2B5EF4-FFF2-40B4-BE49-F238E27FC236}">
                    <a16:creationId xmlns:a16="http://schemas.microsoft.com/office/drawing/2014/main" id="{48715631-9A04-4445-B9F2-B8151E7D6CF3}"/>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127" name="Picture 126">
              <a:extLst>
                <a:ext uri="{FF2B5EF4-FFF2-40B4-BE49-F238E27FC236}">
                  <a16:creationId xmlns:a16="http://schemas.microsoft.com/office/drawing/2014/main" id="{9B8B870A-B71A-43ED-AD78-F5C735054A79}"/>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16</xdr:col>
      <xdr:colOff>601859</xdr:colOff>
      <xdr:row>7</xdr:row>
      <xdr:rowOff>134475</xdr:rowOff>
    </xdr:to>
    <xdr:grpSp>
      <xdr:nvGrpSpPr>
        <xdr:cNvPr id="117" name="Group 116">
          <a:extLst>
            <a:ext uri="{FF2B5EF4-FFF2-40B4-BE49-F238E27FC236}">
              <a16:creationId xmlns:a16="http://schemas.microsoft.com/office/drawing/2014/main" id="{13527E42-C902-4A8F-89EF-A92589FD5BA1}"/>
            </a:ext>
          </a:extLst>
        </xdr:cNvPr>
        <xdr:cNvGrpSpPr/>
      </xdr:nvGrpSpPr>
      <xdr:grpSpPr>
        <a:xfrm>
          <a:off x="0" y="0"/>
          <a:ext cx="13565384" cy="1467975"/>
          <a:chOff x="0" y="0"/>
          <a:chExt cx="13565384" cy="1467975"/>
        </a:xfrm>
      </xdr:grpSpPr>
      <xdr:grpSp>
        <xdr:nvGrpSpPr>
          <xdr:cNvPr id="118" name="Group 117">
            <a:extLst>
              <a:ext uri="{FF2B5EF4-FFF2-40B4-BE49-F238E27FC236}">
                <a16:creationId xmlns:a16="http://schemas.microsoft.com/office/drawing/2014/main" id="{D7F13D67-67AF-4122-B757-A717EC775617}"/>
              </a:ext>
            </a:extLst>
          </xdr:cNvPr>
          <xdr:cNvGrpSpPr/>
        </xdr:nvGrpSpPr>
        <xdr:grpSpPr>
          <a:xfrm>
            <a:off x="1652795" y="804449"/>
            <a:ext cx="9867209" cy="663526"/>
            <a:chOff x="984225" y="802812"/>
            <a:chExt cx="9248512" cy="665163"/>
          </a:xfrm>
        </xdr:grpSpPr>
        <xdr:sp macro="" textlink="">
          <xdr:nvSpPr>
            <xdr:cNvPr id="155" name="TextBox 154">
              <a:hlinkClick xmlns:r="http://schemas.openxmlformats.org/officeDocument/2006/relationships" r:id="rId1"/>
              <a:extLst>
                <a:ext uri="{FF2B5EF4-FFF2-40B4-BE49-F238E27FC236}">
                  <a16:creationId xmlns:a16="http://schemas.microsoft.com/office/drawing/2014/main" id="{9257BB50-2304-4095-B97D-3C0A35C393C7}"/>
                </a:ext>
              </a:extLst>
            </xdr:cNvPr>
            <xdr:cNvSpPr txBox="1"/>
          </xdr:nvSpPr>
          <xdr:spPr>
            <a:xfrm>
              <a:off x="989732" y="1162050"/>
              <a:ext cx="1450937" cy="144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56" name="TextBox 155">
              <a:hlinkClick xmlns:r="http://schemas.openxmlformats.org/officeDocument/2006/relationships" r:id="rId2"/>
              <a:extLst>
                <a:ext uri="{FF2B5EF4-FFF2-40B4-BE49-F238E27FC236}">
                  <a16:creationId xmlns:a16="http://schemas.microsoft.com/office/drawing/2014/main" id="{D75142CF-3EF5-4A77-866A-9B10B0E645F6}"/>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57" name="TextBox 156">
              <a:hlinkClick xmlns:r="http://schemas.openxmlformats.org/officeDocument/2006/relationships" r:id="rId3"/>
              <a:extLst>
                <a:ext uri="{FF2B5EF4-FFF2-40B4-BE49-F238E27FC236}">
                  <a16:creationId xmlns:a16="http://schemas.microsoft.com/office/drawing/2014/main" id="{2B6DAE32-C08D-4FA3-88A3-60E7547A60F7}"/>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58" name="TextBox 157">
              <a:extLst>
                <a:ext uri="{FF2B5EF4-FFF2-40B4-BE49-F238E27FC236}">
                  <a16:creationId xmlns:a16="http://schemas.microsoft.com/office/drawing/2014/main" id="{628B916E-0378-475A-9213-2F2DFC47AAEE}"/>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59" name="TextBox 158">
              <a:hlinkClick xmlns:r="http://schemas.openxmlformats.org/officeDocument/2006/relationships" r:id="rId4"/>
              <a:extLst>
                <a:ext uri="{FF2B5EF4-FFF2-40B4-BE49-F238E27FC236}">
                  <a16:creationId xmlns:a16="http://schemas.microsoft.com/office/drawing/2014/main" id="{608E0262-8995-4A81-9A3E-7E410BEA4BC5}"/>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119" name="Group 118">
            <a:extLst>
              <a:ext uri="{FF2B5EF4-FFF2-40B4-BE49-F238E27FC236}">
                <a16:creationId xmlns:a16="http://schemas.microsoft.com/office/drawing/2014/main" id="{086343CB-3A4F-427F-BFDD-1A526260B402}"/>
              </a:ext>
            </a:extLst>
          </xdr:cNvPr>
          <xdr:cNvGrpSpPr/>
        </xdr:nvGrpSpPr>
        <xdr:grpSpPr>
          <a:xfrm>
            <a:off x="0" y="0"/>
            <a:ext cx="13565384" cy="1006853"/>
            <a:chOff x="0" y="0"/>
            <a:chExt cx="13565384" cy="1006853"/>
          </a:xfrm>
        </xdr:grpSpPr>
        <xdr:grpSp>
          <xdr:nvGrpSpPr>
            <xdr:cNvPr id="120" name="Group 119">
              <a:extLst>
                <a:ext uri="{FF2B5EF4-FFF2-40B4-BE49-F238E27FC236}">
                  <a16:creationId xmlns:a16="http://schemas.microsoft.com/office/drawing/2014/main" id="{8D3998FD-CA0E-4F2B-B655-532BED09650D}"/>
                </a:ext>
              </a:extLst>
            </xdr:cNvPr>
            <xdr:cNvGrpSpPr/>
          </xdr:nvGrpSpPr>
          <xdr:grpSpPr>
            <a:xfrm>
              <a:off x="1646474" y="0"/>
              <a:ext cx="1591505" cy="826333"/>
              <a:chOff x="978300" y="0"/>
              <a:chExt cx="1491714" cy="825738"/>
            </a:xfrm>
          </xdr:grpSpPr>
          <xdr:sp macro="" textlink="">
            <xdr:nvSpPr>
              <xdr:cNvPr id="151" name="TextBox 150">
                <a:hlinkClick xmlns:r="http://schemas.openxmlformats.org/officeDocument/2006/relationships" r:id="rId5"/>
                <a:extLst>
                  <a:ext uri="{FF2B5EF4-FFF2-40B4-BE49-F238E27FC236}">
                    <a16:creationId xmlns:a16="http://schemas.microsoft.com/office/drawing/2014/main" id="{7CC2307C-BA54-49A0-80BF-EC2F39524888}"/>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52" name="TextBox 151">
                <a:hlinkClick xmlns:r="http://schemas.openxmlformats.org/officeDocument/2006/relationships" r:id="rId6"/>
                <a:extLst>
                  <a:ext uri="{FF2B5EF4-FFF2-40B4-BE49-F238E27FC236}">
                    <a16:creationId xmlns:a16="http://schemas.microsoft.com/office/drawing/2014/main" id="{CEC59B89-8979-412D-9804-E16415FA849B}"/>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53" name="TextBox 152">
                <a:hlinkClick xmlns:r="http://schemas.openxmlformats.org/officeDocument/2006/relationships" r:id="rId7"/>
                <a:extLst>
                  <a:ext uri="{FF2B5EF4-FFF2-40B4-BE49-F238E27FC236}">
                    <a16:creationId xmlns:a16="http://schemas.microsoft.com/office/drawing/2014/main" id="{F56392D1-9F85-4F25-BF87-2003754161E8}"/>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54" name="TextBox 153">
                <a:extLst>
                  <a:ext uri="{FF2B5EF4-FFF2-40B4-BE49-F238E27FC236}">
                    <a16:creationId xmlns:a16="http://schemas.microsoft.com/office/drawing/2014/main" id="{E1CAA3A0-0F95-4C4A-B8A2-E5BFBE1EB5E4}"/>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121" name="Group 120">
              <a:extLst>
                <a:ext uri="{FF2B5EF4-FFF2-40B4-BE49-F238E27FC236}">
                  <a16:creationId xmlns:a16="http://schemas.microsoft.com/office/drawing/2014/main" id="{EE7CD9DD-97F4-4AB7-8134-21024FBFE0E7}"/>
                </a:ext>
              </a:extLst>
            </xdr:cNvPr>
            <xdr:cNvGrpSpPr/>
          </xdr:nvGrpSpPr>
          <xdr:grpSpPr>
            <a:xfrm>
              <a:off x="3302711" y="0"/>
              <a:ext cx="1584244" cy="662238"/>
              <a:chOff x="2530688" y="0"/>
              <a:chExt cx="1484909" cy="663813"/>
            </a:xfrm>
          </xdr:grpSpPr>
          <xdr:sp macro="" textlink="">
            <xdr:nvSpPr>
              <xdr:cNvPr id="148" name="TextBox 147">
                <a:hlinkClick xmlns:r="http://schemas.openxmlformats.org/officeDocument/2006/relationships" r:id="rId8"/>
                <a:extLst>
                  <a:ext uri="{FF2B5EF4-FFF2-40B4-BE49-F238E27FC236}">
                    <a16:creationId xmlns:a16="http://schemas.microsoft.com/office/drawing/2014/main" id="{EE169F66-21CC-48E5-8DB2-B926224F1FD5}"/>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49" name="TextBox 148">
                <a:hlinkClick xmlns:r="http://schemas.openxmlformats.org/officeDocument/2006/relationships" r:id="rId9"/>
                <a:extLst>
                  <a:ext uri="{FF2B5EF4-FFF2-40B4-BE49-F238E27FC236}">
                    <a16:creationId xmlns:a16="http://schemas.microsoft.com/office/drawing/2014/main" id="{94673FDC-A4CF-4040-921D-3369B07A3A9D}"/>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50" name="TextBox 149">
                <a:extLst>
                  <a:ext uri="{FF2B5EF4-FFF2-40B4-BE49-F238E27FC236}">
                    <a16:creationId xmlns:a16="http://schemas.microsoft.com/office/drawing/2014/main" id="{71BAE9D7-3D31-42A2-A16A-F1841CB7EB29}"/>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122" name="Group 121">
              <a:extLst>
                <a:ext uri="{FF2B5EF4-FFF2-40B4-BE49-F238E27FC236}">
                  <a16:creationId xmlns:a16="http://schemas.microsoft.com/office/drawing/2014/main" id="{8CC9B627-D9CB-44A0-A32D-C9F697753226}"/>
                </a:ext>
              </a:extLst>
            </xdr:cNvPr>
            <xdr:cNvGrpSpPr/>
          </xdr:nvGrpSpPr>
          <xdr:grpSpPr>
            <a:xfrm>
              <a:off x="4954554" y="0"/>
              <a:ext cx="1562560" cy="662238"/>
              <a:chOff x="4078956" y="0"/>
              <a:chExt cx="1464584" cy="663813"/>
            </a:xfrm>
          </xdr:grpSpPr>
          <xdr:sp macro="" textlink="">
            <xdr:nvSpPr>
              <xdr:cNvPr id="145" name="TextBox 144">
                <a:hlinkClick xmlns:r="http://schemas.openxmlformats.org/officeDocument/2006/relationships" r:id="rId10"/>
                <a:extLst>
                  <a:ext uri="{FF2B5EF4-FFF2-40B4-BE49-F238E27FC236}">
                    <a16:creationId xmlns:a16="http://schemas.microsoft.com/office/drawing/2014/main" id="{0F7E482F-5AB6-4205-84C7-6087A34205EF}"/>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46" name="TextBox 145">
                <a:hlinkClick xmlns:r="http://schemas.openxmlformats.org/officeDocument/2006/relationships" r:id="rId11"/>
                <a:extLst>
                  <a:ext uri="{FF2B5EF4-FFF2-40B4-BE49-F238E27FC236}">
                    <a16:creationId xmlns:a16="http://schemas.microsoft.com/office/drawing/2014/main" id="{D43B2B89-44FD-4A75-B8D8-63269CC02302}"/>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47" name="TextBox 146">
                <a:extLst>
                  <a:ext uri="{FF2B5EF4-FFF2-40B4-BE49-F238E27FC236}">
                    <a16:creationId xmlns:a16="http://schemas.microsoft.com/office/drawing/2014/main" id="{53B6B970-85E9-4C84-8353-225FE2E7260F}"/>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123" name="Group 122">
              <a:extLst>
                <a:ext uri="{FF2B5EF4-FFF2-40B4-BE49-F238E27FC236}">
                  <a16:creationId xmlns:a16="http://schemas.microsoft.com/office/drawing/2014/main" id="{8877E966-1F40-4B53-ABE1-CEABF72EBE02}"/>
                </a:ext>
              </a:extLst>
            </xdr:cNvPr>
            <xdr:cNvGrpSpPr/>
          </xdr:nvGrpSpPr>
          <xdr:grpSpPr>
            <a:xfrm>
              <a:off x="6635513" y="0"/>
              <a:ext cx="1584243" cy="662238"/>
              <a:chOff x="5654517" y="0"/>
              <a:chExt cx="1484908" cy="663813"/>
            </a:xfrm>
          </xdr:grpSpPr>
          <xdr:sp macro="" textlink="">
            <xdr:nvSpPr>
              <xdr:cNvPr id="142" name="TextBox 141">
                <a:hlinkClick xmlns:r="http://schemas.openxmlformats.org/officeDocument/2006/relationships" r:id="rId12"/>
                <a:extLst>
                  <a:ext uri="{FF2B5EF4-FFF2-40B4-BE49-F238E27FC236}">
                    <a16:creationId xmlns:a16="http://schemas.microsoft.com/office/drawing/2014/main" id="{8DB2BBBF-A617-42CD-8E45-436E46F05A53}"/>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143" name="TextBox 142">
                <a:hlinkClick xmlns:r="http://schemas.openxmlformats.org/officeDocument/2006/relationships" r:id="rId13"/>
                <a:extLst>
                  <a:ext uri="{FF2B5EF4-FFF2-40B4-BE49-F238E27FC236}">
                    <a16:creationId xmlns:a16="http://schemas.microsoft.com/office/drawing/2014/main" id="{AECD2B09-03F2-4742-8CB7-6CDCE9B464AE}"/>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44" name="TextBox 143">
                <a:extLst>
                  <a:ext uri="{FF2B5EF4-FFF2-40B4-BE49-F238E27FC236}">
                    <a16:creationId xmlns:a16="http://schemas.microsoft.com/office/drawing/2014/main" id="{325C87D1-E527-4C49-85F9-27780A675664}"/>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124" name="Group 123">
              <a:extLst>
                <a:ext uri="{FF2B5EF4-FFF2-40B4-BE49-F238E27FC236}">
                  <a16:creationId xmlns:a16="http://schemas.microsoft.com/office/drawing/2014/main" id="{4DF19358-5410-4FB1-B27F-177C1C0DB6EF}"/>
                </a:ext>
              </a:extLst>
            </xdr:cNvPr>
            <xdr:cNvGrpSpPr/>
          </xdr:nvGrpSpPr>
          <xdr:grpSpPr>
            <a:xfrm>
              <a:off x="8301914" y="0"/>
              <a:ext cx="1584243" cy="981336"/>
              <a:chOff x="7216431" y="0"/>
              <a:chExt cx="1484908" cy="978138"/>
            </a:xfrm>
          </xdr:grpSpPr>
          <xdr:sp macro="" textlink="">
            <xdr:nvSpPr>
              <xdr:cNvPr id="137" name="TextBox 136">
                <a:hlinkClick xmlns:r="http://schemas.openxmlformats.org/officeDocument/2006/relationships" r:id="rId14"/>
                <a:extLst>
                  <a:ext uri="{FF2B5EF4-FFF2-40B4-BE49-F238E27FC236}">
                    <a16:creationId xmlns:a16="http://schemas.microsoft.com/office/drawing/2014/main" id="{E58A6DF4-5DB4-4A4B-B538-2B4922BC7E32}"/>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138" name="TextBox 137">
                <a:hlinkClick xmlns:r="http://schemas.openxmlformats.org/officeDocument/2006/relationships" r:id="rId15"/>
                <a:extLst>
                  <a:ext uri="{FF2B5EF4-FFF2-40B4-BE49-F238E27FC236}">
                    <a16:creationId xmlns:a16="http://schemas.microsoft.com/office/drawing/2014/main" id="{12C21CA8-5459-43DA-84E9-52EAC4182621}"/>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139" name="TextBox 138">
                <a:hlinkClick xmlns:r="http://schemas.openxmlformats.org/officeDocument/2006/relationships" r:id="rId16"/>
                <a:extLst>
                  <a:ext uri="{FF2B5EF4-FFF2-40B4-BE49-F238E27FC236}">
                    <a16:creationId xmlns:a16="http://schemas.microsoft.com/office/drawing/2014/main" id="{57E05664-440F-4210-8201-3F29E2E21DA5}"/>
                  </a:ext>
                </a:extLst>
              </xdr:cNvPr>
              <xdr:cNvSpPr txBox="1"/>
            </xdr:nvSpPr>
            <xdr:spPr>
              <a:xfrm>
                <a:off x="7216431" y="834138"/>
                <a:ext cx="1450938"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140" name="TextBox 139">
                <a:extLst>
                  <a:ext uri="{FF2B5EF4-FFF2-40B4-BE49-F238E27FC236}">
                    <a16:creationId xmlns:a16="http://schemas.microsoft.com/office/drawing/2014/main" id="{3DF4A8E5-3B20-4DA9-977D-4A8FC6B63A0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141" name="TextBox 140">
                <a:hlinkClick xmlns:r="http://schemas.openxmlformats.org/officeDocument/2006/relationships" r:id="rId17"/>
                <a:extLst>
                  <a:ext uri="{FF2B5EF4-FFF2-40B4-BE49-F238E27FC236}">
                    <a16:creationId xmlns:a16="http://schemas.microsoft.com/office/drawing/2014/main" id="{CFE260F2-9186-4321-90F1-2D735F92A0B3}"/>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125" name="Group 124">
              <a:extLst>
                <a:ext uri="{FF2B5EF4-FFF2-40B4-BE49-F238E27FC236}">
                  <a16:creationId xmlns:a16="http://schemas.microsoft.com/office/drawing/2014/main" id="{8A50C353-CD07-47BC-A42F-81176D24F18C}"/>
                </a:ext>
              </a:extLst>
            </xdr:cNvPr>
            <xdr:cNvGrpSpPr/>
          </xdr:nvGrpSpPr>
          <xdr:grpSpPr>
            <a:xfrm>
              <a:off x="9962104" y="0"/>
              <a:ext cx="1588508" cy="821118"/>
              <a:chOff x="8772524" y="0"/>
              <a:chExt cx="1488905" cy="820275"/>
            </a:xfrm>
          </xdr:grpSpPr>
          <xdr:sp macro="" textlink="">
            <xdr:nvSpPr>
              <xdr:cNvPr id="133" name="TextBox 132">
                <a:hlinkClick xmlns:r="http://schemas.openxmlformats.org/officeDocument/2006/relationships" r:id="rId18"/>
                <a:extLst>
                  <a:ext uri="{FF2B5EF4-FFF2-40B4-BE49-F238E27FC236}">
                    <a16:creationId xmlns:a16="http://schemas.microsoft.com/office/drawing/2014/main" id="{7458C444-F41F-44A9-807A-B4CEFC4312BD}"/>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134" name="TextBox 133">
                <a:hlinkClick xmlns:r="http://schemas.openxmlformats.org/officeDocument/2006/relationships" r:id="rId19"/>
                <a:extLst>
                  <a:ext uri="{FF2B5EF4-FFF2-40B4-BE49-F238E27FC236}">
                    <a16:creationId xmlns:a16="http://schemas.microsoft.com/office/drawing/2014/main" id="{7A7EF314-91B3-421B-9F0D-BBAB3EE552BF}"/>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135" name="TextBox 134">
                <a:extLst>
                  <a:ext uri="{FF2B5EF4-FFF2-40B4-BE49-F238E27FC236}">
                    <a16:creationId xmlns:a16="http://schemas.microsoft.com/office/drawing/2014/main" id="{6846D9CE-C9A1-441D-923B-7594716D9807}"/>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136" name="TextBox 135">
                <a:hlinkClick xmlns:r="http://schemas.openxmlformats.org/officeDocument/2006/relationships" r:id="rId20"/>
                <a:extLst>
                  <a:ext uri="{FF2B5EF4-FFF2-40B4-BE49-F238E27FC236}">
                    <a16:creationId xmlns:a16="http://schemas.microsoft.com/office/drawing/2014/main" id="{6F06CCB9-1F57-451C-ACA9-C9E35BD14406}"/>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126" name="Group 125">
              <a:extLst>
                <a:ext uri="{FF2B5EF4-FFF2-40B4-BE49-F238E27FC236}">
                  <a16:creationId xmlns:a16="http://schemas.microsoft.com/office/drawing/2014/main" id="{CDA1280E-7CAD-4BAB-98F9-AC51453D4B2E}"/>
                </a:ext>
              </a:extLst>
            </xdr:cNvPr>
            <xdr:cNvGrpSpPr/>
          </xdr:nvGrpSpPr>
          <xdr:grpSpPr>
            <a:xfrm>
              <a:off x="0" y="0"/>
              <a:ext cx="1584245" cy="1006853"/>
              <a:chOff x="0" y="0"/>
              <a:chExt cx="1584245" cy="1006853"/>
            </a:xfrm>
          </xdr:grpSpPr>
          <xdr:sp macro="" textlink="">
            <xdr:nvSpPr>
              <xdr:cNvPr id="128" name="TextBox 127">
                <a:hlinkClick xmlns:r="http://schemas.openxmlformats.org/officeDocument/2006/relationships" r:id="rId21"/>
                <a:extLst>
                  <a:ext uri="{FF2B5EF4-FFF2-40B4-BE49-F238E27FC236}">
                    <a16:creationId xmlns:a16="http://schemas.microsoft.com/office/drawing/2014/main" id="{AEE0C59C-8017-466F-A397-0B59FB606293}"/>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129" name="TextBox 128">
                <a:hlinkClick xmlns:r="http://schemas.openxmlformats.org/officeDocument/2006/relationships" r:id="rId22"/>
                <a:extLst>
                  <a:ext uri="{FF2B5EF4-FFF2-40B4-BE49-F238E27FC236}">
                    <a16:creationId xmlns:a16="http://schemas.microsoft.com/office/drawing/2014/main" id="{4222F89F-DB3E-40A0-BDC1-C3DA3D74C30C}"/>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130" name="TextBox 129">
                <a:extLst>
                  <a:ext uri="{FF2B5EF4-FFF2-40B4-BE49-F238E27FC236}">
                    <a16:creationId xmlns:a16="http://schemas.microsoft.com/office/drawing/2014/main" id="{56CD30A5-A471-47DB-82B0-7695A690F785}"/>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131" name="TextBox 130">
                <a:hlinkClick xmlns:r="http://schemas.openxmlformats.org/officeDocument/2006/relationships" r:id="rId23"/>
                <a:extLst>
                  <a:ext uri="{FF2B5EF4-FFF2-40B4-BE49-F238E27FC236}">
                    <a16:creationId xmlns:a16="http://schemas.microsoft.com/office/drawing/2014/main" id="{D8B65A49-4070-40A8-8BD1-96B26FD6CE5E}"/>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132" name="TextBox 131">
                <a:hlinkClick xmlns:r="http://schemas.openxmlformats.org/officeDocument/2006/relationships" r:id="rId24"/>
                <a:extLst>
                  <a:ext uri="{FF2B5EF4-FFF2-40B4-BE49-F238E27FC236}">
                    <a16:creationId xmlns:a16="http://schemas.microsoft.com/office/drawing/2014/main" id="{5A1FA026-5431-4413-A74E-ECDE8CE5F1BE}"/>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127" name="Picture 126">
              <a:extLst>
                <a:ext uri="{FF2B5EF4-FFF2-40B4-BE49-F238E27FC236}">
                  <a16:creationId xmlns:a16="http://schemas.microsoft.com/office/drawing/2014/main" id="{90B7EB0E-92A3-4DFA-9D14-FA16A11D965D}"/>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335159</xdr:colOff>
      <xdr:row>7</xdr:row>
      <xdr:rowOff>134475</xdr:rowOff>
    </xdr:to>
    <xdr:grpSp>
      <xdr:nvGrpSpPr>
        <xdr:cNvPr id="38" name="Group 37">
          <a:extLst>
            <a:ext uri="{FF2B5EF4-FFF2-40B4-BE49-F238E27FC236}">
              <a16:creationId xmlns:a16="http://schemas.microsoft.com/office/drawing/2014/main" id="{EDD233E7-D859-4DE1-9C55-79B4FCFFF7C3}"/>
            </a:ext>
          </a:extLst>
        </xdr:cNvPr>
        <xdr:cNvGrpSpPr/>
      </xdr:nvGrpSpPr>
      <xdr:grpSpPr>
        <a:xfrm>
          <a:off x="0" y="0"/>
          <a:ext cx="13565384" cy="1467975"/>
          <a:chOff x="0" y="0"/>
          <a:chExt cx="13565384" cy="1467975"/>
        </a:xfrm>
      </xdr:grpSpPr>
      <xdr:grpSp>
        <xdr:nvGrpSpPr>
          <xdr:cNvPr id="39" name="Group 38">
            <a:extLst>
              <a:ext uri="{FF2B5EF4-FFF2-40B4-BE49-F238E27FC236}">
                <a16:creationId xmlns:a16="http://schemas.microsoft.com/office/drawing/2014/main" id="{C2EE9D33-6A78-45DF-9EE6-A9F93EFDD057}"/>
              </a:ext>
            </a:extLst>
          </xdr:cNvPr>
          <xdr:cNvGrpSpPr/>
        </xdr:nvGrpSpPr>
        <xdr:grpSpPr>
          <a:xfrm>
            <a:off x="1652795" y="804449"/>
            <a:ext cx="9867209" cy="663526"/>
            <a:chOff x="984225" y="802812"/>
            <a:chExt cx="9248512" cy="665163"/>
          </a:xfrm>
        </xdr:grpSpPr>
        <xdr:sp macro="" textlink="">
          <xdr:nvSpPr>
            <xdr:cNvPr id="112" name="TextBox 111">
              <a:hlinkClick xmlns:r="http://schemas.openxmlformats.org/officeDocument/2006/relationships" r:id="rId1"/>
              <a:extLst>
                <a:ext uri="{FF2B5EF4-FFF2-40B4-BE49-F238E27FC236}">
                  <a16:creationId xmlns:a16="http://schemas.microsoft.com/office/drawing/2014/main" id="{A5580735-81EF-4357-A1BF-F436F701379E}"/>
                </a:ext>
              </a:extLst>
            </xdr:cNvPr>
            <xdr:cNvSpPr txBox="1"/>
          </xdr:nvSpPr>
          <xdr:spPr>
            <a:xfrm>
              <a:off x="989732" y="1162050"/>
              <a:ext cx="1450937" cy="144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13" name="TextBox 112">
              <a:hlinkClick xmlns:r="http://schemas.openxmlformats.org/officeDocument/2006/relationships" r:id="rId2"/>
              <a:extLst>
                <a:ext uri="{FF2B5EF4-FFF2-40B4-BE49-F238E27FC236}">
                  <a16:creationId xmlns:a16="http://schemas.microsoft.com/office/drawing/2014/main" id="{D656C3F6-F725-408E-82A6-AB151DAC3513}"/>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14" name="TextBox 113">
              <a:hlinkClick xmlns:r="http://schemas.openxmlformats.org/officeDocument/2006/relationships" r:id="rId3"/>
              <a:extLst>
                <a:ext uri="{FF2B5EF4-FFF2-40B4-BE49-F238E27FC236}">
                  <a16:creationId xmlns:a16="http://schemas.microsoft.com/office/drawing/2014/main" id="{EA28D4BC-FAD8-4B05-BF46-419DA4A37D9A}"/>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15" name="TextBox 114">
              <a:extLst>
                <a:ext uri="{FF2B5EF4-FFF2-40B4-BE49-F238E27FC236}">
                  <a16:creationId xmlns:a16="http://schemas.microsoft.com/office/drawing/2014/main" id="{BBD1019E-3810-48EA-A3E0-C8F7EC3468A8}"/>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16" name="TextBox 115">
              <a:hlinkClick xmlns:r="http://schemas.openxmlformats.org/officeDocument/2006/relationships" r:id="rId4"/>
              <a:extLst>
                <a:ext uri="{FF2B5EF4-FFF2-40B4-BE49-F238E27FC236}">
                  <a16:creationId xmlns:a16="http://schemas.microsoft.com/office/drawing/2014/main" id="{89BF03BC-43E3-4E3D-920F-7412A751E754}"/>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40" name="Group 39">
            <a:extLst>
              <a:ext uri="{FF2B5EF4-FFF2-40B4-BE49-F238E27FC236}">
                <a16:creationId xmlns:a16="http://schemas.microsoft.com/office/drawing/2014/main" id="{7AD0F92E-AE7A-445E-87CB-10169E04AF6C}"/>
              </a:ext>
            </a:extLst>
          </xdr:cNvPr>
          <xdr:cNvGrpSpPr/>
        </xdr:nvGrpSpPr>
        <xdr:grpSpPr>
          <a:xfrm>
            <a:off x="0" y="0"/>
            <a:ext cx="13565384" cy="1006853"/>
            <a:chOff x="0" y="0"/>
            <a:chExt cx="13565384" cy="1006853"/>
          </a:xfrm>
        </xdr:grpSpPr>
        <xdr:grpSp>
          <xdr:nvGrpSpPr>
            <xdr:cNvPr id="41" name="Group 40">
              <a:extLst>
                <a:ext uri="{FF2B5EF4-FFF2-40B4-BE49-F238E27FC236}">
                  <a16:creationId xmlns:a16="http://schemas.microsoft.com/office/drawing/2014/main" id="{072553AE-D44E-4AF9-96A8-DBF8E35B8D87}"/>
                </a:ext>
              </a:extLst>
            </xdr:cNvPr>
            <xdr:cNvGrpSpPr/>
          </xdr:nvGrpSpPr>
          <xdr:grpSpPr>
            <a:xfrm>
              <a:off x="1646474" y="0"/>
              <a:ext cx="1591505" cy="826333"/>
              <a:chOff x="978300" y="0"/>
              <a:chExt cx="1491714" cy="825738"/>
            </a:xfrm>
          </xdr:grpSpPr>
          <xdr:sp macro="" textlink="">
            <xdr:nvSpPr>
              <xdr:cNvPr id="108" name="TextBox 107">
                <a:hlinkClick xmlns:r="http://schemas.openxmlformats.org/officeDocument/2006/relationships" r:id="rId5"/>
                <a:extLst>
                  <a:ext uri="{FF2B5EF4-FFF2-40B4-BE49-F238E27FC236}">
                    <a16:creationId xmlns:a16="http://schemas.microsoft.com/office/drawing/2014/main" id="{21C13E3F-471D-4234-AD8F-A10425998325}"/>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09" name="TextBox 108">
                <a:hlinkClick xmlns:r="http://schemas.openxmlformats.org/officeDocument/2006/relationships" r:id="rId6"/>
                <a:extLst>
                  <a:ext uri="{FF2B5EF4-FFF2-40B4-BE49-F238E27FC236}">
                    <a16:creationId xmlns:a16="http://schemas.microsoft.com/office/drawing/2014/main" id="{D9A47C73-04B5-4100-BB5C-57EE6AB7CEFD}"/>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10" name="TextBox 109">
                <a:hlinkClick xmlns:r="http://schemas.openxmlformats.org/officeDocument/2006/relationships" r:id="rId7"/>
                <a:extLst>
                  <a:ext uri="{FF2B5EF4-FFF2-40B4-BE49-F238E27FC236}">
                    <a16:creationId xmlns:a16="http://schemas.microsoft.com/office/drawing/2014/main" id="{34EEB624-CED1-4585-BE1A-C3DB5C889DD2}"/>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1" name="TextBox 110">
                <a:extLst>
                  <a:ext uri="{FF2B5EF4-FFF2-40B4-BE49-F238E27FC236}">
                    <a16:creationId xmlns:a16="http://schemas.microsoft.com/office/drawing/2014/main" id="{B89BA44D-4F0C-4D5E-992E-B5598270E6CC}"/>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2" name="Group 41">
              <a:extLst>
                <a:ext uri="{FF2B5EF4-FFF2-40B4-BE49-F238E27FC236}">
                  <a16:creationId xmlns:a16="http://schemas.microsoft.com/office/drawing/2014/main" id="{DA454B5D-FC56-4EA4-9BC1-869CA44897D3}"/>
                </a:ext>
              </a:extLst>
            </xdr:cNvPr>
            <xdr:cNvGrpSpPr/>
          </xdr:nvGrpSpPr>
          <xdr:grpSpPr>
            <a:xfrm>
              <a:off x="3302711" y="0"/>
              <a:ext cx="1584244" cy="662238"/>
              <a:chOff x="2530688" y="0"/>
              <a:chExt cx="1484909" cy="663813"/>
            </a:xfrm>
          </xdr:grpSpPr>
          <xdr:sp macro="" textlink="">
            <xdr:nvSpPr>
              <xdr:cNvPr id="105" name="TextBox 104">
                <a:hlinkClick xmlns:r="http://schemas.openxmlformats.org/officeDocument/2006/relationships" r:id="rId8"/>
                <a:extLst>
                  <a:ext uri="{FF2B5EF4-FFF2-40B4-BE49-F238E27FC236}">
                    <a16:creationId xmlns:a16="http://schemas.microsoft.com/office/drawing/2014/main" id="{4469BD1F-6009-4D85-86D7-51688EC4AADF}"/>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06" name="TextBox 105">
                <a:hlinkClick xmlns:r="http://schemas.openxmlformats.org/officeDocument/2006/relationships" r:id="rId9"/>
                <a:extLst>
                  <a:ext uri="{FF2B5EF4-FFF2-40B4-BE49-F238E27FC236}">
                    <a16:creationId xmlns:a16="http://schemas.microsoft.com/office/drawing/2014/main" id="{34763118-BE80-428E-AFFB-DFB2846A7836}"/>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07" name="TextBox 106">
                <a:extLst>
                  <a:ext uri="{FF2B5EF4-FFF2-40B4-BE49-F238E27FC236}">
                    <a16:creationId xmlns:a16="http://schemas.microsoft.com/office/drawing/2014/main" id="{F2C79BE8-11A7-4BBE-AA5E-2FC9CFF1CBF0}"/>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3" name="Group 42">
              <a:extLst>
                <a:ext uri="{FF2B5EF4-FFF2-40B4-BE49-F238E27FC236}">
                  <a16:creationId xmlns:a16="http://schemas.microsoft.com/office/drawing/2014/main" id="{098B7950-7F9D-4884-822B-864C1756E2BD}"/>
                </a:ext>
              </a:extLst>
            </xdr:cNvPr>
            <xdr:cNvGrpSpPr/>
          </xdr:nvGrpSpPr>
          <xdr:grpSpPr>
            <a:xfrm>
              <a:off x="4954554" y="0"/>
              <a:ext cx="1562560" cy="662238"/>
              <a:chOff x="4078956" y="0"/>
              <a:chExt cx="1464584" cy="663813"/>
            </a:xfrm>
          </xdr:grpSpPr>
          <xdr:sp macro="" textlink="">
            <xdr:nvSpPr>
              <xdr:cNvPr id="102" name="TextBox 101">
                <a:hlinkClick xmlns:r="http://schemas.openxmlformats.org/officeDocument/2006/relationships" r:id="rId10"/>
                <a:extLst>
                  <a:ext uri="{FF2B5EF4-FFF2-40B4-BE49-F238E27FC236}">
                    <a16:creationId xmlns:a16="http://schemas.microsoft.com/office/drawing/2014/main" id="{05003243-FBDE-4C3A-8103-F9936625BA97}"/>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03" name="TextBox 102">
                <a:hlinkClick xmlns:r="http://schemas.openxmlformats.org/officeDocument/2006/relationships" r:id="rId11"/>
                <a:extLst>
                  <a:ext uri="{FF2B5EF4-FFF2-40B4-BE49-F238E27FC236}">
                    <a16:creationId xmlns:a16="http://schemas.microsoft.com/office/drawing/2014/main" id="{4897C162-5D0C-44BE-8DC0-CAB1234FF67E}"/>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04" name="TextBox 103">
                <a:extLst>
                  <a:ext uri="{FF2B5EF4-FFF2-40B4-BE49-F238E27FC236}">
                    <a16:creationId xmlns:a16="http://schemas.microsoft.com/office/drawing/2014/main" id="{84E92D6B-DDF9-4527-BA07-5E6C70399014}"/>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4" name="Group 43">
              <a:extLst>
                <a:ext uri="{FF2B5EF4-FFF2-40B4-BE49-F238E27FC236}">
                  <a16:creationId xmlns:a16="http://schemas.microsoft.com/office/drawing/2014/main" id="{36F68A1D-899D-45E9-BC18-398EACD7CDE4}"/>
                </a:ext>
              </a:extLst>
            </xdr:cNvPr>
            <xdr:cNvGrpSpPr/>
          </xdr:nvGrpSpPr>
          <xdr:grpSpPr>
            <a:xfrm>
              <a:off x="6635513" y="0"/>
              <a:ext cx="1584243" cy="662238"/>
              <a:chOff x="5654517" y="0"/>
              <a:chExt cx="1484908" cy="663813"/>
            </a:xfrm>
          </xdr:grpSpPr>
          <xdr:sp macro="" textlink="">
            <xdr:nvSpPr>
              <xdr:cNvPr id="99" name="TextBox 98">
                <a:hlinkClick xmlns:r="http://schemas.openxmlformats.org/officeDocument/2006/relationships" r:id="rId12"/>
                <a:extLst>
                  <a:ext uri="{FF2B5EF4-FFF2-40B4-BE49-F238E27FC236}">
                    <a16:creationId xmlns:a16="http://schemas.microsoft.com/office/drawing/2014/main" id="{7C7414FB-384E-4699-96B6-C78370A0047A}"/>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100" name="TextBox 99">
                <a:hlinkClick xmlns:r="http://schemas.openxmlformats.org/officeDocument/2006/relationships" r:id="rId13"/>
                <a:extLst>
                  <a:ext uri="{FF2B5EF4-FFF2-40B4-BE49-F238E27FC236}">
                    <a16:creationId xmlns:a16="http://schemas.microsoft.com/office/drawing/2014/main" id="{6CA16EB8-55B2-4546-A8D9-EB96FCEC87EC}"/>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01" name="TextBox 100">
                <a:extLst>
                  <a:ext uri="{FF2B5EF4-FFF2-40B4-BE49-F238E27FC236}">
                    <a16:creationId xmlns:a16="http://schemas.microsoft.com/office/drawing/2014/main" id="{E617A582-FC7A-4843-9236-31E1C37E969B}"/>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5" name="Group 44">
              <a:extLst>
                <a:ext uri="{FF2B5EF4-FFF2-40B4-BE49-F238E27FC236}">
                  <a16:creationId xmlns:a16="http://schemas.microsoft.com/office/drawing/2014/main" id="{784B88BA-96A2-4D28-A2A7-D0E1FB80CAF0}"/>
                </a:ext>
              </a:extLst>
            </xdr:cNvPr>
            <xdr:cNvGrpSpPr/>
          </xdr:nvGrpSpPr>
          <xdr:grpSpPr>
            <a:xfrm>
              <a:off x="8301914" y="0"/>
              <a:ext cx="1584243" cy="981336"/>
              <a:chOff x="7216431" y="0"/>
              <a:chExt cx="1484908" cy="978138"/>
            </a:xfrm>
          </xdr:grpSpPr>
          <xdr:sp macro="" textlink="">
            <xdr:nvSpPr>
              <xdr:cNvPr id="94" name="TextBox 93">
                <a:hlinkClick xmlns:r="http://schemas.openxmlformats.org/officeDocument/2006/relationships" r:id="rId14"/>
                <a:extLst>
                  <a:ext uri="{FF2B5EF4-FFF2-40B4-BE49-F238E27FC236}">
                    <a16:creationId xmlns:a16="http://schemas.microsoft.com/office/drawing/2014/main" id="{4062D971-B99A-4B1D-8BF1-11D6EE2EEA1D}"/>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95" name="TextBox 94">
                <a:hlinkClick xmlns:r="http://schemas.openxmlformats.org/officeDocument/2006/relationships" r:id="rId15"/>
                <a:extLst>
                  <a:ext uri="{FF2B5EF4-FFF2-40B4-BE49-F238E27FC236}">
                    <a16:creationId xmlns:a16="http://schemas.microsoft.com/office/drawing/2014/main" id="{0C3A5CDF-0EF5-4A47-BF7A-E7FFE96AD169}"/>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96" name="TextBox 95">
                <a:hlinkClick xmlns:r="http://schemas.openxmlformats.org/officeDocument/2006/relationships" r:id="rId16"/>
                <a:extLst>
                  <a:ext uri="{FF2B5EF4-FFF2-40B4-BE49-F238E27FC236}">
                    <a16:creationId xmlns:a16="http://schemas.microsoft.com/office/drawing/2014/main" id="{AC0B2010-36FE-4923-B801-87D8271A3FBB}"/>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97" name="TextBox 96">
                <a:extLst>
                  <a:ext uri="{FF2B5EF4-FFF2-40B4-BE49-F238E27FC236}">
                    <a16:creationId xmlns:a16="http://schemas.microsoft.com/office/drawing/2014/main" id="{FE678FCA-B28C-4062-BF88-70D752C31748}"/>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98" name="TextBox 97">
                <a:hlinkClick xmlns:r="http://schemas.openxmlformats.org/officeDocument/2006/relationships" r:id="rId17"/>
                <a:extLst>
                  <a:ext uri="{FF2B5EF4-FFF2-40B4-BE49-F238E27FC236}">
                    <a16:creationId xmlns:a16="http://schemas.microsoft.com/office/drawing/2014/main" id="{C6528643-F546-4957-BB7D-026AFA908EC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46" name="Group 45">
              <a:extLst>
                <a:ext uri="{FF2B5EF4-FFF2-40B4-BE49-F238E27FC236}">
                  <a16:creationId xmlns:a16="http://schemas.microsoft.com/office/drawing/2014/main" id="{9880409A-5158-4CD2-9D88-46734AED18F8}"/>
                </a:ext>
              </a:extLst>
            </xdr:cNvPr>
            <xdr:cNvGrpSpPr/>
          </xdr:nvGrpSpPr>
          <xdr:grpSpPr>
            <a:xfrm>
              <a:off x="9962104" y="0"/>
              <a:ext cx="1588508" cy="821118"/>
              <a:chOff x="8772524" y="0"/>
              <a:chExt cx="1488905" cy="820275"/>
            </a:xfrm>
          </xdr:grpSpPr>
          <xdr:sp macro="" textlink="">
            <xdr:nvSpPr>
              <xdr:cNvPr id="90" name="TextBox 89">
                <a:hlinkClick xmlns:r="http://schemas.openxmlformats.org/officeDocument/2006/relationships" r:id="rId18"/>
                <a:extLst>
                  <a:ext uri="{FF2B5EF4-FFF2-40B4-BE49-F238E27FC236}">
                    <a16:creationId xmlns:a16="http://schemas.microsoft.com/office/drawing/2014/main" id="{3FDBF18F-685E-47C1-9B04-D6B29FF40BA3}"/>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91" name="TextBox 90">
                <a:hlinkClick xmlns:r="http://schemas.openxmlformats.org/officeDocument/2006/relationships" r:id="rId19"/>
                <a:extLst>
                  <a:ext uri="{FF2B5EF4-FFF2-40B4-BE49-F238E27FC236}">
                    <a16:creationId xmlns:a16="http://schemas.microsoft.com/office/drawing/2014/main" id="{4D5A3BD8-1392-44D3-9ED9-DDD4C44FFC13}"/>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92" name="TextBox 91">
                <a:extLst>
                  <a:ext uri="{FF2B5EF4-FFF2-40B4-BE49-F238E27FC236}">
                    <a16:creationId xmlns:a16="http://schemas.microsoft.com/office/drawing/2014/main" id="{A757A1B1-4CB8-4D10-B142-A368CC8B4AE8}"/>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93" name="TextBox 92">
                <a:hlinkClick xmlns:r="http://schemas.openxmlformats.org/officeDocument/2006/relationships" r:id="rId20"/>
                <a:extLst>
                  <a:ext uri="{FF2B5EF4-FFF2-40B4-BE49-F238E27FC236}">
                    <a16:creationId xmlns:a16="http://schemas.microsoft.com/office/drawing/2014/main" id="{CEF223F7-8EEA-475A-800C-524F680A84D1}"/>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83" name="Group 82">
              <a:extLst>
                <a:ext uri="{FF2B5EF4-FFF2-40B4-BE49-F238E27FC236}">
                  <a16:creationId xmlns:a16="http://schemas.microsoft.com/office/drawing/2014/main" id="{7EA408CA-49C2-4658-A7A2-753F8B8ED0E3}"/>
                </a:ext>
              </a:extLst>
            </xdr:cNvPr>
            <xdr:cNvGrpSpPr/>
          </xdr:nvGrpSpPr>
          <xdr:grpSpPr>
            <a:xfrm>
              <a:off x="0" y="0"/>
              <a:ext cx="1584245" cy="1006853"/>
              <a:chOff x="0" y="0"/>
              <a:chExt cx="1584245" cy="1006853"/>
            </a:xfrm>
          </xdr:grpSpPr>
          <xdr:sp macro="" textlink="">
            <xdr:nvSpPr>
              <xdr:cNvPr id="85" name="TextBox 84">
                <a:hlinkClick xmlns:r="http://schemas.openxmlformats.org/officeDocument/2006/relationships" r:id="rId21"/>
                <a:extLst>
                  <a:ext uri="{FF2B5EF4-FFF2-40B4-BE49-F238E27FC236}">
                    <a16:creationId xmlns:a16="http://schemas.microsoft.com/office/drawing/2014/main" id="{9ECA19CB-0E80-4B17-B5EB-0B47534A8BB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86" name="TextBox 85">
                <a:hlinkClick xmlns:r="http://schemas.openxmlformats.org/officeDocument/2006/relationships" r:id="rId22"/>
                <a:extLst>
                  <a:ext uri="{FF2B5EF4-FFF2-40B4-BE49-F238E27FC236}">
                    <a16:creationId xmlns:a16="http://schemas.microsoft.com/office/drawing/2014/main" id="{659722FD-62AD-4169-800C-443534798B8A}"/>
                  </a:ext>
                </a:extLst>
              </xdr:cNvPr>
              <xdr:cNvSpPr txBox="1"/>
            </xdr:nvSpPr>
            <xdr:spPr>
              <a:xfrm>
                <a:off x="0" y="515253"/>
                <a:ext cx="1548000" cy="15352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87" name="TextBox 86">
                <a:extLst>
                  <a:ext uri="{FF2B5EF4-FFF2-40B4-BE49-F238E27FC236}">
                    <a16:creationId xmlns:a16="http://schemas.microsoft.com/office/drawing/2014/main" id="{00EED0A6-03B4-43F9-B83C-2FF1E260FAF5}"/>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88" name="TextBox 87">
                <a:hlinkClick xmlns:r="http://schemas.openxmlformats.org/officeDocument/2006/relationships" r:id="rId23"/>
                <a:extLst>
                  <a:ext uri="{FF2B5EF4-FFF2-40B4-BE49-F238E27FC236}">
                    <a16:creationId xmlns:a16="http://schemas.microsoft.com/office/drawing/2014/main" id="{1E5300D2-CA95-4169-B5DD-F9FFFC4CCA12}"/>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89" name="TextBox 88">
                <a:hlinkClick xmlns:r="http://schemas.openxmlformats.org/officeDocument/2006/relationships" r:id="rId24"/>
                <a:extLst>
                  <a:ext uri="{FF2B5EF4-FFF2-40B4-BE49-F238E27FC236}">
                    <a16:creationId xmlns:a16="http://schemas.microsoft.com/office/drawing/2014/main" id="{62762515-99CE-47CF-AD5C-EA5A74697E58}"/>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84" name="Picture 83">
              <a:extLst>
                <a:ext uri="{FF2B5EF4-FFF2-40B4-BE49-F238E27FC236}">
                  <a16:creationId xmlns:a16="http://schemas.microsoft.com/office/drawing/2014/main" id="{42015DF2-A114-479B-96F5-7C859E5DADEC}"/>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16</xdr:col>
      <xdr:colOff>601859</xdr:colOff>
      <xdr:row>7</xdr:row>
      <xdr:rowOff>134475</xdr:rowOff>
    </xdr:to>
    <xdr:grpSp>
      <xdr:nvGrpSpPr>
        <xdr:cNvPr id="45" name="Group 44">
          <a:extLst>
            <a:ext uri="{FF2B5EF4-FFF2-40B4-BE49-F238E27FC236}">
              <a16:creationId xmlns:a16="http://schemas.microsoft.com/office/drawing/2014/main" id="{D70EC52B-81F3-47CC-B167-471433208B4A}"/>
            </a:ext>
          </a:extLst>
        </xdr:cNvPr>
        <xdr:cNvGrpSpPr/>
      </xdr:nvGrpSpPr>
      <xdr:grpSpPr>
        <a:xfrm>
          <a:off x="0" y="0"/>
          <a:ext cx="13565384" cy="1467975"/>
          <a:chOff x="0" y="0"/>
          <a:chExt cx="13565384" cy="1467975"/>
        </a:xfrm>
      </xdr:grpSpPr>
      <xdr:grpSp>
        <xdr:nvGrpSpPr>
          <xdr:cNvPr id="46" name="Group 45">
            <a:extLst>
              <a:ext uri="{FF2B5EF4-FFF2-40B4-BE49-F238E27FC236}">
                <a16:creationId xmlns:a16="http://schemas.microsoft.com/office/drawing/2014/main" id="{D1B4C7CB-BE9F-4DF8-9929-0AF5AFC7E038}"/>
              </a:ext>
            </a:extLst>
          </xdr:cNvPr>
          <xdr:cNvGrpSpPr/>
        </xdr:nvGrpSpPr>
        <xdr:grpSpPr>
          <a:xfrm>
            <a:off x="1652795" y="804449"/>
            <a:ext cx="9867209" cy="663526"/>
            <a:chOff x="984225" y="802812"/>
            <a:chExt cx="9248512" cy="665163"/>
          </a:xfrm>
        </xdr:grpSpPr>
        <xdr:sp macro="" textlink="">
          <xdr:nvSpPr>
            <xdr:cNvPr id="122" name="TextBox 121">
              <a:hlinkClick xmlns:r="http://schemas.openxmlformats.org/officeDocument/2006/relationships" r:id="rId1"/>
              <a:extLst>
                <a:ext uri="{FF2B5EF4-FFF2-40B4-BE49-F238E27FC236}">
                  <a16:creationId xmlns:a16="http://schemas.microsoft.com/office/drawing/2014/main" id="{915D7843-F2A1-4D64-A0CD-93E920A57158}"/>
                </a:ext>
              </a:extLst>
            </xdr:cNvPr>
            <xdr:cNvSpPr txBox="1"/>
          </xdr:nvSpPr>
          <xdr:spPr>
            <a:xfrm>
              <a:off x="989732" y="1162050"/>
              <a:ext cx="1450937" cy="144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23" name="TextBox 122">
              <a:hlinkClick xmlns:r="http://schemas.openxmlformats.org/officeDocument/2006/relationships" r:id="rId2"/>
              <a:extLst>
                <a:ext uri="{FF2B5EF4-FFF2-40B4-BE49-F238E27FC236}">
                  <a16:creationId xmlns:a16="http://schemas.microsoft.com/office/drawing/2014/main" id="{C8FE2B5E-4DA3-4DB0-8CE8-EC0A554F1DA4}"/>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28" name="TextBox 127">
              <a:hlinkClick xmlns:r="http://schemas.openxmlformats.org/officeDocument/2006/relationships" r:id="rId3"/>
              <a:extLst>
                <a:ext uri="{FF2B5EF4-FFF2-40B4-BE49-F238E27FC236}">
                  <a16:creationId xmlns:a16="http://schemas.microsoft.com/office/drawing/2014/main" id="{B27B12C8-A89C-47F4-A164-69CE440B453D}"/>
                </a:ext>
              </a:extLst>
            </xdr:cNvPr>
            <xdr:cNvSpPr txBox="1"/>
          </xdr:nvSpPr>
          <xdr:spPr>
            <a:xfrm>
              <a:off x="7213444" y="1162050"/>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29" name="TextBox 128">
              <a:extLst>
                <a:ext uri="{FF2B5EF4-FFF2-40B4-BE49-F238E27FC236}">
                  <a16:creationId xmlns:a16="http://schemas.microsoft.com/office/drawing/2014/main" id="{776A4FED-5F3E-4983-8FD1-B0D7D41D3296}"/>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30" name="TextBox 129">
              <a:hlinkClick xmlns:r="http://schemas.openxmlformats.org/officeDocument/2006/relationships" r:id="rId4"/>
              <a:extLst>
                <a:ext uri="{FF2B5EF4-FFF2-40B4-BE49-F238E27FC236}">
                  <a16:creationId xmlns:a16="http://schemas.microsoft.com/office/drawing/2014/main" id="{6ACD2850-9BE4-4921-96C2-5F16A3780D84}"/>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47" name="Group 46">
            <a:extLst>
              <a:ext uri="{FF2B5EF4-FFF2-40B4-BE49-F238E27FC236}">
                <a16:creationId xmlns:a16="http://schemas.microsoft.com/office/drawing/2014/main" id="{6B835FE4-64A5-4300-B6AE-F72AEB239423}"/>
              </a:ext>
            </a:extLst>
          </xdr:cNvPr>
          <xdr:cNvGrpSpPr/>
        </xdr:nvGrpSpPr>
        <xdr:grpSpPr>
          <a:xfrm>
            <a:off x="0" y="0"/>
            <a:ext cx="13565384" cy="1006853"/>
            <a:chOff x="0" y="0"/>
            <a:chExt cx="13565384" cy="1006853"/>
          </a:xfrm>
        </xdr:grpSpPr>
        <xdr:grpSp>
          <xdr:nvGrpSpPr>
            <xdr:cNvPr id="48" name="Group 47">
              <a:extLst>
                <a:ext uri="{FF2B5EF4-FFF2-40B4-BE49-F238E27FC236}">
                  <a16:creationId xmlns:a16="http://schemas.microsoft.com/office/drawing/2014/main" id="{118C638D-AE89-4659-AE8E-B3991CC845FC}"/>
                </a:ext>
              </a:extLst>
            </xdr:cNvPr>
            <xdr:cNvGrpSpPr/>
          </xdr:nvGrpSpPr>
          <xdr:grpSpPr>
            <a:xfrm>
              <a:off x="1646474" y="0"/>
              <a:ext cx="1591505" cy="826333"/>
              <a:chOff x="978300" y="0"/>
              <a:chExt cx="1491714" cy="825738"/>
            </a:xfrm>
          </xdr:grpSpPr>
          <xdr:sp macro="" textlink="">
            <xdr:nvSpPr>
              <xdr:cNvPr id="118" name="TextBox 117">
                <a:hlinkClick xmlns:r="http://schemas.openxmlformats.org/officeDocument/2006/relationships" r:id="rId5"/>
                <a:extLst>
                  <a:ext uri="{FF2B5EF4-FFF2-40B4-BE49-F238E27FC236}">
                    <a16:creationId xmlns:a16="http://schemas.microsoft.com/office/drawing/2014/main" id="{332D98F4-98E3-4EB2-9258-4AEC8A86AE4C}"/>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19" name="TextBox 118">
                <a:hlinkClick xmlns:r="http://schemas.openxmlformats.org/officeDocument/2006/relationships" r:id="rId6"/>
                <a:extLst>
                  <a:ext uri="{FF2B5EF4-FFF2-40B4-BE49-F238E27FC236}">
                    <a16:creationId xmlns:a16="http://schemas.microsoft.com/office/drawing/2014/main" id="{212FADC7-1A7E-4DCC-A7F8-7C876E89092D}"/>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20" name="TextBox 119">
                <a:hlinkClick xmlns:r="http://schemas.openxmlformats.org/officeDocument/2006/relationships" r:id="rId7"/>
                <a:extLst>
                  <a:ext uri="{FF2B5EF4-FFF2-40B4-BE49-F238E27FC236}">
                    <a16:creationId xmlns:a16="http://schemas.microsoft.com/office/drawing/2014/main" id="{6A58545F-FFD6-4DC0-A98E-C6645ED16F55}"/>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21" name="TextBox 120">
                <a:extLst>
                  <a:ext uri="{FF2B5EF4-FFF2-40B4-BE49-F238E27FC236}">
                    <a16:creationId xmlns:a16="http://schemas.microsoft.com/office/drawing/2014/main" id="{EEBB0174-B6D3-4C72-B3B8-575453F72422}"/>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190519BA-B498-4CEA-919B-4EB2F7992D4A}"/>
                </a:ext>
              </a:extLst>
            </xdr:cNvPr>
            <xdr:cNvGrpSpPr/>
          </xdr:nvGrpSpPr>
          <xdr:grpSpPr>
            <a:xfrm>
              <a:off x="3302711" y="0"/>
              <a:ext cx="1584244" cy="662238"/>
              <a:chOff x="2530688" y="0"/>
              <a:chExt cx="1484909" cy="663813"/>
            </a:xfrm>
          </xdr:grpSpPr>
          <xdr:sp macro="" textlink="">
            <xdr:nvSpPr>
              <xdr:cNvPr id="115" name="TextBox 114">
                <a:hlinkClick xmlns:r="http://schemas.openxmlformats.org/officeDocument/2006/relationships" r:id="rId8"/>
                <a:extLst>
                  <a:ext uri="{FF2B5EF4-FFF2-40B4-BE49-F238E27FC236}">
                    <a16:creationId xmlns:a16="http://schemas.microsoft.com/office/drawing/2014/main" id="{E4DD0C90-3DDF-454D-83D4-F70F75602705}"/>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16" name="TextBox 115">
                <a:hlinkClick xmlns:r="http://schemas.openxmlformats.org/officeDocument/2006/relationships" r:id="rId9"/>
                <a:extLst>
                  <a:ext uri="{FF2B5EF4-FFF2-40B4-BE49-F238E27FC236}">
                    <a16:creationId xmlns:a16="http://schemas.microsoft.com/office/drawing/2014/main" id="{72CCD1AA-FAEC-4C9B-AEFB-6327415734D9}"/>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17" name="TextBox 116">
                <a:extLst>
                  <a:ext uri="{FF2B5EF4-FFF2-40B4-BE49-F238E27FC236}">
                    <a16:creationId xmlns:a16="http://schemas.microsoft.com/office/drawing/2014/main" id="{59459E1A-6935-4367-BDF3-25F613C9911D}"/>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50" name="Group 49">
              <a:extLst>
                <a:ext uri="{FF2B5EF4-FFF2-40B4-BE49-F238E27FC236}">
                  <a16:creationId xmlns:a16="http://schemas.microsoft.com/office/drawing/2014/main" id="{216FE799-A1D5-460B-A5CD-1A3E974C8AB9}"/>
                </a:ext>
              </a:extLst>
            </xdr:cNvPr>
            <xdr:cNvGrpSpPr/>
          </xdr:nvGrpSpPr>
          <xdr:grpSpPr>
            <a:xfrm>
              <a:off x="4954554" y="0"/>
              <a:ext cx="1562560" cy="662238"/>
              <a:chOff x="4078956" y="0"/>
              <a:chExt cx="1464584" cy="663813"/>
            </a:xfrm>
          </xdr:grpSpPr>
          <xdr:sp macro="" textlink="">
            <xdr:nvSpPr>
              <xdr:cNvPr id="112" name="TextBox 111">
                <a:hlinkClick xmlns:r="http://schemas.openxmlformats.org/officeDocument/2006/relationships" r:id="rId10"/>
                <a:extLst>
                  <a:ext uri="{FF2B5EF4-FFF2-40B4-BE49-F238E27FC236}">
                    <a16:creationId xmlns:a16="http://schemas.microsoft.com/office/drawing/2014/main" id="{5C4830F4-A737-466E-BEEB-8DCD19278B64}"/>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13" name="TextBox 112">
                <a:hlinkClick xmlns:r="http://schemas.openxmlformats.org/officeDocument/2006/relationships" r:id="rId11"/>
                <a:extLst>
                  <a:ext uri="{FF2B5EF4-FFF2-40B4-BE49-F238E27FC236}">
                    <a16:creationId xmlns:a16="http://schemas.microsoft.com/office/drawing/2014/main" id="{8C6DB947-EF30-42FD-A301-D3CF217BB0D4}"/>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14" name="TextBox 113">
                <a:extLst>
                  <a:ext uri="{FF2B5EF4-FFF2-40B4-BE49-F238E27FC236}">
                    <a16:creationId xmlns:a16="http://schemas.microsoft.com/office/drawing/2014/main" id="{8E1F828E-C7D5-42F9-BDDE-48FB7B4FA7BE}"/>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51" name="Group 50">
              <a:extLst>
                <a:ext uri="{FF2B5EF4-FFF2-40B4-BE49-F238E27FC236}">
                  <a16:creationId xmlns:a16="http://schemas.microsoft.com/office/drawing/2014/main" id="{D0CBD2BB-9DCD-41DA-ABB4-7B44DEB178CC}"/>
                </a:ext>
              </a:extLst>
            </xdr:cNvPr>
            <xdr:cNvGrpSpPr/>
          </xdr:nvGrpSpPr>
          <xdr:grpSpPr>
            <a:xfrm>
              <a:off x="6635513" y="0"/>
              <a:ext cx="1584243" cy="662238"/>
              <a:chOff x="5654517" y="0"/>
              <a:chExt cx="1484908" cy="663813"/>
            </a:xfrm>
          </xdr:grpSpPr>
          <xdr:sp macro="" textlink="">
            <xdr:nvSpPr>
              <xdr:cNvPr id="70" name="TextBox 69">
                <a:hlinkClick xmlns:r="http://schemas.openxmlformats.org/officeDocument/2006/relationships" r:id="rId12"/>
                <a:extLst>
                  <a:ext uri="{FF2B5EF4-FFF2-40B4-BE49-F238E27FC236}">
                    <a16:creationId xmlns:a16="http://schemas.microsoft.com/office/drawing/2014/main" id="{E6BB2F18-5752-4258-B8D9-33E27793E1FD}"/>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71" name="TextBox 70">
                <a:hlinkClick xmlns:r="http://schemas.openxmlformats.org/officeDocument/2006/relationships" r:id="rId13"/>
                <a:extLst>
                  <a:ext uri="{FF2B5EF4-FFF2-40B4-BE49-F238E27FC236}">
                    <a16:creationId xmlns:a16="http://schemas.microsoft.com/office/drawing/2014/main" id="{DA942B81-AA2B-496A-86FE-9C2C0D315D65}"/>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72" name="TextBox 71">
                <a:extLst>
                  <a:ext uri="{FF2B5EF4-FFF2-40B4-BE49-F238E27FC236}">
                    <a16:creationId xmlns:a16="http://schemas.microsoft.com/office/drawing/2014/main" id="{F9AF300B-5E60-4DE6-8955-5A70EBDEB328}"/>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2" name="Group 51">
              <a:extLst>
                <a:ext uri="{FF2B5EF4-FFF2-40B4-BE49-F238E27FC236}">
                  <a16:creationId xmlns:a16="http://schemas.microsoft.com/office/drawing/2014/main" id="{50BCFDB3-6C43-4B26-BA12-A82ACAE2ACAB}"/>
                </a:ext>
              </a:extLst>
            </xdr:cNvPr>
            <xdr:cNvGrpSpPr/>
          </xdr:nvGrpSpPr>
          <xdr:grpSpPr>
            <a:xfrm>
              <a:off x="8301914" y="0"/>
              <a:ext cx="1584243" cy="981336"/>
              <a:chOff x="7216431" y="0"/>
              <a:chExt cx="1484908" cy="978138"/>
            </a:xfrm>
          </xdr:grpSpPr>
          <xdr:sp macro="" textlink="">
            <xdr:nvSpPr>
              <xdr:cNvPr id="65" name="TextBox 64">
                <a:hlinkClick xmlns:r="http://schemas.openxmlformats.org/officeDocument/2006/relationships" r:id="rId14"/>
                <a:extLst>
                  <a:ext uri="{FF2B5EF4-FFF2-40B4-BE49-F238E27FC236}">
                    <a16:creationId xmlns:a16="http://schemas.microsoft.com/office/drawing/2014/main" id="{5A8243F5-6BA2-4D64-BB6B-3A327D96CC97}"/>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66" name="TextBox 65">
                <a:hlinkClick xmlns:r="http://schemas.openxmlformats.org/officeDocument/2006/relationships" r:id="rId15"/>
                <a:extLst>
                  <a:ext uri="{FF2B5EF4-FFF2-40B4-BE49-F238E27FC236}">
                    <a16:creationId xmlns:a16="http://schemas.microsoft.com/office/drawing/2014/main" id="{61A133A2-B892-4BE9-94BB-400A0D885481}"/>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7" name="TextBox 66">
                <a:hlinkClick xmlns:r="http://schemas.openxmlformats.org/officeDocument/2006/relationships" r:id="rId16"/>
                <a:extLst>
                  <a:ext uri="{FF2B5EF4-FFF2-40B4-BE49-F238E27FC236}">
                    <a16:creationId xmlns:a16="http://schemas.microsoft.com/office/drawing/2014/main" id="{CC968D6F-CB06-4B3A-82A0-677D0A48A535}"/>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8" name="TextBox 67">
                <a:extLst>
                  <a:ext uri="{FF2B5EF4-FFF2-40B4-BE49-F238E27FC236}">
                    <a16:creationId xmlns:a16="http://schemas.microsoft.com/office/drawing/2014/main" id="{5D3FF710-C951-4993-BD46-F682E692F822}"/>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9" name="TextBox 68">
                <a:hlinkClick xmlns:r="http://schemas.openxmlformats.org/officeDocument/2006/relationships" r:id="rId17"/>
                <a:extLst>
                  <a:ext uri="{FF2B5EF4-FFF2-40B4-BE49-F238E27FC236}">
                    <a16:creationId xmlns:a16="http://schemas.microsoft.com/office/drawing/2014/main" id="{1B1B8443-E74F-4487-9E36-865A9917DFE6}"/>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53" name="Group 52">
              <a:extLst>
                <a:ext uri="{FF2B5EF4-FFF2-40B4-BE49-F238E27FC236}">
                  <a16:creationId xmlns:a16="http://schemas.microsoft.com/office/drawing/2014/main" id="{E14A427B-DC36-4FF4-8108-0FE2016F3093}"/>
                </a:ext>
              </a:extLst>
            </xdr:cNvPr>
            <xdr:cNvGrpSpPr/>
          </xdr:nvGrpSpPr>
          <xdr:grpSpPr>
            <a:xfrm>
              <a:off x="9962104" y="0"/>
              <a:ext cx="1588508" cy="821118"/>
              <a:chOff x="8772524" y="0"/>
              <a:chExt cx="1488905" cy="820275"/>
            </a:xfrm>
          </xdr:grpSpPr>
          <xdr:sp macro="" textlink="">
            <xdr:nvSpPr>
              <xdr:cNvPr id="61" name="TextBox 60">
                <a:hlinkClick xmlns:r="http://schemas.openxmlformats.org/officeDocument/2006/relationships" r:id="rId18"/>
                <a:extLst>
                  <a:ext uri="{FF2B5EF4-FFF2-40B4-BE49-F238E27FC236}">
                    <a16:creationId xmlns:a16="http://schemas.microsoft.com/office/drawing/2014/main" id="{595A1DF3-E240-4B26-9890-F9D5A4C05E6B}"/>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62" name="TextBox 61">
                <a:hlinkClick xmlns:r="http://schemas.openxmlformats.org/officeDocument/2006/relationships" r:id="rId19"/>
                <a:extLst>
                  <a:ext uri="{FF2B5EF4-FFF2-40B4-BE49-F238E27FC236}">
                    <a16:creationId xmlns:a16="http://schemas.microsoft.com/office/drawing/2014/main" id="{BD6F69E5-BCCB-424B-9A1A-1BAE53A792B2}"/>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63" name="TextBox 62">
                <a:extLst>
                  <a:ext uri="{FF2B5EF4-FFF2-40B4-BE49-F238E27FC236}">
                    <a16:creationId xmlns:a16="http://schemas.microsoft.com/office/drawing/2014/main" id="{9D5B7B48-1645-467F-8648-23111CAE314D}"/>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4" name="TextBox 63">
                <a:hlinkClick xmlns:r="http://schemas.openxmlformats.org/officeDocument/2006/relationships" r:id="rId20"/>
                <a:extLst>
                  <a:ext uri="{FF2B5EF4-FFF2-40B4-BE49-F238E27FC236}">
                    <a16:creationId xmlns:a16="http://schemas.microsoft.com/office/drawing/2014/main" id="{E7E7839B-CD11-4C12-99E0-3A98E71BB724}"/>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4" name="Group 53">
              <a:extLst>
                <a:ext uri="{FF2B5EF4-FFF2-40B4-BE49-F238E27FC236}">
                  <a16:creationId xmlns:a16="http://schemas.microsoft.com/office/drawing/2014/main" id="{67D5C37D-41BB-4B3E-BFC5-23B539CB3297}"/>
                </a:ext>
              </a:extLst>
            </xdr:cNvPr>
            <xdr:cNvGrpSpPr/>
          </xdr:nvGrpSpPr>
          <xdr:grpSpPr>
            <a:xfrm>
              <a:off x="0" y="0"/>
              <a:ext cx="1584245" cy="1006853"/>
              <a:chOff x="0" y="0"/>
              <a:chExt cx="1584245" cy="1006853"/>
            </a:xfrm>
          </xdr:grpSpPr>
          <xdr:sp macro="" textlink="">
            <xdr:nvSpPr>
              <xdr:cNvPr id="56" name="TextBox 55">
                <a:hlinkClick xmlns:r="http://schemas.openxmlformats.org/officeDocument/2006/relationships" r:id="rId21"/>
                <a:extLst>
                  <a:ext uri="{FF2B5EF4-FFF2-40B4-BE49-F238E27FC236}">
                    <a16:creationId xmlns:a16="http://schemas.microsoft.com/office/drawing/2014/main" id="{08F8377F-C9D5-4FCE-9419-61222784C44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7" name="TextBox 56">
                <a:hlinkClick xmlns:r="http://schemas.openxmlformats.org/officeDocument/2006/relationships" r:id="rId22"/>
                <a:extLst>
                  <a:ext uri="{FF2B5EF4-FFF2-40B4-BE49-F238E27FC236}">
                    <a16:creationId xmlns:a16="http://schemas.microsoft.com/office/drawing/2014/main" id="{822A525A-65D8-4C67-BC13-8AC94EC35ADA}"/>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8" name="TextBox 57">
                <a:extLst>
                  <a:ext uri="{FF2B5EF4-FFF2-40B4-BE49-F238E27FC236}">
                    <a16:creationId xmlns:a16="http://schemas.microsoft.com/office/drawing/2014/main" id="{588A95F6-4ECF-41B4-95CA-1ADDD2DD16FB}"/>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9" name="TextBox 58">
                <a:hlinkClick xmlns:r="http://schemas.openxmlformats.org/officeDocument/2006/relationships" r:id="rId23"/>
                <a:extLst>
                  <a:ext uri="{FF2B5EF4-FFF2-40B4-BE49-F238E27FC236}">
                    <a16:creationId xmlns:a16="http://schemas.microsoft.com/office/drawing/2014/main" id="{3BAED987-57D1-4D03-81E5-2501AF4C25CA}"/>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60" name="TextBox 59">
                <a:hlinkClick xmlns:r="http://schemas.openxmlformats.org/officeDocument/2006/relationships" r:id="rId24"/>
                <a:extLst>
                  <a:ext uri="{FF2B5EF4-FFF2-40B4-BE49-F238E27FC236}">
                    <a16:creationId xmlns:a16="http://schemas.microsoft.com/office/drawing/2014/main" id="{719E7D73-88CD-4A66-86AE-D30F0ED288CA}"/>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55" name="Picture 54">
              <a:extLst>
                <a:ext uri="{FF2B5EF4-FFF2-40B4-BE49-F238E27FC236}">
                  <a16:creationId xmlns:a16="http://schemas.microsoft.com/office/drawing/2014/main" id="{A204808A-8D6B-46B5-9DCF-A1A1444E59F5}"/>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14</xdr:col>
      <xdr:colOff>668534</xdr:colOff>
      <xdr:row>9</xdr:row>
      <xdr:rowOff>134475</xdr:rowOff>
    </xdr:to>
    <xdr:grpSp>
      <xdr:nvGrpSpPr>
        <xdr:cNvPr id="117" name="Group 116">
          <a:extLst>
            <a:ext uri="{FF2B5EF4-FFF2-40B4-BE49-F238E27FC236}">
              <a16:creationId xmlns:a16="http://schemas.microsoft.com/office/drawing/2014/main" id="{77BCCC9C-0651-454B-BFB1-BB4F468501E4}"/>
            </a:ext>
          </a:extLst>
        </xdr:cNvPr>
        <xdr:cNvGrpSpPr/>
      </xdr:nvGrpSpPr>
      <xdr:grpSpPr>
        <a:xfrm>
          <a:off x="0" y="0"/>
          <a:ext cx="13565384" cy="1467975"/>
          <a:chOff x="0" y="0"/>
          <a:chExt cx="13565384" cy="1467975"/>
        </a:xfrm>
      </xdr:grpSpPr>
      <xdr:grpSp>
        <xdr:nvGrpSpPr>
          <xdr:cNvPr id="118" name="Group 117">
            <a:extLst>
              <a:ext uri="{FF2B5EF4-FFF2-40B4-BE49-F238E27FC236}">
                <a16:creationId xmlns:a16="http://schemas.microsoft.com/office/drawing/2014/main" id="{DBBDD467-BBC5-4849-B4F1-E5C5EFE4CCF5}"/>
              </a:ext>
            </a:extLst>
          </xdr:cNvPr>
          <xdr:cNvGrpSpPr/>
        </xdr:nvGrpSpPr>
        <xdr:grpSpPr>
          <a:xfrm>
            <a:off x="1652795" y="804449"/>
            <a:ext cx="9867209" cy="663526"/>
            <a:chOff x="984225" y="802812"/>
            <a:chExt cx="9248512" cy="665163"/>
          </a:xfrm>
        </xdr:grpSpPr>
        <xdr:sp macro="" textlink="">
          <xdr:nvSpPr>
            <xdr:cNvPr id="155" name="TextBox 154">
              <a:hlinkClick xmlns:r="http://schemas.openxmlformats.org/officeDocument/2006/relationships" r:id="rId1"/>
              <a:extLst>
                <a:ext uri="{FF2B5EF4-FFF2-40B4-BE49-F238E27FC236}">
                  <a16:creationId xmlns:a16="http://schemas.microsoft.com/office/drawing/2014/main" id="{28409BBD-E201-40E5-88F9-752AB21A9D21}"/>
                </a:ext>
              </a:extLst>
            </xdr:cNvPr>
            <xdr:cNvSpPr txBox="1"/>
          </xdr:nvSpPr>
          <xdr:spPr>
            <a:xfrm>
              <a:off x="989732" y="1162050"/>
              <a:ext cx="1450937" cy="144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56" name="TextBox 155">
              <a:hlinkClick xmlns:r="http://schemas.openxmlformats.org/officeDocument/2006/relationships" r:id="rId2"/>
              <a:extLst>
                <a:ext uri="{FF2B5EF4-FFF2-40B4-BE49-F238E27FC236}">
                  <a16:creationId xmlns:a16="http://schemas.microsoft.com/office/drawing/2014/main" id="{FACE9F88-BF09-4434-B39A-B6F8AB0E994B}"/>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57" name="TextBox 156">
              <a:hlinkClick xmlns:r="http://schemas.openxmlformats.org/officeDocument/2006/relationships" r:id="rId3"/>
              <a:extLst>
                <a:ext uri="{FF2B5EF4-FFF2-40B4-BE49-F238E27FC236}">
                  <a16:creationId xmlns:a16="http://schemas.microsoft.com/office/drawing/2014/main" id="{A3B0FE64-FACE-415A-A18B-E18E68C3CACF}"/>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58" name="TextBox 157">
              <a:extLst>
                <a:ext uri="{FF2B5EF4-FFF2-40B4-BE49-F238E27FC236}">
                  <a16:creationId xmlns:a16="http://schemas.microsoft.com/office/drawing/2014/main" id="{0B9655B0-7BA2-4ABD-B727-6F8FF28F9796}"/>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59" name="TextBox 158">
              <a:hlinkClick xmlns:r="http://schemas.openxmlformats.org/officeDocument/2006/relationships" r:id="rId4"/>
              <a:extLst>
                <a:ext uri="{FF2B5EF4-FFF2-40B4-BE49-F238E27FC236}">
                  <a16:creationId xmlns:a16="http://schemas.microsoft.com/office/drawing/2014/main" id="{ED40D8DE-A2D3-4B13-B9A1-35F2450A1193}"/>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119" name="Group 118">
            <a:extLst>
              <a:ext uri="{FF2B5EF4-FFF2-40B4-BE49-F238E27FC236}">
                <a16:creationId xmlns:a16="http://schemas.microsoft.com/office/drawing/2014/main" id="{ECBC564F-18A1-4486-A781-1B5C1AE296C4}"/>
              </a:ext>
            </a:extLst>
          </xdr:cNvPr>
          <xdr:cNvGrpSpPr/>
        </xdr:nvGrpSpPr>
        <xdr:grpSpPr>
          <a:xfrm>
            <a:off x="0" y="0"/>
            <a:ext cx="13565384" cy="1006853"/>
            <a:chOff x="0" y="0"/>
            <a:chExt cx="13565384" cy="1006853"/>
          </a:xfrm>
        </xdr:grpSpPr>
        <xdr:grpSp>
          <xdr:nvGrpSpPr>
            <xdr:cNvPr id="120" name="Group 119">
              <a:extLst>
                <a:ext uri="{FF2B5EF4-FFF2-40B4-BE49-F238E27FC236}">
                  <a16:creationId xmlns:a16="http://schemas.microsoft.com/office/drawing/2014/main" id="{3E3EB2E5-769D-41A5-8D06-13667D61A0EE}"/>
                </a:ext>
              </a:extLst>
            </xdr:cNvPr>
            <xdr:cNvGrpSpPr/>
          </xdr:nvGrpSpPr>
          <xdr:grpSpPr>
            <a:xfrm>
              <a:off x="1646474" y="0"/>
              <a:ext cx="1591505" cy="826333"/>
              <a:chOff x="978300" y="0"/>
              <a:chExt cx="1491714" cy="825738"/>
            </a:xfrm>
          </xdr:grpSpPr>
          <xdr:sp macro="" textlink="">
            <xdr:nvSpPr>
              <xdr:cNvPr id="151" name="TextBox 150">
                <a:hlinkClick xmlns:r="http://schemas.openxmlformats.org/officeDocument/2006/relationships" r:id="rId5"/>
                <a:extLst>
                  <a:ext uri="{FF2B5EF4-FFF2-40B4-BE49-F238E27FC236}">
                    <a16:creationId xmlns:a16="http://schemas.microsoft.com/office/drawing/2014/main" id="{12488067-CBB5-425D-81E4-AD8D51134794}"/>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52" name="TextBox 151">
                <a:hlinkClick xmlns:r="http://schemas.openxmlformats.org/officeDocument/2006/relationships" r:id="rId6"/>
                <a:extLst>
                  <a:ext uri="{FF2B5EF4-FFF2-40B4-BE49-F238E27FC236}">
                    <a16:creationId xmlns:a16="http://schemas.microsoft.com/office/drawing/2014/main" id="{A30CCADC-BC1B-4D17-8380-1A4C639E2456}"/>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53" name="TextBox 152">
                <a:hlinkClick xmlns:r="http://schemas.openxmlformats.org/officeDocument/2006/relationships" r:id="rId7"/>
                <a:extLst>
                  <a:ext uri="{FF2B5EF4-FFF2-40B4-BE49-F238E27FC236}">
                    <a16:creationId xmlns:a16="http://schemas.microsoft.com/office/drawing/2014/main" id="{724FCD5E-F380-462D-89B5-D44DD38E1C37}"/>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54" name="TextBox 153">
                <a:extLst>
                  <a:ext uri="{FF2B5EF4-FFF2-40B4-BE49-F238E27FC236}">
                    <a16:creationId xmlns:a16="http://schemas.microsoft.com/office/drawing/2014/main" id="{0AAB44F6-491C-4FA3-9EFF-F75474E09625}"/>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121" name="Group 120">
              <a:extLst>
                <a:ext uri="{FF2B5EF4-FFF2-40B4-BE49-F238E27FC236}">
                  <a16:creationId xmlns:a16="http://schemas.microsoft.com/office/drawing/2014/main" id="{A0FFEC48-B683-4AB0-913C-4C33BA940E94}"/>
                </a:ext>
              </a:extLst>
            </xdr:cNvPr>
            <xdr:cNvGrpSpPr/>
          </xdr:nvGrpSpPr>
          <xdr:grpSpPr>
            <a:xfrm>
              <a:off x="3302711" y="0"/>
              <a:ext cx="1584244" cy="662238"/>
              <a:chOff x="2530688" y="0"/>
              <a:chExt cx="1484909" cy="663813"/>
            </a:xfrm>
          </xdr:grpSpPr>
          <xdr:sp macro="" textlink="">
            <xdr:nvSpPr>
              <xdr:cNvPr id="148" name="TextBox 147">
                <a:hlinkClick xmlns:r="http://schemas.openxmlformats.org/officeDocument/2006/relationships" r:id="rId8"/>
                <a:extLst>
                  <a:ext uri="{FF2B5EF4-FFF2-40B4-BE49-F238E27FC236}">
                    <a16:creationId xmlns:a16="http://schemas.microsoft.com/office/drawing/2014/main" id="{970EF109-B8FE-4CA6-B4B6-3B08AB4671BF}"/>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49" name="TextBox 148">
                <a:hlinkClick xmlns:r="http://schemas.openxmlformats.org/officeDocument/2006/relationships" r:id="rId9"/>
                <a:extLst>
                  <a:ext uri="{FF2B5EF4-FFF2-40B4-BE49-F238E27FC236}">
                    <a16:creationId xmlns:a16="http://schemas.microsoft.com/office/drawing/2014/main" id="{FC3C6DBF-686D-409F-9B9A-B7D3C3842B9C}"/>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50" name="TextBox 149">
                <a:extLst>
                  <a:ext uri="{FF2B5EF4-FFF2-40B4-BE49-F238E27FC236}">
                    <a16:creationId xmlns:a16="http://schemas.microsoft.com/office/drawing/2014/main" id="{B48B0AB0-5C48-496E-91AB-CAE33F3EADAA}"/>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122" name="Group 121">
              <a:extLst>
                <a:ext uri="{FF2B5EF4-FFF2-40B4-BE49-F238E27FC236}">
                  <a16:creationId xmlns:a16="http://schemas.microsoft.com/office/drawing/2014/main" id="{02FE9D3D-AC03-4306-912B-88D327A76214}"/>
                </a:ext>
              </a:extLst>
            </xdr:cNvPr>
            <xdr:cNvGrpSpPr/>
          </xdr:nvGrpSpPr>
          <xdr:grpSpPr>
            <a:xfrm>
              <a:off x="4954554" y="0"/>
              <a:ext cx="1562560" cy="662238"/>
              <a:chOff x="4078956" y="0"/>
              <a:chExt cx="1464584" cy="663813"/>
            </a:xfrm>
          </xdr:grpSpPr>
          <xdr:sp macro="" textlink="">
            <xdr:nvSpPr>
              <xdr:cNvPr id="145" name="TextBox 144">
                <a:hlinkClick xmlns:r="http://schemas.openxmlformats.org/officeDocument/2006/relationships" r:id="rId10"/>
                <a:extLst>
                  <a:ext uri="{FF2B5EF4-FFF2-40B4-BE49-F238E27FC236}">
                    <a16:creationId xmlns:a16="http://schemas.microsoft.com/office/drawing/2014/main" id="{A2D653EC-FC1A-439E-BC9F-F249B4AC6FF3}"/>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46" name="TextBox 145">
                <a:hlinkClick xmlns:r="http://schemas.openxmlformats.org/officeDocument/2006/relationships" r:id="rId11"/>
                <a:extLst>
                  <a:ext uri="{FF2B5EF4-FFF2-40B4-BE49-F238E27FC236}">
                    <a16:creationId xmlns:a16="http://schemas.microsoft.com/office/drawing/2014/main" id="{EC287CD3-928A-4301-BB33-B7F209DA13F3}"/>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47" name="TextBox 146">
                <a:extLst>
                  <a:ext uri="{FF2B5EF4-FFF2-40B4-BE49-F238E27FC236}">
                    <a16:creationId xmlns:a16="http://schemas.microsoft.com/office/drawing/2014/main" id="{BE775B29-496D-48D7-BEC0-B3512BC65F0D}"/>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123" name="Group 122">
              <a:extLst>
                <a:ext uri="{FF2B5EF4-FFF2-40B4-BE49-F238E27FC236}">
                  <a16:creationId xmlns:a16="http://schemas.microsoft.com/office/drawing/2014/main" id="{9CF03843-7DF4-4FD5-9CB5-A5DDCA4B1C76}"/>
                </a:ext>
              </a:extLst>
            </xdr:cNvPr>
            <xdr:cNvGrpSpPr/>
          </xdr:nvGrpSpPr>
          <xdr:grpSpPr>
            <a:xfrm>
              <a:off x="6635513" y="0"/>
              <a:ext cx="1584243" cy="662238"/>
              <a:chOff x="5654517" y="0"/>
              <a:chExt cx="1484908" cy="663813"/>
            </a:xfrm>
          </xdr:grpSpPr>
          <xdr:sp macro="" textlink="">
            <xdr:nvSpPr>
              <xdr:cNvPr id="142" name="TextBox 141">
                <a:hlinkClick xmlns:r="http://schemas.openxmlformats.org/officeDocument/2006/relationships" r:id="rId12"/>
                <a:extLst>
                  <a:ext uri="{FF2B5EF4-FFF2-40B4-BE49-F238E27FC236}">
                    <a16:creationId xmlns:a16="http://schemas.microsoft.com/office/drawing/2014/main" id="{87F64813-6FF3-4B53-8EF5-75715FD6F568}"/>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143" name="TextBox 142">
                <a:hlinkClick xmlns:r="http://schemas.openxmlformats.org/officeDocument/2006/relationships" r:id="rId13"/>
                <a:extLst>
                  <a:ext uri="{FF2B5EF4-FFF2-40B4-BE49-F238E27FC236}">
                    <a16:creationId xmlns:a16="http://schemas.microsoft.com/office/drawing/2014/main" id="{AB3EDB66-B0F4-4DD2-821E-8B6BB4A041D6}"/>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44" name="TextBox 143">
                <a:extLst>
                  <a:ext uri="{FF2B5EF4-FFF2-40B4-BE49-F238E27FC236}">
                    <a16:creationId xmlns:a16="http://schemas.microsoft.com/office/drawing/2014/main" id="{82F5B67F-3301-4D06-A2DB-1285E2485F22}"/>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124" name="Group 123">
              <a:extLst>
                <a:ext uri="{FF2B5EF4-FFF2-40B4-BE49-F238E27FC236}">
                  <a16:creationId xmlns:a16="http://schemas.microsoft.com/office/drawing/2014/main" id="{53A82AA8-BF57-4981-8FAE-4836686CE91A}"/>
                </a:ext>
              </a:extLst>
            </xdr:cNvPr>
            <xdr:cNvGrpSpPr/>
          </xdr:nvGrpSpPr>
          <xdr:grpSpPr>
            <a:xfrm>
              <a:off x="8301914" y="0"/>
              <a:ext cx="1584243" cy="981336"/>
              <a:chOff x="7216431" y="0"/>
              <a:chExt cx="1484908" cy="978138"/>
            </a:xfrm>
          </xdr:grpSpPr>
          <xdr:sp macro="" textlink="">
            <xdr:nvSpPr>
              <xdr:cNvPr id="137" name="TextBox 136">
                <a:hlinkClick xmlns:r="http://schemas.openxmlformats.org/officeDocument/2006/relationships" r:id="rId14"/>
                <a:extLst>
                  <a:ext uri="{FF2B5EF4-FFF2-40B4-BE49-F238E27FC236}">
                    <a16:creationId xmlns:a16="http://schemas.microsoft.com/office/drawing/2014/main" id="{F5EACAF4-515F-404A-AEBA-494788D18C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138" name="TextBox 137">
                <a:hlinkClick xmlns:r="http://schemas.openxmlformats.org/officeDocument/2006/relationships" r:id="rId15"/>
                <a:extLst>
                  <a:ext uri="{FF2B5EF4-FFF2-40B4-BE49-F238E27FC236}">
                    <a16:creationId xmlns:a16="http://schemas.microsoft.com/office/drawing/2014/main" id="{8705BC62-351C-4FD4-BC12-A6C2128FA6E3}"/>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139" name="TextBox 138">
                <a:hlinkClick xmlns:r="http://schemas.openxmlformats.org/officeDocument/2006/relationships" r:id="rId16"/>
                <a:extLst>
                  <a:ext uri="{FF2B5EF4-FFF2-40B4-BE49-F238E27FC236}">
                    <a16:creationId xmlns:a16="http://schemas.microsoft.com/office/drawing/2014/main" id="{ABE95136-44DF-4F6F-938E-A3CFAC149B13}"/>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140" name="TextBox 139">
                <a:extLst>
                  <a:ext uri="{FF2B5EF4-FFF2-40B4-BE49-F238E27FC236}">
                    <a16:creationId xmlns:a16="http://schemas.microsoft.com/office/drawing/2014/main" id="{4BDAFE71-63BD-4AA4-9744-869538F86DF2}"/>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141" name="TextBox 140">
                <a:hlinkClick xmlns:r="http://schemas.openxmlformats.org/officeDocument/2006/relationships" r:id="rId17"/>
                <a:extLst>
                  <a:ext uri="{FF2B5EF4-FFF2-40B4-BE49-F238E27FC236}">
                    <a16:creationId xmlns:a16="http://schemas.microsoft.com/office/drawing/2014/main" id="{0130B1F6-BA0B-421D-86B6-D683950A60B3}"/>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125" name="Group 124">
              <a:extLst>
                <a:ext uri="{FF2B5EF4-FFF2-40B4-BE49-F238E27FC236}">
                  <a16:creationId xmlns:a16="http://schemas.microsoft.com/office/drawing/2014/main" id="{FF92917E-0CC6-49F0-9E07-A93EFDFCECF0}"/>
                </a:ext>
              </a:extLst>
            </xdr:cNvPr>
            <xdr:cNvGrpSpPr/>
          </xdr:nvGrpSpPr>
          <xdr:grpSpPr>
            <a:xfrm>
              <a:off x="9962104" y="0"/>
              <a:ext cx="1588508" cy="821118"/>
              <a:chOff x="8772524" y="0"/>
              <a:chExt cx="1488905" cy="820275"/>
            </a:xfrm>
          </xdr:grpSpPr>
          <xdr:sp macro="" textlink="">
            <xdr:nvSpPr>
              <xdr:cNvPr id="133" name="TextBox 132">
                <a:hlinkClick xmlns:r="http://schemas.openxmlformats.org/officeDocument/2006/relationships" r:id="rId18"/>
                <a:extLst>
                  <a:ext uri="{FF2B5EF4-FFF2-40B4-BE49-F238E27FC236}">
                    <a16:creationId xmlns:a16="http://schemas.microsoft.com/office/drawing/2014/main" id="{F1C207E4-27C3-4A8F-95BA-F023C05B7CD0}"/>
                  </a:ext>
                </a:extLst>
              </xdr:cNvPr>
              <xdr:cNvSpPr txBox="1"/>
            </xdr:nvSpPr>
            <xdr:spPr>
              <a:xfrm>
                <a:off x="8776629" y="351084"/>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134" name="TextBox 133">
                <a:hlinkClick xmlns:r="http://schemas.openxmlformats.org/officeDocument/2006/relationships" r:id="rId19"/>
                <a:extLst>
                  <a:ext uri="{FF2B5EF4-FFF2-40B4-BE49-F238E27FC236}">
                    <a16:creationId xmlns:a16="http://schemas.microsoft.com/office/drawing/2014/main" id="{25E22B7A-DA80-4D36-9995-EE602249405B}"/>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135" name="TextBox 134">
                <a:extLst>
                  <a:ext uri="{FF2B5EF4-FFF2-40B4-BE49-F238E27FC236}">
                    <a16:creationId xmlns:a16="http://schemas.microsoft.com/office/drawing/2014/main" id="{FA3C78B8-6FB0-41D5-A7C8-310531BC9E7E}"/>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136" name="TextBox 135">
                <a:hlinkClick xmlns:r="http://schemas.openxmlformats.org/officeDocument/2006/relationships" r:id="rId20"/>
                <a:extLst>
                  <a:ext uri="{FF2B5EF4-FFF2-40B4-BE49-F238E27FC236}">
                    <a16:creationId xmlns:a16="http://schemas.microsoft.com/office/drawing/2014/main" id="{DE84915E-B2F4-442B-B3C0-D39A063433D8}"/>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126" name="Group 125">
              <a:extLst>
                <a:ext uri="{FF2B5EF4-FFF2-40B4-BE49-F238E27FC236}">
                  <a16:creationId xmlns:a16="http://schemas.microsoft.com/office/drawing/2014/main" id="{15780C95-353C-4D49-A368-D5DDB3CDF522}"/>
                </a:ext>
              </a:extLst>
            </xdr:cNvPr>
            <xdr:cNvGrpSpPr/>
          </xdr:nvGrpSpPr>
          <xdr:grpSpPr>
            <a:xfrm>
              <a:off x="0" y="0"/>
              <a:ext cx="1584245" cy="1006853"/>
              <a:chOff x="0" y="0"/>
              <a:chExt cx="1584245" cy="1006853"/>
            </a:xfrm>
          </xdr:grpSpPr>
          <xdr:sp macro="" textlink="">
            <xdr:nvSpPr>
              <xdr:cNvPr id="128" name="TextBox 127">
                <a:hlinkClick xmlns:r="http://schemas.openxmlformats.org/officeDocument/2006/relationships" r:id="rId21"/>
                <a:extLst>
                  <a:ext uri="{FF2B5EF4-FFF2-40B4-BE49-F238E27FC236}">
                    <a16:creationId xmlns:a16="http://schemas.microsoft.com/office/drawing/2014/main" id="{863CD9F4-6992-4C21-8C51-7F08403F1CB6}"/>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129" name="TextBox 128">
                <a:hlinkClick xmlns:r="http://schemas.openxmlformats.org/officeDocument/2006/relationships" r:id="rId22"/>
                <a:extLst>
                  <a:ext uri="{FF2B5EF4-FFF2-40B4-BE49-F238E27FC236}">
                    <a16:creationId xmlns:a16="http://schemas.microsoft.com/office/drawing/2014/main" id="{8805067D-708E-4899-98D2-F77FD51FF693}"/>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130" name="TextBox 129">
                <a:extLst>
                  <a:ext uri="{FF2B5EF4-FFF2-40B4-BE49-F238E27FC236}">
                    <a16:creationId xmlns:a16="http://schemas.microsoft.com/office/drawing/2014/main" id="{DAB873EA-7866-406F-8B8A-194B108A9042}"/>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131" name="TextBox 130">
                <a:hlinkClick xmlns:r="http://schemas.openxmlformats.org/officeDocument/2006/relationships" r:id="rId23"/>
                <a:extLst>
                  <a:ext uri="{FF2B5EF4-FFF2-40B4-BE49-F238E27FC236}">
                    <a16:creationId xmlns:a16="http://schemas.microsoft.com/office/drawing/2014/main" id="{70D75E8F-D717-4833-A42A-E59A26D75E4B}"/>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132" name="TextBox 131">
                <a:hlinkClick xmlns:r="http://schemas.openxmlformats.org/officeDocument/2006/relationships" r:id="rId24"/>
                <a:extLst>
                  <a:ext uri="{FF2B5EF4-FFF2-40B4-BE49-F238E27FC236}">
                    <a16:creationId xmlns:a16="http://schemas.microsoft.com/office/drawing/2014/main" id="{D022383D-02CE-4C1A-BE13-AA99F0777CD3}"/>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127" name="Picture 126">
              <a:extLst>
                <a:ext uri="{FF2B5EF4-FFF2-40B4-BE49-F238E27FC236}">
                  <a16:creationId xmlns:a16="http://schemas.microsoft.com/office/drawing/2014/main" id="{3BBA7AFB-F7F7-4E76-8DB0-A8B735D62FA4}"/>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16</xdr:col>
      <xdr:colOff>316109</xdr:colOff>
      <xdr:row>7</xdr:row>
      <xdr:rowOff>134475</xdr:rowOff>
    </xdr:to>
    <xdr:grpSp>
      <xdr:nvGrpSpPr>
        <xdr:cNvPr id="171" name="Group 170">
          <a:extLst>
            <a:ext uri="{FF2B5EF4-FFF2-40B4-BE49-F238E27FC236}">
              <a16:creationId xmlns:a16="http://schemas.microsoft.com/office/drawing/2014/main" id="{1301BE89-7AF4-492F-9A36-32B96828857D}"/>
            </a:ext>
          </a:extLst>
        </xdr:cNvPr>
        <xdr:cNvGrpSpPr/>
      </xdr:nvGrpSpPr>
      <xdr:grpSpPr>
        <a:xfrm>
          <a:off x="0" y="0"/>
          <a:ext cx="13565384" cy="1467975"/>
          <a:chOff x="0" y="0"/>
          <a:chExt cx="13565384" cy="1467975"/>
        </a:xfrm>
      </xdr:grpSpPr>
      <xdr:grpSp>
        <xdr:nvGrpSpPr>
          <xdr:cNvPr id="172" name="Group 171">
            <a:extLst>
              <a:ext uri="{FF2B5EF4-FFF2-40B4-BE49-F238E27FC236}">
                <a16:creationId xmlns:a16="http://schemas.microsoft.com/office/drawing/2014/main" id="{C618AFE4-C021-4996-817F-410508454260}"/>
              </a:ext>
            </a:extLst>
          </xdr:cNvPr>
          <xdr:cNvGrpSpPr/>
        </xdr:nvGrpSpPr>
        <xdr:grpSpPr>
          <a:xfrm>
            <a:off x="1652795" y="804449"/>
            <a:ext cx="9867209" cy="663526"/>
            <a:chOff x="984225" y="802812"/>
            <a:chExt cx="9248512" cy="665163"/>
          </a:xfrm>
        </xdr:grpSpPr>
        <xdr:sp macro="" textlink="">
          <xdr:nvSpPr>
            <xdr:cNvPr id="209" name="TextBox 208">
              <a:hlinkClick xmlns:r="http://schemas.openxmlformats.org/officeDocument/2006/relationships" r:id="rId1"/>
              <a:extLst>
                <a:ext uri="{FF2B5EF4-FFF2-40B4-BE49-F238E27FC236}">
                  <a16:creationId xmlns:a16="http://schemas.microsoft.com/office/drawing/2014/main" id="{D8D5859F-7CF9-49ED-8585-8AC966E8B891}"/>
                </a:ext>
              </a:extLst>
            </xdr:cNvPr>
            <xdr:cNvSpPr txBox="1"/>
          </xdr:nvSpPr>
          <xdr:spPr>
            <a:xfrm>
              <a:off x="989732"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210" name="TextBox 209">
              <a:hlinkClick xmlns:r="http://schemas.openxmlformats.org/officeDocument/2006/relationships" r:id="rId2"/>
              <a:extLst>
                <a:ext uri="{FF2B5EF4-FFF2-40B4-BE49-F238E27FC236}">
                  <a16:creationId xmlns:a16="http://schemas.microsoft.com/office/drawing/2014/main" id="{829E43A9-E5D5-42D8-8A72-EB977F8C632D}"/>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211" name="TextBox 210">
              <a:hlinkClick xmlns:r="http://schemas.openxmlformats.org/officeDocument/2006/relationships" r:id="rId3"/>
              <a:extLst>
                <a:ext uri="{FF2B5EF4-FFF2-40B4-BE49-F238E27FC236}">
                  <a16:creationId xmlns:a16="http://schemas.microsoft.com/office/drawing/2014/main" id="{DC9813AE-B845-4A72-8382-DA1BCCC6CC2C}"/>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212" name="TextBox 211">
              <a:extLst>
                <a:ext uri="{FF2B5EF4-FFF2-40B4-BE49-F238E27FC236}">
                  <a16:creationId xmlns:a16="http://schemas.microsoft.com/office/drawing/2014/main" id="{7E98AD40-6758-4A3C-9EA4-AD5CD384400E}"/>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213" name="TextBox 212">
              <a:hlinkClick xmlns:r="http://schemas.openxmlformats.org/officeDocument/2006/relationships" r:id="rId4"/>
              <a:extLst>
                <a:ext uri="{FF2B5EF4-FFF2-40B4-BE49-F238E27FC236}">
                  <a16:creationId xmlns:a16="http://schemas.microsoft.com/office/drawing/2014/main" id="{C0C44070-BF03-40D2-8FE0-D275C7311505}"/>
                </a:ext>
              </a:extLst>
            </xdr:cNvPr>
            <xdr:cNvSpPr txBox="1"/>
          </xdr:nvSpPr>
          <xdr:spPr>
            <a:xfrm>
              <a:off x="8781800" y="1161163"/>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173" name="Group 172">
            <a:extLst>
              <a:ext uri="{FF2B5EF4-FFF2-40B4-BE49-F238E27FC236}">
                <a16:creationId xmlns:a16="http://schemas.microsoft.com/office/drawing/2014/main" id="{ED3B5B62-8010-4ADA-9552-02CD3F91A12A}"/>
              </a:ext>
            </a:extLst>
          </xdr:cNvPr>
          <xdr:cNvGrpSpPr/>
        </xdr:nvGrpSpPr>
        <xdr:grpSpPr>
          <a:xfrm>
            <a:off x="0" y="0"/>
            <a:ext cx="13565384" cy="1006853"/>
            <a:chOff x="0" y="0"/>
            <a:chExt cx="13565384" cy="1006853"/>
          </a:xfrm>
        </xdr:grpSpPr>
        <xdr:grpSp>
          <xdr:nvGrpSpPr>
            <xdr:cNvPr id="174" name="Group 173">
              <a:extLst>
                <a:ext uri="{FF2B5EF4-FFF2-40B4-BE49-F238E27FC236}">
                  <a16:creationId xmlns:a16="http://schemas.microsoft.com/office/drawing/2014/main" id="{03F1E0A9-4A8F-45BE-ADB4-FD6D9A81FFB8}"/>
                </a:ext>
              </a:extLst>
            </xdr:cNvPr>
            <xdr:cNvGrpSpPr/>
          </xdr:nvGrpSpPr>
          <xdr:grpSpPr>
            <a:xfrm>
              <a:off x="1646474" y="0"/>
              <a:ext cx="1591505" cy="826333"/>
              <a:chOff x="978300" y="0"/>
              <a:chExt cx="1491714" cy="825738"/>
            </a:xfrm>
          </xdr:grpSpPr>
          <xdr:sp macro="" textlink="">
            <xdr:nvSpPr>
              <xdr:cNvPr id="205" name="TextBox 204">
                <a:hlinkClick xmlns:r="http://schemas.openxmlformats.org/officeDocument/2006/relationships" r:id="rId5"/>
                <a:extLst>
                  <a:ext uri="{FF2B5EF4-FFF2-40B4-BE49-F238E27FC236}">
                    <a16:creationId xmlns:a16="http://schemas.microsoft.com/office/drawing/2014/main" id="{0578CBD9-22EF-493B-A51C-AA4C9BD3A7B0}"/>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206" name="TextBox 205">
                <a:hlinkClick xmlns:r="http://schemas.openxmlformats.org/officeDocument/2006/relationships" r:id="rId6"/>
                <a:extLst>
                  <a:ext uri="{FF2B5EF4-FFF2-40B4-BE49-F238E27FC236}">
                    <a16:creationId xmlns:a16="http://schemas.microsoft.com/office/drawing/2014/main" id="{53EECCE7-9841-4D59-ABB2-0C42492A44C9}"/>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207" name="TextBox 206">
                <a:hlinkClick xmlns:r="http://schemas.openxmlformats.org/officeDocument/2006/relationships" r:id="rId7"/>
                <a:extLst>
                  <a:ext uri="{FF2B5EF4-FFF2-40B4-BE49-F238E27FC236}">
                    <a16:creationId xmlns:a16="http://schemas.microsoft.com/office/drawing/2014/main" id="{D0088EE9-30EB-4C43-BC00-83C71CF09907}"/>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208" name="TextBox 207">
                <a:extLst>
                  <a:ext uri="{FF2B5EF4-FFF2-40B4-BE49-F238E27FC236}">
                    <a16:creationId xmlns:a16="http://schemas.microsoft.com/office/drawing/2014/main" id="{847AFC24-FE33-43CD-8D36-F17172ABE35E}"/>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175" name="Group 174">
              <a:extLst>
                <a:ext uri="{FF2B5EF4-FFF2-40B4-BE49-F238E27FC236}">
                  <a16:creationId xmlns:a16="http://schemas.microsoft.com/office/drawing/2014/main" id="{281342BA-EDC7-494D-9C2C-63ADFD4B13FB}"/>
                </a:ext>
              </a:extLst>
            </xdr:cNvPr>
            <xdr:cNvGrpSpPr/>
          </xdr:nvGrpSpPr>
          <xdr:grpSpPr>
            <a:xfrm>
              <a:off x="3302711" y="0"/>
              <a:ext cx="1584244" cy="662238"/>
              <a:chOff x="2530688" y="0"/>
              <a:chExt cx="1484909" cy="663813"/>
            </a:xfrm>
          </xdr:grpSpPr>
          <xdr:sp macro="" textlink="">
            <xdr:nvSpPr>
              <xdr:cNvPr id="202" name="TextBox 201">
                <a:hlinkClick xmlns:r="http://schemas.openxmlformats.org/officeDocument/2006/relationships" r:id="rId8"/>
                <a:extLst>
                  <a:ext uri="{FF2B5EF4-FFF2-40B4-BE49-F238E27FC236}">
                    <a16:creationId xmlns:a16="http://schemas.microsoft.com/office/drawing/2014/main" id="{4286D92F-D0E7-4EF1-A424-C84E772535E9}"/>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203" name="TextBox 202">
                <a:hlinkClick xmlns:r="http://schemas.openxmlformats.org/officeDocument/2006/relationships" r:id="rId9"/>
                <a:extLst>
                  <a:ext uri="{FF2B5EF4-FFF2-40B4-BE49-F238E27FC236}">
                    <a16:creationId xmlns:a16="http://schemas.microsoft.com/office/drawing/2014/main" id="{28D03C91-2F8D-483B-A726-55BF007A4705}"/>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204" name="TextBox 203">
                <a:extLst>
                  <a:ext uri="{FF2B5EF4-FFF2-40B4-BE49-F238E27FC236}">
                    <a16:creationId xmlns:a16="http://schemas.microsoft.com/office/drawing/2014/main" id="{49C7CE0F-4653-4E63-B9DD-7CE38A3FF729}"/>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176" name="Group 175">
              <a:extLst>
                <a:ext uri="{FF2B5EF4-FFF2-40B4-BE49-F238E27FC236}">
                  <a16:creationId xmlns:a16="http://schemas.microsoft.com/office/drawing/2014/main" id="{D5E30FC3-581E-4C55-BBD2-097639358675}"/>
                </a:ext>
              </a:extLst>
            </xdr:cNvPr>
            <xdr:cNvGrpSpPr/>
          </xdr:nvGrpSpPr>
          <xdr:grpSpPr>
            <a:xfrm>
              <a:off x="4954554" y="0"/>
              <a:ext cx="1562560" cy="662238"/>
              <a:chOff x="4078956" y="0"/>
              <a:chExt cx="1464584" cy="663813"/>
            </a:xfrm>
          </xdr:grpSpPr>
          <xdr:sp macro="" textlink="">
            <xdr:nvSpPr>
              <xdr:cNvPr id="199" name="TextBox 198">
                <a:hlinkClick xmlns:r="http://schemas.openxmlformats.org/officeDocument/2006/relationships" r:id="rId10"/>
                <a:extLst>
                  <a:ext uri="{FF2B5EF4-FFF2-40B4-BE49-F238E27FC236}">
                    <a16:creationId xmlns:a16="http://schemas.microsoft.com/office/drawing/2014/main" id="{E0F18B07-3B3F-4537-8A19-62C748DC6D49}"/>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200" name="TextBox 199">
                <a:hlinkClick xmlns:r="http://schemas.openxmlformats.org/officeDocument/2006/relationships" r:id="rId11"/>
                <a:extLst>
                  <a:ext uri="{FF2B5EF4-FFF2-40B4-BE49-F238E27FC236}">
                    <a16:creationId xmlns:a16="http://schemas.microsoft.com/office/drawing/2014/main" id="{D83EDB0C-9FF0-41BE-9826-82870952A726}"/>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201" name="TextBox 200">
                <a:extLst>
                  <a:ext uri="{FF2B5EF4-FFF2-40B4-BE49-F238E27FC236}">
                    <a16:creationId xmlns:a16="http://schemas.microsoft.com/office/drawing/2014/main" id="{1C91616E-9F80-4BCE-B5A4-BB7C89813A44}"/>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177" name="Group 176">
              <a:extLst>
                <a:ext uri="{FF2B5EF4-FFF2-40B4-BE49-F238E27FC236}">
                  <a16:creationId xmlns:a16="http://schemas.microsoft.com/office/drawing/2014/main" id="{B2871934-822D-4127-A7F0-AC04D597EA6E}"/>
                </a:ext>
              </a:extLst>
            </xdr:cNvPr>
            <xdr:cNvGrpSpPr/>
          </xdr:nvGrpSpPr>
          <xdr:grpSpPr>
            <a:xfrm>
              <a:off x="6635513" y="0"/>
              <a:ext cx="1584243" cy="662238"/>
              <a:chOff x="5654517" y="0"/>
              <a:chExt cx="1484908" cy="663813"/>
            </a:xfrm>
          </xdr:grpSpPr>
          <xdr:sp macro="" textlink="">
            <xdr:nvSpPr>
              <xdr:cNvPr id="196" name="TextBox 195">
                <a:hlinkClick xmlns:r="http://schemas.openxmlformats.org/officeDocument/2006/relationships" r:id="rId12"/>
                <a:extLst>
                  <a:ext uri="{FF2B5EF4-FFF2-40B4-BE49-F238E27FC236}">
                    <a16:creationId xmlns:a16="http://schemas.microsoft.com/office/drawing/2014/main" id="{3403A06A-871B-44E8-B4F9-4504E6B656B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197" name="TextBox 196">
                <a:hlinkClick xmlns:r="http://schemas.openxmlformats.org/officeDocument/2006/relationships" r:id="rId13"/>
                <a:extLst>
                  <a:ext uri="{FF2B5EF4-FFF2-40B4-BE49-F238E27FC236}">
                    <a16:creationId xmlns:a16="http://schemas.microsoft.com/office/drawing/2014/main" id="{EC101E48-A391-46D9-9227-97AEA14E5B98}"/>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98" name="TextBox 197">
                <a:extLst>
                  <a:ext uri="{FF2B5EF4-FFF2-40B4-BE49-F238E27FC236}">
                    <a16:creationId xmlns:a16="http://schemas.microsoft.com/office/drawing/2014/main" id="{48AD95B2-804D-4F1B-8E5C-994CBF4D659A}"/>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178" name="Group 177">
              <a:extLst>
                <a:ext uri="{FF2B5EF4-FFF2-40B4-BE49-F238E27FC236}">
                  <a16:creationId xmlns:a16="http://schemas.microsoft.com/office/drawing/2014/main" id="{E8A1B577-7956-478D-8DAA-550799206C33}"/>
                </a:ext>
              </a:extLst>
            </xdr:cNvPr>
            <xdr:cNvGrpSpPr/>
          </xdr:nvGrpSpPr>
          <xdr:grpSpPr>
            <a:xfrm>
              <a:off x="8301914" y="0"/>
              <a:ext cx="1584243" cy="981336"/>
              <a:chOff x="7216431" y="0"/>
              <a:chExt cx="1484908" cy="978138"/>
            </a:xfrm>
          </xdr:grpSpPr>
          <xdr:sp macro="" textlink="">
            <xdr:nvSpPr>
              <xdr:cNvPr id="191" name="TextBox 190">
                <a:hlinkClick xmlns:r="http://schemas.openxmlformats.org/officeDocument/2006/relationships" r:id="rId14"/>
                <a:extLst>
                  <a:ext uri="{FF2B5EF4-FFF2-40B4-BE49-F238E27FC236}">
                    <a16:creationId xmlns:a16="http://schemas.microsoft.com/office/drawing/2014/main" id="{43B135F1-0DB4-430B-B316-78EDFC568617}"/>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192" name="TextBox 191">
                <a:hlinkClick xmlns:r="http://schemas.openxmlformats.org/officeDocument/2006/relationships" r:id="rId15"/>
                <a:extLst>
                  <a:ext uri="{FF2B5EF4-FFF2-40B4-BE49-F238E27FC236}">
                    <a16:creationId xmlns:a16="http://schemas.microsoft.com/office/drawing/2014/main" id="{C2A048BE-9317-4B9E-8AAA-2C94B65589F7}"/>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193" name="TextBox 192">
                <a:hlinkClick xmlns:r="http://schemas.openxmlformats.org/officeDocument/2006/relationships" r:id="rId16"/>
                <a:extLst>
                  <a:ext uri="{FF2B5EF4-FFF2-40B4-BE49-F238E27FC236}">
                    <a16:creationId xmlns:a16="http://schemas.microsoft.com/office/drawing/2014/main" id="{0B783EE8-D6EE-46AB-AD43-7B57086987A3}"/>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194" name="TextBox 193">
                <a:extLst>
                  <a:ext uri="{FF2B5EF4-FFF2-40B4-BE49-F238E27FC236}">
                    <a16:creationId xmlns:a16="http://schemas.microsoft.com/office/drawing/2014/main" id="{69FBE867-1672-4FCB-9057-834B6B64BCA4}"/>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195" name="TextBox 194">
                <a:hlinkClick xmlns:r="http://schemas.openxmlformats.org/officeDocument/2006/relationships" r:id="rId17"/>
                <a:extLst>
                  <a:ext uri="{FF2B5EF4-FFF2-40B4-BE49-F238E27FC236}">
                    <a16:creationId xmlns:a16="http://schemas.microsoft.com/office/drawing/2014/main" id="{2F2FB6F5-8F30-4D1C-B0AC-8A591664A562}"/>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179" name="Group 178">
              <a:extLst>
                <a:ext uri="{FF2B5EF4-FFF2-40B4-BE49-F238E27FC236}">
                  <a16:creationId xmlns:a16="http://schemas.microsoft.com/office/drawing/2014/main" id="{E87E73A3-FD5D-491C-90D7-F93538E5B627}"/>
                </a:ext>
              </a:extLst>
            </xdr:cNvPr>
            <xdr:cNvGrpSpPr/>
          </xdr:nvGrpSpPr>
          <xdr:grpSpPr>
            <a:xfrm>
              <a:off x="9962104" y="0"/>
              <a:ext cx="1588508" cy="821118"/>
              <a:chOff x="8772524" y="0"/>
              <a:chExt cx="1488905" cy="820275"/>
            </a:xfrm>
          </xdr:grpSpPr>
          <xdr:sp macro="" textlink="">
            <xdr:nvSpPr>
              <xdr:cNvPr id="187" name="TextBox 186">
                <a:hlinkClick xmlns:r="http://schemas.openxmlformats.org/officeDocument/2006/relationships" r:id="rId18"/>
                <a:extLst>
                  <a:ext uri="{FF2B5EF4-FFF2-40B4-BE49-F238E27FC236}">
                    <a16:creationId xmlns:a16="http://schemas.microsoft.com/office/drawing/2014/main" id="{D1CFF02D-56CF-478F-BE78-FEC586DC9FAB}"/>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188" name="TextBox 187">
                <a:hlinkClick xmlns:r="http://schemas.openxmlformats.org/officeDocument/2006/relationships" r:id="rId19"/>
                <a:extLst>
                  <a:ext uri="{FF2B5EF4-FFF2-40B4-BE49-F238E27FC236}">
                    <a16:creationId xmlns:a16="http://schemas.microsoft.com/office/drawing/2014/main" id="{5A72A472-9EC1-4643-9D64-DF1BDB3B45C3}"/>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189" name="TextBox 188">
                <a:extLst>
                  <a:ext uri="{FF2B5EF4-FFF2-40B4-BE49-F238E27FC236}">
                    <a16:creationId xmlns:a16="http://schemas.microsoft.com/office/drawing/2014/main" id="{ACDD5758-4E51-4623-B1D3-06B12B91EC8C}"/>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190" name="TextBox 189">
                <a:hlinkClick xmlns:r="http://schemas.openxmlformats.org/officeDocument/2006/relationships" r:id="rId20"/>
                <a:extLst>
                  <a:ext uri="{FF2B5EF4-FFF2-40B4-BE49-F238E27FC236}">
                    <a16:creationId xmlns:a16="http://schemas.microsoft.com/office/drawing/2014/main" id="{83EAB19F-EB71-45BC-A3E0-0C8F4D870B62}"/>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180" name="Group 179">
              <a:extLst>
                <a:ext uri="{FF2B5EF4-FFF2-40B4-BE49-F238E27FC236}">
                  <a16:creationId xmlns:a16="http://schemas.microsoft.com/office/drawing/2014/main" id="{9BF2C461-0AE5-43C9-AF9E-91F6A11A30F7}"/>
                </a:ext>
              </a:extLst>
            </xdr:cNvPr>
            <xdr:cNvGrpSpPr/>
          </xdr:nvGrpSpPr>
          <xdr:grpSpPr>
            <a:xfrm>
              <a:off x="0" y="0"/>
              <a:ext cx="1584245" cy="1006853"/>
              <a:chOff x="0" y="0"/>
              <a:chExt cx="1584245" cy="1006853"/>
            </a:xfrm>
          </xdr:grpSpPr>
          <xdr:sp macro="" textlink="">
            <xdr:nvSpPr>
              <xdr:cNvPr id="182" name="TextBox 181">
                <a:hlinkClick xmlns:r="http://schemas.openxmlformats.org/officeDocument/2006/relationships" r:id="rId21"/>
                <a:extLst>
                  <a:ext uri="{FF2B5EF4-FFF2-40B4-BE49-F238E27FC236}">
                    <a16:creationId xmlns:a16="http://schemas.microsoft.com/office/drawing/2014/main" id="{66C79E58-3B93-4A18-BBE7-279BA5A4907D}"/>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183" name="TextBox 182">
                <a:hlinkClick xmlns:r="http://schemas.openxmlformats.org/officeDocument/2006/relationships" r:id="rId22"/>
                <a:extLst>
                  <a:ext uri="{FF2B5EF4-FFF2-40B4-BE49-F238E27FC236}">
                    <a16:creationId xmlns:a16="http://schemas.microsoft.com/office/drawing/2014/main" id="{CC4626A7-12D5-4273-9C03-F61D0FF73094}"/>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184" name="TextBox 183">
                <a:extLst>
                  <a:ext uri="{FF2B5EF4-FFF2-40B4-BE49-F238E27FC236}">
                    <a16:creationId xmlns:a16="http://schemas.microsoft.com/office/drawing/2014/main" id="{BDB5E7B4-2CC3-482B-942A-EF8A12177FE7}"/>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185" name="TextBox 184">
                <a:hlinkClick xmlns:r="http://schemas.openxmlformats.org/officeDocument/2006/relationships" r:id="rId23"/>
                <a:extLst>
                  <a:ext uri="{FF2B5EF4-FFF2-40B4-BE49-F238E27FC236}">
                    <a16:creationId xmlns:a16="http://schemas.microsoft.com/office/drawing/2014/main" id="{286512C8-43D2-4379-8AE6-7098D616660D}"/>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186" name="TextBox 185">
                <a:hlinkClick xmlns:r="http://schemas.openxmlformats.org/officeDocument/2006/relationships" r:id="rId24"/>
                <a:extLst>
                  <a:ext uri="{FF2B5EF4-FFF2-40B4-BE49-F238E27FC236}">
                    <a16:creationId xmlns:a16="http://schemas.microsoft.com/office/drawing/2014/main" id="{C6F7804A-FE66-4C8B-986A-2390A8C45F1F}"/>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181" name="Picture 180">
              <a:extLst>
                <a:ext uri="{FF2B5EF4-FFF2-40B4-BE49-F238E27FC236}">
                  <a16:creationId xmlns:a16="http://schemas.microsoft.com/office/drawing/2014/main" id="{FFD9C490-348F-4116-8B8F-7C9E9D7E943D}"/>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1573409</xdr:colOff>
      <xdr:row>7</xdr:row>
      <xdr:rowOff>134475</xdr:rowOff>
    </xdr:to>
    <xdr:grpSp>
      <xdr:nvGrpSpPr>
        <xdr:cNvPr id="117" name="Group 116">
          <a:extLst>
            <a:ext uri="{FF2B5EF4-FFF2-40B4-BE49-F238E27FC236}">
              <a16:creationId xmlns:a16="http://schemas.microsoft.com/office/drawing/2014/main" id="{3B7D0309-BB0B-425B-BCDA-F2F4654861B4}"/>
            </a:ext>
          </a:extLst>
        </xdr:cNvPr>
        <xdr:cNvGrpSpPr/>
      </xdr:nvGrpSpPr>
      <xdr:grpSpPr>
        <a:xfrm>
          <a:off x="0" y="0"/>
          <a:ext cx="13565384" cy="1467975"/>
          <a:chOff x="0" y="0"/>
          <a:chExt cx="13565384" cy="1467975"/>
        </a:xfrm>
      </xdr:grpSpPr>
      <xdr:grpSp>
        <xdr:nvGrpSpPr>
          <xdr:cNvPr id="118" name="Group 117">
            <a:extLst>
              <a:ext uri="{FF2B5EF4-FFF2-40B4-BE49-F238E27FC236}">
                <a16:creationId xmlns:a16="http://schemas.microsoft.com/office/drawing/2014/main" id="{6D0F5115-DE94-47AF-A766-B4FFA3B1E002}"/>
              </a:ext>
            </a:extLst>
          </xdr:cNvPr>
          <xdr:cNvGrpSpPr/>
        </xdr:nvGrpSpPr>
        <xdr:grpSpPr>
          <a:xfrm>
            <a:off x="1652795" y="804449"/>
            <a:ext cx="9867209" cy="663526"/>
            <a:chOff x="984225" y="802812"/>
            <a:chExt cx="9248512" cy="665163"/>
          </a:xfrm>
        </xdr:grpSpPr>
        <xdr:sp macro="" textlink="">
          <xdr:nvSpPr>
            <xdr:cNvPr id="155" name="TextBox 154">
              <a:hlinkClick xmlns:r="http://schemas.openxmlformats.org/officeDocument/2006/relationships" r:id="rId1"/>
              <a:extLst>
                <a:ext uri="{FF2B5EF4-FFF2-40B4-BE49-F238E27FC236}">
                  <a16:creationId xmlns:a16="http://schemas.microsoft.com/office/drawing/2014/main" id="{35D035A5-2B99-48BB-ACC8-A11FC0AA3E7B}"/>
                </a:ext>
              </a:extLst>
            </xdr:cNvPr>
            <xdr:cNvSpPr txBox="1"/>
          </xdr:nvSpPr>
          <xdr:spPr>
            <a:xfrm>
              <a:off x="989732" y="1162050"/>
              <a:ext cx="1450937" cy="144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56" name="TextBox 155">
              <a:hlinkClick xmlns:r="http://schemas.openxmlformats.org/officeDocument/2006/relationships" r:id="rId2"/>
              <a:extLst>
                <a:ext uri="{FF2B5EF4-FFF2-40B4-BE49-F238E27FC236}">
                  <a16:creationId xmlns:a16="http://schemas.microsoft.com/office/drawing/2014/main" id="{8ED31B55-A9B2-48CC-9AED-21144EBC6419}"/>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57" name="TextBox 156">
              <a:hlinkClick xmlns:r="http://schemas.openxmlformats.org/officeDocument/2006/relationships" r:id="rId3"/>
              <a:extLst>
                <a:ext uri="{FF2B5EF4-FFF2-40B4-BE49-F238E27FC236}">
                  <a16:creationId xmlns:a16="http://schemas.microsoft.com/office/drawing/2014/main" id="{531B50BA-9279-4064-87C6-15628AF7FAD3}"/>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58" name="TextBox 157">
              <a:extLst>
                <a:ext uri="{FF2B5EF4-FFF2-40B4-BE49-F238E27FC236}">
                  <a16:creationId xmlns:a16="http://schemas.microsoft.com/office/drawing/2014/main" id="{8D82F605-81E4-4F09-BE43-F3E32D8B7C82}"/>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59" name="TextBox 158">
              <a:hlinkClick xmlns:r="http://schemas.openxmlformats.org/officeDocument/2006/relationships" r:id="rId4"/>
              <a:extLst>
                <a:ext uri="{FF2B5EF4-FFF2-40B4-BE49-F238E27FC236}">
                  <a16:creationId xmlns:a16="http://schemas.microsoft.com/office/drawing/2014/main" id="{B294C170-DD5E-498C-B65F-5074487746C8}"/>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119" name="Group 118">
            <a:extLst>
              <a:ext uri="{FF2B5EF4-FFF2-40B4-BE49-F238E27FC236}">
                <a16:creationId xmlns:a16="http://schemas.microsoft.com/office/drawing/2014/main" id="{24017843-50CE-4169-B2BB-F5F74709F7FF}"/>
              </a:ext>
            </a:extLst>
          </xdr:cNvPr>
          <xdr:cNvGrpSpPr/>
        </xdr:nvGrpSpPr>
        <xdr:grpSpPr>
          <a:xfrm>
            <a:off x="0" y="0"/>
            <a:ext cx="13565384" cy="1006853"/>
            <a:chOff x="0" y="0"/>
            <a:chExt cx="13565384" cy="1006853"/>
          </a:xfrm>
        </xdr:grpSpPr>
        <xdr:grpSp>
          <xdr:nvGrpSpPr>
            <xdr:cNvPr id="120" name="Group 119">
              <a:extLst>
                <a:ext uri="{FF2B5EF4-FFF2-40B4-BE49-F238E27FC236}">
                  <a16:creationId xmlns:a16="http://schemas.microsoft.com/office/drawing/2014/main" id="{F5584C4C-FB49-4DD5-8996-724ACBCA9EBA}"/>
                </a:ext>
              </a:extLst>
            </xdr:cNvPr>
            <xdr:cNvGrpSpPr/>
          </xdr:nvGrpSpPr>
          <xdr:grpSpPr>
            <a:xfrm>
              <a:off x="1646474" y="0"/>
              <a:ext cx="1591505" cy="826333"/>
              <a:chOff x="978300" y="0"/>
              <a:chExt cx="1491714" cy="825738"/>
            </a:xfrm>
          </xdr:grpSpPr>
          <xdr:sp macro="" textlink="">
            <xdr:nvSpPr>
              <xdr:cNvPr id="151" name="TextBox 150">
                <a:hlinkClick xmlns:r="http://schemas.openxmlformats.org/officeDocument/2006/relationships" r:id="rId5"/>
                <a:extLst>
                  <a:ext uri="{FF2B5EF4-FFF2-40B4-BE49-F238E27FC236}">
                    <a16:creationId xmlns:a16="http://schemas.microsoft.com/office/drawing/2014/main" id="{D3C8C21F-EFD3-474C-AF27-702F250A8DE7}"/>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52" name="TextBox 151">
                <a:hlinkClick xmlns:r="http://schemas.openxmlformats.org/officeDocument/2006/relationships" r:id="rId6"/>
                <a:extLst>
                  <a:ext uri="{FF2B5EF4-FFF2-40B4-BE49-F238E27FC236}">
                    <a16:creationId xmlns:a16="http://schemas.microsoft.com/office/drawing/2014/main" id="{67304C20-5146-4E12-9711-79583C72FC84}"/>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53" name="TextBox 152">
                <a:hlinkClick xmlns:r="http://schemas.openxmlformats.org/officeDocument/2006/relationships" r:id="rId7"/>
                <a:extLst>
                  <a:ext uri="{FF2B5EF4-FFF2-40B4-BE49-F238E27FC236}">
                    <a16:creationId xmlns:a16="http://schemas.microsoft.com/office/drawing/2014/main" id="{33B80D3A-04B0-4421-BF14-819A48E7ED19}"/>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54" name="TextBox 153">
                <a:extLst>
                  <a:ext uri="{FF2B5EF4-FFF2-40B4-BE49-F238E27FC236}">
                    <a16:creationId xmlns:a16="http://schemas.microsoft.com/office/drawing/2014/main" id="{66F7B5F4-8156-4767-B021-830CE0247879}"/>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121" name="Group 120">
              <a:extLst>
                <a:ext uri="{FF2B5EF4-FFF2-40B4-BE49-F238E27FC236}">
                  <a16:creationId xmlns:a16="http://schemas.microsoft.com/office/drawing/2014/main" id="{BAF0BCC7-E85C-49D1-9001-A53ACA0EACD5}"/>
                </a:ext>
              </a:extLst>
            </xdr:cNvPr>
            <xdr:cNvGrpSpPr/>
          </xdr:nvGrpSpPr>
          <xdr:grpSpPr>
            <a:xfrm>
              <a:off x="3302711" y="0"/>
              <a:ext cx="1584244" cy="662238"/>
              <a:chOff x="2530688" y="0"/>
              <a:chExt cx="1484909" cy="663813"/>
            </a:xfrm>
          </xdr:grpSpPr>
          <xdr:sp macro="" textlink="">
            <xdr:nvSpPr>
              <xdr:cNvPr id="148" name="TextBox 147">
                <a:hlinkClick xmlns:r="http://schemas.openxmlformats.org/officeDocument/2006/relationships" r:id="rId8"/>
                <a:extLst>
                  <a:ext uri="{FF2B5EF4-FFF2-40B4-BE49-F238E27FC236}">
                    <a16:creationId xmlns:a16="http://schemas.microsoft.com/office/drawing/2014/main" id="{226E1E92-19E9-468C-9A37-2C7F6B5A7AD9}"/>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49" name="TextBox 148">
                <a:hlinkClick xmlns:r="http://schemas.openxmlformats.org/officeDocument/2006/relationships" r:id="rId9"/>
                <a:extLst>
                  <a:ext uri="{FF2B5EF4-FFF2-40B4-BE49-F238E27FC236}">
                    <a16:creationId xmlns:a16="http://schemas.microsoft.com/office/drawing/2014/main" id="{01765C6C-1B0A-416E-A057-70D19C76BB21}"/>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50" name="TextBox 149">
                <a:extLst>
                  <a:ext uri="{FF2B5EF4-FFF2-40B4-BE49-F238E27FC236}">
                    <a16:creationId xmlns:a16="http://schemas.microsoft.com/office/drawing/2014/main" id="{DAFFFC83-F2CB-47E8-B900-AD71A327663B}"/>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122" name="Group 121">
              <a:extLst>
                <a:ext uri="{FF2B5EF4-FFF2-40B4-BE49-F238E27FC236}">
                  <a16:creationId xmlns:a16="http://schemas.microsoft.com/office/drawing/2014/main" id="{108E0321-A89F-4BBF-91F9-ADCD5847E287}"/>
                </a:ext>
              </a:extLst>
            </xdr:cNvPr>
            <xdr:cNvGrpSpPr/>
          </xdr:nvGrpSpPr>
          <xdr:grpSpPr>
            <a:xfrm>
              <a:off x="4954554" y="0"/>
              <a:ext cx="1562560" cy="662238"/>
              <a:chOff x="4078956" y="0"/>
              <a:chExt cx="1464584" cy="663813"/>
            </a:xfrm>
          </xdr:grpSpPr>
          <xdr:sp macro="" textlink="">
            <xdr:nvSpPr>
              <xdr:cNvPr id="145" name="TextBox 144">
                <a:hlinkClick xmlns:r="http://schemas.openxmlformats.org/officeDocument/2006/relationships" r:id="rId10"/>
                <a:extLst>
                  <a:ext uri="{FF2B5EF4-FFF2-40B4-BE49-F238E27FC236}">
                    <a16:creationId xmlns:a16="http://schemas.microsoft.com/office/drawing/2014/main" id="{B6E2C150-23F5-44D3-BF9E-10171068DB75}"/>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46" name="TextBox 145">
                <a:hlinkClick xmlns:r="http://schemas.openxmlformats.org/officeDocument/2006/relationships" r:id="rId11"/>
                <a:extLst>
                  <a:ext uri="{FF2B5EF4-FFF2-40B4-BE49-F238E27FC236}">
                    <a16:creationId xmlns:a16="http://schemas.microsoft.com/office/drawing/2014/main" id="{FAB15954-2278-4710-8F7C-3FF1EF102DE5}"/>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47" name="TextBox 146">
                <a:extLst>
                  <a:ext uri="{FF2B5EF4-FFF2-40B4-BE49-F238E27FC236}">
                    <a16:creationId xmlns:a16="http://schemas.microsoft.com/office/drawing/2014/main" id="{A621E239-020A-40FC-A04C-11D035AC4DF8}"/>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123" name="Group 122">
              <a:extLst>
                <a:ext uri="{FF2B5EF4-FFF2-40B4-BE49-F238E27FC236}">
                  <a16:creationId xmlns:a16="http://schemas.microsoft.com/office/drawing/2014/main" id="{1A706262-2D4A-4811-B208-CB8D8ABA099B}"/>
                </a:ext>
              </a:extLst>
            </xdr:cNvPr>
            <xdr:cNvGrpSpPr/>
          </xdr:nvGrpSpPr>
          <xdr:grpSpPr>
            <a:xfrm>
              <a:off x="6635513" y="0"/>
              <a:ext cx="1584243" cy="662238"/>
              <a:chOff x="5654517" y="0"/>
              <a:chExt cx="1484908" cy="663813"/>
            </a:xfrm>
          </xdr:grpSpPr>
          <xdr:sp macro="" textlink="">
            <xdr:nvSpPr>
              <xdr:cNvPr id="142" name="TextBox 141">
                <a:hlinkClick xmlns:r="http://schemas.openxmlformats.org/officeDocument/2006/relationships" r:id="rId12"/>
                <a:extLst>
                  <a:ext uri="{FF2B5EF4-FFF2-40B4-BE49-F238E27FC236}">
                    <a16:creationId xmlns:a16="http://schemas.microsoft.com/office/drawing/2014/main" id="{48FE2A89-4667-44B2-AE75-8B832781CD7A}"/>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143" name="TextBox 142">
                <a:hlinkClick xmlns:r="http://schemas.openxmlformats.org/officeDocument/2006/relationships" r:id="rId13"/>
                <a:extLst>
                  <a:ext uri="{FF2B5EF4-FFF2-40B4-BE49-F238E27FC236}">
                    <a16:creationId xmlns:a16="http://schemas.microsoft.com/office/drawing/2014/main" id="{497BD3AF-CBC5-4591-955B-F25CD13843EE}"/>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44" name="TextBox 143">
                <a:extLst>
                  <a:ext uri="{FF2B5EF4-FFF2-40B4-BE49-F238E27FC236}">
                    <a16:creationId xmlns:a16="http://schemas.microsoft.com/office/drawing/2014/main" id="{52DAC47E-4262-4AC8-B646-8C09D8CB5133}"/>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124" name="Group 123">
              <a:extLst>
                <a:ext uri="{FF2B5EF4-FFF2-40B4-BE49-F238E27FC236}">
                  <a16:creationId xmlns:a16="http://schemas.microsoft.com/office/drawing/2014/main" id="{6A7B7059-98EA-4CFB-84E4-6EBB09DE279D}"/>
                </a:ext>
              </a:extLst>
            </xdr:cNvPr>
            <xdr:cNvGrpSpPr/>
          </xdr:nvGrpSpPr>
          <xdr:grpSpPr>
            <a:xfrm>
              <a:off x="8301914" y="0"/>
              <a:ext cx="1584243" cy="981336"/>
              <a:chOff x="7216431" y="0"/>
              <a:chExt cx="1484908" cy="978138"/>
            </a:xfrm>
          </xdr:grpSpPr>
          <xdr:sp macro="" textlink="">
            <xdr:nvSpPr>
              <xdr:cNvPr id="137" name="TextBox 136">
                <a:hlinkClick xmlns:r="http://schemas.openxmlformats.org/officeDocument/2006/relationships" r:id="rId14"/>
                <a:extLst>
                  <a:ext uri="{FF2B5EF4-FFF2-40B4-BE49-F238E27FC236}">
                    <a16:creationId xmlns:a16="http://schemas.microsoft.com/office/drawing/2014/main" id="{96EEA413-709A-419D-884A-FD237C6B947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138" name="TextBox 137">
                <a:hlinkClick xmlns:r="http://schemas.openxmlformats.org/officeDocument/2006/relationships" r:id="rId15"/>
                <a:extLst>
                  <a:ext uri="{FF2B5EF4-FFF2-40B4-BE49-F238E27FC236}">
                    <a16:creationId xmlns:a16="http://schemas.microsoft.com/office/drawing/2014/main" id="{CDF53E29-C1D7-4492-A04E-6B4DE0A0076B}"/>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139" name="TextBox 138">
                <a:hlinkClick xmlns:r="http://schemas.openxmlformats.org/officeDocument/2006/relationships" r:id="rId16"/>
                <a:extLst>
                  <a:ext uri="{FF2B5EF4-FFF2-40B4-BE49-F238E27FC236}">
                    <a16:creationId xmlns:a16="http://schemas.microsoft.com/office/drawing/2014/main" id="{E60A5FE9-CB57-48E7-810A-DA50270E236F}"/>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140" name="TextBox 139">
                <a:extLst>
                  <a:ext uri="{FF2B5EF4-FFF2-40B4-BE49-F238E27FC236}">
                    <a16:creationId xmlns:a16="http://schemas.microsoft.com/office/drawing/2014/main" id="{F43D0C86-5734-484F-9E14-B58632FE1778}"/>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141" name="TextBox 140">
                <a:hlinkClick xmlns:r="http://schemas.openxmlformats.org/officeDocument/2006/relationships" r:id="rId17"/>
                <a:extLst>
                  <a:ext uri="{FF2B5EF4-FFF2-40B4-BE49-F238E27FC236}">
                    <a16:creationId xmlns:a16="http://schemas.microsoft.com/office/drawing/2014/main" id="{6886D274-19FC-4B43-8F34-43CAF07CA077}"/>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125" name="Group 124">
              <a:extLst>
                <a:ext uri="{FF2B5EF4-FFF2-40B4-BE49-F238E27FC236}">
                  <a16:creationId xmlns:a16="http://schemas.microsoft.com/office/drawing/2014/main" id="{A81BE0E4-D0E5-4EEB-B2B3-B110B11BA2B9}"/>
                </a:ext>
              </a:extLst>
            </xdr:cNvPr>
            <xdr:cNvGrpSpPr/>
          </xdr:nvGrpSpPr>
          <xdr:grpSpPr>
            <a:xfrm>
              <a:off x="9962104" y="0"/>
              <a:ext cx="1588508" cy="821118"/>
              <a:chOff x="8772524" y="0"/>
              <a:chExt cx="1488905" cy="820275"/>
            </a:xfrm>
          </xdr:grpSpPr>
          <xdr:sp macro="" textlink="">
            <xdr:nvSpPr>
              <xdr:cNvPr id="133" name="TextBox 132">
                <a:hlinkClick xmlns:r="http://schemas.openxmlformats.org/officeDocument/2006/relationships" r:id="rId18"/>
                <a:extLst>
                  <a:ext uri="{FF2B5EF4-FFF2-40B4-BE49-F238E27FC236}">
                    <a16:creationId xmlns:a16="http://schemas.microsoft.com/office/drawing/2014/main" id="{9534010E-977C-4939-8BED-6E8CF10E40AA}"/>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134" name="TextBox 133">
                <a:hlinkClick xmlns:r="http://schemas.openxmlformats.org/officeDocument/2006/relationships" r:id="rId19"/>
                <a:extLst>
                  <a:ext uri="{FF2B5EF4-FFF2-40B4-BE49-F238E27FC236}">
                    <a16:creationId xmlns:a16="http://schemas.microsoft.com/office/drawing/2014/main" id="{D04A486B-9E72-480D-AB1E-145BEEE7F004}"/>
                  </a:ext>
                </a:extLst>
              </xdr:cNvPr>
              <xdr:cNvSpPr txBox="1"/>
            </xdr:nvSpPr>
            <xdr:spPr>
              <a:xfrm>
                <a:off x="8776628" y="510288"/>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135" name="TextBox 134">
                <a:extLst>
                  <a:ext uri="{FF2B5EF4-FFF2-40B4-BE49-F238E27FC236}">
                    <a16:creationId xmlns:a16="http://schemas.microsoft.com/office/drawing/2014/main" id="{4DAA783D-3C7B-4593-8C2E-155DFE93F360}"/>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136" name="TextBox 135">
                <a:hlinkClick xmlns:r="http://schemas.openxmlformats.org/officeDocument/2006/relationships" r:id="rId20"/>
                <a:extLst>
                  <a:ext uri="{FF2B5EF4-FFF2-40B4-BE49-F238E27FC236}">
                    <a16:creationId xmlns:a16="http://schemas.microsoft.com/office/drawing/2014/main" id="{7E259829-18F9-48EE-961E-7EBD58F82CE2}"/>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126" name="Group 125">
              <a:extLst>
                <a:ext uri="{FF2B5EF4-FFF2-40B4-BE49-F238E27FC236}">
                  <a16:creationId xmlns:a16="http://schemas.microsoft.com/office/drawing/2014/main" id="{3977BF60-0215-4C4B-8AA9-C43FE07460EF}"/>
                </a:ext>
              </a:extLst>
            </xdr:cNvPr>
            <xdr:cNvGrpSpPr/>
          </xdr:nvGrpSpPr>
          <xdr:grpSpPr>
            <a:xfrm>
              <a:off x="0" y="0"/>
              <a:ext cx="1584245" cy="1006853"/>
              <a:chOff x="0" y="0"/>
              <a:chExt cx="1584245" cy="1006853"/>
            </a:xfrm>
          </xdr:grpSpPr>
          <xdr:sp macro="" textlink="">
            <xdr:nvSpPr>
              <xdr:cNvPr id="128" name="TextBox 127">
                <a:hlinkClick xmlns:r="http://schemas.openxmlformats.org/officeDocument/2006/relationships" r:id="rId21"/>
                <a:extLst>
                  <a:ext uri="{FF2B5EF4-FFF2-40B4-BE49-F238E27FC236}">
                    <a16:creationId xmlns:a16="http://schemas.microsoft.com/office/drawing/2014/main" id="{C183D5FC-DF2C-406C-9E71-F39B3E5F7E49}"/>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129" name="TextBox 128">
                <a:hlinkClick xmlns:r="http://schemas.openxmlformats.org/officeDocument/2006/relationships" r:id="rId22"/>
                <a:extLst>
                  <a:ext uri="{FF2B5EF4-FFF2-40B4-BE49-F238E27FC236}">
                    <a16:creationId xmlns:a16="http://schemas.microsoft.com/office/drawing/2014/main" id="{ABF77810-C4DE-4F2E-90B6-B85FD90833D1}"/>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130" name="TextBox 129">
                <a:extLst>
                  <a:ext uri="{FF2B5EF4-FFF2-40B4-BE49-F238E27FC236}">
                    <a16:creationId xmlns:a16="http://schemas.microsoft.com/office/drawing/2014/main" id="{682E0300-8B83-40F0-8FEC-69CCEAFD8F5C}"/>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131" name="TextBox 130">
                <a:hlinkClick xmlns:r="http://schemas.openxmlformats.org/officeDocument/2006/relationships" r:id="rId23"/>
                <a:extLst>
                  <a:ext uri="{FF2B5EF4-FFF2-40B4-BE49-F238E27FC236}">
                    <a16:creationId xmlns:a16="http://schemas.microsoft.com/office/drawing/2014/main" id="{6CECF287-27EE-4D51-86E1-353B50075C73}"/>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132" name="TextBox 131">
                <a:hlinkClick xmlns:r="http://schemas.openxmlformats.org/officeDocument/2006/relationships" r:id="rId24"/>
                <a:extLst>
                  <a:ext uri="{FF2B5EF4-FFF2-40B4-BE49-F238E27FC236}">
                    <a16:creationId xmlns:a16="http://schemas.microsoft.com/office/drawing/2014/main" id="{CCA6EA99-F23F-497E-BACC-14050894F516}"/>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127" name="Picture 126">
              <a:extLst>
                <a:ext uri="{FF2B5EF4-FFF2-40B4-BE49-F238E27FC236}">
                  <a16:creationId xmlns:a16="http://schemas.microsoft.com/office/drawing/2014/main" id="{9CBEB475-7D59-4E77-A519-5D054E961229}"/>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24.xml><?xml version="1.0" encoding="utf-8"?>
<xdr:wsDr xmlns:xdr="http://schemas.openxmlformats.org/drawingml/2006/spreadsheetDrawing" xmlns:a="http://schemas.openxmlformats.org/drawingml/2006/main">
  <xdr:twoCellAnchor editAs="absolute">
    <xdr:from>
      <xdr:col>5</xdr:col>
      <xdr:colOff>0</xdr:colOff>
      <xdr:row>8</xdr:row>
      <xdr:rowOff>114300</xdr:rowOff>
    </xdr:from>
    <xdr:to>
      <xdr:col>12</xdr:col>
      <xdr:colOff>412800</xdr:colOff>
      <xdr:row>46</xdr:row>
      <xdr:rowOff>27675</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1600-000006000000}"/>
                </a:ext>
              </a:extLst>
            </xdr:cNvPr>
            <xdr:cNvSpPr txBox="1"/>
          </xdr:nvSpPr>
          <xdr:spPr>
            <a:xfrm>
              <a:off x="4533900" y="1638300"/>
              <a:ext cx="4680000" cy="72000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DEFINITION:</a:t>
              </a:r>
            </a:p>
            <a:p>
              <a:endParaRPr lang="en-CA" sz="1100"/>
            </a:p>
            <a:p>
              <a:r>
                <a:rPr lang="en-CA" sz="1100"/>
                <a:t>If two (2)</a:t>
              </a:r>
              <a:r>
                <a:rPr lang="en-CA" sz="1100" baseline="0"/>
                <a:t> or more employees are paid at different hourly wage rates, their </a:t>
              </a:r>
              <a:r>
                <a:rPr lang="en-CA" sz="1100" b="1" baseline="0"/>
                <a:t>weighted average wage rate </a:t>
              </a:r>
              <a:r>
                <a:rPr lang="en-CA" sz="1100" baseline="0"/>
                <a:t>is equal to the </a:t>
              </a:r>
              <a:r>
                <a:rPr lang="en-CA" sz="1100" b="1" baseline="0"/>
                <a:t>sum of straight time wages </a:t>
              </a:r>
              <a:r>
                <a:rPr lang="en-CA" sz="1100" baseline="0"/>
                <a:t>divided by the </a:t>
              </a:r>
              <a:r>
                <a:rPr lang="en-CA" sz="1100" b="1" baseline="0"/>
                <a:t>total number of paid straight time hours</a:t>
              </a:r>
              <a:r>
                <a:rPr lang="en-CA" sz="1100" baseline="0"/>
                <a:t>.</a:t>
              </a:r>
            </a:p>
            <a:p>
              <a:endParaRPr lang="en-CA" sz="1100" baseline="0"/>
            </a:p>
            <a:p>
              <a:r>
                <a:rPr lang="en-CA" sz="1100" b="1" baseline="0"/>
                <a:t>FORMULA:</a:t>
              </a:r>
            </a:p>
            <a:p>
              <a:endParaRPr lang="en-CA" sz="1100" b="0" baseline="0"/>
            </a:p>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𝑊𝑒𝑖𝑔h𝑡𝑒𝑑</m:t>
                    </m:r>
                    <m:r>
                      <a:rPr lang="en-CA" sz="1100" b="0" i="1">
                        <a:latin typeface="Cambria Math" panose="02040503050406030204" pitchFamily="18" charset="0"/>
                      </a:rPr>
                      <m:t> </m:t>
                    </m:r>
                    <m:r>
                      <a:rPr lang="en-CA" sz="1100" b="0" i="1">
                        <a:latin typeface="Cambria Math" panose="02040503050406030204" pitchFamily="18" charset="0"/>
                      </a:rPr>
                      <m:t>𝐴𝑣𝑒𝑟𝑎𝑔𝑒</m:t>
                    </m:r>
                    <m:r>
                      <a:rPr lang="en-CA" sz="1100" b="0" i="1">
                        <a:latin typeface="Cambria Math" panose="02040503050406030204" pitchFamily="18" charset="0"/>
                      </a:rPr>
                      <m:t> </m:t>
                    </m:r>
                    <m:r>
                      <a:rPr lang="en-CA" sz="1100" b="0" i="1">
                        <a:latin typeface="Cambria Math" panose="02040503050406030204" pitchFamily="18" charset="0"/>
                      </a:rPr>
                      <m:t>𝑊𝑎𝑔𝑒</m:t>
                    </m:r>
                    <m:r>
                      <a:rPr lang="en-CA" sz="1100" b="0" i="1">
                        <a:latin typeface="Cambria Math" panose="02040503050406030204" pitchFamily="18" charset="0"/>
                      </a:rPr>
                      <m:t> </m:t>
                    </m:r>
                    <m:r>
                      <a:rPr lang="en-CA" sz="1100" b="0" i="1">
                        <a:latin typeface="Cambria Math" panose="02040503050406030204" pitchFamily="18" charset="0"/>
                      </a:rPr>
                      <m:t>𝑅𝑎𝑡𝑒</m:t>
                    </m:r>
                    <m:r>
                      <a:rPr lang="en-CA" sz="1100" b="0" i="1">
                        <a:latin typeface="Cambria Math" panose="02040503050406030204" pitchFamily="18" charset="0"/>
                      </a:rPr>
                      <m:t>=</m:t>
                    </m:r>
                    <m:f>
                      <m:fPr>
                        <m:ctrlPr>
                          <a:rPr lang="en-CA" sz="1100" b="0" i="1">
                            <a:latin typeface="Cambria Math" panose="02040503050406030204" pitchFamily="18" charset="0"/>
                          </a:rPr>
                        </m:ctrlPr>
                      </m:fPr>
                      <m:num>
                        <m:r>
                          <a:rPr lang="en-CA" sz="1100" b="0" i="1">
                            <a:latin typeface="Cambria Math" panose="02040503050406030204" pitchFamily="18" charset="0"/>
                          </a:rPr>
                          <m:t>𝑇𝑜𝑡𝑎𝑙</m:t>
                        </m:r>
                        <m:r>
                          <a:rPr lang="en-CA" sz="1100" b="0" i="1">
                            <a:latin typeface="Cambria Math" panose="02040503050406030204" pitchFamily="18" charset="0"/>
                          </a:rPr>
                          <m:t> </m:t>
                        </m:r>
                        <m:r>
                          <a:rPr lang="en-CA" sz="1100" b="0" i="1">
                            <a:latin typeface="Cambria Math" panose="02040503050406030204" pitchFamily="18" charset="0"/>
                          </a:rPr>
                          <m:t>𝑆𝑡𝑟𝑎𝑖𝑔h𝑡</m:t>
                        </m:r>
                        <m:r>
                          <a:rPr lang="en-CA" sz="1100" b="0" i="1">
                            <a:latin typeface="Cambria Math" panose="02040503050406030204" pitchFamily="18" charset="0"/>
                          </a:rPr>
                          <m:t> </m:t>
                        </m:r>
                        <m:r>
                          <a:rPr lang="en-CA" sz="1100" b="0" i="1">
                            <a:latin typeface="Cambria Math" panose="02040503050406030204" pitchFamily="18" charset="0"/>
                          </a:rPr>
                          <m:t>𝑇𝑖𝑚𝑒</m:t>
                        </m:r>
                        <m:r>
                          <a:rPr lang="en-CA" sz="1100" b="0" i="1">
                            <a:latin typeface="Cambria Math" panose="02040503050406030204" pitchFamily="18" charset="0"/>
                          </a:rPr>
                          <m:t> </m:t>
                        </m:r>
                        <m:r>
                          <a:rPr lang="en-CA" sz="1100" b="0" i="1">
                            <a:latin typeface="Cambria Math" panose="02040503050406030204" pitchFamily="18" charset="0"/>
                          </a:rPr>
                          <m:t>𝑊𝑎𝑔𝑒𝑠</m:t>
                        </m:r>
                      </m:num>
                      <m:den>
                        <m:r>
                          <a:rPr lang="en-CA" sz="1100" b="0" i="1">
                            <a:latin typeface="Cambria Math" panose="02040503050406030204" pitchFamily="18" charset="0"/>
                          </a:rPr>
                          <m:t>𝑇𝑜𝑡𝑎𝑙</m:t>
                        </m:r>
                        <m:r>
                          <a:rPr lang="en-CA" sz="1100" b="0" i="1">
                            <a:latin typeface="Cambria Math" panose="02040503050406030204" pitchFamily="18" charset="0"/>
                          </a:rPr>
                          <m:t> </m:t>
                        </m:r>
                        <m:r>
                          <a:rPr lang="en-CA" sz="1100" b="0" i="1">
                            <a:latin typeface="Cambria Math" panose="02040503050406030204" pitchFamily="18" charset="0"/>
                          </a:rPr>
                          <m:t>𝑃𝑎𝑖𝑑</m:t>
                        </m:r>
                        <m:r>
                          <a:rPr lang="en-CA" sz="1100" b="0" i="1">
                            <a:latin typeface="Cambria Math" panose="02040503050406030204" pitchFamily="18" charset="0"/>
                          </a:rPr>
                          <m:t> </m:t>
                        </m:r>
                        <m:r>
                          <a:rPr lang="en-CA" sz="1100" b="0" i="1">
                            <a:latin typeface="Cambria Math" panose="02040503050406030204" pitchFamily="18" charset="0"/>
                          </a:rPr>
                          <m:t>𝑆𝑡𝑟𝑎𝑖𝑔h𝑡</m:t>
                        </m:r>
                        <m:r>
                          <a:rPr lang="en-CA" sz="1100" b="0" i="1">
                            <a:latin typeface="Cambria Math" panose="02040503050406030204" pitchFamily="18" charset="0"/>
                          </a:rPr>
                          <m:t> </m:t>
                        </m:r>
                        <m:r>
                          <a:rPr lang="en-CA" sz="1100" b="0" i="1">
                            <a:latin typeface="Cambria Math" panose="02040503050406030204" pitchFamily="18" charset="0"/>
                          </a:rPr>
                          <m:t>𝑇𝑖𝑚𝑒</m:t>
                        </m:r>
                        <m:r>
                          <a:rPr lang="en-CA" sz="1100" b="0" i="1">
                            <a:latin typeface="Cambria Math" panose="02040503050406030204" pitchFamily="18" charset="0"/>
                          </a:rPr>
                          <m:t> </m:t>
                        </m:r>
                        <m:r>
                          <a:rPr lang="en-CA" sz="1100" b="0" i="1">
                            <a:latin typeface="Cambria Math" panose="02040503050406030204" pitchFamily="18" charset="0"/>
                          </a:rPr>
                          <m:t>𝐻𝑜𝑢𝑟𝑠</m:t>
                        </m:r>
                      </m:den>
                    </m:f>
                  </m:oMath>
                </m:oMathPara>
              </a14:m>
              <a:endParaRPr lang="en-CA" sz="1100"/>
            </a:p>
            <a:p>
              <a:endParaRPr lang="en-CA" sz="1100" b="0"/>
            </a:p>
            <a:p>
              <a:r>
                <a:rPr lang="en-CA" sz="1100" b="1"/>
                <a:t>EXAMPLE:</a:t>
              </a:r>
            </a:p>
            <a:p>
              <a:endParaRPr lang="en-CA" sz="1100" b="0"/>
            </a:p>
            <a:p>
              <a:r>
                <a:rPr lang="en-CA" sz="1100" b="0"/>
                <a:t>Employee</a:t>
              </a:r>
              <a:r>
                <a:rPr lang="en-CA" sz="1100" b="0" baseline="0"/>
                <a:t> A was paid for 1,092 straight time hours, at $25.00 per hour.</a:t>
              </a:r>
            </a:p>
            <a:p>
              <a:pPr marL="0" marR="0" indent="0" defTabSz="914400" eaLnBrk="1" fontAlgn="auto" latinLnBrk="0" hangingPunct="1">
                <a:lnSpc>
                  <a:spcPct val="100000"/>
                </a:lnSpc>
                <a:spcBef>
                  <a:spcPts val="0"/>
                </a:spcBef>
                <a:spcAft>
                  <a:spcPts val="0"/>
                </a:spcAft>
                <a:buClrTx/>
                <a:buSzTx/>
                <a:buFontTx/>
                <a:buNone/>
                <a:tabLst/>
                <a:defRPr/>
              </a:pPr>
              <a:r>
                <a:rPr lang="en-CA" sz="1100" b="0" baseline="0">
                  <a:solidFill>
                    <a:schemeClr val="dk1"/>
                  </a:solidFill>
                  <a:effectLst/>
                  <a:latin typeface="+mn-lt"/>
                  <a:ea typeface="+mn-ea"/>
                  <a:cs typeface="+mn-cs"/>
                </a:rPr>
                <a:t>Employee B was paid for 1,456 straight time hours, at $26.00 per hour.</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sz="1100" b="0" baseline="0"/>
                <a:t>Employee</a:t>
              </a:r>
              <a:r>
                <a:rPr lang="en-CA" sz="1100" b="0" baseline="0">
                  <a:solidFill>
                    <a:schemeClr val="dk1"/>
                  </a:solidFill>
                  <a:effectLst/>
                  <a:latin typeface="+mn-lt"/>
                  <a:ea typeface="+mn-ea"/>
                  <a:cs typeface="+mn-cs"/>
                </a:rPr>
                <a:t> C was paid for 1,820 straight time hours, at $27.00 per hour.</a:t>
              </a:r>
            </a:p>
            <a:p>
              <a:pPr marL="0" marR="0" indent="0" defTabSz="914400" eaLnBrk="1" fontAlgn="auto" latinLnBrk="0" hangingPunct="1">
                <a:lnSpc>
                  <a:spcPct val="100000"/>
                </a:lnSpc>
                <a:spcBef>
                  <a:spcPts val="0"/>
                </a:spcBef>
                <a:spcAft>
                  <a:spcPts val="0"/>
                </a:spcAft>
                <a:buClrTx/>
                <a:buSzTx/>
                <a:buFontTx/>
                <a:buNone/>
                <a:tabLst/>
                <a:defRPr/>
              </a:pPr>
              <a:endParaRPr lang="en-CA" sz="1100" b="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f>
                      <m:fPr>
                        <m:ctrlPr>
                          <a:rPr lang="en-CA" b="0" i="1">
                            <a:effectLst/>
                            <a:latin typeface="Cambria Math" panose="02040503050406030204" pitchFamily="18" charset="0"/>
                          </a:rPr>
                        </m:ctrlPr>
                      </m:fPr>
                      <m:num>
                        <m:r>
                          <a:rPr lang="en-CA" b="0" i="1">
                            <a:effectLst/>
                            <a:latin typeface="Cambria Math" panose="02040503050406030204" pitchFamily="18" charset="0"/>
                          </a:rPr>
                          <m:t>1,092</m:t>
                        </m:r>
                        <m:r>
                          <a:rPr lang="en-CA" b="0" i="1">
                            <a:effectLst/>
                            <a:latin typeface="Cambria Math" panose="02040503050406030204" pitchFamily="18" charset="0"/>
                            <a:ea typeface="Cambria Math" panose="02040503050406030204" pitchFamily="18" charset="0"/>
                          </a:rPr>
                          <m:t>×$25.00+1,456×$26.00+1,820×$27.00</m:t>
                        </m:r>
                      </m:num>
                      <m:den>
                        <m:r>
                          <a:rPr lang="en-CA" b="0" i="1">
                            <a:effectLst/>
                            <a:latin typeface="Cambria Math" panose="02040503050406030204" pitchFamily="18" charset="0"/>
                          </a:rPr>
                          <m:t>1,092+1,456+1,820</m:t>
                        </m:r>
                      </m:den>
                    </m:f>
                    <m:r>
                      <a:rPr lang="en-CA" b="0" i="1">
                        <a:effectLst/>
                        <a:latin typeface="Cambria Math" panose="02040503050406030204" pitchFamily="18" charset="0"/>
                      </a:rPr>
                      <m:t>=</m:t>
                    </m:r>
                    <m:f>
                      <m:fPr>
                        <m:ctrlPr>
                          <a:rPr lang="en-CA" b="0" i="1">
                            <a:effectLst/>
                            <a:latin typeface="Cambria Math" panose="02040503050406030204" pitchFamily="18" charset="0"/>
                          </a:rPr>
                        </m:ctrlPr>
                      </m:fPr>
                      <m:num>
                        <m:r>
                          <a:rPr lang="en-CA" b="0" i="1">
                            <a:effectLst/>
                            <a:latin typeface="Cambria Math" panose="02040503050406030204" pitchFamily="18" charset="0"/>
                          </a:rPr>
                          <m:t>$114,296</m:t>
                        </m:r>
                      </m:num>
                      <m:den>
                        <m:r>
                          <a:rPr lang="en-CA" b="0" i="1">
                            <a:effectLst/>
                            <a:latin typeface="Cambria Math" panose="02040503050406030204" pitchFamily="18" charset="0"/>
                          </a:rPr>
                          <m:t>4,368</m:t>
                        </m:r>
                      </m:den>
                    </m:f>
                    <m:r>
                      <a:rPr lang="en-CA" b="0" i="1">
                        <a:effectLst/>
                        <a:latin typeface="Cambria Math" panose="02040503050406030204" pitchFamily="18" charset="0"/>
                      </a:rPr>
                      <m:t>=$26.17</m:t>
                    </m:r>
                  </m:oMath>
                </m:oMathPara>
              </a14:m>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HOW TO USE THIS CALCULATOR:</a:t>
              </a:r>
            </a:p>
            <a:p>
              <a:pPr marL="0" marR="0" indent="0" defTabSz="914400" eaLnBrk="1" fontAlgn="auto" latinLnBrk="0" hangingPunct="1">
                <a:lnSpc>
                  <a:spcPct val="100000"/>
                </a:lnSpc>
                <a:spcBef>
                  <a:spcPts val="0"/>
                </a:spcBef>
                <a:spcAft>
                  <a:spcPts val="0"/>
                </a:spcAft>
                <a:buClrTx/>
                <a:buSzTx/>
                <a:buFontTx/>
                <a:buNone/>
                <a:tabLst/>
                <a:defRPr/>
              </a:pPr>
              <a:endParaRPr lang="en-CA" b="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Either enter data by employee...</a:t>
              </a:r>
            </a:p>
            <a:p>
              <a:pPr marL="0" marR="0" indent="0" defTabSz="914400" eaLnBrk="1" fontAlgn="auto" latinLnBrk="0" hangingPunct="1">
                <a:lnSpc>
                  <a:spcPct val="100000"/>
                </a:lnSpc>
                <a:spcBef>
                  <a:spcPts val="0"/>
                </a:spcBef>
                <a:spcAft>
                  <a:spcPts val="0"/>
                </a:spcAft>
                <a:buClrTx/>
                <a:buSzTx/>
                <a:buFontTx/>
                <a:buNone/>
                <a:tabLst/>
                <a:defRPr/>
              </a:pPr>
              <a:r>
                <a:rPr lang="en-CA" b="0">
                  <a:effectLst/>
                </a:rPr>
                <a:t>1. Enter the number</a:t>
              </a:r>
              <a:r>
                <a:rPr lang="en-CA" b="0" baseline="0">
                  <a:effectLst/>
                </a:rPr>
                <a:t> of paid straight time hours for each employee.</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Enter the hourly wage rate for that employee in the </a:t>
              </a:r>
              <a:r>
                <a:rPr lang="en-CA" b="0" i="1" baseline="0">
                  <a:solidFill>
                    <a:srgbClr val="FF0000"/>
                  </a:solidFill>
                  <a:effectLst/>
                </a:rPr>
                <a:t>adjacent cell</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endParaRPr lang="en-CA" b="0" baseline="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Or combine employees</a:t>
              </a:r>
              <a:r>
                <a:rPr lang="en-CA" b="1" baseline="0">
                  <a:effectLst/>
                </a:rPr>
                <a:t> who are paid at the same wage rate...</a:t>
              </a:r>
            </a:p>
            <a:p>
              <a:pPr marL="0" marR="0" indent="0" defTabSz="914400" eaLnBrk="1" fontAlgn="auto" latinLnBrk="0" hangingPunct="1">
                <a:lnSpc>
                  <a:spcPct val="100000"/>
                </a:lnSpc>
                <a:spcBef>
                  <a:spcPts val="0"/>
                </a:spcBef>
                <a:spcAft>
                  <a:spcPts val="0"/>
                </a:spcAft>
                <a:buClrTx/>
                <a:buSzTx/>
                <a:buFontTx/>
                <a:buNone/>
                <a:tabLst/>
                <a:defRPr/>
              </a:pPr>
              <a:r>
                <a:rPr lang="en-CA" b="0">
                  <a:effectLst/>
                </a:rPr>
                <a:t>1. Enter the</a:t>
              </a:r>
              <a:r>
                <a:rPr lang="en-CA" b="0" baseline="0">
                  <a:effectLst/>
                </a:rPr>
                <a:t> total number of straight time hours paid at the same wage rate, </a:t>
              </a:r>
              <a:r>
                <a:rPr lang="en-CA" b="0" i="1" baseline="0">
                  <a:solidFill>
                    <a:srgbClr val="FF0000"/>
                  </a:solidFill>
                  <a:effectLst/>
                </a:rPr>
                <a:t>regardless of how many employees are paid at that rate</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Enter the corresponding hourly wage rate in the </a:t>
              </a:r>
              <a:r>
                <a:rPr lang="en-CA" b="0" i="1" baseline="0">
                  <a:solidFill>
                    <a:srgbClr val="FF0000"/>
                  </a:solidFill>
                  <a:effectLst/>
                </a:rPr>
                <a:t>adjacent cell</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3. Repeat 1 and 2 for another group of employees.</a:t>
              </a:r>
            </a:p>
            <a:p>
              <a:pPr marL="0" marR="0" indent="0" defTabSz="914400" eaLnBrk="1" fontAlgn="auto" latinLnBrk="0" hangingPunct="1">
                <a:lnSpc>
                  <a:spcPct val="100000"/>
                </a:lnSpc>
                <a:spcBef>
                  <a:spcPts val="0"/>
                </a:spcBef>
                <a:spcAft>
                  <a:spcPts val="0"/>
                </a:spcAft>
                <a:buClrTx/>
                <a:buSzTx/>
                <a:buFontTx/>
                <a:buNone/>
                <a:tabLst/>
                <a:defRPr/>
              </a:pPr>
              <a:endParaRPr lang="en-CA" b="0" baseline="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baseline="0">
                  <a:effectLst/>
                </a:rPr>
                <a:t>And if you need more than 50 rows...</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Weighted average calculation is </a:t>
              </a:r>
              <a:r>
                <a:rPr lang="en-CA" b="0" i="1" baseline="0">
                  <a:solidFill>
                    <a:srgbClr val="FF0000"/>
                  </a:solidFill>
                  <a:effectLst/>
                </a:rPr>
                <a:t>iterative</a:t>
              </a:r>
              <a:r>
                <a:rPr lang="en-CA" b="0" baseline="0">
                  <a:effectLst/>
                </a:rPr>
                <a:t>, which means you can: </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1. Enter the number of paid straight time hours and the corresponding hourly wage rate for </a:t>
              </a:r>
              <a:r>
                <a:rPr lang="en-CA" b="0" i="1" baseline="0">
                  <a:solidFill>
                    <a:srgbClr val="FF0000"/>
                  </a:solidFill>
                  <a:effectLst/>
                </a:rPr>
                <a:t>(up to) 50 employees</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Take the </a:t>
              </a:r>
              <a:r>
                <a:rPr lang="en-CA" b="1" baseline="0">
                  <a:effectLst/>
                </a:rPr>
                <a:t>total paid straight time hours</a:t>
              </a:r>
              <a:r>
                <a:rPr lang="en-CA" b="0" baseline="0">
                  <a:effectLst/>
                </a:rPr>
                <a:t> (cell D12) and </a:t>
              </a:r>
              <a:r>
                <a:rPr lang="en-CA" b="1" baseline="0">
                  <a:effectLst/>
                </a:rPr>
                <a:t>weighted average wage rate</a:t>
              </a:r>
              <a:r>
                <a:rPr lang="en-CA" b="0" baseline="0">
                  <a:effectLst/>
                </a:rPr>
                <a:t> (cell D13) </a:t>
              </a:r>
              <a:r>
                <a:rPr lang="en-CA" b="0" i="1" baseline="0">
                  <a:solidFill>
                    <a:srgbClr val="FF0000"/>
                  </a:solidFill>
                  <a:effectLst/>
                </a:rPr>
                <a:t>from the previous step</a:t>
              </a:r>
              <a:r>
                <a:rPr lang="en-CA" b="0" baseline="0">
                  <a:effectLst/>
                </a:rPr>
                <a:t>, and include them as </a:t>
              </a:r>
              <a:r>
                <a:rPr lang="en-CA" b="0" i="1" baseline="0">
                  <a:solidFill>
                    <a:srgbClr val="FF0000"/>
                  </a:solidFill>
                  <a:effectLst/>
                </a:rPr>
                <a:t>one (1) of the entries </a:t>
              </a:r>
              <a:r>
                <a:rPr lang="en-CA" b="0" baseline="0">
                  <a:effectLst/>
                </a:rPr>
                <a:t>in the next calculation.</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3. Repeat 1 and 2 as many time as needed.</a:t>
              </a:r>
            </a:p>
          </xdr:txBody>
        </xdr:sp>
      </mc:Choice>
      <mc:Fallback xmlns="">
        <xdr:sp macro="" textlink="">
          <xdr:nvSpPr>
            <xdr:cNvPr id="6" name="TextBox 5">
              <a:extLst>
                <a:ext uri="{FF2B5EF4-FFF2-40B4-BE49-F238E27FC236}">
                  <a16:creationId xmlns:a16="http://schemas.microsoft.com/office/drawing/2014/main" id="{00000000-0008-0000-1600-000006000000}"/>
                </a:ext>
              </a:extLst>
            </xdr:cNvPr>
            <xdr:cNvSpPr txBox="1"/>
          </xdr:nvSpPr>
          <xdr:spPr>
            <a:xfrm>
              <a:off x="4533900" y="1638300"/>
              <a:ext cx="4680000" cy="72000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DEFINITION:</a:t>
              </a:r>
            </a:p>
            <a:p>
              <a:endParaRPr lang="en-CA" sz="1100"/>
            </a:p>
            <a:p>
              <a:r>
                <a:rPr lang="en-CA" sz="1100"/>
                <a:t>If two (2)</a:t>
              </a:r>
              <a:r>
                <a:rPr lang="en-CA" sz="1100" baseline="0"/>
                <a:t> or more employees are paid at different hourly wage rates, their </a:t>
              </a:r>
              <a:r>
                <a:rPr lang="en-CA" sz="1100" b="1" baseline="0"/>
                <a:t>weighted average wage rate </a:t>
              </a:r>
              <a:r>
                <a:rPr lang="en-CA" sz="1100" baseline="0"/>
                <a:t>is equal to the </a:t>
              </a:r>
              <a:r>
                <a:rPr lang="en-CA" sz="1100" b="1" baseline="0"/>
                <a:t>sum of straight time wages </a:t>
              </a:r>
              <a:r>
                <a:rPr lang="en-CA" sz="1100" baseline="0"/>
                <a:t>divided by the </a:t>
              </a:r>
              <a:r>
                <a:rPr lang="en-CA" sz="1100" b="1" baseline="0"/>
                <a:t>total number of paid straight time hours</a:t>
              </a:r>
              <a:r>
                <a:rPr lang="en-CA" sz="1100" baseline="0"/>
                <a:t>.</a:t>
              </a:r>
            </a:p>
            <a:p>
              <a:endParaRPr lang="en-CA" sz="1100" baseline="0"/>
            </a:p>
            <a:p>
              <a:r>
                <a:rPr lang="en-CA" sz="1100" b="1" baseline="0"/>
                <a:t>FORMULA:</a:t>
              </a:r>
            </a:p>
            <a:p>
              <a:endParaRPr lang="en-CA" sz="1100" b="0" baseline="0"/>
            </a:p>
            <a:p>
              <a:pPr/>
              <a:r>
                <a:rPr lang="en-CA" sz="1100" b="0" i="0">
                  <a:latin typeface="Cambria Math" panose="02040503050406030204" pitchFamily="18" charset="0"/>
                </a:rPr>
                <a:t>𝑊𝑒𝑖𝑔ℎ𝑡𝑒𝑑 𝐴𝑣𝑒𝑟𝑎𝑔𝑒 𝑊𝑎𝑔𝑒 𝑅𝑎𝑡𝑒=(𝑇𝑜𝑡𝑎𝑙 𝑆𝑡𝑟𝑎𝑖𝑔ℎ𝑡 𝑇𝑖𝑚𝑒 𝑊𝑎𝑔𝑒𝑠)/(𝑇𝑜𝑡𝑎𝑙 𝑃𝑎𝑖𝑑 𝑆𝑡𝑟𝑎𝑖𝑔ℎ𝑡 𝑇𝑖𝑚𝑒 𝐻𝑜𝑢𝑟𝑠)</a:t>
              </a:r>
              <a:endParaRPr lang="en-CA" sz="1100"/>
            </a:p>
            <a:p>
              <a:endParaRPr lang="en-CA" sz="1100" b="0"/>
            </a:p>
            <a:p>
              <a:r>
                <a:rPr lang="en-CA" sz="1100" b="1"/>
                <a:t>EXAMPLE:</a:t>
              </a:r>
            </a:p>
            <a:p>
              <a:endParaRPr lang="en-CA" sz="1100" b="0"/>
            </a:p>
            <a:p>
              <a:r>
                <a:rPr lang="en-CA" sz="1100" b="0"/>
                <a:t>Employee</a:t>
              </a:r>
              <a:r>
                <a:rPr lang="en-CA" sz="1100" b="0" baseline="0"/>
                <a:t> A was paid for 1,092 straight time hours, at $25.00 per hour.</a:t>
              </a:r>
            </a:p>
            <a:p>
              <a:pPr marL="0" marR="0" indent="0" defTabSz="914400" eaLnBrk="1" fontAlgn="auto" latinLnBrk="0" hangingPunct="1">
                <a:lnSpc>
                  <a:spcPct val="100000"/>
                </a:lnSpc>
                <a:spcBef>
                  <a:spcPts val="0"/>
                </a:spcBef>
                <a:spcAft>
                  <a:spcPts val="0"/>
                </a:spcAft>
                <a:buClrTx/>
                <a:buSzTx/>
                <a:buFontTx/>
                <a:buNone/>
                <a:tabLst/>
                <a:defRPr/>
              </a:pPr>
              <a:r>
                <a:rPr lang="en-CA" sz="1100" b="0" baseline="0">
                  <a:solidFill>
                    <a:schemeClr val="dk1"/>
                  </a:solidFill>
                  <a:effectLst/>
                  <a:latin typeface="+mn-lt"/>
                  <a:ea typeface="+mn-ea"/>
                  <a:cs typeface="+mn-cs"/>
                </a:rPr>
                <a:t>Employee B was paid for 1,456 straight time hours, at $26.00 per hour.</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sz="1100" b="0" baseline="0"/>
                <a:t>Employee</a:t>
              </a:r>
              <a:r>
                <a:rPr lang="en-CA" sz="1100" b="0" baseline="0">
                  <a:solidFill>
                    <a:schemeClr val="dk1"/>
                  </a:solidFill>
                  <a:effectLst/>
                  <a:latin typeface="+mn-lt"/>
                  <a:ea typeface="+mn-ea"/>
                  <a:cs typeface="+mn-cs"/>
                </a:rPr>
                <a:t> C was paid for 1,820 straight time hours, at $27.00 per hour.</a:t>
              </a:r>
            </a:p>
            <a:p>
              <a:pPr marL="0" marR="0" indent="0" defTabSz="914400" eaLnBrk="1" fontAlgn="auto" latinLnBrk="0" hangingPunct="1">
                <a:lnSpc>
                  <a:spcPct val="100000"/>
                </a:lnSpc>
                <a:spcBef>
                  <a:spcPts val="0"/>
                </a:spcBef>
                <a:spcAft>
                  <a:spcPts val="0"/>
                </a:spcAft>
                <a:buClrTx/>
                <a:buSzTx/>
                <a:buFontTx/>
                <a:buNone/>
                <a:tabLst/>
                <a:defRPr/>
              </a:pPr>
              <a:endParaRPr lang="en-CA" sz="1100" b="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CA" b="0" i="0">
                  <a:effectLst/>
                  <a:latin typeface="Cambria Math" panose="02040503050406030204" pitchFamily="18" charset="0"/>
                </a:rPr>
                <a:t>(1,092</a:t>
              </a:r>
              <a:r>
                <a:rPr lang="en-CA" b="0" i="0">
                  <a:effectLst/>
                  <a:latin typeface="Cambria Math" panose="02040503050406030204" pitchFamily="18" charset="0"/>
                  <a:ea typeface="Cambria Math" panose="02040503050406030204" pitchFamily="18" charset="0"/>
                </a:rPr>
                <a:t>×$25.00+1,456×$26.00+1,820×$27.00)/(</a:t>
              </a:r>
              <a:r>
                <a:rPr lang="en-CA" b="0" i="0">
                  <a:effectLst/>
                  <a:latin typeface="Cambria Math" panose="02040503050406030204" pitchFamily="18" charset="0"/>
                </a:rPr>
                <a:t>1,092+1,456+1,820)=$114,296/4,368=$26.17</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HOW TO USE THIS CALCULATOR:</a:t>
              </a:r>
            </a:p>
            <a:p>
              <a:pPr marL="0" marR="0" indent="0" defTabSz="914400" eaLnBrk="1" fontAlgn="auto" latinLnBrk="0" hangingPunct="1">
                <a:lnSpc>
                  <a:spcPct val="100000"/>
                </a:lnSpc>
                <a:spcBef>
                  <a:spcPts val="0"/>
                </a:spcBef>
                <a:spcAft>
                  <a:spcPts val="0"/>
                </a:spcAft>
                <a:buClrTx/>
                <a:buSzTx/>
                <a:buFontTx/>
                <a:buNone/>
                <a:tabLst/>
                <a:defRPr/>
              </a:pPr>
              <a:endParaRPr lang="en-CA" b="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Either enter data by employee...</a:t>
              </a:r>
            </a:p>
            <a:p>
              <a:pPr marL="0" marR="0" indent="0" defTabSz="914400" eaLnBrk="1" fontAlgn="auto" latinLnBrk="0" hangingPunct="1">
                <a:lnSpc>
                  <a:spcPct val="100000"/>
                </a:lnSpc>
                <a:spcBef>
                  <a:spcPts val="0"/>
                </a:spcBef>
                <a:spcAft>
                  <a:spcPts val="0"/>
                </a:spcAft>
                <a:buClrTx/>
                <a:buSzTx/>
                <a:buFontTx/>
                <a:buNone/>
                <a:tabLst/>
                <a:defRPr/>
              </a:pPr>
              <a:r>
                <a:rPr lang="en-CA" b="0">
                  <a:effectLst/>
                </a:rPr>
                <a:t>1. Enter the number</a:t>
              </a:r>
              <a:r>
                <a:rPr lang="en-CA" b="0" baseline="0">
                  <a:effectLst/>
                </a:rPr>
                <a:t> of paid straight time hours for each employee.</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Enter the hourly wage rate for that employee in the </a:t>
              </a:r>
              <a:r>
                <a:rPr lang="en-CA" b="0" i="1" baseline="0">
                  <a:solidFill>
                    <a:srgbClr val="FF0000"/>
                  </a:solidFill>
                  <a:effectLst/>
                </a:rPr>
                <a:t>adjacent cell</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endParaRPr lang="en-CA" b="0" baseline="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a:effectLst/>
                </a:rPr>
                <a:t>Or combine employees</a:t>
              </a:r>
              <a:r>
                <a:rPr lang="en-CA" b="1" baseline="0">
                  <a:effectLst/>
                </a:rPr>
                <a:t> who are paid at the same wage rate...</a:t>
              </a:r>
            </a:p>
            <a:p>
              <a:pPr marL="0" marR="0" indent="0" defTabSz="914400" eaLnBrk="1" fontAlgn="auto" latinLnBrk="0" hangingPunct="1">
                <a:lnSpc>
                  <a:spcPct val="100000"/>
                </a:lnSpc>
                <a:spcBef>
                  <a:spcPts val="0"/>
                </a:spcBef>
                <a:spcAft>
                  <a:spcPts val="0"/>
                </a:spcAft>
                <a:buClrTx/>
                <a:buSzTx/>
                <a:buFontTx/>
                <a:buNone/>
                <a:tabLst/>
                <a:defRPr/>
              </a:pPr>
              <a:r>
                <a:rPr lang="en-CA" b="0">
                  <a:effectLst/>
                </a:rPr>
                <a:t>1. Enter the</a:t>
              </a:r>
              <a:r>
                <a:rPr lang="en-CA" b="0" baseline="0">
                  <a:effectLst/>
                </a:rPr>
                <a:t> total number of straight time hours paid at the same wage rate, </a:t>
              </a:r>
              <a:r>
                <a:rPr lang="en-CA" b="0" i="1" baseline="0">
                  <a:solidFill>
                    <a:srgbClr val="FF0000"/>
                  </a:solidFill>
                  <a:effectLst/>
                </a:rPr>
                <a:t>regardless of how many employees are paid at that rate</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Enter the corresponding hourly wage rate in the </a:t>
              </a:r>
              <a:r>
                <a:rPr lang="en-CA" b="0" i="1" baseline="0">
                  <a:solidFill>
                    <a:srgbClr val="FF0000"/>
                  </a:solidFill>
                  <a:effectLst/>
                </a:rPr>
                <a:t>adjacent cell</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3. Repeat 1 and 2 for another group of employees.</a:t>
              </a:r>
            </a:p>
            <a:p>
              <a:pPr marL="0" marR="0" indent="0" defTabSz="914400" eaLnBrk="1" fontAlgn="auto" latinLnBrk="0" hangingPunct="1">
                <a:lnSpc>
                  <a:spcPct val="100000"/>
                </a:lnSpc>
                <a:spcBef>
                  <a:spcPts val="0"/>
                </a:spcBef>
                <a:spcAft>
                  <a:spcPts val="0"/>
                </a:spcAft>
                <a:buClrTx/>
                <a:buSzTx/>
                <a:buFontTx/>
                <a:buNone/>
                <a:tabLst/>
                <a:defRPr/>
              </a:pPr>
              <a:endParaRPr lang="en-CA" b="0" baseline="0">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b="1" baseline="0">
                  <a:effectLst/>
                </a:rPr>
                <a:t>And if you need more than 50 rows...</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Weighted average calculation is </a:t>
              </a:r>
              <a:r>
                <a:rPr lang="en-CA" b="0" i="1" baseline="0">
                  <a:solidFill>
                    <a:srgbClr val="FF0000"/>
                  </a:solidFill>
                  <a:effectLst/>
                </a:rPr>
                <a:t>iterative</a:t>
              </a:r>
              <a:r>
                <a:rPr lang="en-CA" b="0" baseline="0">
                  <a:effectLst/>
                </a:rPr>
                <a:t>, which means you can: </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1. Enter the number of paid straight time hours and the corresponding hourly wage rate for </a:t>
              </a:r>
              <a:r>
                <a:rPr lang="en-CA" b="0" i="1" baseline="0">
                  <a:solidFill>
                    <a:srgbClr val="FF0000"/>
                  </a:solidFill>
                  <a:effectLst/>
                </a:rPr>
                <a:t>(up to) 50 employees</a:t>
              </a:r>
              <a:r>
                <a:rPr lang="en-CA" b="0" baseline="0">
                  <a:effectLst/>
                </a:rPr>
                <a:t>.</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2. Take the </a:t>
              </a:r>
              <a:r>
                <a:rPr lang="en-CA" b="1" baseline="0">
                  <a:effectLst/>
                </a:rPr>
                <a:t>total paid straight time hours</a:t>
              </a:r>
              <a:r>
                <a:rPr lang="en-CA" b="0" baseline="0">
                  <a:effectLst/>
                </a:rPr>
                <a:t> (cell D12) and </a:t>
              </a:r>
              <a:r>
                <a:rPr lang="en-CA" b="1" baseline="0">
                  <a:effectLst/>
                </a:rPr>
                <a:t>weighted average wage rate</a:t>
              </a:r>
              <a:r>
                <a:rPr lang="en-CA" b="0" baseline="0">
                  <a:effectLst/>
                </a:rPr>
                <a:t> (cell D13) </a:t>
              </a:r>
              <a:r>
                <a:rPr lang="en-CA" b="0" i="1" baseline="0">
                  <a:solidFill>
                    <a:srgbClr val="FF0000"/>
                  </a:solidFill>
                  <a:effectLst/>
                </a:rPr>
                <a:t>from the previous step</a:t>
              </a:r>
              <a:r>
                <a:rPr lang="en-CA" b="0" baseline="0">
                  <a:effectLst/>
                </a:rPr>
                <a:t>, and include them as </a:t>
              </a:r>
              <a:r>
                <a:rPr lang="en-CA" b="0" i="1" baseline="0">
                  <a:solidFill>
                    <a:srgbClr val="FF0000"/>
                  </a:solidFill>
                  <a:effectLst/>
                </a:rPr>
                <a:t>one (1) of the entries </a:t>
              </a:r>
              <a:r>
                <a:rPr lang="en-CA" b="0" baseline="0">
                  <a:effectLst/>
                </a:rPr>
                <a:t>in the next calculation.</a:t>
              </a:r>
            </a:p>
            <a:p>
              <a:pPr marL="0" marR="0" indent="0" defTabSz="914400" eaLnBrk="1" fontAlgn="auto" latinLnBrk="0" hangingPunct="1">
                <a:lnSpc>
                  <a:spcPct val="100000"/>
                </a:lnSpc>
                <a:spcBef>
                  <a:spcPts val="0"/>
                </a:spcBef>
                <a:spcAft>
                  <a:spcPts val="0"/>
                </a:spcAft>
                <a:buClrTx/>
                <a:buSzTx/>
                <a:buFontTx/>
                <a:buNone/>
                <a:tabLst/>
                <a:defRPr/>
              </a:pPr>
              <a:r>
                <a:rPr lang="en-CA" b="0" baseline="0">
                  <a:effectLst/>
                </a:rPr>
                <a:t>3. Repeat 1 and 2 as many time as needed.</a:t>
              </a:r>
            </a:p>
          </xdr:txBody>
        </xdr:sp>
      </mc:Fallback>
    </mc:AlternateContent>
    <xdr:clientData/>
  </xdr:twoCellAnchor>
  <xdr:twoCellAnchor editAs="absolute">
    <xdr:from>
      <xdr:col>0</xdr:col>
      <xdr:colOff>0</xdr:colOff>
      <xdr:row>0</xdr:row>
      <xdr:rowOff>0</xdr:rowOff>
    </xdr:from>
    <xdr:to>
      <xdr:col>19</xdr:col>
      <xdr:colOff>497084</xdr:colOff>
      <xdr:row>7</xdr:row>
      <xdr:rowOff>134475</xdr:rowOff>
    </xdr:to>
    <xdr:grpSp>
      <xdr:nvGrpSpPr>
        <xdr:cNvPr id="82" name="Group 81">
          <a:extLst>
            <a:ext uri="{FF2B5EF4-FFF2-40B4-BE49-F238E27FC236}">
              <a16:creationId xmlns:a16="http://schemas.microsoft.com/office/drawing/2014/main" id="{7866BEE2-48B0-41BA-AEFD-659DD7B731DB}"/>
            </a:ext>
          </a:extLst>
        </xdr:cNvPr>
        <xdr:cNvGrpSpPr/>
      </xdr:nvGrpSpPr>
      <xdr:grpSpPr>
        <a:xfrm>
          <a:off x="0" y="0"/>
          <a:ext cx="13565384" cy="1467975"/>
          <a:chOff x="0" y="0"/>
          <a:chExt cx="13565384" cy="1467975"/>
        </a:xfrm>
      </xdr:grpSpPr>
      <xdr:grpSp>
        <xdr:nvGrpSpPr>
          <xdr:cNvPr id="83" name="Group 82">
            <a:extLst>
              <a:ext uri="{FF2B5EF4-FFF2-40B4-BE49-F238E27FC236}">
                <a16:creationId xmlns:a16="http://schemas.microsoft.com/office/drawing/2014/main" id="{AF24C608-A864-458E-AC0A-0E35C0F3B5EC}"/>
              </a:ext>
            </a:extLst>
          </xdr:cNvPr>
          <xdr:cNvGrpSpPr/>
        </xdr:nvGrpSpPr>
        <xdr:grpSpPr>
          <a:xfrm>
            <a:off x="1652795" y="804449"/>
            <a:ext cx="9867209" cy="663526"/>
            <a:chOff x="984225" y="802812"/>
            <a:chExt cx="9248512" cy="665163"/>
          </a:xfrm>
        </xdr:grpSpPr>
        <xdr:sp macro="" textlink="">
          <xdr:nvSpPr>
            <xdr:cNvPr id="120" name="TextBox 119">
              <a:hlinkClick xmlns:r="http://schemas.openxmlformats.org/officeDocument/2006/relationships" r:id="rId1"/>
              <a:extLst>
                <a:ext uri="{FF2B5EF4-FFF2-40B4-BE49-F238E27FC236}">
                  <a16:creationId xmlns:a16="http://schemas.microsoft.com/office/drawing/2014/main" id="{66DCE515-ADEC-486E-AD3C-AFD26F12AE2A}"/>
                </a:ext>
              </a:extLst>
            </xdr:cNvPr>
            <xdr:cNvSpPr txBox="1"/>
          </xdr:nvSpPr>
          <xdr:spPr>
            <a:xfrm>
              <a:off x="989732" y="1162050"/>
              <a:ext cx="1450937" cy="144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21" name="TextBox 120">
              <a:hlinkClick xmlns:r="http://schemas.openxmlformats.org/officeDocument/2006/relationships" r:id="rId2"/>
              <a:extLst>
                <a:ext uri="{FF2B5EF4-FFF2-40B4-BE49-F238E27FC236}">
                  <a16:creationId xmlns:a16="http://schemas.microsoft.com/office/drawing/2014/main" id="{0AE952D6-5A18-48AB-AEAF-8EE02598892B}"/>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22" name="TextBox 121">
              <a:hlinkClick xmlns:r="http://schemas.openxmlformats.org/officeDocument/2006/relationships" r:id="rId3"/>
              <a:extLst>
                <a:ext uri="{FF2B5EF4-FFF2-40B4-BE49-F238E27FC236}">
                  <a16:creationId xmlns:a16="http://schemas.microsoft.com/office/drawing/2014/main" id="{AA1CB198-3A3F-470E-B79B-2107CD5D8130}"/>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23" name="TextBox 122">
              <a:extLst>
                <a:ext uri="{FF2B5EF4-FFF2-40B4-BE49-F238E27FC236}">
                  <a16:creationId xmlns:a16="http://schemas.microsoft.com/office/drawing/2014/main" id="{12F173AC-629A-43E8-99CB-FB286FE9F741}"/>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24" name="TextBox 123">
              <a:hlinkClick xmlns:r="http://schemas.openxmlformats.org/officeDocument/2006/relationships" r:id="rId4"/>
              <a:extLst>
                <a:ext uri="{FF2B5EF4-FFF2-40B4-BE49-F238E27FC236}">
                  <a16:creationId xmlns:a16="http://schemas.microsoft.com/office/drawing/2014/main" id="{D3E083A3-FE97-4F96-828B-6DAC7F08D3DE}"/>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84" name="Group 83">
            <a:extLst>
              <a:ext uri="{FF2B5EF4-FFF2-40B4-BE49-F238E27FC236}">
                <a16:creationId xmlns:a16="http://schemas.microsoft.com/office/drawing/2014/main" id="{75BE3B92-193F-4CC0-A418-401A47C5FA36}"/>
              </a:ext>
            </a:extLst>
          </xdr:cNvPr>
          <xdr:cNvGrpSpPr/>
        </xdr:nvGrpSpPr>
        <xdr:grpSpPr>
          <a:xfrm>
            <a:off x="0" y="0"/>
            <a:ext cx="13565384" cy="1006853"/>
            <a:chOff x="0" y="0"/>
            <a:chExt cx="13565384" cy="1006853"/>
          </a:xfrm>
        </xdr:grpSpPr>
        <xdr:grpSp>
          <xdr:nvGrpSpPr>
            <xdr:cNvPr id="85" name="Group 84">
              <a:extLst>
                <a:ext uri="{FF2B5EF4-FFF2-40B4-BE49-F238E27FC236}">
                  <a16:creationId xmlns:a16="http://schemas.microsoft.com/office/drawing/2014/main" id="{64E25681-0FF6-46B6-B46A-88CFE0DCB346}"/>
                </a:ext>
              </a:extLst>
            </xdr:cNvPr>
            <xdr:cNvGrpSpPr/>
          </xdr:nvGrpSpPr>
          <xdr:grpSpPr>
            <a:xfrm>
              <a:off x="1646474" y="0"/>
              <a:ext cx="1591505" cy="826333"/>
              <a:chOff x="978300" y="0"/>
              <a:chExt cx="1491714" cy="825738"/>
            </a:xfrm>
          </xdr:grpSpPr>
          <xdr:sp macro="" textlink="">
            <xdr:nvSpPr>
              <xdr:cNvPr id="116" name="TextBox 115">
                <a:hlinkClick xmlns:r="http://schemas.openxmlformats.org/officeDocument/2006/relationships" r:id="rId5"/>
                <a:extLst>
                  <a:ext uri="{FF2B5EF4-FFF2-40B4-BE49-F238E27FC236}">
                    <a16:creationId xmlns:a16="http://schemas.microsoft.com/office/drawing/2014/main" id="{E42C996E-2957-4BCB-9F85-D2C49D1B2E96}"/>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17" name="TextBox 116">
                <a:hlinkClick xmlns:r="http://schemas.openxmlformats.org/officeDocument/2006/relationships" r:id="rId6"/>
                <a:extLst>
                  <a:ext uri="{FF2B5EF4-FFF2-40B4-BE49-F238E27FC236}">
                    <a16:creationId xmlns:a16="http://schemas.microsoft.com/office/drawing/2014/main" id="{3753C780-1702-48A3-8F0A-A929A904B132}"/>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18" name="TextBox 117">
                <a:hlinkClick xmlns:r="http://schemas.openxmlformats.org/officeDocument/2006/relationships" r:id="rId7"/>
                <a:extLst>
                  <a:ext uri="{FF2B5EF4-FFF2-40B4-BE49-F238E27FC236}">
                    <a16:creationId xmlns:a16="http://schemas.microsoft.com/office/drawing/2014/main" id="{CEB509ED-0F5F-4EF4-A49F-901C85E13365}"/>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9" name="TextBox 118">
                <a:extLst>
                  <a:ext uri="{FF2B5EF4-FFF2-40B4-BE49-F238E27FC236}">
                    <a16:creationId xmlns:a16="http://schemas.microsoft.com/office/drawing/2014/main" id="{24F9D00F-DC37-4FBB-A566-B5147327C05C}"/>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86" name="Group 85">
              <a:extLst>
                <a:ext uri="{FF2B5EF4-FFF2-40B4-BE49-F238E27FC236}">
                  <a16:creationId xmlns:a16="http://schemas.microsoft.com/office/drawing/2014/main" id="{4358FB3E-C23B-47C7-99EC-4F7F750B0A0D}"/>
                </a:ext>
              </a:extLst>
            </xdr:cNvPr>
            <xdr:cNvGrpSpPr/>
          </xdr:nvGrpSpPr>
          <xdr:grpSpPr>
            <a:xfrm>
              <a:off x="3302711" y="0"/>
              <a:ext cx="1584244" cy="662238"/>
              <a:chOff x="2530688" y="0"/>
              <a:chExt cx="1484909" cy="663813"/>
            </a:xfrm>
          </xdr:grpSpPr>
          <xdr:sp macro="" textlink="">
            <xdr:nvSpPr>
              <xdr:cNvPr id="113" name="TextBox 112">
                <a:hlinkClick xmlns:r="http://schemas.openxmlformats.org/officeDocument/2006/relationships" r:id="rId8"/>
                <a:extLst>
                  <a:ext uri="{FF2B5EF4-FFF2-40B4-BE49-F238E27FC236}">
                    <a16:creationId xmlns:a16="http://schemas.microsoft.com/office/drawing/2014/main" id="{2BE133BF-DB9F-445B-9448-4B6441018598}"/>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14" name="TextBox 113">
                <a:hlinkClick xmlns:r="http://schemas.openxmlformats.org/officeDocument/2006/relationships" r:id="rId9"/>
                <a:extLst>
                  <a:ext uri="{FF2B5EF4-FFF2-40B4-BE49-F238E27FC236}">
                    <a16:creationId xmlns:a16="http://schemas.microsoft.com/office/drawing/2014/main" id="{F335F8A8-5B20-4F45-8E58-06DD79F2E268}"/>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15" name="TextBox 114">
                <a:extLst>
                  <a:ext uri="{FF2B5EF4-FFF2-40B4-BE49-F238E27FC236}">
                    <a16:creationId xmlns:a16="http://schemas.microsoft.com/office/drawing/2014/main" id="{2D1546FF-B4EC-441E-9B07-F0A803649246}"/>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87" name="Group 86">
              <a:extLst>
                <a:ext uri="{FF2B5EF4-FFF2-40B4-BE49-F238E27FC236}">
                  <a16:creationId xmlns:a16="http://schemas.microsoft.com/office/drawing/2014/main" id="{9264E4D3-E5AE-48BF-97DA-F4BAD15DAD75}"/>
                </a:ext>
              </a:extLst>
            </xdr:cNvPr>
            <xdr:cNvGrpSpPr/>
          </xdr:nvGrpSpPr>
          <xdr:grpSpPr>
            <a:xfrm>
              <a:off x="4954554" y="0"/>
              <a:ext cx="1562560" cy="662238"/>
              <a:chOff x="4078956" y="0"/>
              <a:chExt cx="1464584" cy="663813"/>
            </a:xfrm>
          </xdr:grpSpPr>
          <xdr:sp macro="" textlink="">
            <xdr:nvSpPr>
              <xdr:cNvPr id="110" name="TextBox 109">
                <a:hlinkClick xmlns:r="http://schemas.openxmlformats.org/officeDocument/2006/relationships" r:id="rId10"/>
                <a:extLst>
                  <a:ext uri="{FF2B5EF4-FFF2-40B4-BE49-F238E27FC236}">
                    <a16:creationId xmlns:a16="http://schemas.microsoft.com/office/drawing/2014/main" id="{21E870E6-795B-4C15-AE0E-B8C3A484BACC}"/>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11" name="TextBox 110">
                <a:hlinkClick xmlns:r="http://schemas.openxmlformats.org/officeDocument/2006/relationships" r:id="rId11"/>
                <a:extLst>
                  <a:ext uri="{FF2B5EF4-FFF2-40B4-BE49-F238E27FC236}">
                    <a16:creationId xmlns:a16="http://schemas.microsoft.com/office/drawing/2014/main" id="{6132DA85-8C66-411A-8F9D-56FD7953C8C8}"/>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12" name="TextBox 111">
                <a:extLst>
                  <a:ext uri="{FF2B5EF4-FFF2-40B4-BE49-F238E27FC236}">
                    <a16:creationId xmlns:a16="http://schemas.microsoft.com/office/drawing/2014/main" id="{DFBF7B38-7BF7-4A28-A625-D63753243CBE}"/>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88" name="Group 87">
              <a:extLst>
                <a:ext uri="{FF2B5EF4-FFF2-40B4-BE49-F238E27FC236}">
                  <a16:creationId xmlns:a16="http://schemas.microsoft.com/office/drawing/2014/main" id="{1F07B94E-AD0D-45F1-80A3-ABD0863CC871}"/>
                </a:ext>
              </a:extLst>
            </xdr:cNvPr>
            <xdr:cNvGrpSpPr/>
          </xdr:nvGrpSpPr>
          <xdr:grpSpPr>
            <a:xfrm>
              <a:off x="6635513" y="0"/>
              <a:ext cx="1584243" cy="662238"/>
              <a:chOff x="5654517" y="0"/>
              <a:chExt cx="1484908" cy="663813"/>
            </a:xfrm>
          </xdr:grpSpPr>
          <xdr:sp macro="" textlink="">
            <xdr:nvSpPr>
              <xdr:cNvPr id="107" name="TextBox 106">
                <a:hlinkClick xmlns:r="http://schemas.openxmlformats.org/officeDocument/2006/relationships" r:id="rId12"/>
                <a:extLst>
                  <a:ext uri="{FF2B5EF4-FFF2-40B4-BE49-F238E27FC236}">
                    <a16:creationId xmlns:a16="http://schemas.microsoft.com/office/drawing/2014/main" id="{79C1F498-B5DC-463F-987B-474FEF2846A0}"/>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108" name="TextBox 107">
                <a:hlinkClick xmlns:r="http://schemas.openxmlformats.org/officeDocument/2006/relationships" r:id="rId13"/>
                <a:extLst>
                  <a:ext uri="{FF2B5EF4-FFF2-40B4-BE49-F238E27FC236}">
                    <a16:creationId xmlns:a16="http://schemas.microsoft.com/office/drawing/2014/main" id="{DEB84A75-DA62-438F-A05C-01330E7051FF}"/>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09" name="TextBox 108">
                <a:extLst>
                  <a:ext uri="{FF2B5EF4-FFF2-40B4-BE49-F238E27FC236}">
                    <a16:creationId xmlns:a16="http://schemas.microsoft.com/office/drawing/2014/main" id="{D2F6258E-40FD-4C89-8B16-102903DC8071}"/>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89" name="Group 88">
              <a:extLst>
                <a:ext uri="{FF2B5EF4-FFF2-40B4-BE49-F238E27FC236}">
                  <a16:creationId xmlns:a16="http://schemas.microsoft.com/office/drawing/2014/main" id="{98A3570B-0479-411F-B369-E46B4375908F}"/>
                </a:ext>
              </a:extLst>
            </xdr:cNvPr>
            <xdr:cNvGrpSpPr/>
          </xdr:nvGrpSpPr>
          <xdr:grpSpPr>
            <a:xfrm>
              <a:off x="8301914" y="0"/>
              <a:ext cx="1584243" cy="981336"/>
              <a:chOff x="7216431" y="0"/>
              <a:chExt cx="1484908" cy="978138"/>
            </a:xfrm>
          </xdr:grpSpPr>
          <xdr:sp macro="" textlink="">
            <xdr:nvSpPr>
              <xdr:cNvPr id="102" name="TextBox 101">
                <a:hlinkClick xmlns:r="http://schemas.openxmlformats.org/officeDocument/2006/relationships" r:id="rId14"/>
                <a:extLst>
                  <a:ext uri="{FF2B5EF4-FFF2-40B4-BE49-F238E27FC236}">
                    <a16:creationId xmlns:a16="http://schemas.microsoft.com/office/drawing/2014/main" id="{D26F26A4-23CE-4DEA-B22D-5E98A86BFFD1}"/>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103" name="TextBox 102">
                <a:hlinkClick xmlns:r="http://schemas.openxmlformats.org/officeDocument/2006/relationships" r:id="rId15"/>
                <a:extLst>
                  <a:ext uri="{FF2B5EF4-FFF2-40B4-BE49-F238E27FC236}">
                    <a16:creationId xmlns:a16="http://schemas.microsoft.com/office/drawing/2014/main" id="{F437C60F-F3BC-476D-8912-43200A6FED1E}"/>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104" name="TextBox 103">
                <a:hlinkClick xmlns:r="http://schemas.openxmlformats.org/officeDocument/2006/relationships" r:id="rId16"/>
                <a:extLst>
                  <a:ext uri="{FF2B5EF4-FFF2-40B4-BE49-F238E27FC236}">
                    <a16:creationId xmlns:a16="http://schemas.microsoft.com/office/drawing/2014/main" id="{4906FC8E-535F-4C97-B892-C8FE2AA07F9F}"/>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105" name="TextBox 104">
                <a:extLst>
                  <a:ext uri="{FF2B5EF4-FFF2-40B4-BE49-F238E27FC236}">
                    <a16:creationId xmlns:a16="http://schemas.microsoft.com/office/drawing/2014/main" id="{66E10018-80F2-455D-8DCB-B26FD84222D0}"/>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106" name="TextBox 105">
                <a:hlinkClick xmlns:r="http://schemas.openxmlformats.org/officeDocument/2006/relationships" r:id="rId17"/>
                <a:extLst>
                  <a:ext uri="{FF2B5EF4-FFF2-40B4-BE49-F238E27FC236}">
                    <a16:creationId xmlns:a16="http://schemas.microsoft.com/office/drawing/2014/main" id="{05C3A230-C52C-496D-905A-EA3FB218876A}"/>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90" name="Group 89">
              <a:extLst>
                <a:ext uri="{FF2B5EF4-FFF2-40B4-BE49-F238E27FC236}">
                  <a16:creationId xmlns:a16="http://schemas.microsoft.com/office/drawing/2014/main" id="{9E5E7363-58DC-46A7-B490-CA08700B7BF5}"/>
                </a:ext>
              </a:extLst>
            </xdr:cNvPr>
            <xdr:cNvGrpSpPr/>
          </xdr:nvGrpSpPr>
          <xdr:grpSpPr>
            <a:xfrm>
              <a:off x="9962104" y="0"/>
              <a:ext cx="1588508" cy="821118"/>
              <a:chOff x="8772524" y="0"/>
              <a:chExt cx="1488905" cy="820275"/>
            </a:xfrm>
          </xdr:grpSpPr>
          <xdr:sp macro="" textlink="">
            <xdr:nvSpPr>
              <xdr:cNvPr id="98" name="TextBox 97">
                <a:hlinkClick xmlns:r="http://schemas.openxmlformats.org/officeDocument/2006/relationships" r:id="rId18"/>
                <a:extLst>
                  <a:ext uri="{FF2B5EF4-FFF2-40B4-BE49-F238E27FC236}">
                    <a16:creationId xmlns:a16="http://schemas.microsoft.com/office/drawing/2014/main" id="{8A7FF04A-6A56-46DF-86EF-C18ADF26B056}"/>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99" name="TextBox 98">
                <a:hlinkClick xmlns:r="http://schemas.openxmlformats.org/officeDocument/2006/relationships" r:id="rId19"/>
                <a:extLst>
                  <a:ext uri="{FF2B5EF4-FFF2-40B4-BE49-F238E27FC236}">
                    <a16:creationId xmlns:a16="http://schemas.microsoft.com/office/drawing/2014/main" id="{81882E99-427D-4EA0-AA8B-25FAD3AC703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100" name="TextBox 99">
                <a:extLst>
                  <a:ext uri="{FF2B5EF4-FFF2-40B4-BE49-F238E27FC236}">
                    <a16:creationId xmlns:a16="http://schemas.microsoft.com/office/drawing/2014/main" id="{B39A2A32-0B7F-4573-81C4-40617CF147A5}"/>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101" name="TextBox 100">
                <a:hlinkClick xmlns:r="http://schemas.openxmlformats.org/officeDocument/2006/relationships" r:id="rId20"/>
                <a:extLst>
                  <a:ext uri="{FF2B5EF4-FFF2-40B4-BE49-F238E27FC236}">
                    <a16:creationId xmlns:a16="http://schemas.microsoft.com/office/drawing/2014/main" id="{A9255554-F5F4-4024-ACB9-88690EAF1D22}"/>
                  </a:ext>
                </a:extLst>
              </xdr:cNvPr>
              <xdr:cNvSpPr txBox="1"/>
            </xdr:nvSpPr>
            <xdr:spPr>
              <a:xfrm>
                <a:off x="8772524" y="676275"/>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91" name="Group 90">
              <a:extLst>
                <a:ext uri="{FF2B5EF4-FFF2-40B4-BE49-F238E27FC236}">
                  <a16:creationId xmlns:a16="http://schemas.microsoft.com/office/drawing/2014/main" id="{64273D47-47FA-4649-BEA8-9BDDA1D8FA50}"/>
                </a:ext>
              </a:extLst>
            </xdr:cNvPr>
            <xdr:cNvGrpSpPr/>
          </xdr:nvGrpSpPr>
          <xdr:grpSpPr>
            <a:xfrm>
              <a:off x="0" y="0"/>
              <a:ext cx="1584245" cy="1006853"/>
              <a:chOff x="0" y="0"/>
              <a:chExt cx="1584245" cy="1006853"/>
            </a:xfrm>
          </xdr:grpSpPr>
          <xdr:sp macro="" textlink="">
            <xdr:nvSpPr>
              <xdr:cNvPr id="93" name="TextBox 92">
                <a:hlinkClick xmlns:r="http://schemas.openxmlformats.org/officeDocument/2006/relationships" r:id="rId21"/>
                <a:extLst>
                  <a:ext uri="{FF2B5EF4-FFF2-40B4-BE49-F238E27FC236}">
                    <a16:creationId xmlns:a16="http://schemas.microsoft.com/office/drawing/2014/main" id="{753E3FBD-40DB-4D40-925B-2D74470D3781}"/>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94" name="TextBox 93">
                <a:hlinkClick xmlns:r="http://schemas.openxmlformats.org/officeDocument/2006/relationships" r:id="rId22"/>
                <a:extLst>
                  <a:ext uri="{FF2B5EF4-FFF2-40B4-BE49-F238E27FC236}">
                    <a16:creationId xmlns:a16="http://schemas.microsoft.com/office/drawing/2014/main" id="{7BC004AA-1DB8-4621-9553-D5CFD17757D7}"/>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95" name="TextBox 94">
                <a:extLst>
                  <a:ext uri="{FF2B5EF4-FFF2-40B4-BE49-F238E27FC236}">
                    <a16:creationId xmlns:a16="http://schemas.microsoft.com/office/drawing/2014/main" id="{137337A9-A075-4479-8A78-7E42EEBFC46F}"/>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96" name="TextBox 95">
                <a:hlinkClick xmlns:r="http://schemas.openxmlformats.org/officeDocument/2006/relationships" r:id="rId23"/>
                <a:extLst>
                  <a:ext uri="{FF2B5EF4-FFF2-40B4-BE49-F238E27FC236}">
                    <a16:creationId xmlns:a16="http://schemas.microsoft.com/office/drawing/2014/main" id="{89364D42-6BE3-4E33-975C-996587B7F3C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97" name="TextBox 96">
                <a:hlinkClick xmlns:r="http://schemas.openxmlformats.org/officeDocument/2006/relationships" r:id="rId24"/>
                <a:extLst>
                  <a:ext uri="{FF2B5EF4-FFF2-40B4-BE49-F238E27FC236}">
                    <a16:creationId xmlns:a16="http://schemas.microsoft.com/office/drawing/2014/main" id="{B99CDAB2-4E6E-4BD0-A290-60205F8D404B}"/>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92" name="Picture 91">
              <a:extLst>
                <a:ext uri="{FF2B5EF4-FFF2-40B4-BE49-F238E27FC236}">
                  <a16:creationId xmlns:a16="http://schemas.microsoft.com/office/drawing/2014/main" id="{18A91D9B-71C5-4E52-9C49-6E2FBEA4EBAF}"/>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325634</xdr:colOff>
      <xdr:row>7</xdr:row>
      <xdr:rowOff>134475</xdr:rowOff>
    </xdr:to>
    <xdr:grpSp>
      <xdr:nvGrpSpPr>
        <xdr:cNvPr id="38" name="Group 37">
          <a:extLst>
            <a:ext uri="{FF2B5EF4-FFF2-40B4-BE49-F238E27FC236}">
              <a16:creationId xmlns:a16="http://schemas.microsoft.com/office/drawing/2014/main" id="{05EEA6FE-F0A8-4DB1-BB0C-D8C979007727}"/>
            </a:ext>
          </a:extLst>
        </xdr:cNvPr>
        <xdr:cNvGrpSpPr/>
      </xdr:nvGrpSpPr>
      <xdr:grpSpPr>
        <a:xfrm>
          <a:off x="0" y="0"/>
          <a:ext cx="13565384" cy="1467975"/>
          <a:chOff x="0" y="0"/>
          <a:chExt cx="13565384" cy="1467975"/>
        </a:xfrm>
      </xdr:grpSpPr>
      <xdr:grpSp>
        <xdr:nvGrpSpPr>
          <xdr:cNvPr id="39" name="Group 38">
            <a:extLst>
              <a:ext uri="{FF2B5EF4-FFF2-40B4-BE49-F238E27FC236}">
                <a16:creationId xmlns:a16="http://schemas.microsoft.com/office/drawing/2014/main" id="{9A44E068-75B5-4E31-ADDF-8E0EB17B5E2D}"/>
              </a:ext>
            </a:extLst>
          </xdr:cNvPr>
          <xdr:cNvGrpSpPr/>
        </xdr:nvGrpSpPr>
        <xdr:grpSpPr>
          <a:xfrm>
            <a:off x="1652795" y="804449"/>
            <a:ext cx="9867209" cy="663526"/>
            <a:chOff x="984225" y="802812"/>
            <a:chExt cx="9248512" cy="665163"/>
          </a:xfrm>
        </xdr:grpSpPr>
        <xdr:sp macro="" textlink="">
          <xdr:nvSpPr>
            <xdr:cNvPr id="76" name="TextBox 75">
              <a:hlinkClick xmlns:r="http://schemas.openxmlformats.org/officeDocument/2006/relationships" r:id="rId1"/>
              <a:extLst>
                <a:ext uri="{FF2B5EF4-FFF2-40B4-BE49-F238E27FC236}">
                  <a16:creationId xmlns:a16="http://schemas.microsoft.com/office/drawing/2014/main" id="{C1F7F461-0228-4A0F-BA44-55323392061A}"/>
                </a:ext>
              </a:extLst>
            </xdr:cNvPr>
            <xdr:cNvSpPr txBox="1"/>
          </xdr:nvSpPr>
          <xdr:spPr>
            <a:xfrm>
              <a:off x="989732" y="1162050"/>
              <a:ext cx="1450937" cy="144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77" name="TextBox 76">
              <a:hlinkClick xmlns:r="http://schemas.openxmlformats.org/officeDocument/2006/relationships" r:id="rId2"/>
              <a:extLst>
                <a:ext uri="{FF2B5EF4-FFF2-40B4-BE49-F238E27FC236}">
                  <a16:creationId xmlns:a16="http://schemas.microsoft.com/office/drawing/2014/main" id="{4C1A1ECA-EB53-4DBD-B9C1-66F8C249AC5D}"/>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78" name="TextBox 77">
              <a:hlinkClick xmlns:r="http://schemas.openxmlformats.org/officeDocument/2006/relationships" r:id="rId3"/>
              <a:extLst>
                <a:ext uri="{FF2B5EF4-FFF2-40B4-BE49-F238E27FC236}">
                  <a16:creationId xmlns:a16="http://schemas.microsoft.com/office/drawing/2014/main" id="{70572FC1-9351-4879-944E-7F69AC05173E}"/>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79" name="TextBox 78">
              <a:extLst>
                <a:ext uri="{FF2B5EF4-FFF2-40B4-BE49-F238E27FC236}">
                  <a16:creationId xmlns:a16="http://schemas.microsoft.com/office/drawing/2014/main" id="{9D736C9A-804D-46E4-904B-61FF5757F0AE}"/>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80" name="TextBox 79">
              <a:hlinkClick xmlns:r="http://schemas.openxmlformats.org/officeDocument/2006/relationships" r:id="rId4"/>
              <a:extLst>
                <a:ext uri="{FF2B5EF4-FFF2-40B4-BE49-F238E27FC236}">
                  <a16:creationId xmlns:a16="http://schemas.microsoft.com/office/drawing/2014/main" id="{D2D9589A-A71D-4224-9DB1-E26D5D7B54A9}"/>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40" name="Group 39">
            <a:extLst>
              <a:ext uri="{FF2B5EF4-FFF2-40B4-BE49-F238E27FC236}">
                <a16:creationId xmlns:a16="http://schemas.microsoft.com/office/drawing/2014/main" id="{3E8CF760-CA95-4635-8FAA-3D3ED81E9441}"/>
              </a:ext>
            </a:extLst>
          </xdr:cNvPr>
          <xdr:cNvGrpSpPr/>
        </xdr:nvGrpSpPr>
        <xdr:grpSpPr>
          <a:xfrm>
            <a:off x="0" y="0"/>
            <a:ext cx="13565384" cy="1006853"/>
            <a:chOff x="0" y="0"/>
            <a:chExt cx="13565384" cy="1006853"/>
          </a:xfrm>
        </xdr:grpSpPr>
        <xdr:grpSp>
          <xdr:nvGrpSpPr>
            <xdr:cNvPr id="41" name="Group 40">
              <a:extLst>
                <a:ext uri="{FF2B5EF4-FFF2-40B4-BE49-F238E27FC236}">
                  <a16:creationId xmlns:a16="http://schemas.microsoft.com/office/drawing/2014/main" id="{67D5B175-F128-44EA-91C2-8E097D8B531D}"/>
                </a:ext>
              </a:extLst>
            </xdr:cNvPr>
            <xdr:cNvGrpSpPr/>
          </xdr:nvGrpSpPr>
          <xdr:grpSpPr>
            <a:xfrm>
              <a:off x="1646474" y="0"/>
              <a:ext cx="1591505" cy="826333"/>
              <a:chOff x="978300" y="0"/>
              <a:chExt cx="1491714" cy="825738"/>
            </a:xfrm>
          </xdr:grpSpPr>
          <xdr:sp macro="" textlink="">
            <xdr:nvSpPr>
              <xdr:cNvPr id="72" name="TextBox 71">
                <a:hlinkClick xmlns:r="http://schemas.openxmlformats.org/officeDocument/2006/relationships" r:id="rId5"/>
                <a:extLst>
                  <a:ext uri="{FF2B5EF4-FFF2-40B4-BE49-F238E27FC236}">
                    <a16:creationId xmlns:a16="http://schemas.microsoft.com/office/drawing/2014/main" id="{2FAFE9BE-ED67-4F96-B85A-C7C17259547C}"/>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73" name="TextBox 72">
                <a:hlinkClick xmlns:r="http://schemas.openxmlformats.org/officeDocument/2006/relationships" r:id="rId6"/>
                <a:extLst>
                  <a:ext uri="{FF2B5EF4-FFF2-40B4-BE49-F238E27FC236}">
                    <a16:creationId xmlns:a16="http://schemas.microsoft.com/office/drawing/2014/main" id="{760BDBFB-5091-4C6F-A8FE-227EA14AA243}"/>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74" name="TextBox 73">
                <a:hlinkClick xmlns:r="http://schemas.openxmlformats.org/officeDocument/2006/relationships" r:id="rId7"/>
                <a:extLst>
                  <a:ext uri="{FF2B5EF4-FFF2-40B4-BE49-F238E27FC236}">
                    <a16:creationId xmlns:a16="http://schemas.microsoft.com/office/drawing/2014/main" id="{517D1A80-C0A7-4CB6-B160-742EEA69A5E4}"/>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75" name="TextBox 74">
                <a:extLst>
                  <a:ext uri="{FF2B5EF4-FFF2-40B4-BE49-F238E27FC236}">
                    <a16:creationId xmlns:a16="http://schemas.microsoft.com/office/drawing/2014/main" id="{C37F20E0-796F-4034-B669-2870AFED6CCA}"/>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2" name="Group 41">
              <a:extLst>
                <a:ext uri="{FF2B5EF4-FFF2-40B4-BE49-F238E27FC236}">
                  <a16:creationId xmlns:a16="http://schemas.microsoft.com/office/drawing/2014/main" id="{EB15866A-1AB3-458B-8746-14323F97902D}"/>
                </a:ext>
              </a:extLst>
            </xdr:cNvPr>
            <xdr:cNvGrpSpPr/>
          </xdr:nvGrpSpPr>
          <xdr:grpSpPr>
            <a:xfrm>
              <a:off x="3302711" y="0"/>
              <a:ext cx="1584244" cy="662238"/>
              <a:chOff x="2530688" y="0"/>
              <a:chExt cx="1484909" cy="663813"/>
            </a:xfrm>
          </xdr:grpSpPr>
          <xdr:sp macro="" textlink="">
            <xdr:nvSpPr>
              <xdr:cNvPr id="69" name="TextBox 68">
                <a:hlinkClick xmlns:r="http://schemas.openxmlformats.org/officeDocument/2006/relationships" r:id="rId8"/>
                <a:extLst>
                  <a:ext uri="{FF2B5EF4-FFF2-40B4-BE49-F238E27FC236}">
                    <a16:creationId xmlns:a16="http://schemas.microsoft.com/office/drawing/2014/main" id="{8B29FE31-2AE0-4263-B442-E1B94ED3A103}"/>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70" name="TextBox 69">
                <a:hlinkClick xmlns:r="http://schemas.openxmlformats.org/officeDocument/2006/relationships" r:id="rId9"/>
                <a:extLst>
                  <a:ext uri="{FF2B5EF4-FFF2-40B4-BE49-F238E27FC236}">
                    <a16:creationId xmlns:a16="http://schemas.microsoft.com/office/drawing/2014/main" id="{791B1C23-5770-4367-9373-23D05EEEA32F}"/>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71" name="TextBox 70">
                <a:extLst>
                  <a:ext uri="{FF2B5EF4-FFF2-40B4-BE49-F238E27FC236}">
                    <a16:creationId xmlns:a16="http://schemas.microsoft.com/office/drawing/2014/main" id="{71B09347-FB93-43DF-A458-AB6DFECF95EB}"/>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3" name="Group 42">
              <a:extLst>
                <a:ext uri="{FF2B5EF4-FFF2-40B4-BE49-F238E27FC236}">
                  <a16:creationId xmlns:a16="http://schemas.microsoft.com/office/drawing/2014/main" id="{D071292B-B1D7-471D-8F9E-5DD601EE7C93}"/>
                </a:ext>
              </a:extLst>
            </xdr:cNvPr>
            <xdr:cNvGrpSpPr/>
          </xdr:nvGrpSpPr>
          <xdr:grpSpPr>
            <a:xfrm>
              <a:off x="4954554" y="0"/>
              <a:ext cx="1562560" cy="662238"/>
              <a:chOff x="4078956" y="0"/>
              <a:chExt cx="1464584" cy="663813"/>
            </a:xfrm>
          </xdr:grpSpPr>
          <xdr:sp macro="" textlink="">
            <xdr:nvSpPr>
              <xdr:cNvPr id="66" name="TextBox 65">
                <a:hlinkClick xmlns:r="http://schemas.openxmlformats.org/officeDocument/2006/relationships" r:id="rId10"/>
                <a:extLst>
                  <a:ext uri="{FF2B5EF4-FFF2-40B4-BE49-F238E27FC236}">
                    <a16:creationId xmlns:a16="http://schemas.microsoft.com/office/drawing/2014/main" id="{912DEED7-F3D8-45A0-83A6-055C18A9EF52}"/>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67" name="TextBox 66">
                <a:hlinkClick xmlns:r="http://schemas.openxmlformats.org/officeDocument/2006/relationships" r:id="rId11"/>
                <a:extLst>
                  <a:ext uri="{FF2B5EF4-FFF2-40B4-BE49-F238E27FC236}">
                    <a16:creationId xmlns:a16="http://schemas.microsoft.com/office/drawing/2014/main" id="{1D8FB0B2-D7E1-48EE-B513-7A6C0332D2AB}"/>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68" name="TextBox 67">
                <a:extLst>
                  <a:ext uri="{FF2B5EF4-FFF2-40B4-BE49-F238E27FC236}">
                    <a16:creationId xmlns:a16="http://schemas.microsoft.com/office/drawing/2014/main" id="{8D04FB22-4C17-4FC2-9431-8642152118AB}"/>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4" name="Group 43">
              <a:extLst>
                <a:ext uri="{FF2B5EF4-FFF2-40B4-BE49-F238E27FC236}">
                  <a16:creationId xmlns:a16="http://schemas.microsoft.com/office/drawing/2014/main" id="{51BFD3FD-9C31-4376-9C43-4DFF79D422F3}"/>
                </a:ext>
              </a:extLst>
            </xdr:cNvPr>
            <xdr:cNvGrpSpPr/>
          </xdr:nvGrpSpPr>
          <xdr:grpSpPr>
            <a:xfrm>
              <a:off x="6635513" y="0"/>
              <a:ext cx="1584243" cy="662238"/>
              <a:chOff x="5654517" y="0"/>
              <a:chExt cx="1484908" cy="663813"/>
            </a:xfrm>
          </xdr:grpSpPr>
          <xdr:sp macro="" textlink="">
            <xdr:nvSpPr>
              <xdr:cNvPr id="63" name="TextBox 62">
                <a:hlinkClick xmlns:r="http://schemas.openxmlformats.org/officeDocument/2006/relationships" r:id="rId12"/>
                <a:extLst>
                  <a:ext uri="{FF2B5EF4-FFF2-40B4-BE49-F238E27FC236}">
                    <a16:creationId xmlns:a16="http://schemas.microsoft.com/office/drawing/2014/main" id="{9C425643-B9B3-405A-A17A-8442048B21A5}"/>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64" name="TextBox 63">
                <a:hlinkClick xmlns:r="http://schemas.openxmlformats.org/officeDocument/2006/relationships" r:id="rId13"/>
                <a:extLst>
                  <a:ext uri="{FF2B5EF4-FFF2-40B4-BE49-F238E27FC236}">
                    <a16:creationId xmlns:a16="http://schemas.microsoft.com/office/drawing/2014/main" id="{3B6F749F-4AA3-41A3-A74E-B9D62753A3A2}"/>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65" name="TextBox 64">
                <a:extLst>
                  <a:ext uri="{FF2B5EF4-FFF2-40B4-BE49-F238E27FC236}">
                    <a16:creationId xmlns:a16="http://schemas.microsoft.com/office/drawing/2014/main" id="{8A2CCCD3-922D-4C32-AC64-719119F08B0E}"/>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5" name="Group 44">
              <a:extLst>
                <a:ext uri="{FF2B5EF4-FFF2-40B4-BE49-F238E27FC236}">
                  <a16:creationId xmlns:a16="http://schemas.microsoft.com/office/drawing/2014/main" id="{E7FD1656-095F-43C1-836D-0EFC61923B0A}"/>
                </a:ext>
              </a:extLst>
            </xdr:cNvPr>
            <xdr:cNvGrpSpPr/>
          </xdr:nvGrpSpPr>
          <xdr:grpSpPr>
            <a:xfrm>
              <a:off x="8301914" y="0"/>
              <a:ext cx="1584243" cy="981336"/>
              <a:chOff x="7216431" y="0"/>
              <a:chExt cx="1484908" cy="978138"/>
            </a:xfrm>
          </xdr:grpSpPr>
          <xdr:sp macro="" textlink="">
            <xdr:nvSpPr>
              <xdr:cNvPr id="58" name="TextBox 57">
                <a:hlinkClick xmlns:r="http://schemas.openxmlformats.org/officeDocument/2006/relationships" r:id="rId14"/>
                <a:extLst>
                  <a:ext uri="{FF2B5EF4-FFF2-40B4-BE49-F238E27FC236}">
                    <a16:creationId xmlns:a16="http://schemas.microsoft.com/office/drawing/2014/main" id="{DD79A557-3D26-4659-958F-0EB8A56B21F1}"/>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59" name="TextBox 58">
                <a:hlinkClick xmlns:r="http://schemas.openxmlformats.org/officeDocument/2006/relationships" r:id="rId15"/>
                <a:extLst>
                  <a:ext uri="{FF2B5EF4-FFF2-40B4-BE49-F238E27FC236}">
                    <a16:creationId xmlns:a16="http://schemas.microsoft.com/office/drawing/2014/main" id="{45CE8130-E729-41DE-9425-7C46B08E4032}"/>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0" name="TextBox 59">
                <a:hlinkClick xmlns:r="http://schemas.openxmlformats.org/officeDocument/2006/relationships" r:id="rId16"/>
                <a:extLst>
                  <a:ext uri="{FF2B5EF4-FFF2-40B4-BE49-F238E27FC236}">
                    <a16:creationId xmlns:a16="http://schemas.microsoft.com/office/drawing/2014/main" id="{15DD4581-3963-4F47-8BE5-8804FA75A732}"/>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1" name="TextBox 60">
                <a:extLst>
                  <a:ext uri="{FF2B5EF4-FFF2-40B4-BE49-F238E27FC236}">
                    <a16:creationId xmlns:a16="http://schemas.microsoft.com/office/drawing/2014/main" id="{60BE2DC7-61BA-4D70-A863-5374273EBD51}"/>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2" name="TextBox 61">
                <a:hlinkClick xmlns:r="http://schemas.openxmlformats.org/officeDocument/2006/relationships" r:id="rId17"/>
                <a:extLst>
                  <a:ext uri="{FF2B5EF4-FFF2-40B4-BE49-F238E27FC236}">
                    <a16:creationId xmlns:a16="http://schemas.microsoft.com/office/drawing/2014/main" id="{6410BE8C-B3F4-4477-819E-7345B8320CFC}"/>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46" name="Group 45">
              <a:extLst>
                <a:ext uri="{FF2B5EF4-FFF2-40B4-BE49-F238E27FC236}">
                  <a16:creationId xmlns:a16="http://schemas.microsoft.com/office/drawing/2014/main" id="{EE54FD57-0232-4FEE-8B48-861A577B18DA}"/>
                </a:ext>
              </a:extLst>
            </xdr:cNvPr>
            <xdr:cNvGrpSpPr/>
          </xdr:nvGrpSpPr>
          <xdr:grpSpPr>
            <a:xfrm>
              <a:off x="9962104" y="0"/>
              <a:ext cx="1588508" cy="821118"/>
              <a:chOff x="8772524" y="0"/>
              <a:chExt cx="1488905" cy="820275"/>
            </a:xfrm>
          </xdr:grpSpPr>
          <xdr:sp macro="" textlink="">
            <xdr:nvSpPr>
              <xdr:cNvPr id="54" name="TextBox 53">
                <a:hlinkClick xmlns:r="http://schemas.openxmlformats.org/officeDocument/2006/relationships" r:id="rId18"/>
                <a:extLst>
                  <a:ext uri="{FF2B5EF4-FFF2-40B4-BE49-F238E27FC236}">
                    <a16:creationId xmlns:a16="http://schemas.microsoft.com/office/drawing/2014/main" id="{000491A9-3891-48D5-AC9B-0516DB0400A9}"/>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55" name="TextBox 54">
                <a:hlinkClick xmlns:r="http://schemas.openxmlformats.org/officeDocument/2006/relationships" r:id="rId19"/>
                <a:extLst>
                  <a:ext uri="{FF2B5EF4-FFF2-40B4-BE49-F238E27FC236}">
                    <a16:creationId xmlns:a16="http://schemas.microsoft.com/office/drawing/2014/main" id="{DCC9F18F-CFAD-4DD9-A65A-3F3A5CE4F6B2}"/>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6" name="TextBox 55">
                <a:extLst>
                  <a:ext uri="{FF2B5EF4-FFF2-40B4-BE49-F238E27FC236}">
                    <a16:creationId xmlns:a16="http://schemas.microsoft.com/office/drawing/2014/main" id="{F64CF577-EB5D-4148-812D-BE7730BE0136}"/>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57" name="TextBox 56">
                <a:hlinkClick xmlns:r="http://schemas.openxmlformats.org/officeDocument/2006/relationships" r:id="rId20"/>
                <a:extLst>
                  <a:ext uri="{FF2B5EF4-FFF2-40B4-BE49-F238E27FC236}">
                    <a16:creationId xmlns:a16="http://schemas.microsoft.com/office/drawing/2014/main" id="{A7A10BB9-AF96-426B-9C2E-A4DA94E688DA}"/>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47" name="Group 46">
              <a:extLst>
                <a:ext uri="{FF2B5EF4-FFF2-40B4-BE49-F238E27FC236}">
                  <a16:creationId xmlns:a16="http://schemas.microsoft.com/office/drawing/2014/main" id="{31922A29-A3F7-47E4-A499-9086E124BF85}"/>
                </a:ext>
              </a:extLst>
            </xdr:cNvPr>
            <xdr:cNvGrpSpPr/>
          </xdr:nvGrpSpPr>
          <xdr:grpSpPr>
            <a:xfrm>
              <a:off x="0" y="0"/>
              <a:ext cx="1584245" cy="1006853"/>
              <a:chOff x="0" y="0"/>
              <a:chExt cx="1584245" cy="1006853"/>
            </a:xfrm>
          </xdr:grpSpPr>
          <xdr:sp macro="" textlink="">
            <xdr:nvSpPr>
              <xdr:cNvPr id="49" name="TextBox 48">
                <a:hlinkClick xmlns:r="http://schemas.openxmlformats.org/officeDocument/2006/relationships" r:id="rId21"/>
                <a:extLst>
                  <a:ext uri="{FF2B5EF4-FFF2-40B4-BE49-F238E27FC236}">
                    <a16:creationId xmlns:a16="http://schemas.microsoft.com/office/drawing/2014/main" id="{B66879E2-6D6D-4214-AB19-7627E6A3691D}"/>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0" name="TextBox 49">
                <a:hlinkClick xmlns:r="http://schemas.openxmlformats.org/officeDocument/2006/relationships" r:id="rId22"/>
                <a:extLst>
                  <a:ext uri="{FF2B5EF4-FFF2-40B4-BE49-F238E27FC236}">
                    <a16:creationId xmlns:a16="http://schemas.microsoft.com/office/drawing/2014/main" id="{BB487920-B57A-42DE-A88E-200B9BF7FBDC}"/>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1" name="TextBox 50">
                <a:extLst>
                  <a:ext uri="{FF2B5EF4-FFF2-40B4-BE49-F238E27FC236}">
                    <a16:creationId xmlns:a16="http://schemas.microsoft.com/office/drawing/2014/main" id="{1AA937EC-38F1-4FA3-AC92-110111862072}"/>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2" name="TextBox 51">
                <a:hlinkClick xmlns:r="http://schemas.openxmlformats.org/officeDocument/2006/relationships" r:id="rId23"/>
                <a:extLst>
                  <a:ext uri="{FF2B5EF4-FFF2-40B4-BE49-F238E27FC236}">
                    <a16:creationId xmlns:a16="http://schemas.microsoft.com/office/drawing/2014/main" id="{629DD4F3-936A-4984-AA72-D8238D85DE18}"/>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53" name="TextBox 52">
                <a:hlinkClick xmlns:r="http://schemas.openxmlformats.org/officeDocument/2006/relationships" r:id="rId24"/>
                <a:extLst>
                  <a:ext uri="{FF2B5EF4-FFF2-40B4-BE49-F238E27FC236}">
                    <a16:creationId xmlns:a16="http://schemas.microsoft.com/office/drawing/2014/main" id="{23FAA054-11E0-4E5E-A0A7-8A35ACBE11D2}"/>
                  </a:ext>
                </a:extLst>
              </xdr:cNvPr>
              <xdr:cNvSpPr txBox="1"/>
            </xdr:nvSpPr>
            <xdr:spPr>
              <a:xfrm>
                <a:off x="0" y="686703"/>
                <a:ext cx="1548000" cy="15352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48" name="Picture 47">
              <a:extLst>
                <a:ext uri="{FF2B5EF4-FFF2-40B4-BE49-F238E27FC236}">
                  <a16:creationId xmlns:a16="http://schemas.microsoft.com/office/drawing/2014/main" id="{B5D60831-3BC8-4D0A-915C-05DDE48D48D1}"/>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373259</xdr:colOff>
      <xdr:row>7</xdr:row>
      <xdr:rowOff>134475</xdr:rowOff>
    </xdr:to>
    <xdr:grpSp>
      <xdr:nvGrpSpPr>
        <xdr:cNvPr id="38" name="Group 37">
          <a:extLst>
            <a:ext uri="{FF2B5EF4-FFF2-40B4-BE49-F238E27FC236}">
              <a16:creationId xmlns:a16="http://schemas.microsoft.com/office/drawing/2014/main" id="{2ABBF671-708B-4C5D-9276-45D098C58668}"/>
            </a:ext>
          </a:extLst>
        </xdr:cNvPr>
        <xdr:cNvGrpSpPr/>
      </xdr:nvGrpSpPr>
      <xdr:grpSpPr>
        <a:xfrm>
          <a:off x="0" y="0"/>
          <a:ext cx="13565384" cy="1467975"/>
          <a:chOff x="0" y="0"/>
          <a:chExt cx="13565384" cy="1467975"/>
        </a:xfrm>
      </xdr:grpSpPr>
      <xdr:grpSp>
        <xdr:nvGrpSpPr>
          <xdr:cNvPr id="39" name="Group 38">
            <a:extLst>
              <a:ext uri="{FF2B5EF4-FFF2-40B4-BE49-F238E27FC236}">
                <a16:creationId xmlns:a16="http://schemas.microsoft.com/office/drawing/2014/main" id="{E6D1C904-16ED-4253-8BAB-7733D51B37EC}"/>
              </a:ext>
            </a:extLst>
          </xdr:cNvPr>
          <xdr:cNvGrpSpPr/>
        </xdr:nvGrpSpPr>
        <xdr:grpSpPr>
          <a:xfrm>
            <a:off x="1652795" y="804449"/>
            <a:ext cx="9867209" cy="663526"/>
            <a:chOff x="984225" y="802812"/>
            <a:chExt cx="9248512" cy="665163"/>
          </a:xfrm>
        </xdr:grpSpPr>
        <xdr:sp macro="" textlink="">
          <xdr:nvSpPr>
            <xdr:cNvPr id="112" name="TextBox 111">
              <a:hlinkClick xmlns:r="http://schemas.openxmlformats.org/officeDocument/2006/relationships" r:id="rId1"/>
              <a:extLst>
                <a:ext uri="{FF2B5EF4-FFF2-40B4-BE49-F238E27FC236}">
                  <a16:creationId xmlns:a16="http://schemas.microsoft.com/office/drawing/2014/main" id="{2F76CE32-1932-4AE4-87FC-67CFE791E3B3}"/>
                </a:ext>
              </a:extLst>
            </xdr:cNvPr>
            <xdr:cNvSpPr txBox="1"/>
          </xdr:nvSpPr>
          <xdr:spPr>
            <a:xfrm>
              <a:off x="989732" y="1162050"/>
              <a:ext cx="1450937" cy="144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13" name="TextBox 112">
              <a:hlinkClick xmlns:r="http://schemas.openxmlformats.org/officeDocument/2006/relationships" r:id="rId2"/>
              <a:extLst>
                <a:ext uri="{FF2B5EF4-FFF2-40B4-BE49-F238E27FC236}">
                  <a16:creationId xmlns:a16="http://schemas.microsoft.com/office/drawing/2014/main" id="{2A8851EB-1EC0-463A-922F-A829849E4EEE}"/>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14" name="TextBox 113">
              <a:hlinkClick xmlns:r="http://schemas.openxmlformats.org/officeDocument/2006/relationships" r:id="rId3"/>
              <a:extLst>
                <a:ext uri="{FF2B5EF4-FFF2-40B4-BE49-F238E27FC236}">
                  <a16:creationId xmlns:a16="http://schemas.microsoft.com/office/drawing/2014/main" id="{D9B315AA-739B-474E-BA6C-3FE908DBC5C8}"/>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15" name="TextBox 114">
              <a:extLst>
                <a:ext uri="{FF2B5EF4-FFF2-40B4-BE49-F238E27FC236}">
                  <a16:creationId xmlns:a16="http://schemas.microsoft.com/office/drawing/2014/main" id="{04B1F3EF-2E34-4420-AEDC-FBF5A0B5E477}"/>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16" name="TextBox 115">
              <a:hlinkClick xmlns:r="http://schemas.openxmlformats.org/officeDocument/2006/relationships" r:id="rId4"/>
              <a:extLst>
                <a:ext uri="{FF2B5EF4-FFF2-40B4-BE49-F238E27FC236}">
                  <a16:creationId xmlns:a16="http://schemas.microsoft.com/office/drawing/2014/main" id="{D8A24B5C-CE4C-465B-9BC0-F9064358B2BF}"/>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40" name="Group 39">
            <a:extLst>
              <a:ext uri="{FF2B5EF4-FFF2-40B4-BE49-F238E27FC236}">
                <a16:creationId xmlns:a16="http://schemas.microsoft.com/office/drawing/2014/main" id="{1765D482-1E7C-415A-9A1C-3CBB884B95EB}"/>
              </a:ext>
            </a:extLst>
          </xdr:cNvPr>
          <xdr:cNvGrpSpPr/>
        </xdr:nvGrpSpPr>
        <xdr:grpSpPr>
          <a:xfrm>
            <a:off x="0" y="0"/>
            <a:ext cx="13565384" cy="1006853"/>
            <a:chOff x="0" y="0"/>
            <a:chExt cx="13565384" cy="1006853"/>
          </a:xfrm>
        </xdr:grpSpPr>
        <xdr:grpSp>
          <xdr:nvGrpSpPr>
            <xdr:cNvPr id="41" name="Group 40">
              <a:extLst>
                <a:ext uri="{FF2B5EF4-FFF2-40B4-BE49-F238E27FC236}">
                  <a16:creationId xmlns:a16="http://schemas.microsoft.com/office/drawing/2014/main" id="{E508EF04-B5D0-4FB7-8D2D-1BE1EF4B1F89}"/>
                </a:ext>
              </a:extLst>
            </xdr:cNvPr>
            <xdr:cNvGrpSpPr/>
          </xdr:nvGrpSpPr>
          <xdr:grpSpPr>
            <a:xfrm>
              <a:off x="1646474" y="0"/>
              <a:ext cx="1591505" cy="826333"/>
              <a:chOff x="978300" y="0"/>
              <a:chExt cx="1491714" cy="825738"/>
            </a:xfrm>
          </xdr:grpSpPr>
          <xdr:sp macro="" textlink="">
            <xdr:nvSpPr>
              <xdr:cNvPr id="108" name="TextBox 107">
                <a:hlinkClick xmlns:r="http://schemas.openxmlformats.org/officeDocument/2006/relationships" r:id="rId5"/>
                <a:extLst>
                  <a:ext uri="{FF2B5EF4-FFF2-40B4-BE49-F238E27FC236}">
                    <a16:creationId xmlns:a16="http://schemas.microsoft.com/office/drawing/2014/main" id="{0FCF08AB-CA48-48ED-8EC1-2EE7FDE59B76}"/>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09" name="TextBox 108">
                <a:hlinkClick xmlns:r="http://schemas.openxmlformats.org/officeDocument/2006/relationships" r:id="rId6"/>
                <a:extLst>
                  <a:ext uri="{FF2B5EF4-FFF2-40B4-BE49-F238E27FC236}">
                    <a16:creationId xmlns:a16="http://schemas.microsoft.com/office/drawing/2014/main" id="{C6B0BDA2-EF10-48BB-B87E-8E56D178B3A5}"/>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10" name="TextBox 109">
                <a:hlinkClick xmlns:r="http://schemas.openxmlformats.org/officeDocument/2006/relationships" r:id="rId7"/>
                <a:extLst>
                  <a:ext uri="{FF2B5EF4-FFF2-40B4-BE49-F238E27FC236}">
                    <a16:creationId xmlns:a16="http://schemas.microsoft.com/office/drawing/2014/main" id="{BABFDBFB-02AE-4064-B300-FF4B96348F3B}"/>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1" name="TextBox 110">
                <a:extLst>
                  <a:ext uri="{FF2B5EF4-FFF2-40B4-BE49-F238E27FC236}">
                    <a16:creationId xmlns:a16="http://schemas.microsoft.com/office/drawing/2014/main" id="{2211BDC1-06E8-4E05-8CE5-2580135EA423}"/>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2" name="Group 41">
              <a:extLst>
                <a:ext uri="{FF2B5EF4-FFF2-40B4-BE49-F238E27FC236}">
                  <a16:creationId xmlns:a16="http://schemas.microsoft.com/office/drawing/2014/main" id="{8921A17C-1B44-42B8-84EB-79FDA0F8ACE9}"/>
                </a:ext>
              </a:extLst>
            </xdr:cNvPr>
            <xdr:cNvGrpSpPr/>
          </xdr:nvGrpSpPr>
          <xdr:grpSpPr>
            <a:xfrm>
              <a:off x="3302711" y="0"/>
              <a:ext cx="1584244" cy="662238"/>
              <a:chOff x="2530688" y="0"/>
              <a:chExt cx="1484909" cy="663813"/>
            </a:xfrm>
          </xdr:grpSpPr>
          <xdr:sp macro="" textlink="">
            <xdr:nvSpPr>
              <xdr:cNvPr id="105" name="TextBox 104">
                <a:hlinkClick xmlns:r="http://schemas.openxmlformats.org/officeDocument/2006/relationships" r:id="rId8"/>
                <a:extLst>
                  <a:ext uri="{FF2B5EF4-FFF2-40B4-BE49-F238E27FC236}">
                    <a16:creationId xmlns:a16="http://schemas.microsoft.com/office/drawing/2014/main" id="{FA99CAD8-0440-424A-862C-B617D6BA13A9}"/>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06" name="TextBox 105">
                <a:hlinkClick xmlns:r="http://schemas.openxmlformats.org/officeDocument/2006/relationships" r:id="rId9"/>
                <a:extLst>
                  <a:ext uri="{FF2B5EF4-FFF2-40B4-BE49-F238E27FC236}">
                    <a16:creationId xmlns:a16="http://schemas.microsoft.com/office/drawing/2014/main" id="{0A0948FA-F96A-4DC4-83E8-45EBBDA806A4}"/>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07" name="TextBox 106">
                <a:extLst>
                  <a:ext uri="{FF2B5EF4-FFF2-40B4-BE49-F238E27FC236}">
                    <a16:creationId xmlns:a16="http://schemas.microsoft.com/office/drawing/2014/main" id="{962C1671-6708-45BB-90F6-BAA48B2CCD31}"/>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3" name="Group 42">
              <a:extLst>
                <a:ext uri="{FF2B5EF4-FFF2-40B4-BE49-F238E27FC236}">
                  <a16:creationId xmlns:a16="http://schemas.microsoft.com/office/drawing/2014/main" id="{5113457D-3CA5-484E-92D4-601BCD82E1CD}"/>
                </a:ext>
              </a:extLst>
            </xdr:cNvPr>
            <xdr:cNvGrpSpPr/>
          </xdr:nvGrpSpPr>
          <xdr:grpSpPr>
            <a:xfrm>
              <a:off x="4954554" y="0"/>
              <a:ext cx="1562560" cy="662238"/>
              <a:chOff x="4078956" y="0"/>
              <a:chExt cx="1464584" cy="663813"/>
            </a:xfrm>
          </xdr:grpSpPr>
          <xdr:sp macro="" textlink="">
            <xdr:nvSpPr>
              <xdr:cNvPr id="102" name="TextBox 101">
                <a:hlinkClick xmlns:r="http://schemas.openxmlformats.org/officeDocument/2006/relationships" r:id="rId10"/>
                <a:extLst>
                  <a:ext uri="{FF2B5EF4-FFF2-40B4-BE49-F238E27FC236}">
                    <a16:creationId xmlns:a16="http://schemas.microsoft.com/office/drawing/2014/main" id="{040B2893-7CCA-4F29-9834-E090F3F737D5}"/>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03" name="TextBox 102">
                <a:hlinkClick xmlns:r="http://schemas.openxmlformats.org/officeDocument/2006/relationships" r:id="rId11"/>
                <a:extLst>
                  <a:ext uri="{FF2B5EF4-FFF2-40B4-BE49-F238E27FC236}">
                    <a16:creationId xmlns:a16="http://schemas.microsoft.com/office/drawing/2014/main" id="{A9F04F26-FD1F-409B-BC30-10FE6B3EB1BA}"/>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04" name="TextBox 103">
                <a:extLst>
                  <a:ext uri="{FF2B5EF4-FFF2-40B4-BE49-F238E27FC236}">
                    <a16:creationId xmlns:a16="http://schemas.microsoft.com/office/drawing/2014/main" id="{AC45D8F1-8048-4ABD-A9F7-4FE792A8B41A}"/>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4" name="Group 43">
              <a:extLst>
                <a:ext uri="{FF2B5EF4-FFF2-40B4-BE49-F238E27FC236}">
                  <a16:creationId xmlns:a16="http://schemas.microsoft.com/office/drawing/2014/main" id="{6470ED72-BC50-4E5C-9E86-0B36C5BE30E3}"/>
                </a:ext>
              </a:extLst>
            </xdr:cNvPr>
            <xdr:cNvGrpSpPr/>
          </xdr:nvGrpSpPr>
          <xdr:grpSpPr>
            <a:xfrm>
              <a:off x="6635513" y="0"/>
              <a:ext cx="1584243" cy="662238"/>
              <a:chOff x="5654517" y="0"/>
              <a:chExt cx="1484908" cy="663813"/>
            </a:xfrm>
          </xdr:grpSpPr>
          <xdr:sp macro="" textlink="">
            <xdr:nvSpPr>
              <xdr:cNvPr id="99" name="TextBox 98">
                <a:hlinkClick xmlns:r="http://schemas.openxmlformats.org/officeDocument/2006/relationships" r:id="rId12"/>
                <a:extLst>
                  <a:ext uri="{FF2B5EF4-FFF2-40B4-BE49-F238E27FC236}">
                    <a16:creationId xmlns:a16="http://schemas.microsoft.com/office/drawing/2014/main" id="{F7FD4954-F4EE-45A8-849E-65804AC199A3}"/>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100" name="TextBox 99">
                <a:hlinkClick xmlns:r="http://schemas.openxmlformats.org/officeDocument/2006/relationships" r:id="rId13"/>
                <a:extLst>
                  <a:ext uri="{FF2B5EF4-FFF2-40B4-BE49-F238E27FC236}">
                    <a16:creationId xmlns:a16="http://schemas.microsoft.com/office/drawing/2014/main" id="{AEA2C39A-C840-4BAF-B925-5B49BCB2B679}"/>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01" name="TextBox 100">
                <a:extLst>
                  <a:ext uri="{FF2B5EF4-FFF2-40B4-BE49-F238E27FC236}">
                    <a16:creationId xmlns:a16="http://schemas.microsoft.com/office/drawing/2014/main" id="{605E3436-A9CE-4EA8-898C-43F1D6AEA548}"/>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5" name="Group 44">
              <a:extLst>
                <a:ext uri="{FF2B5EF4-FFF2-40B4-BE49-F238E27FC236}">
                  <a16:creationId xmlns:a16="http://schemas.microsoft.com/office/drawing/2014/main" id="{E4D413C8-8442-43DB-BA3D-72DCC8013E91}"/>
                </a:ext>
              </a:extLst>
            </xdr:cNvPr>
            <xdr:cNvGrpSpPr/>
          </xdr:nvGrpSpPr>
          <xdr:grpSpPr>
            <a:xfrm>
              <a:off x="8301914" y="0"/>
              <a:ext cx="1584243" cy="981336"/>
              <a:chOff x="7216431" y="0"/>
              <a:chExt cx="1484908" cy="978138"/>
            </a:xfrm>
          </xdr:grpSpPr>
          <xdr:sp macro="" textlink="">
            <xdr:nvSpPr>
              <xdr:cNvPr id="94" name="TextBox 93">
                <a:hlinkClick xmlns:r="http://schemas.openxmlformats.org/officeDocument/2006/relationships" r:id="rId14"/>
                <a:extLst>
                  <a:ext uri="{FF2B5EF4-FFF2-40B4-BE49-F238E27FC236}">
                    <a16:creationId xmlns:a16="http://schemas.microsoft.com/office/drawing/2014/main" id="{5321F3C2-E211-4B59-90A4-FDAAD8B48981}"/>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95" name="TextBox 94">
                <a:hlinkClick xmlns:r="http://schemas.openxmlformats.org/officeDocument/2006/relationships" r:id="rId15"/>
                <a:extLst>
                  <a:ext uri="{FF2B5EF4-FFF2-40B4-BE49-F238E27FC236}">
                    <a16:creationId xmlns:a16="http://schemas.microsoft.com/office/drawing/2014/main" id="{6762EB2F-3CBD-499A-9226-F3999E38B3B0}"/>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96" name="TextBox 95">
                <a:hlinkClick xmlns:r="http://schemas.openxmlformats.org/officeDocument/2006/relationships" r:id="rId16"/>
                <a:extLst>
                  <a:ext uri="{FF2B5EF4-FFF2-40B4-BE49-F238E27FC236}">
                    <a16:creationId xmlns:a16="http://schemas.microsoft.com/office/drawing/2014/main" id="{27A2277B-B97B-48C5-98FC-0605E6C2FEAD}"/>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97" name="TextBox 96">
                <a:extLst>
                  <a:ext uri="{FF2B5EF4-FFF2-40B4-BE49-F238E27FC236}">
                    <a16:creationId xmlns:a16="http://schemas.microsoft.com/office/drawing/2014/main" id="{6ABAD8B1-FB3C-4A91-8DDE-8CAA353FE483}"/>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98" name="TextBox 97">
                <a:hlinkClick xmlns:r="http://schemas.openxmlformats.org/officeDocument/2006/relationships" r:id="rId17"/>
                <a:extLst>
                  <a:ext uri="{FF2B5EF4-FFF2-40B4-BE49-F238E27FC236}">
                    <a16:creationId xmlns:a16="http://schemas.microsoft.com/office/drawing/2014/main" id="{70AC06BA-617C-4A34-A57F-F818CE0A1407}"/>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46" name="Group 45">
              <a:extLst>
                <a:ext uri="{FF2B5EF4-FFF2-40B4-BE49-F238E27FC236}">
                  <a16:creationId xmlns:a16="http://schemas.microsoft.com/office/drawing/2014/main" id="{1E50EC43-F66E-4EFD-802F-12436B09D354}"/>
                </a:ext>
              </a:extLst>
            </xdr:cNvPr>
            <xdr:cNvGrpSpPr/>
          </xdr:nvGrpSpPr>
          <xdr:grpSpPr>
            <a:xfrm>
              <a:off x="9962104" y="0"/>
              <a:ext cx="1588508" cy="821118"/>
              <a:chOff x="8772524" y="0"/>
              <a:chExt cx="1488905" cy="820275"/>
            </a:xfrm>
          </xdr:grpSpPr>
          <xdr:sp macro="" textlink="">
            <xdr:nvSpPr>
              <xdr:cNvPr id="90" name="TextBox 89">
                <a:hlinkClick xmlns:r="http://schemas.openxmlformats.org/officeDocument/2006/relationships" r:id="rId18"/>
                <a:extLst>
                  <a:ext uri="{FF2B5EF4-FFF2-40B4-BE49-F238E27FC236}">
                    <a16:creationId xmlns:a16="http://schemas.microsoft.com/office/drawing/2014/main" id="{7AF31107-A868-4A12-A2DD-6189149B6F1E}"/>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91" name="TextBox 90">
                <a:hlinkClick xmlns:r="http://schemas.openxmlformats.org/officeDocument/2006/relationships" r:id="rId19"/>
                <a:extLst>
                  <a:ext uri="{FF2B5EF4-FFF2-40B4-BE49-F238E27FC236}">
                    <a16:creationId xmlns:a16="http://schemas.microsoft.com/office/drawing/2014/main" id="{61677418-8DB8-4E1E-9861-59D1C8F910E3}"/>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92" name="TextBox 91">
                <a:extLst>
                  <a:ext uri="{FF2B5EF4-FFF2-40B4-BE49-F238E27FC236}">
                    <a16:creationId xmlns:a16="http://schemas.microsoft.com/office/drawing/2014/main" id="{9F525C77-2771-4364-B9FF-679BB888F4B1}"/>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93" name="TextBox 92">
                <a:hlinkClick xmlns:r="http://schemas.openxmlformats.org/officeDocument/2006/relationships" r:id="rId20"/>
                <a:extLst>
                  <a:ext uri="{FF2B5EF4-FFF2-40B4-BE49-F238E27FC236}">
                    <a16:creationId xmlns:a16="http://schemas.microsoft.com/office/drawing/2014/main" id="{09BFD8EA-8287-44C1-BD47-0A8A2106855C}"/>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83" name="Group 82">
              <a:extLst>
                <a:ext uri="{FF2B5EF4-FFF2-40B4-BE49-F238E27FC236}">
                  <a16:creationId xmlns:a16="http://schemas.microsoft.com/office/drawing/2014/main" id="{E340768C-AA58-4570-B570-A142B160B625}"/>
                </a:ext>
              </a:extLst>
            </xdr:cNvPr>
            <xdr:cNvGrpSpPr/>
          </xdr:nvGrpSpPr>
          <xdr:grpSpPr>
            <a:xfrm>
              <a:off x="0" y="0"/>
              <a:ext cx="1584245" cy="1006853"/>
              <a:chOff x="0" y="0"/>
              <a:chExt cx="1584245" cy="1006853"/>
            </a:xfrm>
          </xdr:grpSpPr>
          <xdr:sp macro="" textlink="">
            <xdr:nvSpPr>
              <xdr:cNvPr id="85" name="TextBox 84">
                <a:hlinkClick xmlns:r="http://schemas.openxmlformats.org/officeDocument/2006/relationships" r:id="rId21"/>
                <a:extLst>
                  <a:ext uri="{FF2B5EF4-FFF2-40B4-BE49-F238E27FC236}">
                    <a16:creationId xmlns:a16="http://schemas.microsoft.com/office/drawing/2014/main" id="{9490E856-6B08-476B-8425-35E80E33B14D}"/>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86" name="TextBox 85">
                <a:hlinkClick xmlns:r="http://schemas.openxmlformats.org/officeDocument/2006/relationships" r:id="rId22"/>
                <a:extLst>
                  <a:ext uri="{FF2B5EF4-FFF2-40B4-BE49-F238E27FC236}">
                    <a16:creationId xmlns:a16="http://schemas.microsoft.com/office/drawing/2014/main" id="{6C94F364-6661-49B1-80BB-3B4B9518439D}"/>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87" name="TextBox 86">
                <a:extLst>
                  <a:ext uri="{FF2B5EF4-FFF2-40B4-BE49-F238E27FC236}">
                    <a16:creationId xmlns:a16="http://schemas.microsoft.com/office/drawing/2014/main" id="{A8C85599-9502-43DF-BB5A-7D10BBEA0DA6}"/>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88" name="TextBox 87">
                <a:hlinkClick xmlns:r="http://schemas.openxmlformats.org/officeDocument/2006/relationships" r:id="rId23"/>
                <a:extLst>
                  <a:ext uri="{FF2B5EF4-FFF2-40B4-BE49-F238E27FC236}">
                    <a16:creationId xmlns:a16="http://schemas.microsoft.com/office/drawing/2014/main" id="{CF5F4793-5C7B-4326-B6DB-3C89EC325796}"/>
                  </a:ext>
                </a:extLst>
              </xdr:cNvPr>
              <xdr:cNvSpPr txBox="1"/>
            </xdr:nvSpPr>
            <xdr:spPr>
              <a:xfrm>
                <a:off x="0" y="853328"/>
                <a:ext cx="1548000" cy="15352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89" name="TextBox 88">
                <a:hlinkClick xmlns:r="http://schemas.openxmlformats.org/officeDocument/2006/relationships" r:id="rId24"/>
                <a:extLst>
                  <a:ext uri="{FF2B5EF4-FFF2-40B4-BE49-F238E27FC236}">
                    <a16:creationId xmlns:a16="http://schemas.microsoft.com/office/drawing/2014/main" id="{0013C672-F74D-41B0-A9FD-25D6B49DD421}"/>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84" name="Picture 83">
              <a:extLst>
                <a:ext uri="{FF2B5EF4-FFF2-40B4-BE49-F238E27FC236}">
                  <a16:creationId xmlns:a16="http://schemas.microsoft.com/office/drawing/2014/main" id="{CD60F5EE-418D-4C7A-B6F7-3C98EA529E57}"/>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497084</xdr:colOff>
      <xdr:row>7</xdr:row>
      <xdr:rowOff>134475</xdr:rowOff>
    </xdr:to>
    <xdr:grpSp>
      <xdr:nvGrpSpPr>
        <xdr:cNvPr id="38" name="Group 37">
          <a:extLst>
            <a:ext uri="{FF2B5EF4-FFF2-40B4-BE49-F238E27FC236}">
              <a16:creationId xmlns:a16="http://schemas.microsoft.com/office/drawing/2014/main" id="{4E9ED20D-E53F-4FBB-9757-F8F7ECF7D449}"/>
            </a:ext>
          </a:extLst>
        </xdr:cNvPr>
        <xdr:cNvGrpSpPr/>
      </xdr:nvGrpSpPr>
      <xdr:grpSpPr>
        <a:xfrm>
          <a:off x="0" y="0"/>
          <a:ext cx="13565384" cy="1467975"/>
          <a:chOff x="0" y="0"/>
          <a:chExt cx="13565384" cy="1467975"/>
        </a:xfrm>
      </xdr:grpSpPr>
      <xdr:grpSp>
        <xdr:nvGrpSpPr>
          <xdr:cNvPr id="39" name="Group 38">
            <a:extLst>
              <a:ext uri="{FF2B5EF4-FFF2-40B4-BE49-F238E27FC236}">
                <a16:creationId xmlns:a16="http://schemas.microsoft.com/office/drawing/2014/main" id="{B1A00A37-C37F-441C-BE79-BC17FF9ED73F}"/>
              </a:ext>
            </a:extLst>
          </xdr:cNvPr>
          <xdr:cNvGrpSpPr/>
        </xdr:nvGrpSpPr>
        <xdr:grpSpPr>
          <a:xfrm>
            <a:off x="1652795" y="804449"/>
            <a:ext cx="9867209" cy="663526"/>
            <a:chOff x="984225" y="802812"/>
            <a:chExt cx="9248512" cy="665163"/>
          </a:xfrm>
        </xdr:grpSpPr>
        <xdr:sp macro="" textlink="">
          <xdr:nvSpPr>
            <xdr:cNvPr id="112" name="TextBox 111">
              <a:hlinkClick xmlns:r="http://schemas.openxmlformats.org/officeDocument/2006/relationships" r:id="rId1"/>
              <a:extLst>
                <a:ext uri="{FF2B5EF4-FFF2-40B4-BE49-F238E27FC236}">
                  <a16:creationId xmlns:a16="http://schemas.microsoft.com/office/drawing/2014/main" id="{1E80EBB5-5522-40AC-A879-A4C41DE8400E}"/>
                </a:ext>
              </a:extLst>
            </xdr:cNvPr>
            <xdr:cNvSpPr txBox="1"/>
          </xdr:nvSpPr>
          <xdr:spPr>
            <a:xfrm>
              <a:off x="989732" y="1162050"/>
              <a:ext cx="1450937" cy="144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13" name="TextBox 112">
              <a:hlinkClick xmlns:r="http://schemas.openxmlformats.org/officeDocument/2006/relationships" r:id="rId2"/>
              <a:extLst>
                <a:ext uri="{FF2B5EF4-FFF2-40B4-BE49-F238E27FC236}">
                  <a16:creationId xmlns:a16="http://schemas.microsoft.com/office/drawing/2014/main" id="{325CC094-DD8F-46A5-8D6B-F2DA23E0A976}"/>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14" name="TextBox 113">
              <a:hlinkClick xmlns:r="http://schemas.openxmlformats.org/officeDocument/2006/relationships" r:id="rId3"/>
              <a:extLst>
                <a:ext uri="{FF2B5EF4-FFF2-40B4-BE49-F238E27FC236}">
                  <a16:creationId xmlns:a16="http://schemas.microsoft.com/office/drawing/2014/main" id="{ABF6BE1C-245D-43EA-A38A-2721A361E85B}"/>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15" name="TextBox 114">
              <a:extLst>
                <a:ext uri="{FF2B5EF4-FFF2-40B4-BE49-F238E27FC236}">
                  <a16:creationId xmlns:a16="http://schemas.microsoft.com/office/drawing/2014/main" id="{D7514CC6-C980-43BC-B790-D07CBC9E637F}"/>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16" name="TextBox 115">
              <a:hlinkClick xmlns:r="http://schemas.openxmlformats.org/officeDocument/2006/relationships" r:id="rId4"/>
              <a:extLst>
                <a:ext uri="{FF2B5EF4-FFF2-40B4-BE49-F238E27FC236}">
                  <a16:creationId xmlns:a16="http://schemas.microsoft.com/office/drawing/2014/main" id="{F6BEF707-828A-4991-8357-88480328F529}"/>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40" name="Group 39">
            <a:extLst>
              <a:ext uri="{FF2B5EF4-FFF2-40B4-BE49-F238E27FC236}">
                <a16:creationId xmlns:a16="http://schemas.microsoft.com/office/drawing/2014/main" id="{D39E06BC-4DA3-4E5A-984A-0A51CDCF1C4A}"/>
              </a:ext>
            </a:extLst>
          </xdr:cNvPr>
          <xdr:cNvGrpSpPr/>
        </xdr:nvGrpSpPr>
        <xdr:grpSpPr>
          <a:xfrm>
            <a:off x="0" y="0"/>
            <a:ext cx="13565384" cy="1006853"/>
            <a:chOff x="0" y="0"/>
            <a:chExt cx="13565384" cy="1006853"/>
          </a:xfrm>
        </xdr:grpSpPr>
        <xdr:grpSp>
          <xdr:nvGrpSpPr>
            <xdr:cNvPr id="41" name="Group 40">
              <a:extLst>
                <a:ext uri="{FF2B5EF4-FFF2-40B4-BE49-F238E27FC236}">
                  <a16:creationId xmlns:a16="http://schemas.microsoft.com/office/drawing/2014/main" id="{C06E3924-3348-4CE2-88C8-0F3337AA3FE4}"/>
                </a:ext>
              </a:extLst>
            </xdr:cNvPr>
            <xdr:cNvGrpSpPr/>
          </xdr:nvGrpSpPr>
          <xdr:grpSpPr>
            <a:xfrm>
              <a:off x="1646474" y="0"/>
              <a:ext cx="1591505" cy="826333"/>
              <a:chOff x="978300" y="0"/>
              <a:chExt cx="1491714" cy="825738"/>
            </a:xfrm>
          </xdr:grpSpPr>
          <xdr:sp macro="" textlink="">
            <xdr:nvSpPr>
              <xdr:cNvPr id="108" name="TextBox 107">
                <a:hlinkClick xmlns:r="http://schemas.openxmlformats.org/officeDocument/2006/relationships" r:id="rId5"/>
                <a:extLst>
                  <a:ext uri="{FF2B5EF4-FFF2-40B4-BE49-F238E27FC236}">
                    <a16:creationId xmlns:a16="http://schemas.microsoft.com/office/drawing/2014/main" id="{D1B165D0-612E-403B-934A-3FBB70983963}"/>
                  </a:ext>
                </a:extLst>
              </xdr:cNvPr>
              <xdr:cNvSpPr txBox="1"/>
            </xdr:nvSpPr>
            <xdr:spPr>
              <a:xfrm>
                <a:off x="978300" y="357888"/>
                <a:ext cx="1450936"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09" name="TextBox 108">
                <a:hlinkClick xmlns:r="http://schemas.openxmlformats.org/officeDocument/2006/relationships" r:id="rId6"/>
                <a:extLst>
                  <a:ext uri="{FF2B5EF4-FFF2-40B4-BE49-F238E27FC236}">
                    <a16:creationId xmlns:a16="http://schemas.microsoft.com/office/drawing/2014/main" id="{E46A61C9-5FD2-4A8D-919B-BFA956D946F6}"/>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10" name="TextBox 109">
                <a:hlinkClick xmlns:r="http://schemas.openxmlformats.org/officeDocument/2006/relationships" r:id="rId7"/>
                <a:extLst>
                  <a:ext uri="{FF2B5EF4-FFF2-40B4-BE49-F238E27FC236}">
                    <a16:creationId xmlns:a16="http://schemas.microsoft.com/office/drawing/2014/main" id="{0AF710D7-E05F-4059-8AE3-CD587FD7BDBF}"/>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1" name="TextBox 110">
                <a:extLst>
                  <a:ext uri="{FF2B5EF4-FFF2-40B4-BE49-F238E27FC236}">
                    <a16:creationId xmlns:a16="http://schemas.microsoft.com/office/drawing/2014/main" id="{C68C71C5-E71A-49D0-972A-6045CF8ED158}"/>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2" name="Group 41">
              <a:extLst>
                <a:ext uri="{FF2B5EF4-FFF2-40B4-BE49-F238E27FC236}">
                  <a16:creationId xmlns:a16="http://schemas.microsoft.com/office/drawing/2014/main" id="{E1554388-4016-40A6-884B-3E437E796D11}"/>
                </a:ext>
              </a:extLst>
            </xdr:cNvPr>
            <xdr:cNvGrpSpPr/>
          </xdr:nvGrpSpPr>
          <xdr:grpSpPr>
            <a:xfrm>
              <a:off x="3302711" y="0"/>
              <a:ext cx="1584244" cy="662238"/>
              <a:chOff x="2530688" y="0"/>
              <a:chExt cx="1484909" cy="663813"/>
            </a:xfrm>
          </xdr:grpSpPr>
          <xdr:sp macro="" textlink="">
            <xdr:nvSpPr>
              <xdr:cNvPr id="105" name="TextBox 104">
                <a:hlinkClick xmlns:r="http://schemas.openxmlformats.org/officeDocument/2006/relationships" r:id="rId8"/>
                <a:extLst>
                  <a:ext uri="{FF2B5EF4-FFF2-40B4-BE49-F238E27FC236}">
                    <a16:creationId xmlns:a16="http://schemas.microsoft.com/office/drawing/2014/main" id="{6C161B0C-5FCE-428E-91F7-73657208A45C}"/>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06" name="TextBox 105">
                <a:hlinkClick xmlns:r="http://schemas.openxmlformats.org/officeDocument/2006/relationships" r:id="rId9"/>
                <a:extLst>
                  <a:ext uri="{FF2B5EF4-FFF2-40B4-BE49-F238E27FC236}">
                    <a16:creationId xmlns:a16="http://schemas.microsoft.com/office/drawing/2014/main" id="{6D5F0AD5-32D1-402C-8785-2ACB64266161}"/>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07" name="TextBox 106">
                <a:extLst>
                  <a:ext uri="{FF2B5EF4-FFF2-40B4-BE49-F238E27FC236}">
                    <a16:creationId xmlns:a16="http://schemas.microsoft.com/office/drawing/2014/main" id="{5A6CA3CF-FE5C-44F2-91BB-FB91181B9545}"/>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3" name="Group 42">
              <a:extLst>
                <a:ext uri="{FF2B5EF4-FFF2-40B4-BE49-F238E27FC236}">
                  <a16:creationId xmlns:a16="http://schemas.microsoft.com/office/drawing/2014/main" id="{31F2C457-7718-4939-83C1-F6FC9ADF8E2B}"/>
                </a:ext>
              </a:extLst>
            </xdr:cNvPr>
            <xdr:cNvGrpSpPr/>
          </xdr:nvGrpSpPr>
          <xdr:grpSpPr>
            <a:xfrm>
              <a:off x="4954554" y="0"/>
              <a:ext cx="1562560" cy="662238"/>
              <a:chOff x="4078956" y="0"/>
              <a:chExt cx="1464584" cy="663813"/>
            </a:xfrm>
          </xdr:grpSpPr>
          <xdr:sp macro="" textlink="">
            <xdr:nvSpPr>
              <xdr:cNvPr id="102" name="TextBox 101">
                <a:hlinkClick xmlns:r="http://schemas.openxmlformats.org/officeDocument/2006/relationships" r:id="rId10"/>
                <a:extLst>
                  <a:ext uri="{FF2B5EF4-FFF2-40B4-BE49-F238E27FC236}">
                    <a16:creationId xmlns:a16="http://schemas.microsoft.com/office/drawing/2014/main" id="{0307EC13-1FD2-4738-84DA-551BE376B63F}"/>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03" name="TextBox 102">
                <a:hlinkClick xmlns:r="http://schemas.openxmlformats.org/officeDocument/2006/relationships" r:id="rId11"/>
                <a:extLst>
                  <a:ext uri="{FF2B5EF4-FFF2-40B4-BE49-F238E27FC236}">
                    <a16:creationId xmlns:a16="http://schemas.microsoft.com/office/drawing/2014/main" id="{D02A42D9-814A-4596-8740-96197382C6D8}"/>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04" name="TextBox 103">
                <a:extLst>
                  <a:ext uri="{FF2B5EF4-FFF2-40B4-BE49-F238E27FC236}">
                    <a16:creationId xmlns:a16="http://schemas.microsoft.com/office/drawing/2014/main" id="{911DAAFD-66C5-4B29-BAC6-81E37AE74DD0}"/>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4" name="Group 43">
              <a:extLst>
                <a:ext uri="{FF2B5EF4-FFF2-40B4-BE49-F238E27FC236}">
                  <a16:creationId xmlns:a16="http://schemas.microsoft.com/office/drawing/2014/main" id="{40EE0C99-22B7-4224-AE1C-8BF2363D27CD}"/>
                </a:ext>
              </a:extLst>
            </xdr:cNvPr>
            <xdr:cNvGrpSpPr/>
          </xdr:nvGrpSpPr>
          <xdr:grpSpPr>
            <a:xfrm>
              <a:off x="6635513" y="0"/>
              <a:ext cx="1584243" cy="662238"/>
              <a:chOff x="5654517" y="0"/>
              <a:chExt cx="1484908" cy="663813"/>
            </a:xfrm>
          </xdr:grpSpPr>
          <xdr:sp macro="" textlink="">
            <xdr:nvSpPr>
              <xdr:cNvPr id="99" name="TextBox 98">
                <a:hlinkClick xmlns:r="http://schemas.openxmlformats.org/officeDocument/2006/relationships" r:id="rId12"/>
                <a:extLst>
                  <a:ext uri="{FF2B5EF4-FFF2-40B4-BE49-F238E27FC236}">
                    <a16:creationId xmlns:a16="http://schemas.microsoft.com/office/drawing/2014/main" id="{A7D78160-7AD3-4159-A51B-1F404FB07569}"/>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100" name="TextBox 99">
                <a:hlinkClick xmlns:r="http://schemas.openxmlformats.org/officeDocument/2006/relationships" r:id="rId13"/>
                <a:extLst>
                  <a:ext uri="{FF2B5EF4-FFF2-40B4-BE49-F238E27FC236}">
                    <a16:creationId xmlns:a16="http://schemas.microsoft.com/office/drawing/2014/main" id="{EF3CA78A-B799-428E-83D8-AFDCE50B8E0B}"/>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01" name="TextBox 100">
                <a:extLst>
                  <a:ext uri="{FF2B5EF4-FFF2-40B4-BE49-F238E27FC236}">
                    <a16:creationId xmlns:a16="http://schemas.microsoft.com/office/drawing/2014/main" id="{B05FA643-13A9-48E6-AFD7-1F14E4AC0BEA}"/>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5" name="Group 44">
              <a:extLst>
                <a:ext uri="{FF2B5EF4-FFF2-40B4-BE49-F238E27FC236}">
                  <a16:creationId xmlns:a16="http://schemas.microsoft.com/office/drawing/2014/main" id="{3848379E-E197-4208-9A41-57532A21C47E}"/>
                </a:ext>
              </a:extLst>
            </xdr:cNvPr>
            <xdr:cNvGrpSpPr/>
          </xdr:nvGrpSpPr>
          <xdr:grpSpPr>
            <a:xfrm>
              <a:off x="8301914" y="0"/>
              <a:ext cx="1584243" cy="981336"/>
              <a:chOff x="7216431" y="0"/>
              <a:chExt cx="1484908" cy="978138"/>
            </a:xfrm>
          </xdr:grpSpPr>
          <xdr:sp macro="" textlink="">
            <xdr:nvSpPr>
              <xdr:cNvPr id="94" name="TextBox 93">
                <a:hlinkClick xmlns:r="http://schemas.openxmlformats.org/officeDocument/2006/relationships" r:id="rId14"/>
                <a:extLst>
                  <a:ext uri="{FF2B5EF4-FFF2-40B4-BE49-F238E27FC236}">
                    <a16:creationId xmlns:a16="http://schemas.microsoft.com/office/drawing/2014/main" id="{D5583496-EE53-4AB4-A2CA-19E048430431}"/>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95" name="TextBox 94">
                <a:hlinkClick xmlns:r="http://schemas.openxmlformats.org/officeDocument/2006/relationships" r:id="rId15"/>
                <a:extLst>
                  <a:ext uri="{FF2B5EF4-FFF2-40B4-BE49-F238E27FC236}">
                    <a16:creationId xmlns:a16="http://schemas.microsoft.com/office/drawing/2014/main" id="{D99B060B-5505-4F9C-9AEE-A2E47C16A288}"/>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96" name="TextBox 95">
                <a:hlinkClick xmlns:r="http://schemas.openxmlformats.org/officeDocument/2006/relationships" r:id="rId16"/>
                <a:extLst>
                  <a:ext uri="{FF2B5EF4-FFF2-40B4-BE49-F238E27FC236}">
                    <a16:creationId xmlns:a16="http://schemas.microsoft.com/office/drawing/2014/main" id="{5D53B138-EA66-440C-88FB-475AD11E2C58}"/>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97" name="TextBox 96">
                <a:extLst>
                  <a:ext uri="{FF2B5EF4-FFF2-40B4-BE49-F238E27FC236}">
                    <a16:creationId xmlns:a16="http://schemas.microsoft.com/office/drawing/2014/main" id="{C9053EB8-AB23-44BA-A957-EE6A48C8A281}"/>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98" name="TextBox 97">
                <a:hlinkClick xmlns:r="http://schemas.openxmlformats.org/officeDocument/2006/relationships" r:id="rId17"/>
                <a:extLst>
                  <a:ext uri="{FF2B5EF4-FFF2-40B4-BE49-F238E27FC236}">
                    <a16:creationId xmlns:a16="http://schemas.microsoft.com/office/drawing/2014/main" id="{91104563-1BF9-4658-80D3-46D00BE2117F}"/>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46" name="Group 45">
              <a:extLst>
                <a:ext uri="{FF2B5EF4-FFF2-40B4-BE49-F238E27FC236}">
                  <a16:creationId xmlns:a16="http://schemas.microsoft.com/office/drawing/2014/main" id="{AF9A36BC-376E-444C-A0D1-971A6174700F}"/>
                </a:ext>
              </a:extLst>
            </xdr:cNvPr>
            <xdr:cNvGrpSpPr/>
          </xdr:nvGrpSpPr>
          <xdr:grpSpPr>
            <a:xfrm>
              <a:off x="9962104" y="0"/>
              <a:ext cx="1588508" cy="821118"/>
              <a:chOff x="8772524" y="0"/>
              <a:chExt cx="1488905" cy="820275"/>
            </a:xfrm>
          </xdr:grpSpPr>
          <xdr:sp macro="" textlink="">
            <xdr:nvSpPr>
              <xdr:cNvPr id="90" name="TextBox 89">
                <a:hlinkClick xmlns:r="http://schemas.openxmlformats.org/officeDocument/2006/relationships" r:id="rId18"/>
                <a:extLst>
                  <a:ext uri="{FF2B5EF4-FFF2-40B4-BE49-F238E27FC236}">
                    <a16:creationId xmlns:a16="http://schemas.microsoft.com/office/drawing/2014/main" id="{99C7D483-7DBD-4A41-B4B1-D01330002B11}"/>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91" name="TextBox 90">
                <a:hlinkClick xmlns:r="http://schemas.openxmlformats.org/officeDocument/2006/relationships" r:id="rId19"/>
                <a:extLst>
                  <a:ext uri="{FF2B5EF4-FFF2-40B4-BE49-F238E27FC236}">
                    <a16:creationId xmlns:a16="http://schemas.microsoft.com/office/drawing/2014/main" id="{1018FE2A-9DDF-42AE-AED2-801966E3432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92" name="TextBox 91">
                <a:extLst>
                  <a:ext uri="{FF2B5EF4-FFF2-40B4-BE49-F238E27FC236}">
                    <a16:creationId xmlns:a16="http://schemas.microsoft.com/office/drawing/2014/main" id="{3AB054F2-FB9B-4CCA-9D8D-8C219E0D4487}"/>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93" name="TextBox 92">
                <a:hlinkClick xmlns:r="http://schemas.openxmlformats.org/officeDocument/2006/relationships" r:id="rId20"/>
                <a:extLst>
                  <a:ext uri="{FF2B5EF4-FFF2-40B4-BE49-F238E27FC236}">
                    <a16:creationId xmlns:a16="http://schemas.microsoft.com/office/drawing/2014/main" id="{93CE1D14-8FBA-48DA-B880-B508D9565217}"/>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83" name="Group 82">
              <a:extLst>
                <a:ext uri="{FF2B5EF4-FFF2-40B4-BE49-F238E27FC236}">
                  <a16:creationId xmlns:a16="http://schemas.microsoft.com/office/drawing/2014/main" id="{8E4185BC-B8A2-4D37-A723-273EB4663FA4}"/>
                </a:ext>
              </a:extLst>
            </xdr:cNvPr>
            <xdr:cNvGrpSpPr/>
          </xdr:nvGrpSpPr>
          <xdr:grpSpPr>
            <a:xfrm>
              <a:off x="0" y="0"/>
              <a:ext cx="1584245" cy="1006853"/>
              <a:chOff x="0" y="0"/>
              <a:chExt cx="1584245" cy="1006853"/>
            </a:xfrm>
          </xdr:grpSpPr>
          <xdr:sp macro="" textlink="">
            <xdr:nvSpPr>
              <xdr:cNvPr id="85" name="TextBox 84">
                <a:hlinkClick xmlns:r="http://schemas.openxmlformats.org/officeDocument/2006/relationships" r:id="rId21"/>
                <a:extLst>
                  <a:ext uri="{FF2B5EF4-FFF2-40B4-BE49-F238E27FC236}">
                    <a16:creationId xmlns:a16="http://schemas.microsoft.com/office/drawing/2014/main" id="{3DBD0F32-6030-4AE0-A7C6-D2A97D90B3CC}"/>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86" name="TextBox 85">
                <a:hlinkClick xmlns:r="http://schemas.openxmlformats.org/officeDocument/2006/relationships" r:id="rId22"/>
                <a:extLst>
                  <a:ext uri="{FF2B5EF4-FFF2-40B4-BE49-F238E27FC236}">
                    <a16:creationId xmlns:a16="http://schemas.microsoft.com/office/drawing/2014/main" id="{E15BEC70-5E73-41BB-87A6-88C4081268A3}"/>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87" name="TextBox 86">
                <a:extLst>
                  <a:ext uri="{FF2B5EF4-FFF2-40B4-BE49-F238E27FC236}">
                    <a16:creationId xmlns:a16="http://schemas.microsoft.com/office/drawing/2014/main" id="{C1434BB3-34CF-4F57-A246-E6BA1D70737A}"/>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88" name="TextBox 87">
                <a:hlinkClick xmlns:r="http://schemas.openxmlformats.org/officeDocument/2006/relationships" r:id="rId23"/>
                <a:extLst>
                  <a:ext uri="{FF2B5EF4-FFF2-40B4-BE49-F238E27FC236}">
                    <a16:creationId xmlns:a16="http://schemas.microsoft.com/office/drawing/2014/main" id="{5B078C47-1F20-4894-BCBF-A89D8858D790}"/>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89" name="TextBox 88">
                <a:hlinkClick xmlns:r="http://schemas.openxmlformats.org/officeDocument/2006/relationships" r:id="rId24"/>
                <a:extLst>
                  <a:ext uri="{FF2B5EF4-FFF2-40B4-BE49-F238E27FC236}">
                    <a16:creationId xmlns:a16="http://schemas.microsoft.com/office/drawing/2014/main" id="{01A10FB2-95AD-4F7E-9833-2F17E49B8717}"/>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84" name="Picture 83">
              <a:extLst>
                <a:ext uri="{FF2B5EF4-FFF2-40B4-BE49-F238E27FC236}">
                  <a16:creationId xmlns:a16="http://schemas.microsoft.com/office/drawing/2014/main" id="{1866FA37-DF50-41CE-B8C8-E48186E7B6FA}"/>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14</xdr:col>
      <xdr:colOff>258959</xdr:colOff>
      <xdr:row>7</xdr:row>
      <xdr:rowOff>134475</xdr:rowOff>
    </xdr:to>
    <xdr:grpSp>
      <xdr:nvGrpSpPr>
        <xdr:cNvPr id="38" name="Group 37">
          <a:extLst>
            <a:ext uri="{FF2B5EF4-FFF2-40B4-BE49-F238E27FC236}">
              <a16:creationId xmlns:a16="http://schemas.microsoft.com/office/drawing/2014/main" id="{D2D4BD77-AE68-4620-88D7-DAD0F85C93D5}"/>
            </a:ext>
          </a:extLst>
        </xdr:cNvPr>
        <xdr:cNvGrpSpPr/>
      </xdr:nvGrpSpPr>
      <xdr:grpSpPr>
        <a:xfrm>
          <a:off x="0" y="0"/>
          <a:ext cx="13565384" cy="1467975"/>
          <a:chOff x="0" y="0"/>
          <a:chExt cx="13565384" cy="1467975"/>
        </a:xfrm>
      </xdr:grpSpPr>
      <xdr:grpSp>
        <xdr:nvGrpSpPr>
          <xdr:cNvPr id="39" name="Group 38">
            <a:extLst>
              <a:ext uri="{FF2B5EF4-FFF2-40B4-BE49-F238E27FC236}">
                <a16:creationId xmlns:a16="http://schemas.microsoft.com/office/drawing/2014/main" id="{B45A5B94-9ADF-4C97-BD0A-D161D0E588BD}"/>
              </a:ext>
            </a:extLst>
          </xdr:cNvPr>
          <xdr:cNvGrpSpPr/>
        </xdr:nvGrpSpPr>
        <xdr:grpSpPr>
          <a:xfrm>
            <a:off x="1652795" y="804449"/>
            <a:ext cx="9867209" cy="663526"/>
            <a:chOff x="984225" y="802812"/>
            <a:chExt cx="9248512" cy="665163"/>
          </a:xfrm>
        </xdr:grpSpPr>
        <xdr:sp macro="" textlink="">
          <xdr:nvSpPr>
            <xdr:cNvPr id="109" name="TextBox 108">
              <a:hlinkClick xmlns:r="http://schemas.openxmlformats.org/officeDocument/2006/relationships" r:id="rId1"/>
              <a:extLst>
                <a:ext uri="{FF2B5EF4-FFF2-40B4-BE49-F238E27FC236}">
                  <a16:creationId xmlns:a16="http://schemas.microsoft.com/office/drawing/2014/main" id="{B08C0207-4B74-4034-8C6F-713DA0D7623A}"/>
                </a:ext>
              </a:extLst>
            </xdr:cNvPr>
            <xdr:cNvSpPr txBox="1"/>
          </xdr:nvSpPr>
          <xdr:spPr>
            <a:xfrm>
              <a:off x="989732" y="1162050"/>
              <a:ext cx="1450937" cy="144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10" name="TextBox 109">
              <a:hlinkClick xmlns:r="http://schemas.openxmlformats.org/officeDocument/2006/relationships" r:id="rId2"/>
              <a:extLst>
                <a:ext uri="{FF2B5EF4-FFF2-40B4-BE49-F238E27FC236}">
                  <a16:creationId xmlns:a16="http://schemas.microsoft.com/office/drawing/2014/main" id="{0085947B-413B-4F3E-9BB8-4FC8F86D9755}"/>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11" name="TextBox 110">
              <a:hlinkClick xmlns:r="http://schemas.openxmlformats.org/officeDocument/2006/relationships" r:id="rId3"/>
              <a:extLst>
                <a:ext uri="{FF2B5EF4-FFF2-40B4-BE49-F238E27FC236}">
                  <a16:creationId xmlns:a16="http://schemas.microsoft.com/office/drawing/2014/main" id="{CD7E817B-9629-4FBC-8610-A720F3B5F512}"/>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12" name="TextBox 111">
              <a:extLst>
                <a:ext uri="{FF2B5EF4-FFF2-40B4-BE49-F238E27FC236}">
                  <a16:creationId xmlns:a16="http://schemas.microsoft.com/office/drawing/2014/main" id="{91DC8266-D2B7-4EB7-BCD7-5401D8B25500}"/>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13" name="TextBox 112">
              <a:hlinkClick xmlns:r="http://schemas.openxmlformats.org/officeDocument/2006/relationships" r:id="rId4"/>
              <a:extLst>
                <a:ext uri="{FF2B5EF4-FFF2-40B4-BE49-F238E27FC236}">
                  <a16:creationId xmlns:a16="http://schemas.microsoft.com/office/drawing/2014/main" id="{CCE2E384-6C00-4D4B-AEF9-E3E98CA4D000}"/>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40" name="Group 39">
            <a:extLst>
              <a:ext uri="{FF2B5EF4-FFF2-40B4-BE49-F238E27FC236}">
                <a16:creationId xmlns:a16="http://schemas.microsoft.com/office/drawing/2014/main" id="{72074BF8-5C0D-4D53-87EE-81A14D8CC318}"/>
              </a:ext>
            </a:extLst>
          </xdr:cNvPr>
          <xdr:cNvGrpSpPr/>
        </xdr:nvGrpSpPr>
        <xdr:grpSpPr>
          <a:xfrm>
            <a:off x="0" y="0"/>
            <a:ext cx="13565384" cy="1006853"/>
            <a:chOff x="0" y="0"/>
            <a:chExt cx="13565384" cy="1006853"/>
          </a:xfrm>
        </xdr:grpSpPr>
        <xdr:grpSp>
          <xdr:nvGrpSpPr>
            <xdr:cNvPr id="41" name="Group 40">
              <a:extLst>
                <a:ext uri="{FF2B5EF4-FFF2-40B4-BE49-F238E27FC236}">
                  <a16:creationId xmlns:a16="http://schemas.microsoft.com/office/drawing/2014/main" id="{2FCEAFEF-972A-475E-8F37-EDC4EE88B487}"/>
                </a:ext>
              </a:extLst>
            </xdr:cNvPr>
            <xdr:cNvGrpSpPr/>
          </xdr:nvGrpSpPr>
          <xdr:grpSpPr>
            <a:xfrm>
              <a:off x="1646474" y="0"/>
              <a:ext cx="1591505" cy="826333"/>
              <a:chOff x="978300" y="0"/>
              <a:chExt cx="1491714" cy="825738"/>
            </a:xfrm>
          </xdr:grpSpPr>
          <xdr:sp macro="" textlink="">
            <xdr:nvSpPr>
              <xdr:cNvPr id="105" name="TextBox 104">
                <a:hlinkClick xmlns:r="http://schemas.openxmlformats.org/officeDocument/2006/relationships" r:id="rId5"/>
                <a:extLst>
                  <a:ext uri="{FF2B5EF4-FFF2-40B4-BE49-F238E27FC236}">
                    <a16:creationId xmlns:a16="http://schemas.microsoft.com/office/drawing/2014/main" id="{47154205-F87F-4016-8FA9-50E4C0164A02}"/>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06" name="TextBox 105">
                <a:hlinkClick xmlns:r="http://schemas.openxmlformats.org/officeDocument/2006/relationships" r:id="rId6"/>
                <a:extLst>
                  <a:ext uri="{FF2B5EF4-FFF2-40B4-BE49-F238E27FC236}">
                    <a16:creationId xmlns:a16="http://schemas.microsoft.com/office/drawing/2014/main" id="{5DC5D13F-CC58-459C-90A3-E5F2FB26F6E1}"/>
                  </a:ext>
                </a:extLst>
              </xdr:cNvPr>
              <xdr:cNvSpPr txBox="1"/>
            </xdr:nvSpPr>
            <xdr:spPr>
              <a:xfrm>
                <a:off x="978300" y="519813"/>
                <a:ext cx="1450936"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07" name="TextBox 106">
                <a:hlinkClick xmlns:r="http://schemas.openxmlformats.org/officeDocument/2006/relationships" r:id="rId7"/>
                <a:extLst>
                  <a:ext uri="{FF2B5EF4-FFF2-40B4-BE49-F238E27FC236}">
                    <a16:creationId xmlns:a16="http://schemas.microsoft.com/office/drawing/2014/main" id="{70381347-9207-4D4D-8929-7AEFEB6B733E}"/>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08" name="TextBox 107">
                <a:extLst>
                  <a:ext uri="{FF2B5EF4-FFF2-40B4-BE49-F238E27FC236}">
                    <a16:creationId xmlns:a16="http://schemas.microsoft.com/office/drawing/2014/main" id="{BA8C1066-267B-4B1F-93A5-3A87E348D1D0}"/>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2" name="Group 41">
              <a:extLst>
                <a:ext uri="{FF2B5EF4-FFF2-40B4-BE49-F238E27FC236}">
                  <a16:creationId xmlns:a16="http://schemas.microsoft.com/office/drawing/2014/main" id="{3D721120-E6D6-4E73-A00F-922F8E34111E}"/>
                </a:ext>
              </a:extLst>
            </xdr:cNvPr>
            <xdr:cNvGrpSpPr/>
          </xdr:nvGrpSpPr>
          <xdr:grpSpPr>
            <a:xfrm>
              <a:off x="3302711" y="0"/>
              <a:ext cx="1584244" cy="662238"/>
              <a:chOff x="2530688" y="0"/>
              <a:chExt cx="1484909" cy="663813"/>
            </a:xfrm>
          </xdr:grpSpPr>
          <xdr:sp macro="" textlink="">
            <xdr:nvSpPr>
              <xdr:cNvPr id="102" name="TextBox 101">
                <a:hlinkClick xmlns:r="http://schemas.openxmlformats.org/officeDocument/2006/relationships" r:id="rId8"/>
                <a:extLst>
                  <a:ext uri="{FF2B5EF4-FFF2-40B4-BE49-F238E27FC236}">
                    <a16:creationId xmlns:a16="http://schemas.microsoft.com/office/drawing/2014/main" id="{96D79596-8129-46F4-BB13-DA696CFDF73E}"/>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03" name="TextBox 102">
                <a:hlinkClick xmlns:r="http://schemas.openxmlformats.org/officeDocument/2006/relationships" r:id="rId9"/>
                <a:extLst>
                  <a:ext uri="{FF2B5EF4-FFF2-40B4-BE49-F238E27FC236}">
                    <a16:creationId xmlns:a16="http://schemas.microsoft.com/office/drawing/2014/main" id="{58E2F55C-C5A8-4F40-A4C8-A768CAC24297}"/>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04" name="TextBox 103">
                <a:extLst>
                  <a:ext uri="{FF2B5EF4-FFF2-40B4-BE49-F238E27FC236}">
                    <a16:creationId xmlns:a16="http://schemas.microsoft.com/office/drawing/2014/main" id="{36AAF179-A952-4388-B37C-987DD4048EFF}"/>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3" name="Group 42">
              <a:extLst>
                <a:ext uri="{FF2B5EF4-FFF2-40B4-BE49-F238E27FC236}">
                  <a16:creationId xmlns:a16="http://schemas.microsoft.com/office/drawing/2014/main" id="{36C377A3-B65E-4E76-BFED-450FD60CA52A}"/>
                </a:ext>
              </a:extLst>
            </xdr:cNvPr>
            <xdr:cNvGrpSpPr/>
          </xdr:nvGrpSpPr>
          <xdr:grpSpPr>
            <a:xfrm>
              <a:off x="4954554" y="0"/>
              <a:ext cx="1562560" cy="662238"/>
              <a:chOff x="4078956" y="0"/>
              <a:chExt cx="1464584" cy="663813"/>
            </a:xfrm>
          </xdr:grpSpPr>
          <xdr:sp macro="" textlink="">
            <xdr:nvSpPr>
              <xdr:cNvPr id="99" name="TextBox 98">
                <a:hlinkClick xmlns:r="http://schemas.openxmlformats.org/officeDocument/2006/relationships" r:id="rId10"/>
                <a:extLst>
                  <a:ext uri="{FF2B5EF4-FFF2-40B4-BE49-F238E27FC236}">
                    <a16:creationId xmlns:a16="http://schemas.microsoft.com/office/drawing/2014/main" id="{9A0DC046-E98B-43CE-AFB5-53B2BACD6304}"/>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00" name="TextBox 99">
                <a:hlinkClick xmlns:r="http://schemas.openxmlformats.org/officeDocument/2006/relationships" r:id="rId11"/>
                <a:extLst>
                  <a:ext uri="{FF2B5EF4-FFF2-40B4-BE49-F238E27FC236}">
                    <a16:creationId xmlns:a16="http://schemas.microsoft.com/office/drawing/2014/main" id="{548B5660-BBAA-4CC5-BA0D-D9A4A127B216}"/>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01" name="TextBox 100">
                <a:extLst>
                  <a:ext uri="{FF2B5EF4-FFF2-40B4-BE49-F238E27FC236}">
                    <a16:creationId xmlns:a16="http://schemas.microsoft.com/office/drawing/2014/main" id="{A4997D19-0FD0-401C-BB1C-2FB6B5FC3327}"/>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4" name="Group 43">
              <a:extLst>
                <a:ext uri="{FF2B5EF4-FFF2-40B4-BE49-F238E27FC236}">
                  <a16:creationId xmlns:a16="http://schemas.microsoft.com/office/drawing/2014/main" id="{08B300B4-1E8E-40DA-9FB1-18EB11EF1080}"/>
                </a:ext>
              </a:extLst>
            </xdr:cNvPr>
            <xdr:cNvGrpSpPr/>
          </xdr:nvGrpSpPr>
          <xdr:grpSpPr>
            <a:xfrm>
              <a:off x="6635513" y="0"/>
              <a:ext cx="1584243" cy="662238"/>
              <a:chOff x="5654517" y="0"/>
              <a:chExt cx="1484908" cy="663813"/>
            </a:xfrm>
          </xdr:grpSpPr>
          <xdr:sp macro="" textlink="">
            <xdr:nvSpPr>
              <xdr:cNvPr id="96" name="TextBox 95">
                <a:hlinkClick xmlns:r="http://schemas.openxmlformats.org/officeDocument/2006/relationships" r:id="rId12"/>
                <a:extLst>
                  <a:ext uri="{FF2B5EF4-FFF2-40B4-BE49-F238E27FC236}">
                    <a16:creationId xmlns:a16="http://schemas.microsoft.com/office/drawing/2014/main" id="{1048B1A0-31A4-4D88-B1C5-3B34A8551B44}"/>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97" name="TextBox 96">
                <a:hlinkClick xmlns:r="http://schemas.openxmlformats.org/officeDocument/2006/relationships" r:id="rId13"/>
                <a:extLst>
                  <a:ext uri="{FF2B5EF4-FFF2-40B4-BE49-F238E27FC236}">
                    <a16:creationId xmlns:a16="http://schemas.microsoft.com/office/drawing/2014/main" id="{AE192836-DC07-4A8E-B8CE-51536050E437}"/>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98" name="TextBox 97">
                <a:extLst>
                  <a:ext uri="{FF2B5EF4-FFF2-40B4-BE49-F238E27FC236}">
                    <a16:creationId xmlns:a16="http://schemas.microsoft.com/office/drawing/2014/main" id="{AA40D457-9562-41F5-97F4-107AD809A1E0}"/>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5" name="Group 44">
              <a:extLst>
                <a:ext uri="{FF2B5EF4-FFF2-40B4-BE49-F238E27FC236}">
                  <a16:creationId xmlns:a16="http://schemas.microsoft.com/office/drawing/2014/main" id="{95C4393F-6E03-47A0-8C7A-9C55904777F1}"/>
                </a:ext>
              </a:extLst>
            </xdr:cNvPr>
            <xdr:cNvGrpSpPr/>
          </xdr:nvGrpSpPr>
          <xdr:grpSpPr>
            <a:xfrm>
              <a:off x="8301914" y="0"/>
              <a:ext cx="1584243" cy="981336"/>
              <a:chOff x="7216431" y="0"/>
              <a:chExt cx="1484908" cy="978138"/>
            </a:xfrm>
          </xdr:grpSpPr>
          <xdr:sp macro="" textlink="">
            <xdr:nvSpPr>
              <xdr:cNvPr id="91" name="TextBox 90">
                <a:hlinkClick xmlns:r="http://schemas.openxmlformats.org/officeDocument/2006/relationships" r:id="rId14"/>
                <a:extLst>
                  <a:ext uri="{FF2B5EF4-FFF2-40B4-BE49-F238E27FC236}">
                    <a16:creationId xmlns:a16="http://schemas.microsoft.com/office/drawing/2014/main" id="{6DE5CD26-645A-475E-BE1A-ED06764C4DB9}"/>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92" name="TextBox 91">
                <a:hlinkClick xmlns:r="http://schemas.openxmlformats.org/officeDocument/2006/relationships" r:id="rId15"/>
                <a:extLst>
                  <a:ext uri="{FF2B5EF4-FFF2-40B4-BE49-F238E27FC236}">
                    <a16:creationId xmlns:a16="http://schemas.microsoft.com/office/drawing/2014/main" id="{EE4617BB-1577-42A2-8183-3FFA45BBEF46}"/>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93" name="TextBox 92">
                <a:hlinkClick xmlns:r="http://schemas.openxmlformats.org/officeDocument/2006/relationships" r:id="rId16"/>
                <a:extLst>
                  <a:ext uri="{FF2B5EF4-FFF2-40B4-BE49-F238E27FC236}">
                    <a16:creationId xmlns:a16="http://schemas.microsoft.com/office/drawing/2014/main" id="{12542D2E-7271-4CB6-9187-267848E050A7}"/>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94" name="TextBox 93">
                <a:extLst>
                  <a:ext uri="{FF2B5EF4-FFF2-40B4-BE49-F238E27FC236}">
                    <a16:creationId xmlns:a16="http://schemas.microsoft.com/office/drawing/2014/main" id="{E3750452-4C23-46BD-8184-ED6B023C54AA}"/>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95" name="TextBox 94">
                <a:hlinkClick xmlns:r="http://schemas.openxmlformats.org/officeDocument/2006/relationships" r:id="rId17"/>
                <a:extLst>
                  <a:ext uri="{FF2B5EF4-FFF2-40B4-BE49-F238E27FC236}">
                    <a16:creationId xmlns:a16="http://schemas.microsoft.com/office/drawing/2014/main" id="{F09427AB-47B2-4966-905F-1565CB743D57}"/>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46" name="Group 45">
              <a:extLst>
                <a:ext uri="{FF2B5EF4-FFF2-40B4-BE49-F238E27FC236}">
                  <a16:creationId xmlns:a16="http://schemas.microsoft.com/office/drawing/2014/main" id="{5E903195-9BBA-4E33-AFBF-059C0F6FBED1}"/>
                </a:ext>
              </a:extLst>
            </xdr:cNvPr>
            <xdr:cNvGrpSpPr/>
          </xdr:nvGrpSpPr>
          <xdr:grpSpPr>
            <a:xfrm>
              <a:off x="9962104" y="0"/>
              <a:ext cx="1588508" cy="821118"/>
              <a:chOff x="8772524" y="0"/>
              <a:chExt cx="1488905" cy="820275"/>
            </a:xfrm>
          </xdr:grpSpPr>
          <xdr:sp macro="" textlink="">
            <xdr:nvSpPr>
              <xdr:cNvPr id="87" name="TextBox 86">
                <a:hlinkClick xmlns:r="http://schemas.openxmlformats.org/officeDocument/2006/relationships" r:id="rId18"/>
                <a:extLst>
                  <a:ext uri="{FF2B5EF4-FFF2-40B4-BE49-F238E27FC236}">
                    <a16:creationId xmlns:a16="http://schemas.microsoft.com/office/drawing/2014/main" id="{4DF65AEA-4A4B-448D-A5C0-929E0EFA3A0F}"/>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88" name="TextBox 87">
                <a:hlinkClick xmlns:r="http://schemas.openxmlformats.org/officeDocument/2006/relationships" r:id="rId19"/>
                <a:extLst>
                  <a:ext uri="{FF2B5EF4-FFF2-40B4-BE49-F238E27FC236}">
                    <a16:creationId xmlns:a16="http://schemas.microsoft.com/office/drawing/2014/main" id="{D0B83142-42E0-4B16-817A-36E4B972112D}"/>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89" name="TextBox 88">
                <a:extLst>
                  <a:ext uri="{FF2B5EF4-FFF2-40B4-BE49-F238E27FC236}">
                    <a16:creationId xmlns:a16="http://schemas.microsoft.com/office/drawing/2014/main" id="{D7F6821C-536D-42D4-BF4B-E0E9A165AE23}"/>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90" name="TextBox 89">
                <a:hlinkClick xmlns:r="http://schemas.openxmlformats.org/officeDocument/2006/relationships" r:id="rId20"/>
                <a:extLst>
                  <a:ext uri="{FF2B5EF4-FFF2-40B4-BE49-F238E27FC236}">
                    <a16:creationId xmlns:a16="http://schemas.microsoft.com/office/drawing/2014/main" id="{E9649120-C086-4D82-82A1-20988848B2D4}"/>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80" name="Group 79">
              <a:extLst>
                <a:ext uri="{FF2B5EF4-FFF2-40B4-BE49-F238E27FC236}">
                  <a16:creationId xmlns:a16="http://schemas.microsoft.com/office/drawing/2014/main" id="{098F74C4-9CF8-40C3-8304-330D42C14983}"/>
                </a:ext>
              </a:extLst>
            </xdr:cNvPr>
            <xdr:cNvGrpSpPr/>
          </xdr:nvGrpSpPr>
          <xdr:grpSpPr>
            <a:xfrm>
              <a:off x="0" y="0"/>
              <a:ext cx="1584245" cy="1006853"/>
              <a:chOff x="0" y="0"/>
              <a:chExt cx="1584245" cy="1006853"/>
            </a:xfrm>
          </xdr:grpSpPr>
          <xdr:sp macro="" textlink="">
            <xdr:nvSpPr>
              <xdr:cNvPr id="82" name="TextBox 81">
                <a:hlinkClick xmlns:r="http://schemas.openxmlformats.org/officeDocument/2006/relationships" r:id="rId21"/>
                <a:extLst>
                  <a:ext uri="{FF2B5EF4-FFF2-40B4-BE49-F238E27FC236}">
                    <a16:creationId xmlns:a16="http://schemas.microsoft.com/office/drawing/2014/main" id="{41312579-2DC9-40AD-9E23-ADBBC3C31C59}"/>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83" name="TextBox 82">
                <a:hlinkClick xmlns:r="http://schemas.openxmlformats.org/officeDocument/2006/relationships" r:id="rId22"/>
                <a:extLst>
                  <a:ext uri="{FF2B5EF4-FFF2-40B4-BE49-F238E27FC236}">
                    <a16:creationId xmlns:a16="http://schemas.microsoft.com/office/drawing/2014/main" id="{0C3509A4-3ADE-453D-93F8-6247EBD75869}"/>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84" name="TextBox 83">
                <a:extLst>
                  <a:ext uri="{FF2B5EF4-FFF2-40B4-BE49-F238E27FC236}">
                    <a16:creationId xmlns:a16="http://schemas.microsoft.com/office/drawing/2014/main" id="{481815D0-724A-453D-9352-3C0D362DF029}"/>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85" name="TextBox 84">
                <a:hlinkClick xmlns:r="http://schemas.openxmlformats.org/officeDocument/2006/relationships" r:id="rId23"/>
                <a:extLst>
                  <a:ext uri="{FF2B5EF4-FFF2-40B4-BE49-F238E27FC236}">
                    <a16:creationId xmlns:a16="http://schemas.microsoft.com/office/drawing/2014/main" id="{0474C7D8-A709-4850-9FA1-3A2D514675D1}"/>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86" name="TextBox 85">
                <a:hlinkClick xmlns:r="http://schemas.openxmlformats.org/officeDocument/2006/relationships" r:id="rId24"/>
                <a:extLst>
                  <a:ext uri="{FF2B5EF4-FFF2-40B4-BE49-F238E27FC236}">
                    <a16:creationId xmlns:a16="http://schemas.microsoft.com/office/drawing/2014/main" id="{3BA09BEA-DD27-4151-A37B-EF4263DCDC03}"/>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81" name="Picture 80">
              <a:extLst>
                <a:ext uri="{FF2B5EF4-FFF2-40B4-BE49-F238E27FC236}">
                  <a16:creationId xmlns:a16="http://schemas.microsoft.com/office/drawing/2014/main" id="{08DF8708-5CD2-45F2-A7E4-8CE52C5A2F8B}"/>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17</xdr:col>
      <xdr:colOff>478034</xdr:colOff>
      <xdr:row>7</xdr:row>
      <xdr:rowOff>134475</xdr:rowOff>
    </xdr:to>
    <xdr:grpSp>
      <xdr:nvGrpSpPr>
        <xdr:cNvPr id="38" name="Group 37">
          <a:extLst>
            <a:ext uri="{FF2B5EF4-FFF2-40B4-BE49-F238E27FC236}">
              <a16:creationId xmlns:a16="http://schemas.microsoft.com/office/drawing/2014/main" id="{ED573CE3-8570-4221-8A95-869352C06580}"/>
            </a:ext>
          </a:extLst>
        </xdr:cNvPr>
        <xdr:cNvGrpSpPr/>
      </xdr:nvGrpSpPr>
      <xdr:grpSpPr>
        <a:xfrm>
          <a:off x="0" y="0"/>
          <a:ext cx="13565384" cy="1467975"/>
          <a:chOff x="0" y="0"/>
          <a:chExt cx="13565384" cy="1467975"/>
        </a:xfrm>
      </xdr:grpSpPr>
      <xdr:grpSp>
        <xdr:nvGrpSpPr>
          <xdr:cNvPr id="39" name="Group 38">
            <a:extLst>
              <a:ext uri="{FF2B5EF4-FFF2-40B4-BE49-F238E27FC236}">
                <a16:creationId xmlns:a16="http://schemas.microsoft.com/office/drawing/2014/main" id="{2E59B461-C425-466D-AC23-264D0B159D7A}"/>
              </a:ext>
            </a:extLst>
          </xdr:cNvPr>
          <xdr:cNvGrpSpPr/>
        </xdr:nvGrpSpPr>
        <xdr:grpSpPr>
          <a:xfrm>
            <a:off x="1652795" y="804449"/>
            <a:ext cx="9867209" cy="663526"/>
            <a:chOff x="984225" y="802812"/>
            <a:chExt cx="9248512" cy="665163"/>
          </a:xfrm>
        </xdr:grpSpPr>
        <xdr:sp macro="" textlink="">
          <xdr:nvSpPr>
            <xdr:cNvPr id="112" name="TextBox 111">
              <a:hlinkClick xmlns:r="http://schemas.openxmlformats.org/officeDocument/2006/relationships" r:id="rId1"/>
              <a:extLst>
                <a:ext uri="{FF2B5EF4-FFF2-40B4-BE49-F238E27FC236}">
                  <a16:creationId xmlns:a16="http://schemas.microsoft.com/office/drawing/2014/main" id="{38B45865-5F2E-47C1-823E-5A54C7CF256E}"/>
                </a:ext>
              </a:extLst>
            </xdr:cNvPr>
            <xdr:cNvSpPr txBox="1"/>
          </xdr:nvSpPr>
          <xdr:spPr>
            <a:xfrm>
              <a:off x="989732" y="1162050"/>
              <a:ext cx="1450937" cy="144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13" name="TextBox 112">
              <a:hlinkClick xmlns:r="http://schemas.openxmlformats.org/officeDocument/2006/relationships" r:id="rId2"/>
              <a:extLst>
                <a:ext uri="{FF2B5EF4-FFF2-40B4-BE49-F238E27FC236}">
                  <a16:creationId xmlns:a16="http://schemas.microsoft.com/office/drawing/2014/main" id="{AD3BA878-ED9D-4C4D-A777-1A60B9836BE1}"/>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14" name="TextBox 113">
              <a:hlinkClick xmlns:r="http://schemas.openxmlformats.org/officeDocument/2006/relationships" r:id="rId3"/>
              <a:extLst>
                <a:ext uri="{FF2B5EF4-FFF2-40B4-BE49-F238E27FC236}">
                  <a16:creationId xmlns:a16="http://schemas.microsoft.com/office/drawing/2014/main" id="{5D6CC056-75D7-415C-89B1-EE732D0C7482}"/>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15" name="TextBox 114">
              <a:extLst>
                <a:ext uri="{FF2B5EF4-FFF2-40B4-BE49-F238E27FC236}">
                  <a16:creationId xmlns:a16="http://schemas.microsoft.com/office/drawing/2014/main" id="{860DC060-EC71-473C-8891-B95EBF32F20A}"/>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16" name="TextBox 115">
              <a:hlinkClick xmlns:r="http://schemas.openxmlformats.org/officeDocument/2006/relationships" r:id="rId4"/>
              <a:extLst>
                <a:ext uri="{FF2B5EF4-FFF2-40B4-BE49-F238E27FC236}">
                  <a16:creationId xmlns:a16="http://schemas.microsoft.com/office/drawing/2014/main" id="{4662D005-9F4A-42C8-893D-48A21BA5D2A2}"/>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40" name="Group 39">
            <a:extLst>
              <a:ext uri="{FF2B5EF4-FFF2-40B4-BE49-F238E27FC236}">
                <a16:creationId xmlns:a16="http://schemas.microsoft.com/office/drawing/2014/main" id="{CF5F2FD8-AD73-4391-83E8-F0B241FD8A7F}"/>
              </a:ext>
            </a:extLst>
          </xdr:cNvPr>
          <xdr:cNvGrpSpPr/>
        </xdr:nvGrpSpPr>
        <xdr:grpSpPr>
          <a:xfrm>
            <a:off x="0" y="0"/>
            <a:ext cx="13565384" cy="1006853"/>
            <a:chOff x="0" y="0"/>
            <a:chExt cx="13565384" cy="1006853"/>
          </a:xfrm>
        </xdr:grpSpPr>
        <xdr:grpSp>
          <xdr:nvGrpSpPr>
            <xdr:cNvPr id="41" name="Group 40">
              <a:extLst>
                <a:ext uri="{FF2B5EF4-FFF2-40B4-BE49-F238E27FC236}">
                  <a16:creationId xmlns:a16="http://schemas.microsoft.com/office/drawing/2014/main" id="{5AFA96AB-9407-4C84-BD4C-D6086582B385}"/>
                </a:ext>
              </a:extLst>
            </xdr:cNvPr>
            <xdr:cNvGrpSpPr/>
          </xdr:nvGrpSpPr>
          <xdr:grpSpPr>
            <a:xfrm>
              <a:off x="1646474" y="0"/>
              <a:ext cx="1591505" cy="826333"/>
              <a:chOff x="978300" y="0"/>
              <a:chExt cx="1491714" cy="825738"/>
            </a:xfrm>
          </xdr:grpSpPr>
          <xdr:sp macro="" textlink="">
            <xdr:nvSpPr>
              <xdr:cNvPr id="72" name="TextBox 71">
                <a:hlinkClick xmlns:r="http://schemas.openxmlformats.org/officeDocument/2006/relationships" r:id="rId5"/>
                <a:extLst>
                  <a:ext uri="{FF2B5EF4-FFF2-40B4-BE49-F238E27FC236}">
                    <a16:creationId xmlns:a16="http://schemas.microsoft.com/office/drawing/2014/main" id="{A359019B-EE85-48D6-B921-D4ADE51AAF3F}"/>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73" name="TextBox 72">
                <a:hlinkClick xmlns:r="http://schemas.openxmlformats.org/officeDocument/2006/relationships" r:id="rId6"/>
                <a:extLst>
                  <a:ext uri="{FF2B5EF4-FFF2-40B4-BE49-F238E27FC236}">
                    <a16:creationId xmlns:a16="http://schemas.microsoft.com/office/drawing/2014/main" id="{93607582-7E77-4CDF-B3A1-66B4DA56CFA5}"/>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74" name="TextBox 73">
                <a:hlinkClick xmlns:r="http://schemas.openxmlformats.org/officeDocument/2006/relationships" r:id="rId7"/>
                <a:extLst>
                  <a:ext uri="{FF2B5EF4-FFF2-40B4-BE49-F238E27FC236}">
                    <a16:creationId xmlns:a16="http://schemas.microsoft.com/office/drawing/2014/main" id="{6D3DB4FC-B627-4FF0-9F1C-2E85FDDC96F2}"/>
                  </a:ext>
                </a:extLst>
              </xdr:cNvPr>
              <xdr:cNvSpPr txBox="1"/>
            </xdr:nvSpPr>
            <xdr:spPr>
              <a:xfrm>
                <a:off x="978300" y="681738"/>
                <a:ext cx="1450936"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1" name="TextBox 110">
                <a:extLst>
                  <a:ext uri="{FF2B5EF4-FFF2-40B4-BE49-F238E27FC236}">
                    <a16:creationId xmlns:a16="http://schemas.microsoft.com/office/drawing/2014/main" id="{605C92CD-4413-4C1C-BF4B-D4ADAD519898}"/>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2" name="Group 41">
              <a:extLst>
                <a:ext uri="{FF2B5EF4-FFF2-40B4-BE49-F238E27FC236}">
                  <a16:creationId xmlns:a16="http://schemas.microsoft.com/office/drawing/2014/main" id="{569A3644-5C00-42CD-9D85-80A7C499CCED}"/>
                </a:ext>
              </a:extLst>
            </xdr:cNvPr>
            <xdr:cNvGrpSpPr/>
          </xdr:nvGrpSpPr>
          <xdr:grpSpPr>
            <a:xfrm>
              <a:off x="3302711" y="0"/>
              <a:ext cx="1584244" cy="662238"/>
              <a:chOff x="2530688" y="0"/>
              <a:chExt cx="1484909" cy="663813"/>
            </a:xfrm>
          </xdr:grpSpPr>
          <xdr:sp macro="" textlink="">
            <xdr:nvSpPr>
              <xdr:cNvPr id="69" name="TextBox 68">
                <a:hlinkClick xmlns:r="http://schemas.openxmlformats.org/officeDocument/2006/relationships" r:id="rId8"/>
                <a:extLst>
                  <a:ext uri="{FF2B5EF4-FFF2-40B4-BE49-F238E27FC236}">
                    <a16:creationId xmlns:a16="http://schemas.microsoft.com/office/drawing/2014/main" id="{4B6E761B-F2BA-4D6F-82D5-C37C97E30C32}"/>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70" name="TextBox 69">
                <a:hlinkClick xmlns:r="http://schemas.openxmlformats.org/officeDocument/2006/relationships" r:id="rId9"/>
                <a:extLst>
                  <a:ext uri="{FF2B5EF4-FFF2-40B4-BE49-F238E27FC236}">
                    <a16:creationId xmlns:a16="http://schemas.microsoft.com/office/drawing/2014/main" id="{5FD767CA-9B8C-483B-9FFB-03FEBAAE880D}"/>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71" name="TextBox 70">
                <a:extLst>
                  <a:ext uri="{FF2B5EF4-FFF2-40B4-BE49-F238E27FC236}">
                    <a16:creationId xmlns:a16="http://schemas.microsoft.com/office/drawing/2014/main" id="{6EE1735D-7A1F-4BEA-A246-66C07588FE5C}"/>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43" name="Group 42">
              <a:extLst>
                <a:ext uri="{FF2B5EF4-FFF2-40B4-BE49-F238E27FC236}">
                  <a16:creationId xmlns:a16="http://schemas.microsoft.com/office/drawing/2014/main" id="{26F24683-6CE8-45E7-9BFC-9458A17ABC56}"/>
                </a:ext>
              </a:extLst>
            </xdr:cNvPr>
            <xdr:cNvGrpSpPr/>
          </xdr:nvGrpSpPr>
          <xdr:grpSpPr>
            <a:xfrm>
              <a:off x="4954554" y="0"/>
              <a:ext cx="1562560" cy="662238"/>
              <a:chOff x="4078956" y="0"/>
              <a:chExt cx="1464584" cy="663813"/>
            </a:xfrm>
          </xdr:grpSpPr>
          <xdr:sp macro="" textlink="">
            <xdr:nvSpPr>
              <xdr:cNvPr id="66" name="TextBox 65">
                <a:hlinkClick xmlns:r="http://schemas.openxmlformats.org/officeDocument/2006/relationships" r:id="rId10"/>
                <a:extLst>
                  <a:ext uri="{FF2B5EF4-FFF2-40B4-BE49-F238E27FC236}">
                    <a16:creationId xmlns:a16="http://schemas.microsoft.com/office/drawing/2014/main" id="{AD416A3A-8DD3-474A-AFC6-E195BBEDF932}"/>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67" name="TextBox 66">
                <a:hlinkClick xmlns:r="http://schemas.openxmlformats.org/officeDocument/2006/relationships" r:id="rId11"/>
                <a:extLst>
                  <a:ext uri="{FF2B5EF4-FFF2-40B4-BE49-F238E27FC236}">
                    <a16:creationId xmlns:a16="http://schemas.microsoft.com/office/drawing/2014/main" id="{FF64BD55-54E0-430C-80C8-624DEAB8FABB}"/>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68" name="TextBox 67">
                <a:extLst>
                  <a:ext uri="{FF2B5EF4-FFF2-40B4-BE49-F238E27FC236}">
                    <a16:creationId xmlns:a16="http://schemas.microsoft.com/office/drawing/2014/main" id="{45E0DE00-4651-4A24-A474-06F821D93FAB}"/>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44" name="Group 43">
              <a:extLst>
                <a:ext uri="{FF2B5EF4-FFF2-40B4-BE49-F238E27FC236}">
                  <a16:creationId xmlns:a16="http://schemas.microsoft.com/office/drawing/2014/main" id="{BFB13F89-7B96-4F5C-B90D-AA251D6F88DD}"/>
                </a:ext>
              </a:extLst>
            </xdr:cNvPr>
            <xdr:cNvGrpSpPr/>
          </xdr:nvGrpSpPr>
          <xdr:grpSpPr>
            <a:xfrm>
              <a:off x="6635513" y="0"/>
              <a:ext cx="1584243" cy="662238"/>
              <a:chOff x="5654517" y="0"/>
              <a:chExt cx="1484908" cy="663813"/>
            </a:xfrm>
          </xdr:grpSpPr>
          <xdr:sp macro="" textlink="">
            <xdr:nvSpPr>
              <xdr:cNvPr id="63" name="TextBox 62">
                <a:hlinkClick xmlns:r="http://schemas.openxmlformats.org/officeDocument/2006/relationships" r:id="rId12"/>
                <a:extLst>
                  <a:ext uri="{FF2B5EF4-FFF2-40B4-BE49-F238E27FC236}">
                    <a16:creationId xmlns:a16="http://schemas.microsoft.com/office/drawing/2014/main" id="{CF99DC3D-197C-4707-B28F-C0EDCF228C15}"/>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64" name="TextBox 63">
                <a:hlinkClick xmlns:r="http://schemas.openxmlformats.org/officeDocument/2006/relationships" r:id="rId13"/>
                <a:extLst>
                  <a:ext uri="{FF2B5EF4-FFF2-40B4-BE49-F238E27FC236}">
                    <a16:creationId xmlns:a16="http://schemas.microsoft.com/office/drawing/2014/main" id="{F7E51C67-0287-4E5D-9A53-A1ED806458BA}"/>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65" name="TextBox 64">
                <a:extLst>
                  <a:ext uri="{FF2B5EF4-FFF2-40B4-BE49-F238E27FC236}">
                    <a16:creationId xmlns:a16="http://schemas.microsoft.com/office/drawing/2014/main" id="{89219D9D-9590-4F6D-89AE-7724ED47330F}"/>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45" name="Group 44">
              <a:extLst>
                <a:ext uri="{FF2B5EF4-FFF2-40B4-BE49-F238E27FC236}">
                  <a16:creationId xmlns:a16="http://schemas.microsoft.com/office/drawing/2014/main" id="{1E053526-9C19-43F1-874F-2B3E3895A3F3}"/>
                </a:ext>
              </a:extLst>
            </xdr:cNvPr>
            <xdr:cNvGrpSpPr/>
          </xdr:nvGrpSpPr>
          <xdr:grpSpPr>
            <a:xfrm>
              <a:off x="8301914" y="0"/>
              <a:ext cx="1584243" cy="981336"/>
              <a:chOff x="7216431" y="0"/>
              <a:chExt cx="1484908" cy="978138"/>
            </a:xfrm>
          </xdr:grpSpPr>
          <xdr:sp macro="" textlink="">
            <xdr:nvSpPr>
              <xdr:cNvPr id="58" name="TextBox 57">
                <a:hlinkClick xmlns:r="http://schemas.openxmlformats.org/officeDocument/2006/relationships" r:id="rId14"/>
                <a:extLst>
                  <a:ext uri="{FF2B5EF4-FFF2-40B4-BE49-F238E27FC236}">
                    <a16:creationId xmlns:a16="http://schemas.microsoft.com/office/drawing/2014/main" id="{BF236C1A-2328-4D54-9A80-49275FB9690A}"/>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59" name="TextBox 58">
                <a:hlinkClick xmlns:r="http://schemas.openxmlformats.org/officeDocument/2006/relationships" r:id="rId15"/>
                <a:extLst>
                  <a:ext uri="{FF2B5EF4-FFF2-40B4-BE49-F238E27FC236}">
                    <a16:creationId xmlns:a16="http://schemas.microsoft.com/office/drawing/2014/main" id="{BF4A1F0A-40EB-4EBC-965C-FC6C4EE8AC8B}"/>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0" name="TextBox 59">
                <a:hlinkClick xmlns:r="http://schemas.openxmlformats.org/officeDocument/2006/relationships" r:id="rId16"/>
                <a:extLst>
                  <a:ext uri="{FF2B5EF4-FFF2-40B4-BE49-F238E27FC236}">
                    <a16:creationId xmlns:a16="http://schemas.microsoft.com/office/drawing/2014/main" id="{A35D1573-F1DC-4EA9-A530-69E588E00585}"/>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1" name="TextBox 60">
                <a:extLst>
                  <a:ext uri="{FF2B5EF4-FFF2-40B4-BE49-F238E27FC236}">
                    <a16:creationId xmlns:a16="http://schemas.microsoft.com/office/drawing/2014/main" id="{597C69D9-2349-4898-AF61-D437327B9F13}"/>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2" name="TextBox 61">
                <a:hlinkClick xmlns:r="http://schemas.openxmlformats.org/officeDocument/2006/relationships" r:id="rId17"/>
                <a:extLst>
                  <a:ext uri="{FF2B5EF4-FFF2-40B4-BE49-F238E27FC236}">
                    <a16:creationId xmlns:a16="http://schemas.microsoft.com/office/drawing/2014/main" id="{E62CEB3E-A40A-4294-8008-9381D2D4D12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46" name="Group 45">
              <a:extLst>
                <a:ext uri="{FF2B5EF4-FFF2-40B4-BE49-F238E27FC236}">
                  <a16:creationId xmlns:a16="http://schemas.microsoft.com/office/drawing/2014/main" id="{0EEC8905-84A7-4DC2-A751-E8B9822F1807}"/>
                </a:ext>
              </a:extLst>
            </xdr:cNvPr>
            <xdr:cNvGrpSpPr/>
          </xdr:nvGrpSpPr>
          <xdr:grpSpPr>
            <a:xfrm>
              <a:off x="9962104" y="0"/>
              <a:ext cx="1588508" cy="821118"/>
              <a:chOff x="8772524" y="0"/>
              <a:chExt cx="1488905" cy="820275"/>
            </a:xfrm>
          </xdr:grpSpPr>
          <xdr:sp macro="" textlink="">
            <xdr:nvSpPr>
              <xdr:cNvPr id="54" name="TextBox 53">
                <a:hlinkClick xmlns:r="http://schemas.openxmlformats.org/officeDocument/2006/relationships" r:id="rId18"/>
                <a:extLst>
                  <a:ext uri="{FF2B5EF4-FFF2-40B4-BE49-F238E27FC236}">
                    <a16:creationId xmlns:a16="http://schemas.microsoft.com/office/drawing/2014/main" id="{EF5F49F1-9588-4A08-8E15-F47F9B9E9C87}"/>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55" name="TextBox 54">
                <a:hlinkClick xmlns:r="http://schemas.openxmlformats.org/officeDocument/2006/relationships" r:id="rId19"/>
                <a:extLst>
                  <a:ext uri="{FF2B5EF4-FFF2-40B4-BE49-F238E27FC236}">
                    <a16:creationId xmlns:a16="http://schemas.microsoft.com/office/drawing/2014/main" id="{3FE92834-14CF-47A7-875D-ABD19C8CE56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56" name="TextBox 55">
                <a:extLst>
                  <a:ext uri="{FF2B5EF4-FFF2-40B4-BE49-F238E27FC236}">
                    <a16:creationId xmlns:a16="http://schemas.microsoft.com/office/drawing/2014/main" id="{A5EEF1CB-1946-4303-81D1-A84A64D40361}"/>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57" name="TextBox 56">
                <a:hlinkClick xmlns:r="http://schemas.openxmlformats.org/officeDocument/2006/relationships" r:id="rId20"/>
                <a:extLst>
                  <a:ext uri="{FF2B5EF4-FFF2-40B4-BE49-F238E27FC236}">
                    <a16:creationId xmlns:a16="http://schemas.microsoft.com/office/drawing/2014/main" id="{FCAF85D3-8313-4B83-B49E-FFD0A790310E}"/>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47" name="Group 46">
              <a:extLst>
                <a:ext uri="{FF2B5EF4-FFF2-40B4-BE49-F238E27FC236}">
                  <a16:creationId xmlns:a16="http://schemas.microsoft.com/office/drawing/2014/main" id="{BE92E74D-1C25-41D9-A403-7BFB6DC14088}"/>
                </a:ext>
              </a:extLst>
            </xdr:cNvPr>
            <xdr:cNvGrpSpPr/>
          </xdr:nvGrpSpPr>
          <xdr:grpSpPr>
            <a:xfrm>
              <a:off x="0" y="0"/>
              <a:ext cx="1584245" cy="1006853"/>
              <a:chOff x="0" y="0"/>
              <a:chExt cx="1584245" cy="1006853"/>
            </a:xfrm>
          </xdr:grpSpPr>
          <xdr:sp macro="" textlink="">
            <xdr:nvSpPr>
              <xdr:cNvPr id="49" name="TextBox 48">
                <a:hlinkClick xmlns:r="http://schemas.openxmlformats.org/officeDocument/2006/relationships" r:id="rId21"/>
                <a:extLst>
                  <a:ext uri="{FF2B5EF4-FFF2-40B4-BE49-F238E27FC236}">
                    <a16:creationId xmlns:a16="http://schemas.microsoft.com/office/drawing/2014/main" id="{0D3E8B76-F6CE-4C34-B406-86901C495370}"/>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0" name="TextBox 49">
                <a:hlinkClick xmlns:r="http://schemas.openxmlformats.org/officeDocument/2006/relationships" r:id="rId22"/>
                <a:extLst>
                  <a:ext uri="{FF2B5EF4-FFF2-40B4-BE49-F238E27FC236}">
                    <a16:creationId xmlns:a16="http://schemas.microsoft.com/office/drawing/2014/main" id="{369D4838-68E7-4D22-A05E-00B649A61118}"/>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1" name="TextBox 50">
                <a:extLst>
                  <a:ext uri="{FF2B5EF4-FFF2-40B4-BE49-F238E27FC236}">
                    <a16:creationId xmlns:a16="http://schemas.microsoft.com/office/drawing/2014/main" id="{EE81F862-DF75-4AC6-B9B5-7A5A6443C51B}"/>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2" name="TextBox 51">
                <a:hlinkClick xmlns:r="http://schemas.openxmlformats.org/officeDocument/2006/relationships" r:id="rId23"/>
                <a:extLst>
                  <a:ext uri="{FF2B5EF4-FFF2-40B4-BE49-F238E27FC236}">
                    <a16:creationId xmlns:a16="http://schemas.microsoft.com/office/drawing/2014/main" id="{46B94A50-B9F2-4031-ACC8-77D7C040B28A}"/>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53" name="TextBox 52">
                <a:hlinkClick xmlns:r="http://schemas.openxmlformats.org/officeDocument/2006/relationships" r:id="rId24"/>
                <a:extLst>
                  <a:ext uri="{FF2B5EF4-FFF2-40B4-BE49-F238E27FC236}">
                    <a16:creationId xmlns:a16="http://schemas.microsoft.com/office/drawing/2014/main" id="{2E2559FB-98DB-4761-827D-B95B36100F26}"/>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48" name="Picture 47">
              <a:extLst>
                <a:ext uri="{FF2B5EF4-FFF2-40B4-BE49-F238E27FC236}">
                  <a16:creationId xmlns:a16="http://schemas.microsoft.com/office/drawing/2014/main" id="{798F2D07-3525-4C13-87A4-9A29A81E91C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258959</xdr:colOff>
      <xdr:row>7</xdr:row>
      <xdr:rowOff>134475</xdr:rowOff>
    </xdr:to>
    <xdr:grpSp>
      <xdr:nvGrpSpPr>
        <xdr:cNvPr id="45" name="Group 44">
          <a:extLst>
            <a:ext uri="{FF2B5EF4-FFF2-40B4-BE49-F238E27FC236}">
              <a16:creationId xmlns:a16="http://schemas.microsoft.com/office/drawing/2014/main" id="{E358CCB1-1EE5-4ABA-8FBE-D4AD4772672A}"/>
            </a:ext>
          </a:extLst>
        </xdr:cNvPr>
        <xdr:cNvGrpSpPr/>
      </xdr:nvGrpSpPr>
      <xdr:grpSpPr>
        <a:xfrm>
          <a:off x="0" y="0"/>
          <a:ext cx="13565384" cy="1467975"/>
          <a:chOff x="0" y="0"/>
          <a:chExt cx="13565384" cy="1467975"/>
        </a:xfrm>
      </xdr:grpSpPr>
      <xdr:grpSp>
        <xdr:nvGrpSpPr>
          <xdr:cNvPr id="46" name="Group 45">
            <a:extLst>
              <a:ext uri="{FF2B5EF4-FFF2-40B4-BE49-F238E27FC236}">
                <a16:creationId xmlns:a16="http://schemas.microsoft.com/office/drawing/2014/main" id="{05EB669E-6247-4181-B576-252C3D13439E}"/>
              </a:ext>
            </a:extLst>
          </xdr:cNvPr>
          <xdr:cNvGrpSpPr/>
        </xdr:nvGrpSpPr>
        <xdr:grpSpPr>
          <a:xfrm>
            <a:off x="1652795" y="804449"/>
            <a:ext cx="9867209" cy="663526"/>
            <a:chOff x="984225" y="802812"/>
            <a:chExt cx="9248512" cy="665163"/>
          </a:xfrm>
        </xdr:grpSpPr>
        <xdr:sp macro="" textlink="">
          <xdr:nvSpPr>
            <xdr:cNvPr id="125" name="TextBox 124">
              <a:hlinkClick xmlns:r="http://schemas.openxmlformats.org/officeDocument/2006/relationships" r:id="rId1"/>
              <a:extLst>
                <a:ext uri="{FF2B5EF4-FFF2-40B4-BE49-F238E27FC236}">
                  <a16:creationId xmlns:a16="http://schemas.microsoft.com/office/drawing/2014/main" id="{C5C92644-7490-48B1-899F-98C428B0CCC7}"/>
                </a:ext>
              </a:extLst>
            </xdr:cNvPr>
            <xdr:cNvSpPr txBox="1"/>
          </xdr:nvSpPr>
          <xdr:spPr>
            <a:xfrm>
              <a:off x="989732" y="1162050"/>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26" name="TextBox 125">
              <a:hlinkClick xmlns:r="http://schemas.openxmlformats.org/officeDocument/2006/relationships" r:id="rId2"/>
              <a:extLst>
                <a:ext uri="{FF2B5EF4-FFF2-40B4-BE49-F238E27FC236}">
                  <a16:creationId xmlns:a16="http://schemas.microsoft.com/office/drawing/2014/main" id="{1547A272-22A2-4FCD-966D-871E9757FC81}"/>
                </a:ext>
              </a:extLst>
            </xdr:cNvPr>
            <xdr:cNvSpPr txBox="1"/>
          </xdr:nvSpPr>
          <xdr:spPr>
            <a:xfrm>
              <a:off x="989732" y="13239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27" name="TextBox 126">
              <a:hlinkClick xmlns:r="http://schemas.openxmlformats.org/officeDocument/2006/relationships" r:id="rId3"/>
              <a:extLst>
                <a:ext uri="{FF2B5EF4-FFF2-40B4-BE49-F238E27FC236}">
                  <a16:creationId xmlns:a16="http://schemas.microsoft.com/office/drawing/2014/main" id="{E90DCE1F-2676-4EEE-A67A-6D2D76DFAF4C}"/>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28" name="TextBox 127">
              <a:extLst>
                <a:ext uri="{FF2B5EF4-FFF2-40B4-BE49-F238E27FC236}">
                  <a16:creationId xmlns:a16="http://schemas.microsoft.com/office/drawing/2014/main" id="{87B460E9-6A0F-4842-A394-E544A595B069}"/>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29" name="TextBox 128">
              <a:hlinkClick xmlns:r="http://schemas.openxmlformats.org/officeDocument/2006/relationships" r:id="rId4"/>
              <a:extLst>
                <a:ext uri="{FF2B5EF4-FFF2-40B4-BE49-F238E27FC236}">
                  <a16:creationId xmlns:a16="http://schemas.microsoft.com/office/drawing/2014/main" id="{17E87A36-EF9F-4DDF-BCA0-A1E20FB54269}"/>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47" name="Group 46">
            <a:extLst>
              <a:ext uri="{FF2B5EF4-FFF2-40B4-BE49-F238E27FC236}">
                <a16:creationId xmlns:a16="http://schemas.microsoft.com/office/drawing/2014/main" id="{752EBEE8-A65B-4980-9FE5-C56AF281B69D}"/>
              </a:ext>
            </a:extLst>
          </xdr:cNvPr>
          <xdr:cNvGrpSpPr/>
        </xdr:nvGrpSpPr>
        <xdr:grpSpPr>
          <a:xfrm>
            <a:off x="0" y="0"/>
            <a:ext cx="13565384" cy="1006853"/>
            <a:chOff x="0" y="0"/>
            <a:chExt cx="13565384" cy="1006853"/>
          </a:xfrm>
        </xdr:grpSpPr>
        <xdr:grpSp>
          <xdr:nvGrpSpPr>
            <xdr:cNvPr id="48" name="Group 47">
              <a:extLst>
                <a:ext uri="{FF2B5EF4-FFF2-40B4-BE49-F238E27FC236}">
                  <a16:creationId xmlns:a16="http://schemas.microsoft.com/office/drawing/2014/main" id="{0EC77CBD-8789-461D-A0E1-04735048AF28}"/>
                </a:ext>
              </a:extLst>
            </xdr:cNvPr>
            <xdr:cNvGrpSpPr/>
          </xdr:nvGrpSpPr>
          <xdr:grpSpPr>
            <a:xfrm>
              <a:off x="1646474" y="0"/>
              <a:ext cx="1591505" cy="826333"/>
              <a:chOff x="978300" y="0"/>
              <a:chExt cx="1491714" cy="825738"/>
            </a:xfrm>
          </xdr:grpSpPr>
          <xdr:sp macro="" textlink="">
            <xdr:nvSpPr>
              <xdr:cNvPr id="121" name="TextBox 120">
                <a:hlinkClick xmlns:r="http://schemas.openxmlformats.org/officeDocument/2006/relationships" r:id="rId5"/>
                <a:extLst>
                  <a:ext uri="{FF2B5EF4-FFF2-40B4-BE49-F238E27FC236}">
                    <a16:creationId xmlns:a16="http://schemas.microsoft.com/office/drawing/2014/main" id="{05CE2EB7-507A-4E7C-AE3B-B1C349CF3FA9}"/>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22" name="TextBox 121">
                <a:hlinkClick xmlns:r="http://schemas.openxmlformats.org/officeDocument/2006/relationships" r:id="rId6"/>
                <a:extLst>
                  <a:ext uri="{FF2B5EF4-FFF2-40B4-BE49-F238E27FC236}">
                    <a16:creationId xmlns:a16="http://schemas.microsoft.com/office/drawing/2014/main" id="{A0A7F9C2-68A8-412B-8673-8383EDF26E6F}"/>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23" name="TextBox 122">
                <a:hlinkClick xmlns:r="http://schemas.openxmlformats.org/officeDocument/2006/relationships" r:id="rId7"/>
                <a:extLst>
                  <a:ext uri="{FF2B5EF4-FFF2-40B4-BE49-F238E27FC236}">
                    <a16:creationId xmlns:a16="http://schemas.microsoft.com/office/drawing/2014/main" id="{1CB75077-CA61-42CE-8665-6533B40FE042}"/>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24" name="TextBox 123">
                <a:extLst>
                  <a:ext uri="{FF2B5EF4-FFF2-40B4-BE49-F238E27FC236}">
                    <a16:creationId xmlns:a16="http://schemas.microsoft.com/office/drawing/2014/main" id="{2614B94D-D6DF-4986-9A20-03AF4BCF78FD}"/>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49" name="Group 48">
              <a:extLst>
                <a:ext uri="{FF2B5EF4-FFF2-40B4-BE49-F238E27FC236}">
                  <a16:creationId xmlns:a16="http://schemas.microsoft.com/office/drawing/2014/main" id="{F3F5A565-9309-46CE-9B97-A07F99327E74}"/>
                </a:ext>
              </a:extLst>
            </xdr:cNvPr>
            <xdr:cNvGrpSpPr/>
          </xdr:nvGrpSpPr>
          <xdr:grpSpPr>
            <a:xfrm>
              <a:off x="3302711" y="0"/>
              <a:ext cx="1584244" cy="662238"/>
              <a:chOff x="2530688" y="0"/>
              <a:chExt cx="1484909" cy="663813"/>
            </a:xfrm>
          </xdr:grpSpPr>
          <xdr:sp macro="" textlink="">
            <xdr:nvSpPr>
              <xdr:cNvPr id="99" name="TextBox 98">
                <a:hlinkClick xmlns:r="http://schemas.openxmlformats.org/officeDocument/2006/relationships" r:id="rId8"/>
                <a:extLst>
                  <a:ext uri="{FF2B5EF4-FFF2-40B4-BE49-F238E27FC236}">
                    <a16:creationId xmlns:a16="http://schemas.microsoft.com/office/drawing/2014/main" id="{7A9406B7-6D5B-4441-9EAE-2F728F04F62D}"/>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00" name="TextBox 99">
                <a:hlinkClick xmlns:r="http://schemas.openxmlformats.org/officeDocument/2006/relationships" r:id="rId9"/>
                <a:extLst>
                  <a:ext uri="{FF2B5EF4-FFF2-40B4-BE49-F238E27FC236}">
                    <a16:creationId xmlns:a16="http://schemas.microsoft.com/office/drawing/2014/main" id="{9DC7BFF7-1CE4-433E-BCBD-94C4A98CC5A8}"/>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01" name="TextBox 100">
                <a:extLst>
                  <a:ext uri="{FF2B5EF4-FFF2-40B4-BE49-F238E27FC236}">
                    <a16:creationId xmlns:a16="http://schemas.microsoft.com/office/drawing/2014/main" id="{B2522BCD-3E13-4CE8-B219-D40B9D20EE68}"/>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50" name="Group 49">
              <a:extLst>
                <a:ext uri="{FF2B5EF4-FFF2-40B4-BE49-F238E27FC236}">
                  <a16:creationId xmlns:a16="http://schemas.microsoft.com/office/drawing/2014/main" id="{46500E90-0628-4208-81E2-CA06B433EB7B}"/>
                </a:ext>
              </a:extLst>
            </xdr:cNvPr>
            <xdr:cNvGrpSpPr/>
          </xdr:nvGrpSpPr>
          <xdr:grpSpPr>
            <a:xfrm>
              <a:off x="4954554" y="0"/>
              <a:ext cx="1562560" cy="662238"/>
              <a:chOff x="4078956" y="0"/>
              <a:chExt cx="1464584" cy="663813"/>
            </a:xfrm>
          </xdr:grpSpPr>
          <xdr:sp macro="" textlink="">
            <xdr:nvSpPr>
              <xdr:cNvPr id="96" name="TextBox 95">
                <a:hlinkClick xmlns:r="http://schemas.openxmlformats.org/officeDocument/2006/relationships" r:id="rId10"/>
                <a:extLst>
                  <a:ext uri="{FF2B5EF4-FFF2-40B4-BE49-F238E27FC236}">
                    <a16:creationId xmlns:a16="http://schemas.microsoft.com/office/drawing/2014/main" id="{9876B7A9-1243-4810-A0F3-4582CB57DD9E}"/>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97" name="TextBox 96">
                <a:hlinkClick xmlns:r="http://schemas.openxmlformats.org/officeDocument/2006/relationships" r:id="rId11"/>
                <a:extLst>
                  <a:ext uri="{FF2B5EF4-FFF2-40B4-BE49-F238E27FC236}">
                    <a16:creationId xmlns:a16="http://schemas.microsoft.com/office/drawing/2014/main" id="{04481C60-A37C-4D34-ADBB-9A4513A535AD}"/>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98" name="TextBox 97">
                <a:extLst>
                  <a:ext uri="{FF2B5EF4-FFF2-40B4-BE49-F238E27FC236}">
                    <a16:creationId xmlns:a16="http://schemas.microsoft.com/office/drawing/2014/main" id="{46C3FBC5-5EA7-4148-BCBB-9E26A56809B1}"/>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51" name="Group 50">
              <a:extLst>
                <a:ext uri="{FF2B5EF4-FFF2-40B4-BE49-F238E27FC236}">
                  <a16:creationId xmlns:a16="http://schemas.microsoft.com/office/drawing/2014/main" id="{0780A9D3-1A02-4897-8C2D-7E65E0AED4DE}"/>
                </a:ext>
              </a:extLst>
            </xdr:cNvPr>
            <xdr:cNvGrpSpPr/>
          </xdr:nvGrpSpPr>
          <xdr:grpSpPr>
            <a:xfrm>
              <a:off x="6635513" y="0"/>
              <a:ext cx="1584243" cy="662238"/>
              <a:chOff x="5654517" y="0"/>
              <a:chExt cx="1484908" cy="663813"/>
            </a:xfrm>
          </xdr:grpSpPr>
          <xdr:sp macro="" textlink="">
            <xdr:nvSpPr>
              <xdr:cNvPr id="70" name="TextBox 69">
                <a:hlinkClick xmlns:r="http://schemas.openxmlformats.org/officeDocument/2006/relationships" r:id="rId12"/>
                <a:extLst>
                  <a:ext uri="{FF2B5EF4-FFF2-40B4-BE49-F238E27FC236}">
                    <a16:creationId xmlns:a16="http://schemas.microsoft.com/office/drawing/2014/main" id="{CEA3D668-76D3-4E88-8FAD-BC8FE041B9B9}"/>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71" name="TextBox 70">
                <a:hlinkClick xmlns:r="http://schemas.openxmlformats.org/officeDocument/2006/relationships" r:id="rId13"/>
                <a:extLst>
                  <a:ext uri="{FF2B5EF4-FFF2-40B4-BE49-F238E27FC236}">
                    <a16:creationId xmlns:a16="http://schemas.microsoft.com/office/drawing/2014/main" id="{A4E56DEC-0034-4FB7-91D6-26542861BF22}"/>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72" name="TextBox 71">
                <a:extLst>
                  <a:ext uri="{FF2B5EF4-FFF2-40B4-BE49-F238E27FC236}">
                    <a16:creationId xmlns:a16="http://schemas.microsoft.com/office/drawing/2014/main" id="{23C6EEE4-A32D-4047-A2B3-8B975F190B77}"/>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52" name="Group 51">
              <a:extLst>
                <a:ext uri="{FF2B5EF4-FFF2-40B4-BE49-F238E27FC236}">
                  <a16:creationId xmlns:a16="http://schemas.microsoft.com/office/drawing/2014/main" id="{D9D99027-7CB6-4BF6-9969-3DA5B34775D5}"/>
                </a:ext>
              </a:extLst>
            </xdr:cNvPr>
            <xdr:cNvGrpSpPr/>
          </xdr:nvGrpSpPr>
          <xdr:grpSpPr>
            <a:xfrm>
              <a:off x="8301914" y="0"/>
              <a:ext cx="1584243" cy="981336"/>
              <a:chOff x="7216431" y="0"/>
              <a:chExt cx="1484908" cy="978138"/>
            </a:xfrm>
          </xdr:grpSpPr>
          <xdr:sp macro="" textlink="">
            <xdr:nvSpPr>
              <xdr:cNvPr id="65" name="TextBox 64">
                <a:hlinkClick xmlns:r="http://schemas.openxmlformats.org/officeDocument/2006/relationships" r:id="rId14"/>
                <a:extLst>
                  <a:ext uri="{FF2B5EF4-FFF2-40B4-BE49-F238E27FC236}">
                    <a16:creationId xmlns:a16="http://schemas.microsoft.com/office/drawing/2014/main" id="{2412AF17-1F5A-4EC2-89FB-F7292C6A9F00}"/>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66" name="TextBox 65">
                <a:hlinkClick xmlns:r="http://schemas.openxmlformats.org/officeDocument/2006/relationships" r:id="rId15"/>
                <a:extLst>
                  <a:ext uri="{FF2B5EF4-FFF2-40B4-BE49-F238E27FC236}">
                    <a16:creationId xmlns:a16="http://schemas.microsoft.com/office/drawing/2014/main" id="{4DA8E44E-BF47-4884-AFC3-6B0810502C53}"/>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67" name="TextBox 66">
                <a:hlinkClick xmlns:r="http://schemas.openxmlformats.org/officeDocument/2006/relationships" r:id="rId16"/>
                <a:extLst>
                  <a:ext uri="{FF2B5EF4-FFF2-40B4-BE49-F238E27FC236}">
                    <a16:creationId xmlns:a16="http://schemas.microsoft.com/office/drawing/2014/main" id="{432E03FB-AF32-4FED-9257-F1857EFD33C2}"/>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68" name="TextBox 67">
                <a:extLst>
                  <a:ext uri="{FF2B5EF4-FFF2-40B4-BE49-F238E27FC236}">
                    <a16:creationId xmlns:a16="http://schemas.microsoft.com/office/drawing/2014/main" id="{0A993B4B-7408-4A45-91FB-305148285AB2}"/>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69" name="TextBox 68">
                <a:hlinkClick xmlns:r="http://schemas.openxmlformats.org/officeDocument/2006/relationships" r:id="rId17"/>
                <a:extLst>
                  <a:ext uri="{FF2B5EF4-FFF2-40B4-BE49-F238E27FC236}">
                    <a16:creationId xmlns:a16="http://schemas.microsoft.com/office/drawing/2014/main" id="{7FC427AD-CA88-4BE7-AB25-2502D3166B10}"/>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53" name="Group 52">
              <a:extLst>
                <a:ext uri="{FF2B5EF4-FFF2-40B4-BE49-F238E27FC236}">
                  <a16:creationId xmlns:a16="http://schemas.microsoft.com/office/drawing/2014/main" id="{D858EB09-DEB0-4E8E-83CF-B623E301CF32}"/>
                </a:ext>
              </a:extLst>
            </xdr:cNvPr>
            <xdr:cNvGrpSpPr/>
          </xdr:nvGrpSpPr>
          <xdr:grpSpPr>
            <a:xfrm>
              <a:off x="9962104" y="0"/>
              <a:ext cx="1588508" cy="821118"/>
              <a:chOff x="8772524" y="0"/>
              <a:chExt cx="1488905" cy="820275"/>
            </a:xfrm>
          </xdr:grpSpPr>
          <xdr:sp macro="" textlink="">
            <xdr:nvSpPr>
              <xdr:cNvPr id="61" name="TextBox 60">
                <a:hlinkClick xmlns:r="http://schemas.openxmlformats.org/officeDocument/2006/relationships" r:id="rId18"/>
                <a:extLst>
                  <a:ext uri="{FF2B5EF4-FFF2-40B4-BE49-F238E27FC236}">
                    <a16:creationId xmlns:a16="http://schemas.microsoft.com/office/drawing/2014/main" id="{31083EE4-E275-40C2-A608-0E8A13E46640}"/>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62" name="TextBox 61">
                <a:hlinkClick xmlns:r="http://schemas.openxmlformats.org/officeDocument/2006/relationships" r:id="rId19"/>
                <a:extLst>
                  <a:ext uri="{FF2B5EF4-FFF2-40B4-BE49-F238E27FC236}">
                    <a16:creationId xmlns:a16="http://schemas.microsoft.com/office/drawing/2014/main" id="{48E5BA4C-516F-498C-92BC-C9A2084F25C0}"/>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63" name="TextBox 62">
                <a:extLst>
                  <a:ext uri="{FF2B5EF4-FFF2-40B4-BE49-F238E27FC236}">
                    <a16:creationId xmlns:a16="http://schemas.microsoft.com/office/drawing/2014/main" id="{CFAD3D21-D18D-4117-8FFF-160FF60E1A2C}"/>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64" name="TextBox 63">
                <a:hlinkClick xmlns:r="http://schemas.openxmlformats.org/officeDocument/2006/relationships" r:id="rId20"/>
                <a:extLst>
                  <a:ext uri="{FF2B5EF4-FFF2-40B4-BE49-F238E27FC236}">
                    <a16:creationId xmlns:a16="http://schemas.microsoft.com/office/drawing/2014/main" id="{36727457-5D9F-4537-B7A0-FC9F8135670D}"/>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54" name="Group 53">
              <a:extLst>
                <a:ext uri="{FF2B5EF4-FFF2-40B4-BE49-F238E27FC236}">
                  <a16:creationId xmlns:a16="http://schemas.microsoft.com/office/drawing/2014/main" id="{E8126FCA-DA51-4675-9B7D-9686DF6B7B82}"/>
                </a:ext>
              </a:extLst>
            </xdr:cNvPr>
            <xdr:cNvGrpSpPr/>
          </xdr:nvGrpSpPr>
          <xdr:grpSpPr>
            <a:xfrm>
              <a:off x="0" y="0"/>
              <a:ext cx="1584245" cy="1006853"/>
              <a:chOff x="0" y="0"/>
              <a:chExt cx="1584245" cy="1006853"/>
            </a:xfrm>
          </xdr:grpSpPr>
          <xdr:sp macro="" textlink="">
            <xdr:nvSpPr>
              <xdr:cNvPr id="56" name="TextBox 55">
                <a:hlinkClick xmlns:r="http://schemas.openxmlformats.org/officeDocument/2006/relationships" r:id="rId21"/>
                <a:extLst>
                  <a:ext uri="{FF2B5EF4-FFF2-40B4-BE49-F238E27FC236}">
                    <a16:creationId xmlns:a16="http://schemas.microsoft.com/office/drawing/2014/main" id="{F158BB5F-19EA-43C5-8F70-1F61CDFB318A}"/>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57" name="TextBox 56">
                <a:hlinkClick xmlns:r="http://schemas.openxmlformats.org/officeDocument/2006/relationships" r:id="rId22"/>
                <a:extLst>
                  <a:ext uri="{FF2B5EF4-FFF2-40B4-BE49-F238E27FC236}">
                    <a16:creationId xmlns:a16="http://schemas.microsoft.com/office/drawing/2014/main" id="{3B79C314-EDF9-45CE-AFEE-031E0BDD4253}"/>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58" name="TextBox 57">
                <a:extLst>
                  <a:ext uri="{FF2B5EF4-FFF2-40B4-BE49-F238E27FC236}">
                    <a16:creationId xmlns:a16="http://schemas.microsoft.com/office/drawing/2014/main" id="{D3A54AC5-23E1-4855-AE1E-9AAB95455734}"/>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59" name="TextBox 58">
                <a:hlinkClick xmlns:r="http://schemas.openxmlformats.org/officeDocument/2006/relationships" r:id="rId23"/>
                <a:extLst>
                  <a:ext uri="{FF2B5EF4-FFF2-40B4-BE49-F238E27FC236}">
                    <a16:creationId xmlns:a16="http://schemas.microsoft.com/office/drawing/2014/main" id="{DB456C50-54BB-4D5A-AB09-646B2931B458}"/>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60" name="TextBox 59">
                <a:hlinkClick xmlns:r="http://schemas.openxmlformats.org/officeDocument/2006/relationships" r:id="rId24"/>
                <a:extLst>
                  <a:ext uri="{FF2B5EF4-FFF2-40B4-BE49-F238E27FC236}">
                    <a16:creationId xmlns:a16="http://schemas.microsoft.com/office/drawing/2014/main" id="{37C4C35B-5918-404C-9A9C-737C4CD904C4}"/>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55" name="Picture 54">
              <a:extLst>
                <a:ext uri="{FF2B5EF4-FFF2-40B4-BE49-F238E27FC236}">
                  <a16:creationId xmlns:a16="http://schemas.microsoft.com/office/drawing/2014/main" id="{400FBAF1-13E8-4473-8C15-4AE3E0C6664C}"/>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17</xdr:col>
      <xdr:colOff>478034</xdr:colOff>
      <xdr:row>7</xdr:row>
      <xdr:rowOff>134475</xdr:rowOff>
    </xdr:to>
    <xdr:grpSp>
      <xdr:nvGrpSpPr>
        <xdr:cNvPr id="73" name="Group 72">
          <a:extLst>
            <a:ext uri="{FF2B5EF4-FFF2-40B4-BE49-F238E27FC236}">
              <a16:creationId xmlns:a16="http://schemas.microsoft.com/office/drawing/2014/main" id="{C372C37A-B4D7-4620-A79A-26AF2904F8A7}"/>
            </a:ext>
          </a:extLst>
        </xdr:cNvPr>
        <xdr:cNvGrpSpPr/>
      </xdr:nvGrpSpPr>
      <xdr:grpSpPr>
        <a:xfrm>
          <a:off x="0" y="0"/>
          <a:ext cx="13565384" cy="1467975"/>
          <a:chOff x="0" y="0"/>
          <a:chExt cx="13565384" cy="1467975"/>
        </a:xfrm>
      </xdr:grpSpPr>
      <xdr:grpSp>
        <xdr:nvGrpSpPr>
          <xdr:cNvPr id="74" name="Group 73">
            <a:extLst>
              <a:ext uri="{FF2B5EF4-FFF2-40B4-BE49-F238E27FC236}">
                <a16:creationId xmlns:a16="http://schemas.microsoft.com/office/drawing/2014/main" id="{14314D40-1139-45B5-AB05-AE40CF7AD0E5}"/>
              </a:ext>
            </a:extLst>
          </xdr:cNvPr>
          <xdr:cNvGrpSpPr/>
        </xdr:nvGrpSpPr>
        <xdr:grpSpPr>
          <a:xfrm>
            <a:off x="1652795" y="804449"/>
            <a:ext cx="9867209" cy="663526"/>
            <a:chOff x="984225" y="802812"/>
            <a:chExt cx="9248512" cy="665163"/>
          </a:xfrm>
        </xdr:grpSpPr>
        <xdr:sp macro="" textlink="">
          <xdr:nvSpPr>
            <xdr:cNvPr id="111" name="TextBox 110">
              <a:hlinkClick xmlns:r="http://schemas.openxmlformats.org/officeDocument/2006/relationships" r:id="rId1"/>
              <a:extLst>
                <a:ext uri="{FF2B5EF4-FFF2-40B4-BE49-F238E27FC236}">
                  <a16:creationId xmlns:a16="http://schemas.microsoft.com/office/drawing/2014/main" id="{983A7E5E-E951-449F-BAEA-BF872356BE22}"/>
                </a:ext>
              </a:extLst>
            </xdr:cNvPr>
            <xdr:cNvSpPr txBox="1"/>
          </xdr:nvSpPr>
          <xdr:spPr>
            <a:xfrm>
              <a:off x="989732"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A4: </a:t>
              </a:r>
              <a:r>
                <a:rPr lang="en-US" sz="900" baseline="0"/>
                <a:t>Hours &amp; Employees</a:t>
              </a:r>
              <a:endParaRPr lang="en-US" sz="900"/>
            </a:p>
          </xdr:txBody>
        </xdr:sp>
        <xdr:sp macro="" textlink="">
          <xdr:nvSpPr>
            <xdr:cNvPr id="125" name="TextBox 124">
              <a:hlinkClick xmlns:r="http://schemas.openxmlformats.org/officeDocument/2006/relationships" r:id="rId2"/>
              <a:extLst>
                <a:ext uri="{FF2B5EF4-FFF2-40B4-BE49-F238E27FC236}">
                  <a16:creationId xmlns:a16="http://schemas.microsoft.com/office/drawing/2014/main" id="{E9D1A678-AE08-49B2-BAFA-9C2F2CD8A073}"/>
                </a:ext>
              </a:extLst>
            </xdr:cNvPr>
            <xdr:cNvSpPr txBox="1"/>
          </xdr:nvSpPr>
          <xdr:spPr>
            <a:xfrm>
              <a:off x="989732" y="1323975"/>
              <a:ext cx="1450937" cy="14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A5: Demographics</a:t>
              </a:r>
            </a:p>
          </xdr:txBody>
        </xdr:sp>
        <xdr:sp macro="" textlink="">
          <xdr:nvSpPr>
            <xdr:cNvPr id="126" name="TextBox 125">
              <a:hlinkClick xmlns:r="http://schemas.openxmlformats.org/officeDocument/2006/relationships" r:id="rId3"/>
              <a:extLst>
                <a:ext uri="{FF2B5EF4-FFF2-40B4-BE49-F238E27FC236}">
                  <a16:creationId xmlns:a16="http://schemas.microsoft.com/office/drawing/2014/main" id="{5F45A9E2-B2B7-45FC-A277-93B024E1D367}"/>
                </a:ext>
              </a:extLst>
            </xdr:cNvPr>
            <xdr:cNvSpPr txBox="1"/>
          </xdr:nvSpPr>
          <xdr:spPr>
            <a:xfrm>
              <a:off x="7213444" y="1162050"/>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E5: Delegated</a:t>
              </a:r>
            </a:p>
          </xdr:txBody>
        </xdr:sp>
        <xdr:sp macro="" textlink="">
          <xdr:nvSpPr>
            <xdr:cNvPr id="127" name="TextBox 126">
              <a:extLst>
                <a:ext uri="{FF2B5EF4-FFF2-40B4-BE49-F238E27FC236}">
                  <a16:creationId xmlns:a16="http://schemas.microsoft.com/office/drawing/2014/main" id="{B543E043-FC28-4DCE-A2C6-6A3C2012DEB6}"/>
                </a:ext>
              </a:extLst>
            </xdr:cNvPr>
            <xdr:cNvSpPr txBox="1"/>
          </xdr:nvSpPr>
          <xdr:spPr>
            <a:xfrm>
              <a:off x="984225" y="802812"/>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Delegated</a:t>
              </a:r>
            </a:p>
          </xdr:txBody>
        </xdr:sp>
        <xdr:sp macro="" textlink="">
          <xdr:nvSpPr>
            <xdr:cNvPr id="128" name="TextBox 127">
              <a:hlinkClick xmlns:r="http://schemas.openxmlformats.org/officeDocument/2006/relationships" r:id="rId4"/>
              <a:extLst>
                <a:ext uri="{FF2B5EF4-FFF2-40B4-BE49-F238E27FC236}">
                  <a16:creationId xmlns:a16="http://schemas.microsoft.com/office/drawing/2014/main" id="{64E1395D-EC4D-48C2-B920-5222769F229C}"/>
                </a:ext>
              </a:extLst>
            </xdr:cNvPr>
            <xdr:cNvSpPr txBox="1"/>
          </xdr:nvSpPr>
          <xdr:spPr>
            <a:xfrm>
              <a:off x="8781800" y="11611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Grid</a:t>
              </a:r>
              <a:r>
                <a:rPr lang="en-US" sz="900" baseline="0"/>
                <a:t> - </a:t>
              </a:r>
              <a:r>
                <a:rPr lang="en-US" sz="900"/>
                <a:t>Delegated</a:t>
              </a:r>
            </a:p>
          </xdr:txBody>
        </xdr:sp>
      </xdr:grpSp>
      <xdr:grpSp>
        <xdr:nvGrpSpPr>
          <xdr:cNvPr id="75" name="Group 74">
            <a:extLst>
              <a:ext uri="{FF2B5EF4-FFF2-40B4-BE49-F238E27FC236}">
                <a16:creationId xmlns:a16="http://schemas.microsoft.com/office/drawing/2014/main" id="{B570CCAC-CC26-441F-A26F-D550081C60A4}"/>
              </a:ext>
            </a:extLst>
          </xdr:cNvPr>
          <xdr:cNvGrpSpPr/>
        </xdr:nvGrpSpPr>
        <xdr:grpSpPr>
          <a:xfrm>
            <a:off x="0" y="0"/>
            <a:ext cx="13565384" cy="1006853"/>
            <a:chOff x="0" y="0"/>
            <a:chExt cx="13565384" cy="1006853"/>
          </a:xfrm>
        </xdr:grpSpPr>
        <xdr:grpSp>
          <xdr:nvGrpSpPr>
            <xdr:cNvPr id="76" name="Group 75">
              <a:extLst>
                <a:ext uri="{FF2B5EF4-FFF2-40B4-BE49-F238E27FC236}">
                  <a16:creationId xmlns:a16="http://schemas.microsoft.com/office/drawing/2014/main" id="{87071646-F58B-47F6-A855-717AB3C358BA}"/>
                </a:ext>
              </a:extLst>
            </xdr:cNvPr>
            <xdr:cNvGrpSpPr/>
          </xdr:nvGrpSpPr>
          <xdr:grpSpPr>
            <a:xfrm>
              <a:off x="1646474" y="0"/>
              <a:ext cx="1591505" cy="826333"/>
              <a:chOff x="978300" y="0"/>
              <a:chExt cx="1491714" cy="825738"/>
            </a:xfrm>
          </xdr:grpSpPr>
          <xdr:sp macro="" textlink="">
            <xdr:nvSpPr>
              <xdr:cNvPr id="107" name="TextBox 106">
                <a:hlinkClick xmlns:r="http://schemas.openxmlformats.org/officeDocument/2006/relationships" r:id="rId5"/>
                <a:extLst>
                  <a:ext uri="{FF2B5EF4-FFF2-40B4-BE49-F238E27FC236}">
                    <a16:creationId xmlns:a16="http://schemas.microsoft.com/office/drawing/2014/main" id="{5626DEAA-A0E3-4DF9-854A-20C2840201CA}"/>
                  </a:ext>
                </a:extLst>
              </xdr:cNvPr>
              <xdr:cNvSpPr txBox="1"/>
            </xdr:nvSpPr>
            <xdr:spPr>
              <a:xfrm>
                <a:off x="978300" y="35788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A1: Classification</a:t>
                </a:r>
                <a:r>
                  <a:rPr lang="en-US" sz="900" baseline="0"/>
                  <a:t> &amp; Hours</a:t>
                </a:r>
                <a:endParaRPr lang="en-US" sz="900"/>
              </a:p>
            </xdr:txBody>
          </xdr:sp>
          <xdr:sp macro="" textlink="">
            <xdr:nvSpPr>
              <xdr:cNvPr id="108" name="TextBox 107">
                <a:hlinkClick xmlns:r="http://schemas.openxmlformats.org/officeDocument/2006/relationships" r:id="rId6"/>
                <a:extLst>
                  <a:ext uri="{FF2B5EF4-FFF2-40B4-BE49-F238E27FC236}">
                    <a16:creationId xmlns:a16="http://schemas.microsoft.com/office/drawing/2014/main" id="{4EDFAABE-2BC3-484B-8C20-A5549B63B996}"/>
                  </a:ext>
                </a:extLst>
              </xdr:cNvPr>
              <xdr:cNvSpPr txBox="1"/>
            </xdr:nvSpPr>
            <xdr:spPr>
              <a:xfrm>
                <a:off x="978300" y="519813"/>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A2: Employee Counts</a:t>
                </a:r>
              </a:p>
            </xdr:txBody>
          </xdr:sp>
          <xdr:sp macro="" textlink="">
            <xdr:nvSpPr>
              <xdr:cNvPr id="109" name="TextBox 108">
                <a:hlinkClick xmlns:r="http://schemas.openxmlformats.org/officeDocument/2006/relationships" r:id="rId7"/>
                <a:extLst>
                  <a:ext uri="{FF2B5EF4-FFF2-40B4-BE49-F238E27FC236}">
                    <a16:creationId xmlns:a16="http://schemas.microsoft.com/office/drawing/2014/main" id="{75A48F55-C844-4F2D-948C-4825BCBAAF57}"/>
                  </a:ext>
                </a:extLst>
              </xdr:cNvPr>
              <xdr:cNvSpPr txBox="1"/>
            </xdr:nvSpPr>
            <xdr:spPr>
              <a:xfrm>
                <a:off x="978300" y="681738"/>
                <a:ext cx="1450936"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A3: Demographics</a:t>
                </a:r>
              </a:p>
            </xdr:txBody>
          </xdr:sp>
          <xdr:sp macro="" textlink="">
            <xdr:nvSpPr>
              <xdr:cNvPr id="110" name="TextBox 109">
                <a:extLst>
                  <a:ext uri="{FF2B5EF4-FFF2-40B4-BE49-F238E27FC236}">
                    <a16:creationId xmlns:a16="http://schemas.microsoft.com/office/drawing/2014/main" id="{33752803-1025-4453-95C4-0198BBB1D9E7}"/>
                  </a:ext>
                </a:extLst>
              </xdr:cNvPr>
              <xdr:cNvSpPr txBox="1"/>
            </xdr:nvSpPr>
            <xdr:spPr>
              <a:xfrm>
                <a:off x="1019078" y="0"/>
                <a:ext cx="1450936"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Bargaining</a:t>
                </a:r>
                <a:r>
                  <a:rPr lang="en-US" sz="1200" b="1" baseline="0">
                    <a:solidFill>
                      <a:schemeClr val="bg1"/>
                    </a:solidFill>
                  </a:rPr>
                  <a:t> </a:t>
                </a:r>
                <a:r>
                  <a:rPr lang="en-US" sz="1100" b="1" baseline="0">
                    <a:solidFill>
                      <a:schemeClr val="bg1"/>
                    </a:solidFill>
                  </a:rPr>
                  <a:t>Unit</a:t>
                </a:r>
                <a:endParaRPr lang="en-US" sz="1100" b="1">
                  <a:solidFill>
                    <a:schemeClr val="bg1"/>
                  </a:solidFill>
                </a:endParaRPr>
              </a:p>
            </xdr:txBody>
          </xdr:sp>
        </xdr:grpSp>
        <xdr:grpSp>
          <xdr:nvGrpSpPr>
            <xdr:cNvPr id="77" name="Group 76">
              <a:extLst>
                <a:ext uri="{FF2B5EF4-FFF2-40B4-BE49-F238E27FC236}">
                  <a16:creationId xmlns:a16="http://schemas.microsoft.com/office/drawing/2014/main" id="{C7682AD0-344E-4C5B-B4B7-82611B5976EE}"/>
                </a:ext>
              </a:extLst>
            </xdr:cNvPr>
            <xdr:cNvGrpSpPr/>
          </xdr:nvGrpSpPr>
          <xdr:grpSpPr>
            <a:xfrm>
              <a:off x="3302711" y="0"/>
              <a:ext cx="1584244" cy="662238"/>
              <a:chOff x="2530688" y="0"/>
              <a:chExt cx="1484909" cy="663813"/>
            </a:xfrm>
          </xdr:grpSpPr>
          <xdr:sp macro="" textlink="">
            <xdr:nvSpPr>
              <xdr:cNvPr id="104" name="TextBox 103">
                <a:hlinkClick xmlns:r="http://schemas.openxmlformats.org/officeDocument/2006/relationships" r:id="rId8"/>
                <a:extLst>
                  <a:ext uri="{FF2B5EF4-FFF2-40B4-BE49-F238E27FC236}">
                    <a16:creationId xmlns:a16="http://schemas.microsoft.com/office/drawing/2014/main" id="{FC5CB8CF-7C7C-4368-8FB4-46AB95BE4EE8}"/>
                  </a:ext>
                </a:extLst>
              </xdr:cNvPr>
              <xdr:cNvSpPr txBox="1"/>
            </xdr:nvSpPr>
            <xdr:spPr>
              <a:xfrm>
                <a:off x="2530689"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B1: </a:t>
                </a:r>
                <a:r>
                  <a:rPr lang="en-US" sz="900" baseline="0"/>
                  <a:t>Hours &amp; Employees</a:t>
                </a:r>
                <a:endParaRPr lang="en-US" sz="900"/>
              </a:p>
            </xdr:txBody>
          </xdr:sp>
          <xdr:sp macro="" textlink="">
            <xdr:nvSpPr>
              <xdr:cNvPr id="105" name="TextBox 104">
                <a:hlinkClick xmlns:r="http://schemas.openxmlformats.org/officeDocument/2006/relationships" r:id="rId9"/>
                <a:extLst>
                  <a:ext uri="{FF2B5EF4-FFF2-40B4-BE49-F238E27FC236}">
                    <a16:creationId xmlns:a16="http://schemas.microsoft.com/office/drawing/2014/main" id="{D0FFA89E-1510-43BF-9D21-0EE17EC8792E}"/>
                  </a:ext>
                </a:extLst>
              </xdr:cNvPr>
              <xdr:cNvSpPr txBox="1"/>
            </xdr:nvSpPr>
            <xdr:spPr>
              <a:xfrm>
                <a:off x="2530688"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B2: Demographics</a:t>
                </a:r>
              </a:p>
            </xdr:txBody>
          </xdr:sp>
          <xdr:sp macro="" textlink="">
            <xdr:nvSpPr>
              <xdr:cNvPr id="106" name="TextBox 105">
                <a:extLst>
                  <a:ext uri="{FF2B5EF4-FFF2-40B4-BE49-F238E27FC236}">
                    <a16:creationId xmlns:a16="http://schemas.microsoft.com/office/drawing/2014/main" id="{C444596F-E9E4-4275-ACF6-369526A4FBC2}"/>
                  </a:ext>
                </a:extLst>
              </xdr:cNvPr>
              <xdr:cNvSpPr txBox="1"/>
            </xdr:nvSpPr>
            <xdr:spPr>
              <a:xfrm>
                <a:off x="2564660"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Non-Union</a:t>
                </a:r>
              </a:p>
            </xdr:txBody>
          </xdr:sp>
        </xdr:grpSp>
        <xdr:grpSp>
          <xdr:nvGrpSpPr>
            <xdr:cNvPr id="78" name="Group 77">
              <a:extLst>
                <a:ext uri="{FF2B5EF4-FFF2-40B4-BE49-F238E27FC236}">
                  <a16:creationId xmlns:a16="http://schemas.microsoft.com/office/drawing/2014/main" id="{3F032CDE-00B0-4FDE-84FB-43C29981448C}"/>
                </a:ext>
              </a:extLst>
            </xdr:cNvPr>
            <xdr:cNvGrpSpPr/>
          </xdr:nvGrpSpPr>
          <xdr:grpSpPr>
            <a:xfrm>
              <a:off x="4954554" y="0"/>
              <a:ext cx="1562560" cy="662238"/>
              <a:chOff x="4078956" y="0"/>
              <a:chExt cx="1464584" cy="663813"/>
            </a:xfrm>
          </xdr:grpSpPr>
          <xdr:sp macro="" textlink="">
            <xdr:nvSpPr>
              <xdr:cNvPr id="101" name="TextBox 100">
                <a:hlinkClick xmlns:r="http://schemas.openxmlformats.org/officeDocument/2006/relationships" r:id="rId10"/>
                <a:extLst>
                  <a:ext uri="{FF2B5EF4-FFF2-40B4-BE49-F238E27FC236}">
                    <a16:creationId xmlns:a16="http://schemas.microsoft.com/office/drawing/2014/main" id="{458564E6-D6D8-45B9-BCD8-0460DA8B4BD8}"/>
                  </a:ext>
                </a:extLst>
              </xdr:cNvPr>
              <xdr:cNvSpPr txBox="1"/>
            </xdr:nvSpPr>
            <xdr:spPr>
              <a:xfrm>
                <a:off x="4092603"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C1: </a:t>
                </a:r>
                <a:r>
                  <a:rPr lang="en-US" sz="900" baseline="0"/>
                  <a:t>Hours &amp; Employees </a:t>
                </a:r>
                <a:endParaRPr lang="en-US" sz="900"/>
              </a:p>
            </xdr:txBody>
          </xdr:sp>
          <xdr:sp macro="" textlink="">
            <xdr:nvSpPr>
              <xdr:cNvPr id="102" name="TextBox 101">
                <a:hlinkClick xmlns:r="http://schemas.openxmlformats.org/officeDocument/2006/relationships" r:id="rId11"/>
                <a:extLst>
                  <a:ext uri="{FF2B5EF4-FFF2-40B4-BE49-F238E27FC236}">
                    <a16:creationId xmlns:a16="http://schemas.microsoft.com/office/drawing/2014/main" id="{FB3840F6-F618-41A5-9FBB-53C5F893FE99}"/>
                  </a:ext>
                </a:extLst>
              </xdr:cNvPr>
              <xdr:cNvSpPr txBox="1"/>
            </xdr:nvSpPr>
            <xdr:spPr>
              <a:xfrm>
                <a:off x="4092603"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C2: Demographics</a:t>
                </a:r>
              </a:p>
            </xdr:txBody>
          </xdr:sp>
          <xdr:sp macro="" textlink="">
            <xdr:nvSpPr>
              <xdr:cNvPr id="103" name="TextBox 102">
                <a:extLst>
                  <a:ext uri="{FF2B5EF4-FFF2-40B4-BE49-F238E27FC236}">
                    <a16:creationId xmlns:a16="http://schemas.microsoft.com/office/drawing/2014/main" id="{42FC6A29-EA0B-43B9-A809-BD289BE5B7ED}"/>
                  </a:ext>
                </a:extLst>
              </xdr:cNvPr>
              <xdr:cNvSpPr txBox="1"/>
            </xdr:nvSpPr>
            <xdr:spPr>
              <a:xfrm>
                <a:off x="4078956"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Management</a:t>
                </a:r>
                <a:r>
                  <a:rPr lang="en-US" sz="1100" b="1" baseline="0">
                    <a:solidFill>
                      <a:schemeClr val="bg1"/>
                    </a:solidFill>
                  </a:rPr>
                  <a:t> &amp; Excl'd</a:t>
                </a:r>
                <a:endParaRPr lang="en-US" sz="1100" b="1">
                  <a:solidFill>
                    <a:schemeClr val="bg1"/>
                  </a:solidFill>
                </a:endParaRPr>
              </a:p>
            </xdr:txBody>
          </xdr:sp>
        </xdr:grpSp>
        <xdr:grpSp>
          <xdr:nvGrpSpPr>
            <xdr:cNvPr id="79" name="Group 78">
              <a:extLst>
                <a:ext uri="{FF2B5EF4-FFF2-40B4-BE49-F238E27FC236}">
                  <a16:creationId xmlns:a16="http://schemas.microsoft.com/office/drawing/2014/main" id="{39AE7808-7BE7-4458-A83E-1F5482EB2E57}"/>
                </a:ext>
              </a:extLst>
            </xdr:cNvPr>
            <xdr:cNvGrpSpPr/>
          </xdr:nvGrpSpPr>
          <xdr:grpSpPr>
            <a:xfrm>
              <a:off x="6635513" y="0"/>
              <a:ext cx="1584243" cy="662238"/>
              <a:chOff x="5654517" y="0"/>
              <a:chExt cx="1484908" cy="663813"/>
            </a:xfrm>
          </xdr:grpSpPr>
          <xdr:sp macro="" textlink="">
            <xdr:nvSpPr>
              <xdr:cNvPr id="98" name="TextBox 97">
                <a:hlinkClick xmlns:r="http://schemas.openxmlformats.org/officeDocument/2006/relationships" r:id="rId12"/>
                <a:extLst>
                  <a:ext uri="{FF2B5EF4-FFF2-40B4-BE49-F238E27FC236}">
                    <a16:creationId xmlns:a16="http://schemas.microsoft.com/office/drawing/2014/main" id="{4EA639CA-DA7A-4A54-99EA-D588DBF92552}"/>
                  </a:ext>
                </a:extLst>
              </xdr:cNvPr>
              <xdr:cNvSpPr txBox="1"/>
            </xdr:nvSpPr>
            <xdr:spPr>
              <a:xfrm>
                <a:off x="5654517" y="3578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D1: </a:t>
                </a:r>
                <a:r>
                  <a:rPr lang="en-US" sz="900" baseline="0"/>
                  <a:t>Hours &amp; Employees</a:t>
                </a:r>
                <a:endParaRPr lang="en-US" sz="900"/>
              </a:p>
            </xdr:txBody>
          </xdr:sp>
          <xdr:sp macro="" textlink="">
            <xdr:nvSpPr>
              <xdr:cNvPr id="99" name="TextBox 98">
                <a:hlinkClick xmlns:r="http://schemas.openxmlformats.org/officeDocument/2006/relationships" r:id="rId13"/>
                <a:extLst>
                  <a:ext uri="{FF2B5EF4-FFF2-40B4-BE49-F238E27FC236}">
                    <a16:creationId xmlns:a16="http://schemas.microsoft.com/office/drawing/2014/main" id="{A42B1DEF-D82A-47A1-B609-F42C5ECFB0D1}"/>
                  </a:ext>
                </a:extLst>
              </xdr:cNvPr>
              <xdr:cNvSpPr txBox="1"/>
            </xdr:nvSpPr>
            <xdr:spPr>
              <a:xfrm>
                <a:off x="5654517" y="51981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D2: Total Compensation</a:t>
                </a:r>
              </a:p>
            </xdr:txBody>
          </xdr:sp>
          <xdr:sp macro="" textlink="">
            <xdr:nvSpPr>
              <xdr:cNvPr id="100" name="TextBox 99">
                <a:extLst>
                  <a:ext uri="{FF2B5EF4-FFF2-40B4-BE49-F238E27FC236}">
                    <a16:creationId xmlns:a16="http://schemas.microsoft.com/office/drawing/2014/main" id="{75FE0C44-5499-46C3-9F68-DF094DDDAF99}"/>
                  </a:ext>
                </a:extLst>
              </xdr:cNvPr>
              <xdr:cNvSpPr txBox="1"/>
            </xdr:nvSpPr>
            <xdr:spPr>
              <a:xfrm>
                <a:off x="5688488"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Summary</a:t>
                </a:r>
              </a:p>
            </xdr:txBody>
          </xdr:sp>
        </xdr:grpSp>
        <xdr:grpSp>
          <xdr:nvGrpSpPr>
            <xdr:cNvPr id="80" name="Group 79">
              <a:extLst>
                <a:ext uri="{FF2B5EF4-FFF2-40B4-BE49-F238E27FC236}">
                  <a16:creationId xmlns:a16="http://schemas.microsoft.com/office/drawing/2014/main" id="{6D51B4B3-8C09-4F24-9007-A654C9226503}"/>
                </a:ext>
              </a:extLst>
            </xdr:cNvPr>
            <xdr:cNvGrpSpPr/>
          </xdr:nvGrpSpPr>
          <xdr:grpSpPr>
            <a:xfrm>
              <a:off x="8301914" y="0"/>
              <a:ext cx="1584243" cy="981336"/>
              <a:chOff x="7216431" y="0"/>
              <a:chExt cx="1484908" cy="978138"/>
            </a:xfrm>
          </xdr:grpSpPr>
          <xdr:sp macro="" textlink="">
            <xdr:nvSpPr>
              <xdr:cNvPr id="93" name="TextBox 92">
                <a:hlinkClick xmlns:r="http://schemas.openxmlformats.org/officeDocument/2006/relationships" r:id="rId14"/>
                <a:extLst>
                  <a:ext uri="{FF2B5EF4-FFF2-40B4-BE49-F238E27FC236}">
                    <a16:creationId xmlns:a16="http://schemas.microsoft.com/office/drawing/2014/main" id="{734FD994-076C-43D4-9B7B-6581706E5DDB}"/>
                  </a:ext>
                </a:extLst>
              </xdr:cNvPr>
              <xdr:cNvSpPr txBox="1"/>
            </xdr:nvSpPr>
            <xdr:spPr>
              <a:xfrm>
                <a:off x="7216431" y="51028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E2: Bargaining Unit</a:t>
                </a:r>
              </a:p>
            </xdr:txBody>
          </xdr:sp>
          <xdr:sp macro="" textlink="">
            <xdr:nvSpPr>
              <xdr:cNvPr id="94" name="TextBox 93">
                <a:hlinkClick xmlns:r="http://schemas.openxmlformats.org/officeDocument/2006/relationships" r:id="rId15"/>
                <a:extLst>
                  <a:ext uri="{FF2B5EF4-FFF2-40B4-BE49-F238E27FC236}">
                    <a16:creationId xmlns:a16="http://schemas.microsoft.com/office/drawing/2014/main" id="{B9731214-AFAF-4663-8FF0-9D8D390AD2DF}"/>
                  </a:ext>
                </a:extLst>
              </xdr:cNvPr>
              <xdr:cNvSpPr txBox="1"/>
            </xdr:nvSpPr>
            <xdr:spPr>
              <a:xfrm>
                <a:off x="7216431" y="672213"/>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E3: Non-Union</a:t>
                </a:r>
              </a:p>
            </xdr:txBody>
          </xdr:sp>
          <xdr:sp macro="" textlink="">
            <xdr:nvSpPr>
              <xdr:cNvPr id="95" name="TextBox 94">
                <a:hlinkClick xmlns:r="http://schemas.openxmlformats.org/officeDocument/2006/relationships" r:id="rId16"/>
                <a:extLst>
                  <a:ext uri="{FF2B5EF4-FFF2-40B4-BE49-F238E27FC236}">
                    <a16:creationId xmlns:a16="http://schemas.microsoft.com/office/drawing/2014/main" id="{73E12AC0-8714-4FC0-82FD-DFAE0BD1BAC6}"/>
                  </a:ext>
                </a:extLst>
              </xdr:cNvPr>
              <xdr:cNvSpPr txBox="1"/>
            </xdr:nvSpPr>
            <xdr:spPr>
              <a:xfrm>
                <a:off x="7216431" y="834138"/>
                <a:ext cx="1450938"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E4: Management &amp; Excl'd</a:t>
                </a:r>
              </a:p>
            </xdr:txBody>
          </xdr:sp>
          <xdr:sp macro="" textlink="">
            <xdr:nvSpPr>
              <xdr:cNvPr id="96" name="TextBox 95">
                <a:extLst>
                  <a:ext uri="{FF2B5EF4-FFF2-40B4-BE49-F238E27FC236}">
                    <a16:creationId xmlns:a16="http://schemas.microsoft.com/office/drawing/2014/main" id="{B7604702-DBCB-434E-B2C9-EED120A96C2D}"/>
                  </a:ext>
                </a:extLst>
              </xdr:cNvPr>
              <xdr:cNvSpPr txBox="1"/>
            </xdr:nvSpPr>
            <xdr:spPr>
              <a:xfrm>
                <a:off x="7250402" y="0"/>
                <a:ext cx="1450937"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Termination</a:t>
                </a:r>
              </a:p>
            </xdr:txBody>
          </xdr:sp>
          <xdr:sp macro="" textlink="">
            <xdr:nvSpPr>
              <xdr:cNvPr id="97" name="TextBox 96">
                <a:hlinkClick xmlns:r="http://schemas.openxmlformats.org/officeDocument/2006/relationships" r:id="rId17"/>
                <a:extLst>
                  <a:ext uri="{FF2B5EF4-FFF2-40B4-BE49-F238E27FC236}">
                    <a16:creationId xmlns:a16="http://schemas.microsoft.com/office/drawing/2014/main" id="{9C637C80-CA62-4073-B7C2-46297BA3E55F}"/>
                  </a:ext>
                </a:extLst>
              </xdr:cNvPr>
              <xdr:cNvSpPr txBox="1"/>
            </xdr:nvSpPr>
            <xdr:spPr>
              <a:xfrm>
                <a:off x="7216431" y="348363"/>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E1: Time to Fill &amp; Reasons</a:t>
                </a:r>
              </a:p>
            </xdr:txBody>
          </xdr:sp>
        </xdr:grpSp>
        <xdr:grpSp>
          <xdr:nvGrpSpPr>
            <xdr:cNvPr id="81" name="Group 80">
              <a:extLst>
                <a:ext uri="{FF2B5EF4-FFF2-40B4-BE49-F238E27FC236}">
                  <a16:creationId xmlns:a16="http://schemas.microsoft.com/office/drawing/2014/main" id="{5837053E-4C19-48D2-89D9-C60CA1F42CE3}"/>
                </a:ext>
              </a:extLst>
            </xdr:cNvPr>
            <xdr:cNvGrpSpPr/>
          </xdr:nvGrpSpPr>
          <xdr:grpSpPr>
            <a:xfrm>
              <a:off x="9962104" y="0"/>
              <a:ext cx="1588508" cy="821118"/>
              <a:chOff x="8772524" y="0"/>
              <a:chExt cx="1488905" cy="820275"/>
            </a:xfrm>
          </xdr:grpSpPr>
          <xdr:sp macro="" textlink="">
            <xdr:nvSpPr>
              <xdr:cNvPr id="89" name="TextBox 88">
                <a:hlinkClick xmlns:r="http://schemas.openxmlformats.org/officeDocument/2006/relationships" r:id="rId18"/>
                <a:extLst>
                  <a:ext uri="{FF2B5EF4-FFF2-40B4-BE49-F238E27FC236}">
                    <a16:creationId xmlns:a16="http://schemas.microsoft.com/office/drawing/2014/main" id="{9BE19130-A714-469E-ADDF-1E082057EB80}"/>
                  </a:ext>
                </a:extLst>
              </xdr:cNvPr>
              <xdr:cNvSpPr txBox="1"/>
            </xdr:nvSpPr>
            <xdr:spPr>
              <a:xfrm>
                <a:off x="8776629" y="351084"/>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a:t>
                </a:r>
                <a:r>
                  <a:rPr lang="en-US" sz="900" baseline="0"/>
                  <a:t> Grid</a:t>
                </a:r>
                <a:endParaRPr lang="en-US" sz="900"/>
              </a:p>
            </xdr:txBody>
          </xdr:sp>
          <xdr:sp macro="" textlink="">
            <xdr:nvSpPr>
              <xdr:cNvPr id="90" name="TextBox 89">
                <a:hlinkClick xmlns:r="http://schemas.openxmlformats.org/officeDocument/2006/relationships" r:id="rId19"/>
                <a:extLst>
                  <a:ext uri="{FF2B5EF4-FFF2-40B4-BE49-F238E27FC236}">
                    <a16:creationId xmlns:a16="http://schemas.microsoft.com/office/drawing/2014/main" id="{AB15175A-591B-4F71-BA98-2D8BB51CB5B9}"/>
                  </a:ext>
                </a:extLst>
              </xdr:cNvPr>
              <xdr:cNvSpPr txBox="1"/>
            </xdr:nvSpPr>
            <xdr:spPr>
              <a:xfrm>
                <a:off x="8776628" y="510288"/>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Job Families</a:t>
                </a:r>
              </a:p>
            </xdr:txBody>
          </xdr:sp>
          <xdr:sp macro="" textlink="">
            <xdr:nvSpPr>
              <xdr:cNvPr id="91" name="TextBox 90">
                <a:extLst>
                  <a:ext uri="{FF2B5EF4-FFF2-40B4-BE49-F238E27FC236}">
                    <a16:creationId xmlns:a16="http://schemas.microsoft.com/office/drawing/2014/main" id="{0B2FCA15-5C50-448C-90EA-5C770D1AEEBB}"/>
                  </a:ext>
                </a:extLst>
              </xdr:cNvPr>
              <xdr:cNvSpPr txBox="1"/>
            </xdr:nvSpPr>
            <xdr:spPr>
              <a:xfrm>
                <a:off x="8810493" y="0"/>
                <a:ext cx="1450936" cy="35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References</a:t>
                </a:r>
              </a:p>
            </xdr:txBody>
          </xdr:sp>
          <xdr:sp macro="" textlink="">
            <xdr:nvSpPr>
              <xdr:cNvPr id="92" name="TextBox 91">
                <a:hlinkClick xmlns:r="http://schemas.openxmlformats.org/officeDocument/2006/relationships" r:id="rId20"/>
                <a:extLst>
                  <a:ext uri="{FF2B5EF4-FFF2-40B4-BE49-F238E27FC236}">
                    <a16:creationId xmlns:a16="http://schemas.microsoft.com/office/drawing/2014/main" id="{C8CFE6BC-E791-40A5-9A2B-E6ED2F2DB454}"/>
                  </a:ext>
                </a:extLst>
              </xdr:cNvPr>
              <xdr:cNvSpPr txBox="1"/>
            </xdr:nvSpPr>
            <xdr:spPr>
              <a:xfrm>
                <a:off x="8772524" y="676275"/>
                <a:ext cx="1450937"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Wage Calculator</a:t>
                </a:r>
              </a:p>
            </xdr:txBody>
          </xdr:sp>
        </xdr:grpSp>
        <xdr:grpSp>
          <xdr:nvGrpSpPr>
            <xdr:cNvPr id="82" name="Group 81">
              <a:extLst>
                <a:ext uri="{FF2B5EF4-FFF2-40B4-BE49-F238E27FC236}">
                  <a16:creationId xmlns:a16="http://schemas.microsoft.com/office/drawing/2014/main" id="{84117803-D98B-49CD-877E-3C6E2A4D8352}"/>
                </a:ext>
              </a:extLst>
            </xdr:cNvPr>
            <xdr:cNvGrpSpPr/>
          </xdr:nvGrpSpPr>
          <xdr:grpSpPr>
            <a:xfrm>
              <a:off x="0" y="0"/>
              <a:ext cx="1584245" cy="1006853"/>
              <a:chOff x="0" y="0"/>
              <a:chExt cx="1584245" cy="1006853"/>
            </a:xfrm>
          </xdr:grpSpPr>
          <xdr:sp macro="" textlink="">
            <xdr:nvSpPr>
              <xdr:cNvPr id="84" name="TextBox 83">
                <a:hlinkClick xmlns:r="http://schemas.openxmlformats.org/officeDocument/2006/relationships" r:id="rId21"/>
                <a:extLst>
                  <a:ext uri="{FF2B5EF4-FFF2-40B4-BE49-F238E27FC236}">
                    <a16:creationId xmlns:a16="http://schemas.microsoft.com/office/drawing/2014/main" id="{DC3F2CDA-7CDB-43B7-BBCF-8E0869279F11}"/>
                  </a:ext>
                </a:extLst>
              </xdr:cNvPr>
              <xdr:cNvSpPr txBox="1"/>
            </xdr:nvSpPr>
            <xdr:spPr>
              <a:xfrm>
                <a:off x="0" y="35115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Home:</a:t>
                </a:r>
                <a:r>
                  <a:rPr lang="en-US" sz="900" baseline="0"/>
                  <a:t> Funding &amp; Contracts</a:t>
                </a:r>
                <a:endParaRPr lang="en-US" sz="900"/>
              </a:p>
            </xdr:txBody>
          </xdr:sp>
          <xdr:sp macro="" textlink="">
            <xdr:nvSpPr>
              <xdr:cNvPr id="85" name="TextBox 84">
                <a:hlinkClick xmlns:r="http://schemas.openxmlformats.org/officeDocument/2006/relationships" r:id="rId22"/>
                <a:extLst>
                  <a:ext uri="{FF2B5EF4-FFF2-40B4-BE49-F238E27FC236}">
                    <a16:creationId xmlns:a16="http://schemas.microsoft.com/office/drawing/2014/main" id="{B5D7C3DC-85D2-423F-9DF9-95CD362A22B1}"/>
                  </a:ext>
                </a:extLst>
              </xdr:cNvPr>
              <xdr:cNvSpPr txBox="1"/>
            </xdr:nvSpPr>
            <xdr:spPr>
              <a:xfrm>
                <a:off x="0" y="51525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H2: Other Funding Sources</a:t>
                </a:r>
              </a:p>
            </xdr:txBody>
          </xdr:sp>
          <xdr:sp macro="" textlink="">
            <xdr:nvSpPr>
              <xdr:cNvPr id="86" name="TextBox 85">
                <a:extLst>
                  <a:ext uri="{FF2B5EF4-FFF2-40B4-BE49-F238E27FC236}">
                    <a16:creationId xmlns:a16="http://schemas.microsoft.com/office/drawing/2014/main" id="{763B78A3-DEE7-44B7-8262-05F9E18A41B8}"/>
                  </a:ext>
                </a:extLst>
              </xdr:cNvPr>
              <xdr:cNvSpPr txBox="1"/>
            </xdr:nvSpPr>
            <xdr:spPr>
              <a:xfrm>
                <a:off x="36245" y="0"/>
                <a:ext cx="154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b="1">
                    <a:solidFill>
                      <a:schemeClr val="bg1"/>
                    </a:solidFill>
                  </a:rPr>
                  <a:t>Home</a:t>
                </a:r>
              </a:p>
            </xdr:txBody>
          </xdr:sp>
          <xdr:sp macro="" textlink="">
            <xdr:nvSpPr>
              <xdr:cNvPr id="87" name="TextBox 86">
                <a:hlinkClick xmlns:r="http://schemas.openxmlformats.org/officeDocument/2006/relationships" r:id="rId23"/>
                <a:extLst>
                  <a:ext uri="{FF2B5EF4-FFF2-40B4-BE49-F238E27FC236}">
                    <a16:creationId xmlns:a16="http://schemas.microsoft.com/office/drawing/2014/main" id="{D164F25E-A397-4651-91BC-D3AA42F13983}"/>
                  </a:ext>
                </a:extLst>
              </xdr:cNvPr>
              <xdr:cNvSpPr txBox="1"/>
            </xdr:nvSpPr>
            <xdr:spPr>
              <a:xfrm>
                <a:off x="0" y="853328"/>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R1:</a:t>
                </a:r>
                <a:r>
                  <a:rPr lang="en-US" sz="900" baseline="0"/>
                  <a:t> Recruitment &amp; </a:t>
                </a:r>
                <a:r>
                  <a:rPr lang="en-US" sz="900">
                    <a:solidFill>
                      <a:schemeClr val="dk1"/>
                    </a:solidFill>
                    <a:latin typeface="+mn-lt"/>
                    <a:ea typeface="+mn-ea"/>
                    <a:cs typeface="+mn-cs"/>
                  </a:rPr>
                  <a:t>Retention</a:t>
                </a:r>
              </a:p>
            </xdr:txBody>
          </xdr:sp>
          <xdr:sp macro="" textlink="">
            <xdr:nvSpPr>
              <xdr:cNvPr id="88" name="TextBox 87">
                <a:hlinkClick xmlns:r="http://schemas.openxmlformats.org/officeDocument/2006/relationships" r:id="rId24"/>
                <a:extLst>
                  <a:ext uri="{FF2B5EF4-FFF2-40B4-BE49-F238E27FC236}">
                    <a16:creationId xmlns:a16="http://schemas.microsoft.com/office/drawing/2014/main" id="{C87418A3-3F9E-46D5-8575-D57C63EDF421}"/>
                  </a:ext>
                </a:extLst>
              </xdr:cNvPr>
              <xdr:cNvSpPr txBox="1"/>
            </xdr:nvSpPr>
            <xdr:spPr>
              <a:xfrm>
                <a:off x="0" y="686703"/>
                <a:ext cx="1548000" cy="15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tIns="0" bIns="0" rtlCol="0" anchor="b" anchorCtr="0"/>
              <a:lstStyle/>
              <a:p>
                <a:r>
                  <a:rPr lang="en-US" sz="900"/>
                  <a:t>Q1: Questions</a:t>
                </a:r>
              </a:p>
            </xdr:txBody>
          </xdr:sp>
        </xdr:grpSp>
        <xdr:pic>
          <xdr:nvPicPr>
            <xdr:cNvPr id="83" name="Picture 82">
              <a:extLst>
                <a:ext uri="{FF2B5EF4-FFF2-40B4-BE49-F238E27FC236}">
                  <a16:creationId xmlns:a16="http://schemas.microsoft.com/office/drawing/2014/main" id="{78D1D284-2013-40E2-9BEA-1F574558853D}"/>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630033" y="190500"/>
              <a:ext cx="1935351" cy="720000"/>
            </a:xfrm>
            <a:prstGeom prst="rect">
              <a:avLst/>
            </a:prstGeom>
            <a:ln>
              <a:noFill/>
            </a:ln>
            <a:effectLst>
              <a:outerShdw blurRad="292100" dist="139700" dir="2700000" algn="tl" rotWithShape="0">
                <a:srgbClr val="333333">
                  <a:alpha val="65000"/>
                </a:srgbClr>
              </a:outerShdw>
            </a:effectLst>
          </xdr:spPr>
        </xdr:pic>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mpensation%20&amp;%20Benefits\Sectoral%20Data%20Project\2023%20Compensation%20&amp;%20Employee%20Turnover%20Report\reportInstruments\2023_Non-Union_CETR_WorkingFile-clbcLike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mpensation%20&amp;%20Benefits/Sectoral%20Data%20Project/2025%20Compensation%20&amp;%20Employee%20Turnover%20Report/projectPrep/NUPrep/2025_CETR_NU_Supplementary_Report_Payroll_Extra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Letter"/>
      <sheetName val="Submission-Orientation"/>
      <sheetName val="Authorization"/>
      <sheetName val="Home"/>
      <sheetName val="A1"/>
      <sheetName val="A2"/>
      <sheetName val="A3"/>
      <sheetName val="A4"/>
      <sheetName val="A5"/>
      <sheetName val="H2"/>
      <sheetName val="Q1"/>
      <sheetName val="R1"/>
      <sheetName val="N1"/>
      <sheetName val="N2"/>
      <sheetName val="M1"/>
      <sheetName val="M2"/>
      <sheetName val="B1"/>
      <sheetName val="B2"/>
      <sheetName val="S1"/>
      <sheetName val="S2"/>
      <sheetName val="T1"/>
      <sheetName val="T2"/>
      <sheetName val="T3"/>
      <sheetName val="T4"/>
      <sheetName val="E5"/>
      <sheetName val="Wage Grid"/>
      <sheetName val="Report Checklist"/>
      <sheetName val="Job Families"/>
      <sheetName val="Wage Calculator"/>
      <sheetName val="Delegated Wage Grid"/>
      <sheetName val="Lists"/>
      <sheetName val="WebsiteImport"/>
    </sheetNames>
    <sheetDataSet>
      <sheetData sheetId="0" refreshError="1"/>
      <sheetData sheetId="1" refreshError="1"/>
      <sheetData sheetId="2" refreshError="1"/>
      <sheetData sheetId="3">
        <row r="30">
          <cell r="D30">
            <v>0</v>
          </cell>
        </row>
        <row r="31">
          <cell r="D31">
            <v>0</v>
          </cell>
        </row>
        <row r="32">
          <cell r="D32">
            <v>0</v>
          </cell>
        </row>
        <row r="34">
          <cell r="D34">
            <v>0</v>
          </cell>
        </row>
        <row r="35">
          <cell r="D35">
            <v>0</v>
          </cell>
        </row>
        <row r="36">
          <cell r="D36">
            <v>0</v>
          </cell>
        </row>
        <row r="37">
          <cell r="D37">
            <v>0</v>
          </cell>
        </row>
        <row r="38">
          <cell r="D38">
            <v>0</v>
          </cell>
        </row>
        <row r="39">
          <cell r="D39">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row r="64">
          <cell r="D64">
            <v>0</v>
          </cell>
        </row>
        <row r="66">
          <cell r="D66">
            <v>0</v>
          </cell>
        </row>
        <row r="67">
          <cell r="D67">
            <v>0</v>
          </cell>
        </row>
        <row r="68">
          <cell r="D68">
            <v>0</v>
          </cell>
        </row>
        <row r="71">
          <cell r="D71">
            <v>0</v>
          </cell>
        </row>
        <row r="72">
          <cell r="D72">
            <v>0</v>
          </cell>
        </row>
        <row r="73">
          <cell r="D73">
            <v>0</v>
          </cell>
        </row>
        <row r="74">
          <cell r="D74">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6.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18.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www2.gov.bc.ca/gov/content/taxes/employer-health-tax/employer-health-tax-overview" TargetMode="External"/><Relationship Id="rId7" Type="http://schemas.openxmlformats.org/officeDocument/2006/relationships/drawing" Target="../drawings/drawing3.xml"/><Relationship Id="rId2" Type="http://schemas.openxmlformats.org/officeDocument/2006/relationships/hyperlink" Target="https://www2.gov.bc.ca/gov/content/careers-myhr/all-employees/leave-time-off/sick-leave/stiip" TargetMode="External"/><Relationship Id="rId1" Type="http://schemas.openxmlformats.org/officeDocument/2006/relationships/hyperlink" Target="https://www.canada.ca/en/employment-social-development/programs/ei/ei-list/ei-employers/premium-reduction-program.html" TargetMode="External"/><Relationship Id="rId6" Type="http://schemas.openxmlformats.org/officeDocument/2006/relationships/printerSettings" Target="../printerSettings/printerSettings3.bin"/><Relationship Id="rId5" Type="http://schemas.openxmlformats.org/officeDocument/2006/relationships/hyperlink" Target="https://www.cssea.bc.ca/index.php?option=com_content&amp;view=article&amp;id=46&amp;Itemid=162" TargetMode="External"/><Relationship Id="rId4" Type="http://schemas.openxmlformats.org/officeDocument/2006/relationships/hyperlink" Target="https://www.cssea.bc.ca/index.php?option=com_content&amp;view=article&amp;id=46&amp;Itemid=162" TargetMode="Externa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A1:J75"/>
  <sheetViews>
    <sheetView zoomScaleNormal="100" workbookViewId="0">
      <selection activeCell="M14" sqref="M14"/>
    </sheetView>
  </sheetViews>
  <sheetFormatPr defaultColWidth="9.140625" defaultRowHeight="15" x14ac:dyDescent="0.25"/>
  <cols>
    <col min="1" max="1" width="61.85546875" style="7" customWidth="1"/>
    <col min="2" max="10" width="15.7109375" style="7" customWidth="1"/>
    <col min="11" max="16384" width="9.140625" style="7"/>
  </cols>
  <sheetData>
    <row r="1" spans="1:10" s="1" customFormat="1" x14ac:dyDescent="0.25"/>
    <row r="2" spans="1:10" s="1" customFormat="1" x14ac:dyDescent="0.25"/>
    <row r="3" spans="1:10" s="1" customFormat="1" x14ac:dyDescent="0.25"/>
    <row r="4" spans="1:10" s="1" customFormat="1" x14ac:dyDescent="0.25"/>
    <row r="5" spans="1:10" s="1" customFormat="1" x14ac:dyDescent="0.25"/>
    <row r="6" spans="1:10" s="1" customFormat="1" x14ac:dyDescent="0.25"/>
    <row r="7" spans="1:10" s="1" customFormat="1" x14ac:dyDescent="0.25"/>
    <row r="8" spans="1:10" s="1" customFormat="1" x14ac:dyDescent="0.25"/>
    <row r="9" spans="1:10" ht="21" x14ac:dyDescent="0.35">
      <c r="A9" s="991" t="s">
        <v>713</v>
      </c>
      <c r="B9" s="991"/>
      <c r="C9" s="991"/>
      <c r="D9" s="991"/>
      <c r="E9" s="586"/>
      <c r="F9" s="2"/>
      <c r="G9" s="2"/>
      <c r="H9" s="2"/>
      <c r="I9" s="2"/>
      <c r="J9" s="2"/>
    </row>
    <row r="10" spans="1:10" ht="18.75" x14ac:dyDescent="0.3">
      <c r="A10" s="967" t="s">
        <v>734</v>
      </c>
      <c r="B10" s="870"/>
      <c r="C10" s="870"/>
      <c r="D10" s="870"/>
      <c r="E10" s="586"/>
      <c r="F10" s="2"/>
      <c r="G10" s="2"/>
      <c r="H10" s="2"/>
      <c r="I10" s="2"/>
      <c r="J10" s="2"/>
    </row>
    <row r="11" spans="1:10" x14ac:dyDescent="0.25">
      <c r="A11" s="2"/>
      <c r="B11" s="2"/>
      <c r="C11" s="2"/>
      <c r="D11" s="2"/>
      <c r="E11" s="586"/>
      <c r="F11" s="2"/>
      <c r="G11" s="2"/>
      <c r="H11" s="2"/>
      <c r="I11" s="2"/>
      <c r="J11" s="2"/>
    </row>
    <row r="12" spans="1:10" ht="18.75" x14ac:dyDescent="0.3">
      <c r="A12" s="992" t="s">
        <v>0</v>
      </c>
      <c r="B12" s="992"/>
      <c r="C12" s="992"/>
      <c r="D12" s="992"/>
      <c r="E12" s="586"/>
      <c r="F12" s="2"/>
      <c r="G12" s="2"/>
      <c r="H12" s="2"/>
      <c r="I12" s="2"/>
      <c r="J12" s="2"/>
    </row>
    <row r="13" spans="1:10" ht="15.75" thickBot="1" x14ac:dyDescent="0.3">
      <c r="A13" s="2"/>
      <c r="B13" s="2"/>
      <c r="C13" s="2"/>
      <c r="D13" s="2"/>
      <c r="E13" s="586"/>
      <c r="F13" s="2"/>
      <c r="G13" s="2"/>
      <c r="H13" s="2"/>
      <c r="I13" s="2"/>
      <c r="J13" s="2"/>
    </row>
    <row r="14" spans="1:10" x14ac:dyDescent="0.25">
      <c r="A14" s="3" t="s">
        <v>2</v>
      </c>
      <c r="B14" s="993"/>
      <c r="C14" s="994"/>
      <c r="D14" s="995"/>
      <c r="E14" s="586"/>
      <c r="F14" s="694" t="s">
        <v>592</v>
      </c>
      <c r="G14" s="694" t="s">
        <v>615</v>
      </c>
      <c r="H14" s="2"/>
      <c r="I14" s="724"/>
      <c r="J14" s="2"/>
    </row>
    <row r="15" spans="1:10" x14ac:dyDescent="0.25">
      <c r="A15" s="4" t="s">
        <v>1</v>
      </c>
      <c r="B15" s="996"/>
      <c r="C15" s="997"/>
      <c r="D15" s="998"/>
      <c r="E15" s="586"/>
      <c r="F15" s="2"/>
      <c r="G15" s="2"/>
      <c r="H15" s="2"/>
      <c r="I15" s="2"/>
      <c r="J15" s="2"/>
    </row>
    <row r="16" spans="1:10" x14ac:dyDescent="0.25">
      <c r="A16" s="4" t="s">
        <v>711</v>
      </c>
      <c r="B16" s="996"/>
      <c r="C16" s="997"/>
      <c r="D16" s="998"/>
      <c r="E16" s="586"/>
      <c r="F16" s="2"/>
      <c r="G16" s="694" t="s">
        <v>735</v>
      </c>
      <c r="H16" s="2"/>
      <c r="I16" s="2"/>
      <c r="J16" s="2"/>
    </row>
    <row r="17" spans="1:10" x14ac:dyDescent="0.25">
      <c r="A17" s="4" t="s">
        <v>3</v>
      </c>
      <c r="B17" s="996"/>
      <c r="C17" s="997"/>
      <c r="D17" s="998"/>
      <c r="E17" s="586"/>
      <c r="F17" s="2"/>
      <c r="G17" s="694" t="s">
        <v>591</v>
      </c>
      <c r="H17" s="2"/>
      <c r="I17" s="2"/>
      <c r="J17" s="2"/>
    </row>
    <row r="18" spans="1:10" ht="15.75" thickBot="1" x14ac:dyDescent="0.3">
      <c r="A18" s="5" t="s">
        <v>4</v>
      </c>
      <c r="B18" s="999"/>
      <c r="C18" s="1000"/>
      <c r="D18" s="1001"/>
      <c r="E18" s="586"/>
      <c r="F18" s="2"/>
      <c r="G18" s="2"/>
      <c r="H18" s="2"/>
      <c r="I18" s="2"/>
      <c r="J18" s="724"/>
    </row>
    <row r="19" spans="1:10" x14ac:dyDescent="0.25">
      <c r="A19" s="2"/>
      <c r="B19" s="2"/>
      <c r="C19" s="2"/>
      <c r="D19" s="2"/>
      <c r="E19" s="586"/>
      <c r="F19" s="2"/>
      <c r="G19" s="2"/>
      <c r="H19" s="2"/>
      <c r="I19" s="2"/>
      <c r="J19" s="2"/>
    </row>
    <row r="20" spans="1:10" ht="18.75" x14ac:dyDescent="0.3">
      <c r="A20" s="992" t="s">
        <v>741</v>
      </c>
      <c r="B20" s="992"/>
      <c r="C20" s="992"/>
      <c r="D20" s="992"/>
      <c r="E20" s="586"/>
      <c r="F20" s="2"/>
      <c r="G20" s="2"/>
      <c r="H20" s="2"/>
      <c r="I20" s="2"/>
      <c r="J20" s="2"/>
    </row>
    <row r="21" spans="1:10" ht="18.75" x14ac:dyDescent="0.3">
      <c r="A21" s="992" t="s">
        <v>740</v>
      </c>
      <c r="B21" s="992"/>
      <c r="C21" s="992"/>
      <c r="D21" s="992"/>
      <c r="E21" s="586"/>
      <c r="F21" s="2"/>
      <c r="G21" s="2"/>
      <c r="H21" s="2"/>
      <c r="I21" s="2"/>
      <c r="J21" s="2"/>
    </row>
    <row r="22" spans="1:10" ht="15.75" thickBot="1" x14ac:dyDescent="0.3">
      <c r="A22" s="905" t="s">
        <v>733</v>
      </c>
      <c r="B22" s="2"/>
      <c r="C22" s="2"/>
      <c r="D22" s="2"/>
      <c r="E22" s="586"/>
      <c r="F22" s="2"/>
      <c r="G22" s="2"/>
      <c r="H22" s="2"/>
      <c r="I22" s="2"/>
      <c r="J22" s="2"/>
    </row>
    <row r="23" spans="1:10" x14ac:dyDescent="0.25">
      <c r="A23" s="3" t="s">
        <v>7</v>
      </c>
      <c r="B23" s="535">
        <f>SUM(B29:B32,B34:B39,B41:B64,B66:B68,B70:B74)</f>
        <v>0</v>
      </c>
      <c r="C23" s="536">
        <f>SUM(C29:C32,C34:C39,C41:C64,C66:C68,C70:C74)</f>
        <v>0</v>
      </c>
      <c r="D23" s="537">
        <f>SUM(D29:D32,D34:D39,D41:D64,D66:D68,D70:D74)</f>
        <v>0</v>
      </c>
      <c r="E23" s="989" t="s">
        <v>593</v>
      </c>
      <c r="F23" s="990"/>
      <c r="G23" s="983" t="s">
        <v>523</v>
      </c>
      <c r="H23" s="984"/>
      <c r="I23" s="985"/>
      <c r="J23" s="591" t="str">
        <f>IFERROR(SUM(B29:C32,B34:C39,B41:C64,B66:C68)/SUM(B29:C32,B34:C39,B41:C64,B70:C74,B66:C66),"")</f>
        <v/>
      </c>
    </row>
    <row r="24" spans="1:10" ht="15.75" thickBot="1" x14ac:dyDescent="0.3">
      <c r="A24" s="5" t="s">
        <v>426</v>
      </c>
      <c r="B24" s="538">
        <f>SUM(H29:H32,H34:H39,H41:H64,H66:H68,H70:H74)</f>
        <v>0</v>
      </c>
      <c r="C24" s="539">
        <f>SUM(I29:I32,I34:I39,I41:I64,I66:I68,I70:I74)</f>
        <v>0</v>
      </c>
      <c r="D24" s="540">
        <f>SUM(J29:J32,J34:J39,J41:J64,J66:J68,J70:J74)</f>
        <v>0</v>
      </c>
      <c r="E24" s="989" t="s">
        <v>593</v>
      </c>
      <c r="F24" s="990"/>
      <c r="G24" s="986" t="s">
        <v>524</v>
      </c>
      <c r="H24" s="987"/>
      <c r="I24" s="988"/>
      <c r="J24" s="592" t="str">
        <f>IFERROR(SUM(B70:C74)/SUM(B29:C32,B34:C39,B41:C64,B66:C68,B70:C74),"")</f>
        <v/>
      </c>
    </row>
    <row r="25" spans="1:10" ht="15.75" thickBot="1" x14ac:dyDescent="0.3">
      <c r="A25" s="2"/>
      <c r="B25" s="541"/>
      <c r="C25" s="541"/>
      <c r="D25" s="2"/>
      <c r="E25" s="2"/>
      <c r="F25" s="2"/>
      <c r="G25" s="2"/>
      <c r="H25" s="2"/>
      <c r="I25" s="2"/>
      <c r="J25" s="2"/>
    </row>
    <row r="26" spans="1:10" ht="45.75" thickBot="1" x14ac:dyDescent="0.3">
      <c r="A26" s="6"/>
      <c r="B26" s="542" t="s">
        <v>507</v>
      </c>
      <c r="C26" s="543" t="s">
        <v>508</v>
      </c>
      <c r="D26" s="544" t="s">
        <v>509</v>
      </c>
      <c r="E26" s="545" t="s">
        <v>510</v>
      </c>
      <c r="F26" s="545" t="s">
        <v>511</v>
      </c>
      <c r="G26" s="546" t="s">
        <v>512</v>
      </c>
      <c r="H26" s="547" t="s">
        <v>513</v>
      </c>
      <c r="I26" s="547" t="s">
        <v>514</v>
      </c>
      <c r="J26" s="548" t="s">
        <v>515</v>
      </c>
    </row>
    <row r="27" spans="1:10" s="661" customFormat="1" ht="19.5" thickBot="1" x14ac:dyDescent="0.35">
      <c r="A27" s="655" t="s">
        <v>525</v>
      </c>
      <c r="B27" s="656"/>
      <c r="C27" s="656"/>
      <c r="D27" s="657"/>
      <c r="E27" s="658"/>
      <c r="F27" s="658"/>
      <c r="G27" s="658"/>
      <c r="H27" s="659"/>
      <c r="I27" s="659"/>
      <c r="J27" s="660"/>
    </row>
    <row r="28" spans="1:10" ht="15.75" thickBot="1" x14ac:dyDescent="0.3">
      <c r="A28" s="708" t="s">
        <v>8</v>
      </c>
      <c r="B28" s="709"/>
      <c r="C28" s="709"/>
      <c r="D28" s="710"/>
      <c r="E28" s="711"/>
      <c r="F28" s="711"/>
      <c r="G28" s="711"/>
      <c r="H28" s="712"/>
      <c r="I28" s="712"/>
      <c r="J28" s="713"/>
    </row>
    <row r="29" spans="1:10" x14ac:dyDescent="0.25">
      <c r="A29" s="597" t="s">
        <v>9</v>
      </c>
      <c r="B29" s="578"/>
      <c r="C29" s="579"/>
      <c r="D29" s="580">
        <f>SUM(B29:C29)</f>
        <v>0</v>
      </c>
      <c r="E29" s="552" t="str">
        <f>IFERROR(IF(ISBLANK(B29),"",B29/$B$23),"")</f>
        <v/>
      </c>
      <c r="F29" s="553" t="str">
        <f>IFERROR(IF(ISBLANK(C29),"",C29/$C$23),"")</f>
        <v/>
      </c>
      <c r="G29" s="455" t="str">
        <f>IFERROR(IF(ISBLANK(D29),"",D29/$D$23),"")</f>
        <v/>
      </c>
      <c r="H29" s="554"/>
      <c r="I29" s="581"/>
      <c r="J29" s="582">
        <f>SUM(H29:I29)</f>
        <v>0</v>
      </c>
    </row>
    <row r="30" spans="1:10" x14ac:dyDescent="0.25">
      <c r="A30" s="598" t="s">
        <v>10</v>
      </c>
      <c r="B30" s="557"/>
      <c r="C30" s="558"/>
      <c r="D30" s="559">
        <f t="shared" ref="D30:D74" si="0">SUM(B30:C30)</f>
        <v>0</v>
      </c>
      <c r="E30" s="560" t="str">
        <f t="shared" ref="E30:E74" si="1">IFERROR(IF(ISBLANK(B30),"",B30/$B$23),"")</f>
        <v/>
      </c>
      <c r="F30" s="561" t="str">
        <f t="shared" ref="F30:F74" si="2">IFERROR(IF(ISBLANK(C30),"",C30/$C$23),"")</f>
        <v/>
      </c>
      <c r="G30" s="456" t="str">
        <f t="shared" ref="G30:G74" si="3">IFERROR(IF(ISBLANK(D30),"",D30/$D$23),"")</f>
        <v/>
      </c>
      <c r="H30" s="562"/>
      <c r="I30" s="563"/>
      <c r="J30" s="564">
        <f t="shared" ref="J30:J74" si="4">SUM(H30:I30)</f>
        <v>0</v>
      </c>
    </row>
    <row r="31" spans="1:10" x14ac:dyDescent="0.25">
      <c r="A31" s="599" t="s">
        <v>473</v>
      </c>
      <c r="B31" s="565"/>
      <c r="C31" s="566"/>
      <c r="D31" s="567">
        <f t="shared" si="0"/>
        <v>0</v>
      </c>
      <c r="E31" s="568" t="str">
        <f t="shared" si="1"/>
        <v/>
      </c>
      <c r="F31" s="569" t="str">
        <f t="shared" si="2"/>
        <v/>
      </c>
      <c r="G31" s="457" t="str">
        <f t="shared" si="3"/>
        <v/>
      </c>
      <c r="H31" s="570"/>
      <c r="I31" s="571"/>
      <c r="J31" s="572">
        <f t="shared" si="4"/>
        <v>0</v>
      </c>
    </row>
    <row r="32" spans="1:10" ht="15.75" thickBot="1" x14ac:dyDescent="0.3">
      <c r="A32" s="598" t="s">
        <v>474</v>
      </c>
      <c r="B32" s="557"/>
      <c r="C32" s="558"/>
      <c r="D32" s="559">
        <f t="shared" si="0"/>
        <v>0</v>
      </c>
      <c r="E32" s="560" t="str">
        <f t="shared" si="1"/>
        <v/>
      </c>
      <c r="F32" s="561" t="str">
        <f t="shared" si="2"/>
        <v/>
      </c>
      <c r="G32" s="456" t="str">
        <f t="shared" si="3"/>
        <v/>
      </c>
      <c r="H32" s="562"/>
      <c r="I32" s="563"/>
      <c r="J32" s="564">
        <f t="shared" si="4"/>
        <v>0</v>
      </c>
    </row>
    <row r="33" spans="1:10" ht="15.75" thickBot="1" x14ac:dyDescent="0.3">
      <c r="A33" s="708" t="s">
        <v>11</v>
      </c>
      <c r="B33" s="709"/>
      <c r="C33" s="709"/>
      <c r="D33" s="714"/>
      <c r="E33" s="715"/>
      <c r="F33" s="715"/>
      <c r="G33" s="715"/>
      <c r="H33" s="716"/>
      <c r="I33" s="716"/>
      <c r="J33" s="717"/>
    </row>
    <row r="34" spans="1:10" x14ac:dyDescent="0.25">
      <c r="A34" s="597" t="s">
        <v>581</v>
      </c>
      <c r="B34" s="578"/>
      <c r="C34" s="579"/>
      <c r="D34" s="580">
        <f t="shared" si="0"/>
        <v>0</v>
      </c>
      <c r="E34" s="552" t="str">
        <f t="shared" si="1"/>
        <v/>
      </c>
      <c r="F34" s="553" t="str">
        <f t="shared" si="2"/>
        <v/>
      </c>
      <c r="G34" s="455" t="str">
        <f t="shared" si="3"/>
        <v/>
      </c>
      <c r="H34" s="554"/>
      <c r="I34" s="581"/>
      <c r="J34" s="582">
        <f t="shared" si="4"/>
        <v>0</v>
      </c>
    </row>
    <row r="35" spans="1:10" x14ac:dyDescent="0.25">
      <c r="A35" s="599" t="s">
        <v>582</v>
      </c>
      <c r="B35" s="565"/>
      <c r="C35" s="566"/>
      <c r="D35" s="567">
        <f t="shared" si="0"/>
        <v>0</v>
      </c>
      <c r="E35" s="568" t="str">
        <f t="shared" si="1"/>
        <v/>
      </c>
      <c r="F35" s="569" t="str">
        <f t="shared" si="2"/>
        <v/>
      </c>
      <c r="G35" s="457" t="str">
        <f t="shared" si="3"/>
        <v/>
      </c>
      <c r="H35" s="570"/>
      <c r="I35" s="571"/>
      <c r="J35" s="572">
        <f t="shared" si="4"/>
        <v>0</v>
      </c>
    </row>
    <row r="36" spans="1:10" x14ac:dyDescent="0.25">
      <c r="A36" s="599" t="s">
        <v>583</v>
      </c>
      <c r="B36" s="565"/>
      <c r="C36" s="566"/>
      <c r="D36" s="567">
        <f t="shared" si="0"/>
        <v>0</v>
      </c>
      <c r="E36" s="568" t="str">
        <f t="shared" si="1"/>
        <v/>
      </c>
      <c r="F36" s="569" t="str">
        <f t="shared" si="2"/>
        <v/>
      </c>
      <c r="G36" s="457" t="str">
        <f t="shared" si="3"/>
        <v/>
      </c>
      <c r="H36" s="570"/>
      <c r="I36" s="571"/>
      <c r="J36" s="572">
        <f t="shared" si="4"/>
        <v>0</v>
      </c>
    </row>
    <row r="37" spans="1:10" x14ac:dyDescent="0.25">
      <c r="A37" s="599" t="s">
        <v>584</v>
      </c>
      <c r="B37" s="565"/>
      <c r="C37" s="566"/>
      <c r="D37" s="567">
        <f t="shared" si="0"/>
        <v>0</v>
      </c>
      <c r="E37" s="568" t="str">
        <f t="shared" si="1"/>
        <v/>
      </c>
      <c r="F37" s="569" t="str">
        <f t="shared" si="2"/>
        <v/>
      </c>
      <c r="G37" s="457" t="str">
        <f t="shared" si="3"/>
        <v/>
      </c>
      <c r="H37" s="570"/>
      <c r="I37" s="571"/>
      <c r="J37" s="572">
        <f t="shared" si="4"/>
        <v>0</v>
      </c>
    </row>
    <row r="38" spans="1:10" x14ac:dyDescent="0.25">
      <c r="A38" s="599" t="s">
        <v>585</v>
      </c>
      <c r="B38" s="565"/>
      <c r="C38" s="566"/>
      <c r="D38" s="567">
        <f t="shared" si="0"/>
        <v>0</v>
      </c>
      <c r="E38" s="568" t="str">
        <f t="shared" si="1"/>
        <v/>
      </c>
      <c r="F38" s="569" t="str">
        <f t="shared" si="2"/>
        <v/>
      </c>
      <c r="G38" s="457" t="str">
        <f t="shared" si="3"/>
        <v/>
      </c>
      <c r="H38" s="570"/>
      <c r="I38" s="571"/>
      <c r="J38" s="572">
        <f t="shared" si="4"/>
        <v>0</v>
      </c>
    </row>
    <row r="39" spans="1:10" ht="15.75" thickBot="1" x14ac:dyDescent="0.3">
      <c r="A39" s="782" t="s">
        <v>12</v>
      </c>
      <c r="B39" s="573"/>
      <c r="C39" s="574"/>
      <c r="D39" s="575">
        <f t="shared" si="0"/>
        <v>0</v>
      </c>
      <c r="E39" s="583" t="str">
        <f t="shared" si="1"/>
        <v/>
      </c>
      <c r="F39" s="584" t="str">
        <f t="shared" si="2"/>
        <v/>
      </c>
      <c r="G39" s="458" t="str">
        <f t="shared" si="3"/>
        <v/>
      </c>
      <c r="H39" s="585"/>
      <c r="I39" s="576"/>
      <c r="J39" s="577">
        <f t="shared" si="4"/>
        <v>0</v>
      </c>
    </row>
    <row r="40" spans="1:10" ht="15.75" thickBot="1" x14ac:dyDescent="0.3">
      <c r="A40" s="708" t="s">
        <v>13</v>
      </c>
      <c r="B40" s="709"/>
      <c r="C40" s="709"/>
      <c r="D40" s="714"/>
      <c r="E40" s="715"/>
      <c r="F40" s="715"/>
      <c r="G40" s="715"/>
      <c r="H40" s="716"/>
      <c r="I40" s="716"/>
      <c r="J40" s="717"/>
    </row>
    <row r="41" spans="1:10" x14ac:dyDescent="0.25">
      <c r="A41" s="792" t="s">
        <v>553</v>
      </c>
      <c r="B41" s="787"/>
      <c r="C41" s="774"/>
      <c r="D41" s="775">
        <f t="shared" si="0"/>
        <v>0</v>
      </c>
      <c r="E41" s="776" t="str">
        <f t="shared" si="1"/>
        <v/>
      </c>
      <c r="F41" s="553" t="str">
        <f t="shared" si="2"/>
        <v/>
      </c>
      <c r="G41" s="553" t="str">
        <f t="shared" si="3"/>
        <v/>
      </c>
      <c r="H41" s="777"/>
      <c r="I41" s="581"/>
      <c r="J41" s="582">
        <f t="shared" si="4"/>
        <v>0</v>
      </c>
    </row>
    <row r="42" spans="1:10" x14ac:dyDescent="0.25">
      <c r="A42" s="793" t="s">
        <v>506</v>
      </c>
      <c r="B42" s="788"/>
      <c r="C42" s="666"/>
      <c r="D42" s="680">
        <f t="shared" si="0"/>
        <v>0</v>
      </c>
      <c r="E42" s="691" t="str">
        <f t="shared" si="1"/>
        <v/>
      </c>
      <c r="F42" s="569" t="str">
        <f t="shared" si="2"/>
        <v/>
      </c>
      <c r="G42" s="569" t="str">
        <f t="shared" si="3"/>
        <v/>
      </c>
      <c r="H42" s="674"/>
      <c r="I42" s="571"/>
      <c r="J42" s="572">
        <f t="shared" si="4"/>
        <v>0</v>
      </c>
    </row>
    <row r="43" spans="1:10" x14ac:dyDescent="0.25">
      <c r="A43" s="793" t="s">
        <v>14</v>
      </c>
      <c r="B43" s="788"/>
      <c r="C43" s="666"/>
      <c r="D43" s="680">
        <f t="shared" si="0"/>
        <v>0</v>
      </c>
      <c r="E43" s="691" t="str">
        <f t="shared" si="1"/>
        <v/>
      </c>
      <c r="F43" s="569" t="str">
        <f t="shared" si="2"/>
        <v/>
      </c>
      <c r="G43" s="569" t="str">
        <f t="shared" si="3"/>
        <v/>
      </c>
      <c r="H43" s="674"/>
      <c r="I43" s="571"/>
      <c r="J43" s="572">
        <f t="shared" si="4"/>
        <v>0</v>
      </c>
    </row>
    <row r="44" spans="1:10" x14ac:dyDescent="0.25">
      <c r="A44" s="793" t="s">
        <v>461</v>
      </c>
      <c r="B44" s="788"/>
      <c r="C44" s="666"/>
      <c r="D44" s="680">
        <f t="shared" si="0"/>
        <v>0</v>
      </c>
      <c r="E44" s="691" t="str">
        <f t="shared" si="1"/>
        <v/>
      </c>
      <c r="F44" s="569" t="str">
        <f t="shared" si="2"/>
        <v/>
      </c>
      <c r="G44" s="569" t="str">
        <f t="shared" si="3"/>
        <v/>
      </c>
      <c r="H44" s="674"/>
      <c r="I44" s="571"/>
      <c r="J44" s="572">
        <f t="shared" si="4"/>
        <v>0</v>
      </c>
    </row>
    <row r="45" spans="1:10" x14ac:dyDescent="0.25">
      <c r="A45" s="793" t="s">
        <v>554</v>
      </c>
      <c r="B45" s="788"/>
      <c r="C45" s="666"/>
      <c r="D45" s="680">
        <f t="shared" si="0"/>
        <v>0</v>
      </c>
      <c r="E45" s="691" t="str">
        <f t="shared" si="1"/>
        <v/>
      </c>
      <c r="F45" s="569" t="str">
        <f t="shared" si="2"/>
        <v/>
      </c>
      <c r="G45" s="569" t="str">
        <f t="shared" si="3"/>
        <v/>
      </c>
      <c r="H45" s="674"/>
      <c r="I45" s="571"/>
      <c r="J45" s="572">
        <f t="shared" si="4"/>
        <v>0</v>
      </c>
    </row>
    <row r="46" spans="1:10" x14ac:dyDescent="0.25">
      <c r="A46" s="794" t="s">
        <v>616</v>
      </c>
      <c r="B46" s="789">
        <f>SUM('H2'!B18:B77)</f>
        <v>0</v>
      </c>
      <c r="C46" s="725">
        <f>SUM('H2'!C18:C77)</f>
        <v>0</v>
      </c>
      <c r="D46" s="680">
        <f t="shared" si="0"/>
        <v>0</v>
      </c>
      <c r="E46" s="691" t="str">
        <f t="shared" si="1"/>
        <v/>
      </c>
      <c r="F46" s="569" t="str">
        <f t="shared" si="2"/>
        <v/>
      </c>
      <c r="G46" s="569" t="str">
        <f t="shared" si="3"/>
        <v/>
      </c>
      <c r="H46" s="726">
        <f>SUM('H2'!H18:H77)</f>
        <v>0</v>
      </c>
      <c r="I46" s="727">
        <f>SUM('H2'!I18:I77)</f>
        <v>0</v>
      </c>
      <c r="J46" s="572">
        <f t="shared" si="4"/>
        <v>0</v>
      </c>
    </row>
    <row r="47" spans="1:10" x14ac:dyDescent="0.25">
      <c r="A47" s="793" t="s">
        <v>555</v>
      </c>
      <c r="B47" s="788"/>
      <c r="C47" s="666"/>
      <c r="D47" s="680">
        <f t="shared" si="0"/>
        <v>0</v>
      </c>
      <c r="E47" s="691" t="str">
        <f t="shared" si="1"/>
        <v/>
      </c>
      <c r="F47" s="569" t="str">
        <f t="shared" si="2"/>
        <v/>
      </c>
      <c r="G47" s="569" t="str">
        <f t="shared" si="3"/>
        <v/>
      </c>
      <c r="H47" s="674"/>
      <c r="I47" s="571"/>
      <c r="J47" s="572">
        <f t="shared" si="4"/>
        <v>0</v>
      </c>
    </row>
    <row r="48" spans="1:10" x14ac:dyDescent="0.25">
      <c r="A48" s="867" t="s">
        <v>722</v>
      </c>
      <c r="B48" s="788"/>
      <c r="C48" s="666"/>
      <c r="D48" s="680">
        <f t="shared" si="0"/>
        <v>0</v>
      </c>
      <c r="E48" s="691" t="str">
        <f t="shared" si="1"/>
        <v/>
      </c>
      <c r="F48" s="569" t="str">
        <f t="shared" si="2"/>
        <v/>
      </c>
      <c r="G48" s="569" t="str">
        <f t="shared" si="3"/>
        <v/>
      </c>
      <c r="H48" s="674"/>
      <c r="I48" s="571"/>
      <c r="J48" s="572">
        <f t="shared" si="4"/>
        <v>0</v>
      </c>
    </row>
    <row r="49" spans="1:10" x14ac:dyDescent="0.25">
      <c r="A49" s="867" t="s">
        <v>723</v>
      </c>
      <c r="B49" s="788"/>
      <c r="C49" s="666"/>
      <c r="D49" s="680">
        <f t="shared" si="0"/>
        <v>0</v>
      </c>
      <c r="E49" s="691" t="str">
        <f t="shared" si="1"/>
        <v/>
      </c>
      <c r="F49" s="569" t="str">
        <f t="shared" si="2"/>
        <v/>
      </c>
      <c r="G49" s="569" t="str">
        <f t="shared" si="3"/>
        <v/>
      </c>
      <c r="H49" s="674"/>
      <c r="I49" s="571"/>
      <c r="J49" s="572">
        <f t="shared" si="4"/>
        <v>0</v>
      </c>
    </row>
    <row r="50" spans="1:10" x14ac:dyDescent="0.25">
      <c r="A50" s="867" t="s">
        <v>16</v>
      </c>
      <c r="B50" s="788"/>
      <c r="C50" s="666"/>
      <c r="D50" s="680">
        <f t="shared" si="0"/>
        <v>0</v>
      </c>
      <c r="E50" s="691" t="str">
        <f t="shared" si="1"/>
        <v/>
      </c>
      <c r="F50" s="569" t="str">
        <f t="shared" si="2"/>
        <v/>
      </c>
      <c r="G50" s="569" t="str">
        <f t="shared" si="3"/>
        <v/>
      </c>
      <c r="H50" s="674"/>
      <c r="I50" s="571"/>
      <c r="J50" s="572">
        <f t="shared" si="4"/>
        <v>0</v>
      </c>
    </row>
    <row r="51" spans="1:10" x14ac:dyDescent="0.25">
      <c r="A51" s="868" t="s">
        <v>556</v>
      </c>
      <c r="B51" s="790"/>
      <c r="C51" s="667"/>
      <c r="D51" s="680">
        <f t="shared" si="0"/>
        <v>0</v>
      </c>
      <c r="E51" s="691" t="str">
        <f t="shared" si="1"/>
        <v/>
      </c>
      <c r="F51" s="569" t="str">
        <f t="shared" si="2"/>
        <v/>
      </c>
      <c r="G51" s="569" t="str">
        <f t="shared" si="3"/>
        <v/>
      </c>
      <c r="H51" s="674"/>
      <c r="I51" s="571"/>
      <c r="J51" s="572">
        <f t="shared" si="4"/>
        <v>0</v>
      </c>
    </row>
    <row r="52" spans="1:10" x14ac:dyDescent="0.25">
      <c r="A52" s="867" t="s">
        <v>17</v>
      </c>
      <c r="B52" s="788"/>
      <c r="C52" s="666"/>
      <c r="D52" s="680">
        <f t="shared" si="0"/>
        <v>0</v>
      </c>
      <c r="E52" s="691" t="str">
        <f t="shared" si="1"/>
        <v/>
      </c>
      <c r="F52" s="569" t="str">
        <f t="shared" si="2"/>
        <v/>
      </c>
      <c r="G52" s="569" t="str">
        <f t="shared" si="3"/>
        <v/>
      </c>
      <c r="H52" s="674"/>
      <c r="I52" s="571"/>
      <c r="J52" s="572">
        <f t="shared" si="4"/>
        <v>0</v>
      </c>
    </row>
    <row r="53" spans="1:10" x14ac:dyDescent="0.25">
      <c r="A53" s="867" t="s">
        <v>724</v>
      </c>
      <c r="B53" s="788"/>
      <c r="C53" s="666"/>
      <c r="D53" s="680">
        <f t="shared" si="0"/>
        <v>0</v>
      </c>
      <c r="E53" s="691" t="str">
        <f t="shared" si="1"/>
        <v/>
      </c>
      <c r="F53" s="569" t="str">
        <f t="shared" si="2"/>
        <v/>
      </c>
      <c r="G53" s="569" t="str">
        <f t="shared" si="3"/>
        <v/>
      </c>
      <c r="H53" s="674"/>
      <c r="I53" s="571"/>
      <c r="J53" s="572">
        <f t="shared" si="4"/>
        <v>0</v>
      </c>
    </row>
    <row r="54" spans="1:10" x14ac:dyDescent="0.25">
      <c r="A54" s="867" t="s">
        <v>460</v>
      </c>
      <c r="B54" s="788"/>
      <c r="C54" s="666"/>
      <c r="D54" s="680">
        <f t="shared" si="0"/>
        <v>0</v>
      </c>
      <c r="E54" s="691" t="str">
        <f t="shared" si="1"/>
        <v/>
      </c>
      <c r="F54" s="569" t="str">
        <f t="shared" si="2"/>
        <v/>
      </c>
      <c r="G54" s="569" t="str">
        <f t="shared" si="3"/>
        <v/>
      </c>
      <c r="H54" s="674"/>
      <c r="I54" s="571"/>
      <c r="J54" s="572">
        <f t="shared" si="4"/>
        <v>0</v>
      </c>
    </row>
    <row r="55" spans="1:10" x14ac:dyDescent="0.25">
      <c r="A55" s="867" t="s">
        <v>725</v>
      </c>
      <c r="B55" s="788"/>
      <c r="C55" s="666"/>
      <c r="D55" s="680">
        <f t="shared" si="0"/>
        <v>0</v>
      </c>
      <c r="E55" s="691"/>
      <c r="F55" s="569"/>
      <c r="G55" s="569"/>
      <c r="H55" s="674"/>
      <c r="I55" s="571"/>
      <c r="J55" s="572">
        <f t="shared" si="4"/>
        <v>0</v>
      </c>
    </row>
    <row r="56" spans="1:10" x14ac:dyDescent="0.25">
      <c r="A56" s="867" t="s">
        <v>557</v>
      </c>
      <c r="B56" s="788"/>
      <c r="C56" s="666"/>
      <c r="D56" s="680">
        <f t="shared" si="0"/>
        <v>0</v>
      </c>
      <c r="E56" s="691" t="str">
        <f t="shared" si="1"/>
        <v/>
      </c>
      <c r="F56" s="569" t="str">
        <f t="shared" si="2"/>
        <v/>
      </c>
      <c r="G56" s="569" t="str">
        <f t="shared" si="3"/>
        <v/>
      </c>
      <c r="H56" s="674"/>
      <c r="I56" s="571"/>
      <c r="J56" s="572">
        <f t="shared" si="4"/>
        <v>0</v>
      </c>
    </row>
    <row r="57" spans="1:10" x14ac:dyDescent="0.25">
      <c r="A57" s="867" t="s">
        <v>463</v>
      </c>
      <c r="B57" s="788"/>
      <c r="C57" s="666"/>
      <c r="D57" s="680">
        <f t="shared" si="0"/>
        <v>0</v>
      </c>
      <c r="E57" s="691" t="str">
        <f t="shared" si="1"/>
        <v/>
      </c>
      <c r="F57" s="569" t="str">
        <f t="shared" si="2"/>
        <v/>
      </c>
      <c r="G57" s="569" t="str">
        <f t="shared" si="3"/>
        <v/>
      </c>
      <c r="H57" s="674"/>
      <c r="I57" s="571"/>
      <c r="J57" s="572">
        <f t="shared" si="4"/>
        <v>0</v>
      </c>
    </row>
    <row r="58" spans="1:10" x14ac:dyDescent="0.25">
      <c r="A58" s="867" t="s">
        <v>726</v>
      </c>
      <c r="B58" s="788"/>
      <c r="C58" s="666"/>
      <c r="D58" s="680">
        <f t="shared" si="0"/>
        <v>0</v>
      </c>
      <c r="E58" s="691" t="str">
        <f t="shared" si="1"/>
        <v/>
      </c>
      <c r="F58" s="569" t="str">
        <f t="shared" si="2"/>
        <v/>
      </c>
      <c r="G58" s="569" t="str">
        <f t="shared" si="3"/>
        <v/>
      </c>
      <c r="H58" s="674"/>
      <c r="I58" s="571"/>
      <c r="J58" s="572">
        <f t="shared" si="4"/>
        <v>0</v>
      </c>
    </row>
    <row r="59" spans="1:10" x14ac:dyDescent="0.25">
      <c r="A59" s="867" t="s">
        <v>558</v>
      </c>
      <c r="B59" s="788"/>
      <c r="C59" s="666"/>
      <c r="D59" s="680">
        <f t="shared" si="0"/>
        <v>0</v>
      </c>
      <c r="E59" s="691" t="str">
        <f t="shared" si="1"/>
        <v/>
      </c>
      <c r="F59" s="569" t="str">
        <f t="shared" si="2"/>
        <v/>
      </c>
      <c r="G59" s="569" t="str">
        <f t="shared" si="3"/>
        <v/>
      </c>
      <c r="H59" s="674"/>
      <c r="I59" s="571"/>
      <c r="J59" s="572">
        <f t="shared" si="4"/>
        <v>0</v>
      </c>
    </row>
    <row r="60" spans="1:10" x14ac:dyDescent="0.25">
      <c r="A60" s="867" t="s">
        <v>464</v>
      </c>
      <c r="B60" s="788"/>
      <c r="C60" s="666"/>
      <c r="D60" s="680">
        <f t="shared" si="0"/>
        <v>0</v>
      </c>
      <c r="E60" s="691" t="str">
        <f t="shared" si="1"/>
        <v/>
      </c>
      <c r="F60" s="569" t="str">
        <f t="shared" si="2"/>
        <v/>
      </c>
      <c r="G60" s="569" t="str">
        <f t="shared" si="3"/>
        <v/>
      </c>
      <c r="H60" s="674"/>
      <c r="I60" s="571"/>
      <c r="J60" s="572">
        <f t="shared" si="4"/>
        <v>0</v>
      </c>
    </row>
    <row r="61" spans="1:10" x14ac:dyDescent="0.25">
      <c r="A61" s="867" t="s">
        <v>462</v>
      </c>
      <c r="B61" s="788"/>
      <c r="C61" s="666"/>
      <c r="D61" s="689">
        <f t="shared" si="0"/>
        <v>0</v>
      </c>
      <c r="E61" s="692" t="str">
        <f t="shared" si="1"/>
        <v/>
      </c>
      <c r="F61" s="672" t="str">
        <f t="shared" si="2"/>
        <v/>
      </c>
      <c r="G61" s="569" t="str">
        <f t="shared" si="3"/>
        <v/>
      </c>
      <c r="H61" s="675"/>
      <c r="I61" s="673"/>
      <c r="J61" s="572">
        <f t="shared" si="4"/>
        <v>0</v>
      </c>
    </row>
    <row r="62" spans="1:10" x14ac:dyDescent="0.25">
      <c r="A62" s="867" t="s">
        <v>516</v>
      </c>
      <c r="B62" s="788"/>
      <c r="C62" s="666"/>
      <c r="D62" s="689">
        <f t="shared" si="0"/>
        <v>0</v>
      </c>
      <c r="E62" s="692" t="str">
        <f t="shared" ref="E62:E66" si="5">IFERROR(IF(ISBLANK(B62),"",B62/$B$23),"")</f>
        <v/>
      </c>
      <c r="F62" s="672" t="str">
        <f t="shared" ref="F62:F66" si="6">IFERROR(IF(ISBLANK(C62),"",C62/$C$23),"")</f>
        <v/>
      </c>
      <c r="G62" s="569" t="str">
        <f t="shared" ref="G62:G66" si="7">IFERROR(IF(ISBLANK(D62),"",D62/$D$23),"")</f>
        <v/>
      </c>
      <c r="H62" s="675"/>
      <c r="I62" s="673"/>
      <c r="J62" s="572">
        <f t="shared" si="4"/>
        <v>0</v>
      </c>
    </row>
    <row r="63" spans="1:10" x14ac:dyDescent="0.25">
      <c r="A63" s="867" t="s">
        <v>727</v>
      </c>
      <c r="B63" s="788"/>
      <c r="C63" s="666"/>
      <c r="D63" s="689">
        <f t="shared" si="0"/>
        <v>0</v>
      </c>
      <c r="E63" s="692" t="str">
        <f t="shared" si="5"/>
        <v/>
      </c>
      <c r="F63" s="672" t="str">
        <f t="shared" si="6"/>
        <v/>
      </c>
      <c r="G63" s="569" t="str">
        <f t="shared" si="7"/>
        <v/>
      </c>
      <c r="H63" s="675"/>
      <c r="I63" s="673"/>
      <c r="J63" s="572">
        <f t="shared" si="4"/>
        <v>0</v>
      </c>
    </row>
    <row r="64" spans="1:10" ht="15.75" thickBot="1" x14ac:dyDescent="0.3">
      <c r="A64" s="869" t="s">
        <v>559</v>
      </c>
      <c r="B64" s="791"/>
      <c r="C64" s="678"/>
      <c r="D64" s="690">
        <f t="shared" si="0"/>
        <v>0</v>
      </c>
      <c r="E64" s="693" t="str">
        <f t="shared" si="5"/>
        <v/>
      </c>
      <c r="F64" s="679" t="str">
        <f t="shared" si="6"/>
        <v/>
      </c>
      <c r="G64" s="584" t="str">
        <f t="shared" si="7"/>
        <v/>
      </c>
      <c r="H64" s="676"/>
      <c r="I64" s="677"/>
      <c r="J64" s="577">
        <f t="shared" si="4"/>
        <v>0</v>
      </c>
    </row>
    <row r="65" spans="1:10" ht="15.75" thickBot="1" x14ac:dyDescent="0.3">
      <c r="A65" s="828" t="s">
        <v>586</v>
      </c>
      <c r="B65" s="709"/>
      <c r="C65" s="709"/>
      <c r="D65" s="783"/>
      <c r="E65" s="784"/>
      <c r="F65" s="784"/>
      <c r="G65" s="784"/>
      <c r="H65" s="785"/>
      <c r="I65" s="785"/>
      <c r="J65" s="786"/>
    </row>
    <row r="66" spans="1:10" x14ac:dyDescent="0.25">
      <c r="A66" s="792" t="s">
        <v>427</v>
      </c>
      <c r="B66" s="787"/>
      <c r="C66" s="774"/>
      <c r="D66" s="580">
        <f t="shared" si="0"/>
        <v>0</v>
      </c>
      <c r="E66" s="778" t="str">
        <f t="shared" si="5"/>
        <v/>
      </c>
      <c r="F66" s="779" t="str">
        <f t="shared" si="6"/>
        <v/>
      </c>
      <c r="G66" s="553" t="str">
        <f t="shared" si="7"/>
        <v/>
      </c>
      <c r="H66" s="780"/>
      <c r="I66" s="781"/>
      <c r="J66" s="582">
        <f t="shared" si="4"/>
        <v>0</v>
      </c>
    </row>
    <row r="67" spans="1:10" x14ac:dyDescent="0.25">
      <c r="A67" s="843" t="s">
        <v>710</v>
      </c>
      <c r="B67" s="789">
        <f>SUM('H2'!B80:B89)</f>
        <v>0</v>
      </c>
      <c r="C67" s="789">
        <f>SUM('H2'!C80:C89)</f>
        <v>0</v>
      </c>
      <c r="D67" s="580">
        <f t="shared" si="0"/>
        <v>0</v>
      </c>
      <c r="E67" s="692" t="str">
        <f t="shared" ref="E67" si="8">IFERROR(IF(ISBLANK(B67),"",B67/$B$23),"")</f>
        <v/>
      </c>
      <c r="F67" s="672" t="str">
        <f t="shared" ref="F67" si="9">IFERROR(IF(ISBLANK(C67),"",C67/$C$23),"")</f>
        <v/>
      </c>
      <c r="G67" s="569" t="str">
        <f t="shared" ref="G67" si="10">IFERROR(IF(ISBLANK(D67),"",D67/$D$23),"")</f>
        <v/>
      </c>
      <c r="H67" s="844">
        <f>'H2'!H78</f>
        <v>0</v>
      </c>
      <c r="I67" s="731">
        <f>'H2'!I78</f>
        <v>0</v>
      </c>
      <c r="J67" s="572">
        <f t="shared" si="4"/>
        <v>0</v>
      </c>
    </row>
    <row r="68" spans="1:10" ht="15.75" thickBot="1" x14ac:dyDescent="0.3">
      <c r="A68" s="798" t="s">
        <v>586</v>
      </c>
      <c r="B68" s="797"/>
      <c r="C68" s="718"/>
      <c r="D68" s="841">
        <f t="shared" si="0"/>
        <v>0</v>
      </c>
      <c r="E68" s="719"/>
      <c r="F68" s="720"/>
      <c r="G68" s="721"/>
      <c r="H68" s="722"/>
      <c r="I68" s="723"/>
      <c r="J68" s="842">
        <f t="shared" si="4"/>
        <v>0</v>
      </c>
    </row>
    <row r="69" spans="1:10" s="661" customFormat="1" ht="19.5" thickBot="1" x14ac:dyDescent="0.35">
      <c r="A69" s="664" t="s">
        <v>526</v>
      </c>
      <c r="B69" s="665"/>
      <c r="C69" s="665"/>
      <c r="D69" s="668"/>
      <c r="E69" s="669"/>
      <c r="F69" s="669"/>
      <c r="G69" s="669"/>
      <c r="H69" s="670"/>
      <c r="I69" s="670"/>
      <c r="J69" s="671"/>
    </row>
    <row r="70" spans="1:10" x14ac:dyDescent="0.25">
      <c r="A70" s="593" t="s">
        <v>18</v>
      </c>
      <c r="B70" s="549"/>
      <c r="C70" s="550"/>
      <c r="D70" s="551">
        <f t="shared" si="0"/>
        <v>0</v>
      </c>
      <c r="E70" s="552" t="str">
        <f t="shared" si="1"/>
        <v/>
      </c>
      <c r="F70" s="553" t="str">
        <f t="shared" si="2"/>
        <v/>
      </c>
      <c r="G70" s="455" t="str">
        <f t="shared" si="3"/>
        <v/>
      </c>
      <c r="H70" s="554"/>
      <c r="I70" s="555"/>
      <c r="J70" s="556">
        <f t="shared" si="4"/>
        <v>0</v>
      </c>
    </row>
    <row r="71" spans="1:10" x14ac:dyDescent="0.25">
      <c r="A71" s="593" t="s">
        <v>368</v>
      </c>
      <c r="B71" s="578"/>
      <c r="C71" s="579"/>
      <c r="D71" s="580">
        <f t="shared" si="0"/>
        <v>0</v>
      </c>
      <c r="E71" s="552" t="str">
        <f t="shared" si="1"/>
        <v/>
      </c>
      <c r="F71" s="553" t="str">
        <f t="shared" si="2"/>
        <v/>
      </c>
      <c r="G71" s="455" t="str">
        <f t="shared" si="3"/>
        <v/>
      </c>
      <c r="H71" s="554"/>
      <c r="I71" s="581"/>
      <c r="J71" s="582">
        <f t="shared" si="4"/>
        <v>0</v>
      </c>
    </row>
    <row r="72" spans="1:10" x14ac:dyDescent="0.25">
      <c r="A72" s="594" t="s">
        <v>19</v>
      </c>
      <c r="B72" s="565"/>
      <c r="C72" s="566"/>
      <c r="D72" s="567">
        <f t="shared" si="0"/>
        <v>0</v>
      </c>
      <c r="E72" s="568" t="str">
        <f t="shared" si="1"/>
        <v/>
      </c>
      <c r="F72" s="569" t="str">
        <f t="shared" si="2"/>
        <v/>
      </c>
      <c r="G72" s="457" t="str">
        <f t="shared" si="3"/>
        <v/>
      </c>
      <c r="H72" s="570"/>
      <c r="I72" s="571"/>
      <c r="J72" s="572">
        <f t="shared" si="4"/>
        <v>0</v>
      </c>
    </row>
    <row r="73" spans="1:10" x14ac:dyDescent="0.25">
      <c r="A73" s="595" t="s">
        <v>369</v>
      </c>
      <c r="B73" s="557"/>
      <c r="C73" s="558"/>
      <c r="D73" s="559">
        <f t="shared" si="0"/>
        <v>0</v>
      </c>
      <c r="E73" s="560" t="str">
        <f t="shared" si="1"/>
        <v/>
      </c>
      <c r="F73" s="561" t="str">
        <f t="shared" si="2"/>
        <v/>
      </c>
      <c r="G73" s="456" t="str">
        <f t="shared" si="3"/>
        <v/>
      </c>
      <c r="H73" s="562"/>
      <c r="I73" s="563"/>
      <c r="J73" s="564">
        <f t="shared" si="4"/>
        <v>0</v>
      </c>
    </row>
    <row r="74" spans="1:10" ht="15.75" thickBot="1" x14ac:dyDescent="0.3">
      <c r="A74" s="596" t="s">
        <v>709</v>
      </c>
      <c r="B74" s="573"/>
      <c r="C74" s="574"/>
      <c r="D74" s="575">
        <f t="shared" si="0"/>
        <v>0</v>
      </c>
      <c r="E74" s="583" t="str">
        <f t="shared" si="1"/>
        <v/>
      </c>
      <c r="F74" s="584" t="str">
        <f t="shared" si="2"/>
        <v/>
      </c>
      <c r="G74" s="458" t="str">
        <f t="shared" si="3"/>
        <v/>
      </c>
      <c r="H74" s="585"/>
      <c r="I74" s="576"/>
      <c r="J74" s="577">
        <f t="shared" si="4"/>
        <v>0</v>
      </c>
    </row>
    <row r="75" spans="1:10" x14ac:dyDescent="0.25">
      <c r="E75" s="26"/>
    </row>
  </sheetData>
  <sheetProtection algorithmName="SHA-512" hashValue="6i48Ax7OQjcBRpsETehCwBBZrj3iXr9mB8LxNnbarStmlZezvzy9IvNmLEtCb0RBNBHUoGTdhcXH/ZGJUG/YFg==" saltValue="SUvAVxgpG3byjUHfOBHbWQ==" spinCount="100000" sheet="1" objects="1" scenarios="1"/>
  <mergeCells count="13">
    <mergeCell ref="G23:I23"/>
    <mergeCell ref="G24:I24"/>
    <mergeCell ref="E23:F23"/>
    <mergeCell ref="E24:F24"/>
    <mergeCell ref="A9:D9"/>
    <mergeCell ref="A20:D20"/>
    <mergeCell ref="A21:D21"/>
    <mergeCell ref="A12:D12"/>
    <mergeCell ref="B14:D14"/>
    <mergeCell ref="B15:D15"/>
    <mergeCell ref="B16:D16"/>
    <mergeCell ref="B17:D17"/>
    <mergeCell ref="B18:D18"/>
  </mergeCells>
  <conditionalFormatting sqref="H70:I74 H29:I67">
    <cfRule type="expression" dxfId="157" priority="8">
      <formula>IF(AND(B29&gt;0,ISBLANK(H29)),TRUE,FALSE)</formula>
    </cfRule>
  </conditionalFormatting>
  <conditionalFormatting sqref="B70:C74 B29:C67">
    <cfRule type="expression" dxfId="156" priority="7">
      <formula>IF(AND(H29&gt;0,ISBLANK(B29)),TRUE,FALSE)</formula>
    </cfRule>
  </conditionalFormatting>
  <conditionalFormatting sqref="H69:I69">
    <cfRule type="expression" dxfId="155" priority="4">
      <formula>IF(AND(B69&gt;0,ISBLANK(H69)),TRUE,FALSE)</formula>
    </cfRule>
  </conditionalFormatting>
  <conditionalFormatting sqref="B69:C69">
    <cfRule type="expression" dxfId="154" priority="3">
      <formula>IF(AND(H69&gt;0,ISBLANK(B69)),TRUE,FALSE)</formula>
    </cfRule>
  </conditionalFormatting>
  <conditionalFormatting sqref="H68:I68">
    <cfRule type="expression" dxfId="153" priority="2">
      <formula>IF(AND(B68&gt;0,ISBLANK(H68)),TRUE,FALSE)</formula>
    </cfRule>
  </conditionalFormatting>
  <conditionalFormatting sqref="B68:C68">
    <cfRule type="expression" dxfId="152" priority="1">
      <formula>IF(AND(H68&gt;0,ISBLANK(B68)),TRUE,FALSE)</formula>
    </cfRule>
  </conditionalFormatting>
  <dataValidations count="2">
    <dataValidation type="decimal" operator="greaterThanOrEqual" allowBlank="1" showInputMessage="1" showErrorMessage="1" error="Please enter a dollar amount greater than or equal to $0.00." sqref="D27:F28 B29:C74" xr:uid="{00000000-0002-0000-0000-000000000000}">
      <formula1>0</formula1>
    </dataValidation>
    <dataValidation type="whole" operator="greaterThanOrEqual" allowBlank="1" showInputMessage="1" showErrorMessage="1" error="Please enter a whole number greater than or equal to 0." sqref="H74:J74 H29:I73 J27:J73" xr:uid="{00000000-0002-0000-0000-000001000000}">
      <formula1>0</formula1>
    </dataValidation>
  </dataValidations>
  <pageMargins left="0.7" right="0.7" top="0.75" bottom="0.75" header="0.3" footer="0.3"/>
  <pageSetup paperSize="5" scale="42"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6" id="{81B94F07-F27E-441B-B61D-DC8C124606C1}">
            <xm:f>IF(AND($D29=0,NOT(ISBLANK('Q1'!$B$59))),TRUE,FALSE)</xm:f>
            <x14:dxf>
              <fill>
                <patternFill>
                  <bgColor rgb="FFFF0000"/>
                </patternFill>
              </fill>
            </x14:dxf>
          </x14:cfRule>
          <xm:sqref>B29:C29</xm:sqref>
        </x14:conditionalFormatting>
        <x14:conditionalFormatting xmlns:xm="http://schemas.microsoft.com/office/excel/2006/main">
          <x14:cfRule type="expression" priority="5" id="{17A6A8C8-63D3-49B9-8620-A47CD4B9BF11}">
            <xm:f>IF(AND($D30=0,NOT(ISBLANK('Q1'!$B$55))),TRUE,FALSE)</xm:f>
            <x14:dxf>
              <fill>
                <patternFill>
                  <bgColor rgb="FFFF0000"/>
                </patternFill>
              </fill>
            </x14:dxf>
          </x14:cfRule>
          <xm:sqref>B30:C30</xm:sqref>
        </x14:conditionalFormatting>
      </x14:conditionalFormatting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499984740745262"/>
    <pageSetUpPr fitToPage="1"/>
  </sheetPr>
  <dimension ref="A1:W196"/>
  <sheetViews>
    <sheetView zoomScaleNormal="100" workbookViewId="0">
      <selection activeCell="F22" sqref="F22"/>
    </sheetView>
  </sheetViews>
  <sheetFormatPr defaultColWidth="9.140625" defaultRowHeight="15" x14ac:dyDescent="0.25"/>
  <cols>
    <col min="1" max="1" width="36.5703125" style="87" customWidth="1"/>
    <col min="2" max="2" width="13.7109375" style="87" customWidth="1"/>
    <col min="3" max="3" width="10.7109375" style="87" customWidth="1"/>
    <col min="4" max="7" width="14.7109375" style="87" customWidth="1"/>
    <col min="8" max="14" width="10.7109375" style="87" customWidth="1"/>
    <col min="15" max="20" width="13.7109375" style="87" customWidth="1"/>
    <col min="21" max="21" width="9.140625" style="87"/>
    <col min="22" max="22" width="0" style="44" hidden="1" customWidth="1"/>
    <col min="23" max="23" width="0" style="804" hidden="1" customWidth="1"/>
    <col min="24" max="16384" width="9.140625" style="87"/>
  </cols>
  <sheetData>
    <row r="1" spans="1:23" s="85" customFormat="1" ht="15" customHeight="1" x14ac:dyDescent="0.25">
      <c r="A1" s="85" t="s">
        <v>185</v>
      </c>
      <c r="V1" s="368"/>
      <c r="W1" s="803"/>
    </row>
    <row r="2" spans="1:23" s="85" customFormat="1" ht="15" customHeight="1" x14ac:dyDescent="0.25">
      <c r="V2" s="368"/>
      <c r="W2" s="803"/>
    </row>
    <row r="3" spans="1:23" s="85" customFormat="1" ht="15" customHeight="1" x14ac:dyDescent="0.25">
      <c r="V3" s="368"/>
      <c r="W3" s="803"/>
    </row>
    <row r="4" spans="1:23" s="85" customFormat="1" ht="15" customHeight="1" x14ac:dyDescent="0.25">
      <c r="V4" s="368"/>
      <c r="W4" s="803"/>
    </row>
    <row r="5" spans="1:23" s="85" customFormat="1" ht="15" customHeight="1" x14ac:dyDescent="0.25">
      <c r="V5" s="368"/>
      <c r="W5" s="803"/>
    </row>
    <row r="6" spans="1:23" s="85" customFormat="1" ht="15" customHeight="1" x14ac:dyDescent="0.25">
      <c r="V6" s="368"/>
      <c r="W6" s="803"/>
    </row>
    <row r="7" spans="1:23" s="85" customFormat="1" ht="15" customHeight="1" x14ac:dyDescent="0.25">
      <c r="V7" s="368"/>
      <c r="W7" s="803"/>
    </row>
    <row r="8" spans="1:23" s="85" customFormat="1" ht="15" customHeight="1" thickBot="1" x14ac:dyDescent="0.3">
      <c r="V8" s="368"/>
      <c r="W8" s="803"/>
    </row>
    <row r="9" spans="1:23" ht="18.75" x14ac:dyDescent="0.25">
      <c r="A9" s="1088" t="s">
        <v>184</v>
      </c>
      <c r="B9" s="1088"/>
      <c r="C9" s="1088"/>
      <c r="D9" s="1088"/>
      <c r="E9" s="1088"/>
      <c r="F9" s="1088"/>
      <c r="G9" s="1088"/>
      <c r="H9" s="1080" t="s">
        <v>523</v>
      </c>
      <c r="I9" s="1081"/>
      <c r="J9" s="1081"/>
      <c r="K9" s="1081"/>
      <c r="L9" s="1082"/>
      <c r="M9" s="652" t="str">
        <f>Home!J23</f>
        <v/>
      </c>
      <c r="N9" s="1086" t="s">
        <v>535</v>
      </c>
      <c r="O9" s="1145"/>
      <c r="P9" s="1145"/>
      <c r="Q9" s="1145"/>
      <c r="R9" s="662"/>
      <c r="S9" s="86"/>
      <c r="T9" s="86"/>
    </row>
    <row r="10" spans="1:23" ht="19.5" thickBot="1" x14ac:dyDescent="0.3">
      <c r="A10" s="1088" t="s">
        <v>21</v>
      </c>
      <c r="B10" s="1088"/>
      <c r="C10" s="1088"/>
      <c r="D10" s="1088"/>
      <c r="E10" s="1088"/>
      <c r="F10" s="1088"/>
      <c r="G10" s="1088"/>
      <c r="H10" s="1083" t="s">
        <v>524</v>
      </c>
      <c r="I10" s="1084"/>
      <c r="J10" s="1084"/>
      <c r="K10" s="1084"/>
      <c r="L10" s="1085"/>
      <c r="M10" s="653" t="str">
        <f>Home!J24</f>
        <v/>
      </c>
      <c r="N10" s="1086" t="s">
        <v>535</v>
      </c>
      <c r="O10" s="1145"/>
      <c r="P10" s="1145"/>
      <c r="Q10" s="1145"/>
      <c r="R10" s="662"/>
      <c r="S10" s="86"/>
      <c r="T10" s="86"/>
    </row>
    <row r="11" spans="1:23" ht="15.75" customHeight="1" thickBot="1" x14ac:dyDescent="0.3">
      <c r="A11" s="86" t="s">
        <v>185</v>
      </c>
      <c r="B11" s="86"/>
      <c r="C11" s="86"/>
      <c r="D11" s="86"/>
      <c r="E11" s="86"/>
      <c r="F11" s="86"/>
      <c r="G11" s="86"/>
      <c r="H11" s="86"/>
      <c r="I11" s="588"/>
      <c r="J11" s="86"/>
      <c r="K11" s="86"/>
      <c r="L11" s="86"/>
      <c r="M11" s="86"/>
      <c r="N11" s="86"/>
      <c r="O11" s="86"/>
      <c r="P11" s="86"/>
      <c r="Q11" s="86"/>
      <c r="R11" s="588"/>
      <c r="S11" s="86"/>
      <c r="T11" s="86"/>
    </row>
    <row r="12" spans="1:23" ht="63" customHeight="1" thickBot="1" x14ac:dyDescent="0.3">
      <c r="A12" s="1154" t="s">
        <v>787</v>
      </c>
      <c r="B12" s="1074" t="s">
        <v>791</v>
      </c>
      <c r="C12" s="1130" t="s">
        <v>396</v>
      </c>
      <c r="D12" s="1052" t="s">
        <v>790</v>
      </c>
      <c r="E12" s="1053"/>
      <c r="F12" s="1053"/>
      <c r="G12" s="1054"/>
      <c r="H12" s="1052" t="s">
        <v>777</v>
      </c>
      <c r="I12" s="1053"/>
      <c r="J12" s="1053"/>
      <c r="K12" s="1053"/>
      <c r="L12" s="1053"/>
      <c r="M12" s="1053"/>
      <c r="N12" s="1053"/>
      <c r="O12" s="1063" t="s">
        <v>505</v>
      </c>
      <c r="P12" s="1064"/>
      <c r="Q12" s="1064"/>
      <c r="R12" s="1071"/>
      <c r="S12" s="1063" t="s">
        <v>781</v>
      </c>
      <c r="T12" s="1101"/>
    </row>
    <row r="13" spans="1:23" ht="15.75" customHeight="1" x14ac:dyDescent="0.25">
      <c r="A13" s="1155"/>
      <c r="B13" s="1075"/>
      <c r="C13" s="1131"/>
      <c r="D13" s="1115" t="s">
        <v>788</v>
      </c>
      <c r="E13" s="1116"/>
      <c r="F13" s="1152" t="s">
        <v>789</v>
      </c>
      <c r="G13" s="1153"/>
      <c r="H13" s="1094" t="s">
        <v>26</v>
      </c>
      <c r="I13" s="1095"/>
      <c r="J13" s="1089" t="s">
        <v>27</v>
      </c>
      <c r="K13" s="1090"/>
      <c r="L13" s="1090"/>
      <c r="M13" s="1090"/>
      <c r="N13" s="1091"/>
      <c r="O13" s="1065" t="s">
        <v>289</v>
      </c>
      <c r="P13" s="1092" t="s">
        <v>778</v>
      </c>
      <c r="Q13" s="1092" t="s">
        <v>779</v>
      </c>
      <c r="R13" s="1103" t="s">
        <v>780</v>
      </c>
      <c r="S13" s="1065" t="s">
        <v>405</v>
      </c>
      <c r="T13" s="1103" t="s">
        <v>470</v>
      </c>
    </row>
    <row r="14" spans="1:23" ht="51.75" customHeight="1" x14ac:dyDescent="0.25">
      <c r="A14" s="1155"/>
      <c r="B14" s="1075"/>
      <c r="C14" s="1131"/>
      <c r="D14" s="865" t="s">
        <v>186</v>
      </c>
      <c r="E14" s="624" t="s">
        <v>187</v>
      </c>
      <c r="F14" s="865" t="s">
        <v>186</v>
      </c>
      <c r="G14" s="625" t="s">
        <v>187</v>
      </c>
      <c r="H14" s="913" t="s">
        <v>179</v>
      </c>
      <c r="I14" s="915" t="s">
        <v>775</v>
      </c>
      <c r="J14" s="608" t="s">
        <v>179</v>
      </c>
      <c r="K14" s="859" t="s">
        <v>728</v>
      </c>
      <c r="L14" s="609" t="s">
        <v>718</v>
      </c>
      <c r="M14" s="609" t="s">
        <v>180</v>
      </c>
      <c r="N14" s="610" t="s">
        <v>182</v>
      </c>
      <c r="O14" s="1066"/>
      <c r="P14" s="1093"/>
      <c r="Q14" s="1093"/>
      <c r="R14" s="1146"/>
      <c r="S14" s="1102"/>
      <c r="T14" s="1104"/>
    </row>
    <row r="15" spans="1:23" ht="15.75" customHeight="1" thickBot="1" x14ac:dyDescent="0.3">
      <c r="A15" s="1156"/>
      <c r="B15" s="1076"/>
      <c r="C15" s="1132"/>
      <c r="D15" s="906" t="s">
        <v>28</v>
      </c>
      <c r="E15" s="928" t="s">
        <v>28</v>
      </c>
      <c r="F15" s="906" t="s">
        <v>29</v>
      </c>
      <c r="G15" s="929" t="s">
        <v>29</v>
      </c>
      <c r="H15" s="914" t="s">
        <v>178</v>
      </c>
      <c r="I15" s="916" t="s">
        <v>178</v>
      </c>
      <c r="J15" s="606" t="s">
        <v>178</v>
      </c>
      <c r="K15" s="611" t="s">
        <v>178</v>
      </c>
      <c r="L15" s="607" t="s">
        <v>178</v>
      </c>
      <c r="M15" s="607" t="s">
        <v>178</v>
      </c>
      <c r="N15" s="612" t="s">
        <v>178</v>
      </c>
      <c r="O15" s="866" t="s">
        <v>178</v>
      </c>
      <c r="P15" s="50" t="s">
        <v>178</v>
      </c>
      <c r="Q15" s="682" t="s">
        <v>178</v>
      </c>
      <c r="R15" s="367" t="s">
        <v>178</v>
      </c>
      <c r="S15" s="866" t="s">
        <v>28</v>
      </c>
      <c r="T15" s="367" t="s">
        <v>469</v>
      </c>
      <c r="V15" s="43"/>
      <c r="W15" s="805"/>
    </row>
    <row r="16" spans="1:23" ht="15.75" customHeight="1" thickBot="1" x14ac:dyDescent="0.3">
      <c r="A16" s="826"/>
      <c r="B16" s="187"/>
      <c r="C16" s="354" t="s">
        <v>397</v>
      </c>
      <c r="D16" s="812">
        <f>SUM(D17:D196)</f>
        <v>0</v>
      </c>
      <c r="E16" s="812">
        <f>SUM(E17:E196)</f>
        <v>0</v>
      </c>
      <c r="F16" s="818"/>
      <c r="G16" s="818"/>
      <c r="H16" s="824">
        <f>SUM(H17:H196)</f>
        <v>0</v>
      </c>
      <c r="I16" s="824">
        <f>SUM(I17:I196)</f>
        <v>0</v>
      </c>
      <c r="J16" s="824">
        <f>SUM(J17:J196)</f>
        <v>0</v>
      </c>
      <c r="K16" s="824">
        <f t="shared" ref="K16:S16" si="0">SUM(K17:K196)</f>
        <v>0</v>
      </c>
      <c r="L16" s="824">
        <f t="shared" si="0"/>
        <v>0</v>
      </c>
      <c r="M16" s="824">
        <f t="shared" si="0"/>
        <v>0</v>
      </c>
      <c r="N16" s="824">
        <f t="shared" si="0"/>
        <v>0</v>
      </c>
      <c r="O16" s="824">
        <f t="shared" si="0"/>
        <v>0</v>
      </c>
      <c r="P16" s="824">
        <f t="shared" si="0"/>
        <v>0</v>
      </c>
      <c r="Q16" s="824">
        <f t="shared" si="0"/>
        <v>0</v>
      </c>
      <c r="R16" s="824">
        <f t="shared" si="0"/>
        <v>0</v>
      </c>
      <c r="S16" s="825">
        <f t="shared" si="0"/>
        <v>0</v>
      </c>
      <c r="T16" s="825"/>
      <c r="V16" s="811" t="s">
        <v>633</v>
      </c>
      <c r="W16" s="810" t="s">
        <v>634</v>
      </c>
    </row>
    <row r="17" spans="1:23" ht="15" customHeight="1" x14ac:dyDescent="0.25">
      <c r="A17" s="61"/>
      <c r="B17" s="62"/>
      <c r="C17" s="188"/>
      <c r="D17" s="194"/>
      <c r="E17" s="217"/>
      <c r="F17" s="180"/>
      <c r="G17" s="181"/>
      <c r="H17" s="886"/>
      <c r="I17" s="204"/>
      <c r="J17" s="200"/>
      <c r="K17" s="201"/>
      <c r="L17" s="201"/>
      <c r="M17" s="201"/>
      <c r="N17" s="202"/>
      <c r="O17" s="203"/>
      <c r="P17" s="202"/>
      <c r="Q17" s="202"/>
      <c r="R17" s="202"/>
      <c r="S17" s="369" t="str">
        <f>IF(SUM(D17:E17)=0,"",SUM(D17:E17))</f>
        <v/>
      </c>
      <c r="T17" s="467"/>
      <c r="V17" s="353">
        <f>D17*F17</f>
        <v>0</v>
      </c>
      <c r="W17" s="353">
        <f>E17*G17</f>
        <v>0</v>
      </c>
    </row>
    <row r="18" spans="1:23" ht="15" customHeight="1" x14ac:dyDescent="0.25">
      <c r="A18" s="63"/>
      <c r="B18" s="64"/>
      <c r="C18" s="189"/>
      <c r="D18" s="196"/>
      <c r="E18" s="220"/>
      <c r="F18" s="182"/>
      <c r="G18" s="183"/>
      <c r="H18" s="887"/>
      <c r="I18" s="209"/>
      <c r="J18" s="205"/>
      <c r="K18" s="206"/>
      <c r="L18" s="206"/>
      <c r="M18" s="206"/>
      <c r="N18" s="207"/>
      <c r="O18" s="208"/>
      <c r="P18" s="207"/>
      <c r="Q18" s="207"/>
      <c r="R18" s="207"/>
      <c r="S18" s="370" t="str">
        <f t="shared" ref="S18:S81" si="1">IF(SUM(D18:E18)=0,"",SUM(D18:E18))</f>
        <v/>
      </c>
      <c r="T18" s="468"/>
      <c r="V18" s="353">
        <f t="shared" ref="V18:V81" si="2">D18*F18</f>
        <v>0</v>
      </c>
      <c r="W18" s="353">
        <f t="shared" ref="W18:W81" si="3">E18*G18</f>
        <v>0</v>
      </c>
    </row>
    <row r="19" spans="1:23" ht="15" customHeight="1" x14ac:dyDescent="0.25">
      <c r="A19" s="63"/>
      <c r="B19" s="64"/>
      <c r="C19" s="189"/>
      <c r="D19" s="196"/>
      <c r="E19" s="220"/>
      <c r="F19" s="182"/>
      <c r="G19" s="183"/>
      <c r="H19" s="887"/>
      <c r="I19" s="209"/>
      <c r="J19" s="205"/>
      <c r="K19" s="206"/>
      <c r="L19" s="206"/>
      <c r="M19" s="206"/>
      <c r="N19" s="207"/>
      <c r="O19" s="208"/>
      <c r="P19" s="207"/>
      <c r="Q19" s="207"/>
      <c r="R19" s="207"/>
      <c r="S19" s="370" t="str">
        <f t="shared" si="1"/>
        <v/>
      </c>
      <c r="T19" s="468"/>
      <c r="V19" s="353">
        <f t="shared" si="2"/>
        <v>0</v>
      </c>
      <c r="W19" s="353">
        <f t="shared" si="3"/>
        <v>0</v>
      </c>
    </row>
    <row r="20" spans="1:23" ht="15" customHeight="1" x14ac:dyDescent="0.25">
      <c r="A20" s="63"/>
      <c r="B20" s="64"/>
      <c r="C20" s="189"/>
      <c r="D20" s="196"/>
      <c r="E20" s="220"/>
      <c r="F20" s="182"/>
      <c r="G20" s="183"/>
      <c r="H20" s="887"/>
      <c r="I20" s="209"/>
      <c r="J20" s="205"/>
      <c r="K20" s="206"/>
      <c r="L20" s="206"/>
      <c r="M20" s="206"/>
      <c r="N20" s="207"/>
      <c r="O20" s="208"/>
      <c r="P20" s="207"/>
      <c r="Q20" s="207"/>
      <c r="R20" s="207"/>
      <c r="S20" s="370" t="str">
        <f t="shared" si="1"/>
        <v/>
      </c>
      <c r="T20" s="468"/>
      <c r="V20" s="353">
        <f t="shared" si="2"/>
        <v>0</v>
      </c>
      <c r="W20" s="353">
        <f t="shared" si="3"/>
        <v>0</v>
      </c>
    </row>
    <row r="21" spans="1:23" ht="15" customHeight="1" x14ac:dyDescent="0.25">
      <c r="A21" s="63"/>
      <c r="B21" s="64"/>
      <c r="C21" s="189"/>
      <c r="D21" s="196"/>
      <c r="E21" s="220"/>
      <c r="F21" s="182"/>
      <c r="G21" s="183"/>
      <c r="H21" s="887"/>
      <c r="I21" s="209"/>
      <c r="J21" s="205"/>
      <c r="K21" s="206"/>
      <c r="L21" s="206"/>
      <c r="M21" s="206"/>
      <c r="N21" s="207"/>
      <c r="O21" s="208"/>
      <c r="P21" s="207"/>
      <c r="Q21" s="207"/>
      <c r="R21" s="207"/>
      <c r="S21" s="370" t="str">
        <f t="shared" si="1"/>
        <v/>
      </c>
      <c r="T21" s="468"/>
      <c r="V21" s="353">
        <f t="shared" si="2"/>
        <v>0</v>
      </c>
      <c r="W21" s="353">
        <f t="shared" si="3"/>
        <v>0</v>
      </c>
    </row>
    <row r="22" spans="1:23" ht="15" customHeight="1" x14ac:dyDescent="0.25">
      <c r="A22" s="63"/>
      <c r="B22" s="64"/>
      <c r="C22" s="189"/>
      <c r="D22" s="196"/>
      <c r="E22" s="220"/>
      <c r="F22" s="182"/>
      <c r="G22" s="183"/>
      <c r="H22" s="887"/>
      <c r="I22" s="209"/>
      <c r="J22" s="205"/>
      <c r="K22" s="206"/>
      <c r="L22" s="206"/>
      <c r="M22" s="206"/>
      <c r="N22" s="207"/>
      <c r="O22" s="208"/>
      <c r="P22" s="207"/>
      <c r="Q22" s="207"/>
      <c r="R22" s="207"/>
      <c r="S22" s="370" t="str">
        <f t="shared" si="1"/>
        <v/>
      </c>
      <c r="T22" s="468"/>
      <c r="V22" s="353">
        <f t="shared" si="2"/>
        <v>0</v>
      </c>
      <c r="W22" s="353">
        <f t="shared" si="3"/>
        <v>0</v>
      </c>
    </row>
    <row r="23" spans="1:23" ht="15" customHeight="1" x14ac:dyDescent="0.25">
      <c r="A23" s="63"/>
      <c r="B23" s="64"/>
      <c r="C23" s="189"/>
      <c r="D23" s="196"/>
      <c r="E23" s="220"/>
      <c r="F23" s="182"/>
      <c r="G23" s="183"/>
      <c r="H23" s="887"/>
      <c r="I23" s="209"/>
      <c r="J23" s="205"/>
      <c r="K23" s="206"/>
      <c r="L23" s="206"/>
      <c r="M23" s="206"/>
      <c r="N23" s="207"/>
      <c r="O23" s="208"/>
      <c r="P23" s="207"/>
      <c r="Q23" s="207"/>
      <c r="R23" s="207"/>
      <c r="S23" s="370" t="str">
        <f t="shared" si="1"/>
        <v/>
      </c>
      <c r="T23" s="468"/>
      <c r="V23" s="353">
        <f t="shared" si="2"/>
        <v>0</v>
      </c>
      <c r="W23" s="353">
        <f t="shared" si="3"/>
        <v>0</v>
      </c>
    </row>
    <row r="24" spans="1:23" ht="15" customHeight="1" x14ac:dyDescent="0.25">
      <c r="A24" s="63"/>
      <c r="B24" s="64"/>
      <c r="C24" s="189"/>
      <c r="D24" s="196"/>
      <c r="E24" s="220"/>
      <c r="F24" s="182"/>
      <c r="G24" s="183"/>
      <c r="H24" s="887"/>
      <c r="I24" s="209"/>
      <c r="J24" s="205"/>
      <c r="K24" s="206"/>
      <c r="L24" s="206"/>
      <c r="M24" s="206"/>
      <c r="N24" s="207"/>
      <c r="O24" s="208"/>
      <c r="P24" s="207"/>
      <c r="Q24" s="207"/>
      <c r="R24" s="207"/>
      <c r="S24" s="370" t="str">
        <f t="shared" si="1"/>
        <v/>
      </c>
      <c r="T24" s="468"/>
      <c r="V24" s="353">
        <f t="shared" si="2"/>
        <v>0</v>
      </c>
      <c r="W24" s="353">
        <f t="shared" si="3"/>
        <v>0</v>
      </c>
    </row>
    <row r="25" spans="1:23" ht="15" customHeight="1" x14ac:dyDescent="0.25">
      <c r="A25" s="63"/>
      <c r="B25" s="64"/>
      <c r="C25" s="189"/>
      <c r="D25" s="196"/>
      <c r="E25" s="220"/>
      <c r="F25" s="182"/>
      <c r="G25" s="183"/>
      <c r="H25" s="887"/>
      <c r="I25" s="209"/>
      <c r="J25" s="205"/>
      <c r="K25" s="206"/>
      <c r="L25" s="206"/>
      <c r="M25" s="206"/>
      <c r="N25" s="207"/>
      <c r="O25" s="208"/>
      <c r="P25" s="207"/>
      <c r="Q25" s="207"/>
      <c r="R25" s="207"/>
      <c r="S25" s="370" t="str">
        <f t="shared" si="1"/>
        <v/>
      </c>
      <c r="T25" s="468"/>
      <c r="V25" s="353">
        <f t="shared" si="2"/>
        <v>0</v>
      </c>
      <c r="W25" s="353">
        <f t="shared" si="3"/>
        <v>0</v>
      </c>
    </row>
    <row r="26" spans="1:23" ht="15" customHeight="1" x14ac:dyDescent="0.25">
      <c r="A26" s="63"/>
      <c r="B26" s="64"/>
      <c r="C26" s="189"/>
      <c r="D26" s="196"/>
      <c r="E26" s="220"/>
      <c r="F26" s="182"/>
      <c r="G26" s="183"/>
      <c r="H26" s="887"/>
      <c r="I26" s="209"/>
      <c r="J26" s="205"/>
      <c r="K26" s="206"/>
      <c r="L26" s="206"/>
      <c r="M26" s="206"/>
      <c r="N26" s="207"/>
      <c r="O26" s="208"/>
      <c r="P26" s="207"/>
      <c r="Q26" s="207"/>
      <c r="R26" s="207"/>
      <c r="S26" s="370" t="str">
        <f t="shared" si="1"/>
        <v/>
      </c>
      <c r="T26" s="468"/>
      <c r="V26" s="353">
        <f t="shared" si="2"/>
        <v>0</v>
      </c>
      <c r="W26" s="353">
        <f t="shared" si="3"/>
        <v>0</v>
      </c>
    </row>
    <row r="27" spans="1:23" ht="15" customHeight="1" x14ac:dyDescent="0.25">
      <c r="A27" s="63"/>
      <c r="B27" s="64"/>
      <c r="C27" s="189"/>
      <c r="D27" s="196"/>
      <c r="E27" s="220"/>
      <c r="F27" s="182"/>
      <c r="G27" s="183"/>
      <c r="H27" s="887"/>
      <c r="I27" s="209"/>
      <c r="J27" s="205"/>
      <c r="K27" s="206"/>
      <c r="L27" s="206"/>
      <c r="M27" s="206"/>
      <c r="N27" s="207"/>
      <c r="O27" s="208"/>
      <c r="P27" s="207"/>
      <c r="Q27" s="207"/>
      <c r="R27" s="207"/>
      <c r="S27" s="370" t="str">
        <f t="shared" si="1"/>
        <v/>
      </c>
      <c r="T27" s="468"/>
      <c r="V27" s="353">
        <f t="shared" si="2"/>
        <v>0</v>
      </c>
      <c r="W27" s="353">
        <f t="shared" si="3"/>
        <v>0</v>
      </c>
    </row>
    <row r="28" spans="1:23" ht="15" customHeight="1" x14ac:dyDescent="0.25">
      <c r="A28" s="63"/>
      <c r="B28" s="64"/>
      <c r="C28" s="189"/>
      <c r="D28" s="196"/>
      <c r="E28" s="220"/>
      <c r="F28" s="182"/>
      <c r="G28" s="183"/>
      <c r="H28" s="887"/>
      <c r="I28" s="209"/>
      <c r="J28" s="205"/>
      <c r="K28" s="206"/>
      <c r="L28" s="206"/>
      <c r="M28" s="206"/>
      <c r="N28" s="207"/>
      <c r="O28" s="208"/>
      <c r="P28" s="207"/>
      <c r="Q28" s="207"/>
      <c r="R28" s="207"/>
      <c r="S28" s="370" t="str">
        <f t="shared" si="1"/>
        <v/>
      </c>
      <c r="T28" s="468"/>
      <c r="V28" s="353">
        <f t="shared" si="2"/>
        <v>0</v>
      </c>
      <c r="W28" s="353">
        <f t="shared" si="3"/>
        <v>0</v>
      </c>
    </row>
    <row r="29" spans="1:23" ht="15" customHeight="1" x14ac:dyDescent="0.25">
      <c r="A29" s="63"/>
      <c r="B29" s="64"/>
      <c r="C29" s="189"/>
      <c r="D29" s="196"/>
      <c r="E29" s="220"/>
      <c r="F29" s="182"/>
      <c r="G29" s="183"/>
      <c r="H29" s="887"/>
      <c r="I29" s="209"/>
      <c r="J29" s="205"/>
      <c r="K29" s="206"/>
      <c r="L29" s="206"/>
      <c r="M29" s="206"/>
      <c r="N29" s="207"/>
      <c r="O29" s="208"/>
      <c r="P29" s="207"/>
      <c r="Q29" s="207"/>
      <c r="R29" s="207"/>
      <c r="S29" s="370" t="str">
        <f t="shared" si="1"/>
        <v/>
      </c>
      <c r="T29" s="468"/>
      <c r="V29" s="353">
        <f t="shared" si="2"/>
        <v>0</v>
      </c>
      <c r="W29" s="353">
        <f t="shared" si="3"/>
        <v>0</v>
      </c>
    </row>
    <row r="30" spans="1:23" ht="15" customHeight="1" x14ac:dyDescent="0.25">
      <c r="A30" s="63"/>
      <c r="B30" s="64"/>
      <c r="C30" s="189"/>
      <c r="D30" s="196"/>
      <c r="E30" s="220"/>
      <c r="F30" s="182"/>
      <c r="G30" s="183"/>
      <c r="H30" s="887"/>
      <c r="I30" s="209"/>
      <c r="J30" s="205"/>
      <c r="K30" s="206"/>
      <c r="L30" s="206"/>
      <c r="M30" s="206"/>
      <c r="N30" s="207"/>
      <c r="O30" s="208"/>
      <c r="P30" s="207"/>
      <c r="Q30" s="207"/>
      <c r="R30" s="207"/>
      <c r="S30" s="370" t="str">
        <f t="shared" si="1"/>
        <v/>
      </c>
      <c r="T30" s="468"/>
      <c r="V30" s="353">
        <f t="shared" si="2"/>
        <v>0</v>
      </c>
      <c r="W30" s="353">
        <f t="shared" si="3"/>
        <v>0</v>
      </c>
    </row>
    <row r="31" spans="1:23" ht="15" customHeight="1" x14ac:dyDescent="0.25">
      <c r="A31" s="63"/>
      <c r="B31" s="64"/>
      <c r="C31" s="189"/>
      <c r="D31" s="196"/>
      <c r="E31" s="220"/>
      <c r="F31" s="182"/>
      <c r="G31" s="183"/>
      <c r="H31" s="887"/>
      <c r="I31" s="209"/>
      <c r="J31" s="205"/>
      <c r="K31" s="206"/>
      <c r="L31" s="206"/>
      <c r="M31" s="206"/>
      <c r="N31" s="207"/>
      <c r="O31" s="208"/>
      <c r="P31" s="207"/>
      <c r="Q31" s="207"/>
      <c r="R31" s="207"/>
      <c r="S31" s="370" t="str">
        <f t="shared" si="1"/>
        <v/>
      </c>
      <c r="T31" s="468"/>
      <c r="V31" s="353">
        <f t="shared" si="2"/>
        <v>0</v>
      </c>
      <c r="W31" s="353">
        <f t="shared" si="3"/>
        <v>0</v>
      </c>
    </row>
    <row r="32" spans="1:23" ht="15" customHeight="1" x14ac:dyDescent="0.25">
      <c r="A32" s="63"/>
      <c r="B32" s="64"/>
      <c r="C32" s="189"/>
      <c r="D32" s="196"/>
      <c r="E32" s="220"/>
      <c r="F32" s="182"/>
      <c r="G32" s="183"/>
      <c r="H32" s="887"/>
      <c r="I32" s="209"/>
      <c r="J32" s="205"/>
      <c r="K32" s="206"/>
      <c r="L32" s="206"/>
      <c r="M32" s="206"/>
      <c r="N32" s="207"/>
      <c r="O32" s="208"/>
      <c r="P32" s="207"/>
      <c r="Q32" s="207"/>
      <c r="R32" s="207"/>
      <c r="S32" s="370" t="str">
        <f t="shared" si="1"/>
        <v/>
      </c>
      <c r="T32" s="468"/>
      <c r="V32" s="353">
        <f t="shared" si="2"/>
        <v>0</v>
      </c>
      <c r="W32" s="353">
        <f t="shared" si="3"/>
        <v>0</v>
      </c>
    </row>
    <row r="33" spans="1:23" ht="15" customHeight="1" x14ac:dyDescent="0.25">
      <c r="A33" s="63"/>
      <c r="B33" s="64"/>
      <c r="C33" s="189"/>
      <c r="D33" s="196"/>
      <c r="E33" s="220"/>
      <c r="F33" s="182"/>
      <c r="G33" s="183"/>
      <c r="H33" s="887"/>
      <c r="I33" s="209"/>
      <c r="J33" s="205"/>
      <c r="K33" s="206"/>
      <c r="L33" s="206"/>
      <c r="M33" s="206"/>
      <c r="N33" s="207"/>
      <c r="O33" s="208"/>
      <c r="P33" s="207"/>
      <c r="Q33" s="207"/>
      <c r="R33" s="207"/>
      <c r="S33" s="370" t="str">
        <f t="shared" si="1"/>
        <v/>
      </c>
      <c r="T33" s="468"/>
      <c r="V33" s="353">
        <f t="shared" si="2"/>
        <v>0</v>
      </c>
      <c r="W33" s="353">
        <f t="shared" si="3"/>
        <v>0</v>
      </c>
    </row>
    <row r="34" spans="1:23" ht="15" customHeight="1" x14ac:dyDescent="0.25">
      <c r="A34" s="63"/>
      <c r="B34" s="64"/>
      <c r="C34" s="189"/>
      <c r="D34" s="196"/>
      <c r="E34" s="220"/>
      <c r="F34" s="182"/>
      <c r="G34" s="183"/>
      <c r="H34" s="887"/>
      <c r="I34" s="209"/>
      <c r="J34" s="205"/>
      <c r="K34" s="206"/>
      <c r="L34" s="206"/>
      <c r="M34" s="206"/>
      <c r="N34" s="207"/>
      <c r="O34" s="208"/>
      <c r="P34" s="207"/>
      <c r="Q34" s="207"/>
      <c r="R34" s="207"/>
      <c r="S34" s="370" t="str">
        <f t="shared" si="1"/>
        <v/>
      </c>
      <c r="T34" s="468"/>
      <c r="V34" s="353">
        <f t="shared" si="2"/>
        <v>0</v>
      </c>
      <c r="W34" s="353">
        <f t="shared" si="3"/>
        <v>0</v>
      </c>
    </row>
    <row r="35" spans="1:23" ht="15" customHeight="1" x14ac:dyDescent="0.25">
      <c r="A35" s="63"/>
      <c r="B35" s="64"/>
      <c r="C35" s="189"/>
      <c r="D35" s="196"/>
      <c r="E35" s="220"/>
      <c r="F35" s="182"/>
      <c r="G35" s="183"/>
      <c r="H35" s="887"/>
      <c r="I35" s="209"/>
      <c r="J35" s="205"/>
      <c r="K35" s="206"/>
      <c r="L35" s="206"/>
      <c r="M35" s="206"/>
      <c r="N35" s="207"/>
      <c r="O35" s="208"/>
      <c r="P35" s="207"/>
      <c r="Q35" s="207"/>
      <c r="R35" s="207"/>
      <c r="S35" s="370" t="str">
        <f t="shared" si="1"/>
        <v/>
      </c>
      <c r="T35" s="468"/>
      <c r="V35" s="353">
        <f t="shared" si="2"/>
        <v>0</v>
      </c>
      <c r="W35" s="353">
        <f t="shared" si="3"/>
        <v>0</v>
      </c>
    </row>
    <row r="36" spans="1:23" ht="15" customHeight="1" x14ac:dyDescent="0.25">
      <c r="A36" s="63"/>
      <c r="B36" s="64"/>
      <c r="C36" s="189"/>
      <c r="D36" s="196"/>
      <c r="E36" s="220"/>
      <c r="F36" s="182"/>
      <c r="G36" s="183"/>
      <c r="H36" s="887"/>
      <c r="I36" s="209"/>
      <c r="J36" s="205"/>
      <c r="K36" s="206"/>
      <c r="L36" s="206"/>
      <c r="M36" s="206"/>
      <c r="N36" s="207"/>
      <c r="O36" s="208"/>
      <c r="P36" s="207"/>
      <c r="Q36" s="207"/>
      <c r="R36" s="207"/>
      <c r="S36" s="370" t="str">
        <f t="shared" si="1"/>
        <v/>
      </c>
      <c r="T36" s="468"/>
      <c r="V36" s="353">
        <f t="shared" si="2"/>
        <v>0</v>
      </c>
      <c r="W36" s="353">
        <f t="shared" si="3"/>
        <v>0</v>
      </c>
    </row>
    <row r="37" spans="1:23" ht="15" customHeight="1" x14ac:dyDescent="0.25">
      <c r="A37" s="63"/>
      <c r="B37" s="64"/>
      <c r="C37" s="189"/>
      <c r="D37" s="196"/>
      <c r="E37" s="220"/>
      <c r="F37" s="182"/>
      <c r="G37" s="183"/>
      <c r="H37" s="887"/>
      <c r="I37" s="209"/>
      <c r="J37" s="205"/>
      <c r="K37" s="206"/>
      <c r="L37" s="206"/>
      <c r="M37" s="206"/>
      <c r="N37" s="207"/>
      <c r="O37" s="208"/>
      <c r="P37" s="207"/>
      <c r="Q37" s="207"/>
      <c r="R37" s="207"/>
      <c r="S37" s="370" t="str">
        <f t="shared" si="1"/>
        <v/>
      </c>
      <c r="T37" s="468"/>
      <c r="V37" s="353">
        <f t="shared" si="2"/>
        <v>0</v>
      </c>
      <c r="W37" s="353">
        <f t="shared" si="3"/>
        <v>0</v>
      </c>
    </row>
    <row r="38" spans="1:23" ht="15" customHeight="1" x14ac:dyDescent="0.25">
      <c r="A38" s="63"/>
      <c r="B38" s="64"/>
      <c r="C38" s="189"/>
      <c r="D38" s="196"/>
      <c r="E38" s="220"/>
      <c r="F38" s="182"/>
      <c r="G38" s="183"/>
      <c r="H38" s="887"/>
      <c r="I38" s="209"/>
      <c r="J38" s="205"/>
      <c r="K38" s="206"/>
      <c r="L38" s="206"/>
      <c r="M38" s="206"/>
      <c r="N38" s="207"/>
      <c r="O38" s="208"/>
      <c r="P38" s="207"/>
      <c r="Q38" s="207"/>
      <c r="R38" s="207"/>
      <c r="S38" s="370" t="str">
        <f t="shared" si="1"/>
        <v/>
      </c>
      <c r="T38" s="468"/>
      <c r="V38" s="353">
        <f t="shared" si="2"/>
        <v>0</v>
      </c>
      <c r="W38" s="353">
        <f t="shared" si="3"/>
        <v>0</v>
      </c>
    </row>
    <row r="39" spans="1:23" ht="15" customHeight="1" x14ac:dyDescent="0.25">
      <c r="A39" s="63"/>
      <c r="B39" s="64"/>
      <c r="C39" s="189"/>
      <c r="D39" s="196"/>
      <c r="E39" s="220"/>
      <c r="F39" s="182"/>
      <c r="G39" s="183"/>
      <c r="H39" s="887"/>
      <c r="I39" s="209"/>
      <c r="J39" s="205"/>
      <c r="K39" s="206"/>
      <c r="L39" s="206"/>
      <c r="M39" s="206"/>
      <c r="N39" s="207"/>
      <c r="O39" s="208"/>
      <c r="P39" s="207"/>
      <c r="Q39" s="207"/>
      <c r="R39" s="207"/>
      <c r="S39" s="370" t="str">
        <f t="shared" si="1"/>
        <v/>
      </c>
      <c r="T39" s="468"/>
      <c r="V39" s="353">
        <f t="shared" si="2"/>
        <v>0</v>
      </c>
      <c r="W39" s="353">
        <f t="shared" si="3"/>
        <v>0</v>
      </c>
    </row>
    <row r="40" spans="1:23" ht="15" customHeight="1" x14ac:dyDescent="0.25">
      <c r="A40" s="63"/>
      <c r="B40" s="64"/>
      <c r="C40" s="189"/>
      <c r="D40" s="196"/>
      <c r="E40" s="220"/>
      <c r="F40" s="182"/>
      <c r="G40" s="183"/>
      <c r="H40" s="887"/>
      <c r="I40" s="209"/>
      <c r="J40" s="205"/>
      <c r="K40" s="206"/>
      <c r="L40" s="206"/>
      <c r="M40" s="206"/>
      <c r="N40" s="207"/>
      <c r="O40" s="208"/>
      <c r="P40" s="207"/>
      <c r="Q40" s="207"/>
      <c r="R40" s="207"/>
      <c r="S40" s="370" t="str">
        <f t="shared" si="1"/>
        <v/>
      </c>
      <c r="T40" s="468"/>
      <c r="V40" s="353">
        <f t="shared" si="2"/>
        <v>0</v>
      </c>
      <c r="W40" s="353">
        <f t="shared" si="3"/>
        <v>0</v>
      </c>
    </row>
    <row r="41" spans="1:23" ht="15" customHeight="1" x14ac:dyDescent="0.25">
      <c r="A41" s="63"/>
      <c r="B41" s="64"/>
      <c r="C41" s="189"/>
      <c r="D41" s="196"/>
      <c r="E41" s="220"/>
      <c r="F41" s="182"/>
      <c r="G41" s="183"/>
      <c r="H41" s="887"/>
      <c r="I41" s="209"/>
      <c r="J41" s="205"/>
      <c r="K41" s="206"/>
      <c r="L41" s="206"/>
      <c r="M41" s="206"/>
      <c r="N41" s="207"/>
      <c r="O41" s="208"/>
      <c r="P41" s="207"/>
      <c r="Q41" s="207"/>
      <c r="R41" s="207"/>
      <c r="S41" s="370" t="str">
        <f t="shared" si="1"/>
        <v/>
      </c>
      <c r="T41" s="468"/>
      <c r="V41" s="353">
        <f t="shared" si="2"/>
        <v>0</v>
      </c>
      <c r="W41" s="353">
        <f t="shared" si="3"/>
        <v>0</v>
      </c>
    </row>
    <row r="42" spans="1:23" ht="15" customHeight="1" x14ac:dyDescent="0.25">
      <c r="A42" s="63"/>
      <c r="B42" s="64"/>
      <c r="C42" s="189"/>
      <c r="D42" s="196"/>
      <c r="E42" s="220"/>
      <c r="F42" s="182"/>
      <c r="G42" s="183"/>
      <c r="H42" s="887"/>
      <c r="I42" s="209"/>
      <c r="J42" s="205"/>
      <c r="K42" s="206"/>
      <c r="L42" s="206"/>
      <c r="M42" s="206"/>
      <c r="N42" s="207"/>
      <c r="O42" s="208"/>
      <c r="P42" s="207"/>
      <c r="Q42" s="207"/>
      <c r="R42" s="207"/>
      <c r="S42" s="370" t="str">
        <f t="shared" si="1"/>
        <v/>
      </c>
      <c r="T42" s="468"/>
      <c r="V42" s="353">
        <f t="shared" si="2"/>
        <v>0</v>
      </c>
      <c r="W42" s="353">
        <f t="shared" si="3"/>
        <v>0</v>
      </c>
    </row>
    <row r="43" spans="1:23" ht="15" customHeight="1" x14ac:dyDescent="0.25">
      <c r="A43" s="63"/>
      <c r="B43" s="64"/>
      <c r="C43" s="189"/>
      <c r="D43" s="196"/>
      <c r="E43" s="220"/>
      <c r="F43" s="182"/>
      <c r="G43" s="183"/>
      <c r="H43" s="887"/>
      <c r="I43" s="209"/>
      <c r="J43" s="205"/>
      <c r="K43" s="206"/>
      <c r="L43" s="206"/>
      <c r="M43" s="206"/>
      <c r="N43" s="207"/>
      <c r="O43" s="208"/>
      <c r="P43" s="207"/>
      <c r="Q43" s="207"/>
      <c r="R43" s="207"/>
      <c r="S43" s="370" t="str">
        <f t="shared" si="1"/>
        <v/>
      </c>
      <c r="T43" s="468"/>
      <c r="V43" s="353">
        <f t="shared" si="2"/>
        <v>0</v>
      </c>
      <c r="W43" s="353">
        <f t="shared" si="3"/>
        <v>0</v>
      </c>
    </row>
    <row r="44" spans="1:23" ht="15" customHeight="1" x14ac:dyDescent="0.25">
      <c r="A44" s="63"/>
      <c r="B44" s="64"/>
      <c r="C44" s="189"/>
      <c r="D44" s="196"/>
      <c r="E44" s="220"/>
      <c r="F44" s="182"/>
      <c r="G44" s="183"/>
      <c r="H44" s="887"/>
      <c r="I44" s="209"/>
      <c r="J44" s="205"/>
      <c r="K44" s="206"/>
      <c r="L44" s="206"/>
      <c r="M44" s="206"/>
      <c r="N44" s="207"/>
      <c r="O44" s="208"/>
      <c r="P44" s="207"/>
      <c r="Q44" s="207"/>
      <c r="R44" s="207"/>
      <c r="S44" s="370" t="str">
        <f t="shared" si="1"/>
        <v/>
      </c>
      <c r="T44" s="468"/>
      <c r="V44" s="353">
        <f t="shared" si="2"/>
        <v>0</v>
      </c>
      <c r="W44" s="353">
        <f t="shared" si="3"/>
        <v>0</v>
      </c>
    </row>
    <row r="45" spans="1:23" ht="15" customHeight="1" x14ac:dyDescent="0.25">
      <c r="A45" s="63"/>
      <c r="B45" s="64"/>
      <c r="C45" s="189"/>
      <c r="D45" s="196"/>
      <c r="E45" s="220"/>
      <c r="F45" s="182"/>
      <c r="G45" s="183"/>
      <c r="H45" s="887"/>
      <c r="I45" s="209"/>
      <c r="J45" s="205"/>
      <c r="K45" s="206"/>
      <c r="L45" s="206"/>
      <c r="M45" s="206"/>
      <c r="N45" s="207"/>
      <c r="O45" s="208"/>
      <c r="P45" s="207"/>
      <c r="Q45" s="207"/>
      <c r="R45" s="207"/>
      <c r="S45" s="370" t="str">
        <f t="shared" si="1"/>
        <v/>
      </c>
      <c r="T45" s="468"/>
      <c r="V45" s="353">
        <f t="shared" si="2"/>
        <v>0</v>
      </c>
      <c r="W45" s="353">
        <f t="shared" si="3"/>
        <v>0</v>
      </c>
    </row>
    <row r="46" spans="1:23" ht="15" customHeight="1" x14ac:dyDescent="0.25">
      <c r="A46" s="63"/>
      <c r="B46" s="64"/>
      <c r="C46" s="189"/>
      <c r="D46" s="196"/>
      <c r="E46" s="220"/>
      <c r="F46" s="182"/>
      <c r="G46" s="183"/>
      <c r="H46" s="887"/>
      <c r="I46" s="209"/>
      <c r="J46" s="205"/>
      <c r="K46" s="206"/>
      <c r="L46" s="206"/>
      <c r="M46" s="206"/>
      <c r="N46" s="207"/>
      <c r="O46" s="208"/>
      <c r="P46" s="207"/>
      <c r="Q46" s="207"/>
      <c r="R46" s="207"/>
      <c r="S46" s="370" t="str">
        <f t="shared" si="1"/>
        <v/>
      </c>
      <c r="T46" s="468"/>
      <c r="V46" s="353">
        <f t="shared" si="2"/>
        <v>0</v>
      </c>
      <c r="W46" s="353">
        <f t="shared" si="3"/>
        <v>0</v>
      </c>
    </row>
    <row r="47" spans="1:23" ht="15" customHeight="1" x14ac:dyDescent="0.25">
      <c r="A47" s="63"/>
      <c r="B47" s="64"/>
      <c r="C47" s="189"/>
      <c r="D47" s="196"/>
      <c r="E47" s="220"/>
      <c r="F47" s="182"/>
      <c r="G47" s="183"/>
      <c r="H47" s="887"/>
      <c r="I47" s="209"/>
      <c r="J47" s="205"/>
      <c r="K47" s="206"/>
      <c r="L47" s="206"/>
      <c r="M47" s="206"/>
      <c r="N47" s="207"/>
      <c r="O47" s="208"/>
      <c r="P47" s="207"/>
      <c r="Q47" s="207"/>
      <c r="R47" s="207"/>
      <c r="S47" s="370" t="str">
        <f t="shared" si="1"/>
        <v/>
      </c>
      <c r="T47" s="468"/>
      <c r="V47" s="353">
        <f t="shared" si="2"/>
        <v>0</v>
      </c>
      <c r="W47" s="353">
        <f t="shared" si="3"/>
        <v>0</v>
      </c>
    </row>
    <row r="48" spans="1:23" ht="15" customHeight="1" x14ac:dyDescent="0.25">
      <c r="A48" s="63"/>
      <c r="B48" s="64"/>
      <c r="C48" s="189"/>
      <c r="D48" s="196"/>
      <c r="E48" s="220"/>
      <c r="F48" s="182"/>
      <c r="G48" s="183"/>
      <c r="H48" s="887"/>
      <c r="I48" s="209"/>
      <c r="J48" s="205"/>
      <c r="K48" s="206"/>
      <c r="L48" s="206"/>
      <c r="M48" s="206"/>
      <c r="N48" s="207"/>
      <c r="O48" s="208"/>
      <c r="P48" s="207"/>
      <c r="Q48" s="207"/>
      <c r="R48" s="207"/>
      <c r="S48" s="370" t="str">
        <f t="shared" si="1"/>
        <v/>
      </c>
      <c r="T48" s="468"/>
      <c r="V48" s="353">
        <f t="shared" si="2"/>
        <v>0</v>
      </c>
      <c r="W48" s="353">
        <f t="shared" si="3"/>
        <v>0</v>
      </c>
    </row>
    <row r="49" spans="1:23" ht="15" customHeight="1" x14ac:dyDescent="0.25">
      <c r="A49" s="63"/>
      <c r="B49" s="64"/>
      <c r="C49" s="189"/>
      <c r="D49" s="196"/>
      <c r="E49" s="220"/>
      <c r="F49" s="182"/>
      <c r="G49" s="183"/>
      <c r="H49" s="887"/>
      <c r="I49" s="209"/>
      <c r="J49" s="205"/>
      <c r="K49" s="206"/>
      <c r="L49" s="206"/>
      <c r="M49" s="206"/>
      <c r="N49" s="207"/>
      <c r="O49" s="208"/>
      <c r="P49" s="207"/>
      <c r="Q49" s="207"/>
      <c r="R49" s="207"/>
      <c r="S49" s="370" t="str">
        <f t="shared" si="1"/>
        <v/>
      </c>
      <c r="T49" s="468"/>
      <c r="V49" s="353">
        <f t="shared" si="2"/>
        <v>0</v>
      </c>
      <c r="W49" s="353">
        <f t="shared" si="3"/>
        <v>0</v>
      </c>
    </row>
    <row r="50" spans="1:23" ht="15" customHeight="1" x14ac:dyDescent="0.25">
      <c r="A50" s="63"/>
      <c r="B50" s="64"/>
      <c r="C50" s="189"/>
      <c r="D50" s="196"/>
      <c r="E50" s="220"/>
      <c r="F50" s="182"/>
      <c r="G50" s="183"/>
      <c r="H50" s="887"/>
      <c r="I50" s="209"/>
      <c r="J50" s="205"/>
      <c r="K50" s="206"/>
      <c r="L50" s="206"/>
      <c r="M50" s="206"/>
      <c r="N50" s="207"/>
      <c r="O50" s="208"/>
      <c r="P50" s="207"/>
      <c r="Q50" s="207"/>
      <c r="R50" s="207"/>
      <c r="S50" s="370" t="str">
        <f t="shared" si="1"/>
        <v/>
      </c>
      <c r="T50" s="468"/>
      <c r="V50" s="353">
        <f t="shared" si="2"/>
        <v>0</v>
      </c>
      <c r="W50" s="353">
        <f t="shared" si="3"/>
        <v>0</v>
      </c>
    </row>
    <row r="51" spans="1:23" ht="15" customHeight="1" x14ac:dyDescent="0.25">
      <c r="A51" s="63"/>
      <c r="B51" s="64"/>
      <c r="C51" s="189"/>
      <c r="D51" s="196"/>
      <c r="E51" s="220"/>
      <c r="F51" s="182"/>
      <c r="G51" s="183"/>
      <c r="H51" s="887"/>
      <c r="I51" s="209"/>
      <c r="J51" s="205"/>
      <c r="K51" s="206"/>
      <c r="L51" s="206"/>
      <c r="M51" s="206"/>
      <c r="N51" s="207"/>
      <c r="O51" s="208"/>
      <c r="P51" s="207"/>
      <c r="Q51" s="207"/>
      <c r="R51" s="207"/>
      <c r="S51" s="370" t="str">
        <f t="shared" si="1"/>
        <v/>
      </c>
      <c r="T51" s="468"/>
      <c r="V51" s="353">
        <f t="shared" si="2"/>
        <v>0</v>
      </c>
      <c r="W51" s="353">
        <f t="shared" si="3"/>
        <v>0</v>
      </c>
    </row>
    <row r="52" spans="1:23" ht="15" customHeight="1" x14ac:dyDescent="0.25">
      <c r="A52" s="63"/>
      <c r="B52" s="64"/>
      <c r="C52" s="189"/>
      <c r="D52" s="196"/>
      <c r="E52" s="220"/>
      <c r="F52" s="182"/>
      <c r="G52" s="183"/>
      <c r="H52" s="887"/>
      <c r="I52" s="209"/>
      <c r="J52" s="205"/>
      <c r="K52" s="206"/>
      <c r="L52" s="206"/>
      <c r="M52" s="206"/>
      <c r="N52" s="207"/>
      <c r="O52" s="208"/>
      <c r="P52" s="207"/>
      <c r="Q52" s="207"/>
      <c r="R52" s="207"/>
      <c r="S52" s="370" t="str">
        <f t="shared" si="1"/>
        <v/>
      </c>
      <c r="T52" s="468"/>
      <c r="V52" s="353">
        <f t="shared" si="2"/>
        <v>0</v>
      </c>
      <c r="W52" s="353">
        <f t="shared" si="3"/>
        <v>0</v>
      </c>
    </row>
    <row r="53" spans="1:23" ht="15" customHeight="1" x14ac:dyDescent="0.25">
      <c r="A53" s="63"/>
      <c r="B53" s="64"/>
      <c r="C53" s="189"/>
      <c r="D53" s="196"/>
      <c r="E53" s="220"/>
      <c r="F53" s="182"/>
      <c r="G53" s="183"/>
      <c r="H53" s="887"/>
      <c r="I53" s="209"/>
      <c r="J53" s="205"/>
      <c r="K53" s="206"/>
      <c r="L53" s="206"/>
      <c r="M53" s="206"/>
      <c r="N53" s="207"/>
      <c r="O53" s="208"/>
      <c r="P53" s="207"/>
      <c r="Q53" s="207"/>
      <c r="R53" s="207"/>
      <c r="S53" s="370" t="str">
        <f t="shared" si="1"/>
        <v/>
      </c>
      <c r="T53" s="468"/>
      <c r="V53" s="353">
        <f t="shared" si="2"/>
        <v>0</v>
      </c>
      <c r="W53" s="353">
        <f t="shared" si="3"/>
        <v>0</v>
      </c>
    </row>
    <row r="54" spans="1:23" ht="15" customHeight="1" x14ac:dyDescent="0.25">
      <c r="A54" s="63"/>
      <c r="B54" s="64"/>
      <c r="C54" s="189"/>
      <c r="D54" s="196"/>
      <c r="E54" s="220"/>
      <c r="F54" s="182"/>
      <c r="G54" s="183"/>
      <c r="H54" s="887"/>
      <c r="I54" s="209"/>
      <c r="J54" s="205"/>
      <c r="K54" s="206"/>
      <c r="L54" s="206"/>
      <c r="M54" s="206"/>
      <c r="N54" s="207"/>
      <c r="O54" s="208"/>
      <c r="P54" s="207"/>
      <c r="Q54" s="207"/>
      <c r="R54" s="207"/>
      <c r="S54" s="370" t="str">
        <f t="shared" si="1"/>
        <v/>
      </c>
      <c r="T54" s="468"/>
      <c r="V54" s="353">
        <f t="shared" si="2"/>
        <v>0</v>
      </c>
      <c r="W54" s="353">
        <f t="shared" si="3"/>
        <v>0</v>
      </c>
    </row>
    <row r="55" spans="1:23" ht="15" customHeight="1" x14ac:dyDescent="0.25">
      <c r="A55" s="63"/>
      <c r="B55" s="64"/>
      <c r="C55" s="189"/>
      <c r="D55" s="196"/>
      <c r="E55" s="220"/>
      <c r="F55" s="182"/>
      <c r="G55" s="183"/>
      <c r="H55" s="887"/>
      <c r="I55" s="209"/>
      <c r="J55" s="205"/>
      <c r="K55" s="206"/>
      <c r="L55" s="206"/>
      <c r="M55" s="206"/>
      <c r="N55" s="207"/>
      <c r="O55" s="208"/>
      <c r="P55" s="207"/>
      <c r="Q55" s="207"/>
      <c r="R55" s="207"/>
      <c r="S55" s="370" t="str">
        <f t="shared" si="1"/>
        <v/>
      </c>
      <c r="T55" s="468"/>
      <c r="V55" s="353">
        <f t="shared" si="2"/>
        <v>0</v>
      </c>
      <c r="W55" s="353">
        <f t="shared" si="3"/>
        <v>0</v>
      </c>
    </row>
    <row r="56" spans="1:23" ht="15" customHeight="1" x14ac:dyDescent="0.25">
      <c r="A56" s="63"/>
      <c r="B56" s="64"/>
      <c r="C56" s="189"/>
      <c r="D56" s="196"/>
      <c r="E56" s="220"/>
      <c r="F56" s="182"/>
      <c r="G56" s="183"/>
      <c r="H56" s="887"/>
      <c r="I56" s="209"/>
      <c r="J56" s="205"/>
      <c r="K56" s="206"/>
      <c r="L56" s="206"/>
      <c r="M56" s="206"/>
      <c r="N56" s="207"/>
      <c r="O56" s="208"/>
      <c r="P56" s="207"/>
      <c r="Q56" s="207"/>
      <c r="R56" s="207"/>
      <c r="S56" s="370" t="str">
        <f t="shared" si="1"/>
        <v/>
      </c>
      <c r="T56" s="468"/>
      <c r="V56" s="353">
        <f t="shared" si="2"/>
        <v>0</v>
      </c>
      <c r="W56" s="353">
        <f t="shared" si="3"/>
        <v>0</v>
      </c>
    </row>
    <row r="57" spans="1:23" ht="15" customHeight="1" x14ac:dyDescent="0.25">
      <c r="A57" s="63"/>
      <c r="B57" s="64"/>
      <c r="C57" s="189"/>
      <c r="D57" s="196"/>
      <c r="E57" s="220"/>
      <c r="F57" s="182"/>
      <c r="G57" s="183"/>
      <c r="H57" s="887"/>
      <c r="I57" s="209"/>
      <c r="J57" s="205"/>
      <c r="K57" s="206"/>
      <c r="L57" s="206"/>
      <c r="M57" s="206"/>
      <c r="N57" s="207"/>
      <c r="O57" s="208"/>
      <c r="P57" s="207"/>
      <c r="Q57" s="207"/>
      <c r="R57" s="207"/>
      <c r="S57" s="370" t="str">
        <f t="shared" si="1"/>
        <v/>
      </c>
      <c r="T57" s="468"/>
      <c r="V57" s="353">
        <f t="shared" si="2"/>
        <v>0</v>
      </c>
      <c r="W57" s="353">
        <f t="shared" si="3"/>
        <v>0</v>
      </c>
    </row>
    <row r="58" spans="1:23" ht="15" customHeight="1" x14ac:dyDescent="0.25">
      <c r="A58" s="63"/>
      <c r="B58" s="64"/>
      <c r="C58" s="189"/>
      <c r="D58" s="196"/>
      <c r="E58" s="220"/>
      <c r="F58" s="182"/>
      <c r="G58" s="183"/>
      <c r="H58" s="887"/>
      <c r="I58" s="209"/>
      <c r="J58" s="205"/>
      <c r="K58" s="206"/>
      <c r="L58" s="206"/>
      <c r="M58" s="206"/>
      <c r="N58" s="207"/>
      <c r="O58" s="208"/>
      <c r="P58" s="207"/>
      <c r="Q58" s="207"/>
      <c r="R58" s="207"/>
      <c r="S58" s="370" t="str">
        <f t="shared" si="1"/>
        <v/>
      </c>
      <c r="T58" s="468"/>
      <c r="V58" s="353">
        <f t="shared" si="2"/>
        <v>0</v>
      </c>
      <c r="W58" s="353">
        <f t="shared" si="3"/>
        <v>0</v>
      </c>
    </row>
    <row r="59" spans="1:23" ht="15" customHeight="1" x14ac:dyDescent="0.25">
      <c r="A59" s="63"/>
      <c r="B59" s="64"/>
      <c r="C59" s="189"/>
      <c r="D59" s="196"/>
      <c r="E59" s="220"/>
      <c r="F59" s="182"/>
      <c r="G59" s="183"/>
      <c r="H59" s="887"/>
      <c r="I59" s="209"/>
      <c r="J59" s="205"/>
      <c r="K59" s="206"/>
      <c r="L59" s="206"/>
      <c r="M59" s="206"/>
      <c r="N59" s="207"/>
      <c r="O59" s="208"/>
      <c r="P59" s="207"/>
      <c r="Q59" s="207"/>
      <c r="R59" s="207"/>
      <c r="S59" s="370" t="str">
        <f t="shared" si="1"/>
        <v/>
      </c>
      <c r="T59" s="468"/>
      <c r="V59" s="353">
        <f t="shared" si="2"/>
        <v>0</v>
      </c>
      <c r="W59" s="353">
        <f t="shared" si="3"/>
        <v>0</v>
      </c>
    </row>
    <row r="60" spans="1:23" ht="15" customHeight="1" x14ac:dyDescent="0.25">
      <c r="A60" s="63"/>
      <c r="B60" s="64"/>
      <c r="C60" s="189"/>
      <c r="D60" s="196"/>
      <c r="E60" s="220"/>
      <c r="F60" s="182"/>
      <c r="G60" s="183"/>
      <c r="H60" s="887"/>
      <c r="I60" s="209"/>
      <c r="J60" s="205"/>
      <c r="K60" s="206"/>
      <c r="L60" s="206"/>
      <c r="M60" s="206"/>
      <c r="N60" s="207"/>
      <c r="O60" s="208"/>
      <c r="P60" s="207"/>
      <c r="Q60" s="207"/>
      <c r="R60" s="207"/>
      <c r="S60" s="370" t="str">
        <f t="shared" si="1"/>
        <v/>
      </c>
      <c r="T60" s="468"/>
      <c r="V60" s="353">
        <f t="shared" si="2"/>
        <v>0</v>
      </c>
      <c r="W60" s="353">
        <f t="shared" si="3"/>
        <v>0</v>
      </c>
    </row>
    <row r="61" spans="1:23" ht="15" customHeight="1" x14ac:dyDescent="0.25">
      <c r="A61" s="63"/>
      <c r="B61" s="64"/>
      <c r="C61" s="189"/>
      <c r="D61" s="196"/>
      <c r="E61" s="220"/>
      <c r="F61" s="182"/>
      <c r="G61" s="183"/>
      <c r="H61" s="887"/>
      <c r="I61" s="209"/>
      <c r="J61" s="205"/>
      <c r="K61" s="206"/>
      <c r="L61" s="206"/>
      <c r="M61" s="206"/>
      <c r="N61" s="207"/>
      <c r="O61" s="208"/>
      <c r="P61" s="207"/>
      <c r="Q61" s="207"/>
      <c r="R61" s="207"/>
      <c r="S61" s="370" t="str">
        <f t="shared" si="1"/>
        <v/>
      </c>
      <c r="T61" s="468"/>
      <c r="V61" s="353">
        <f t="shared" si="2"/>
        <v>0</v>
      </c>
      <c r="W61" s="353">
        <f t="shared" si="3"/>
        <v>0</v>
      </c>
    </row>
    <row r="62" spans="1:23" ht="15" customHeight="1" x14ac:dyDescent="0.25">
      <c r="A62" s="63"/>
      <c r="B62" s="64"/>
      <c r="C62" s="189"/>
      <c r="D62" s="196"/>
      <c r="E62" s="220"/>
      <c r="F62" s="182"/>
      <c r="G62" s="183"/>
      <c r="H62" s="887"/>
      <c r="I62" s="209"/>
      <c r="J62" s="205"/>
      <c r="K62" s="206"/>
      <c r="L62" s="206"/>
      <c r="M62" s="206"/>
      <c r="N62" s="207"/>
      <c r="O62" s="208"/>
      <c r="P62" s="207"/>
      <c r="Q62" s="207"/>
      <c r="R62" s="207"/>
      <c r="S62" s="370" t="str">
        <f t="shared" si="1"/>
        <v/>
      </c>
      <c r="T62" s="468"/>
      <c r="V62" s="353">
        <f t="shared" si="2"/>
        <v>0</v>
      </c>
      <c r="W62" s="353">
        <f t="shared" si="3"/>
        <v>0</v>
      </c>
    </row>
    <row r="63" spans="1:23" ht="15" customHeight="1" x14ac:dyDescent="0.25">
      <c r="A63" s="63"/>
      <c r="B63" s="64"/>
      <c r="C63" s="189"/>
      <c r="D63" s="196"/>
      <c r="E63" s="220"/>
      <c r="F63" s="182"/>
      <c r="G63" s="183"/>
      <c r="H63" s="887"/>
      <c r="I63" s="209"/>
      <c r="J63" s="205"/>
      <c r="K63" s="206"/>
      <c r="L63" s="206"/>
      <c r="M63" s="206"/>
      <c r="N63" s="207"/>
      <c r="O63" s="208"/>
      <c r="P63" s="207"/>
      <c r="Q63" s="207"/>
      <c r="R63" s="207"/>
      <c r="S63" s="370" t="str">
        <f t="shared" si="1"/>
        <v/>
      </c>
      <c r="T63" s="468"/>
      <c r="V63" s="353">
        <f t="shared" si="2"/>
        <v>0</v>
      </c>
      <c r="W63" s="353">
        <f t="shared" si="3"/>
        <v>0</v>
      </c>
    </row>
    <row r="64" spans="1:23" ht="15" customHeight="1" x14ac:dyDescent="0.25">
      <c r="A64" s="63"/>
      <c r="B64" s="64"/>
      <c r="C64" s="189"/>
      <c r="D64" s="196"/>
      <c r="E64" s="220"/>
      <c r="F64" s="182"/>
      <c r="G64" s="183"/>
      <c r="H64" s="887"/>
      <c r="I64" s="209"/>
      <c r="J64" s="205"/>
      <c r="K64" s="206"/>
      <c r="L64" s="206"/>
      <c r="M64" s="206"/>
      <c r="N64" s="207"/>
      <c r="O64" s="208"/>
      <c r="P64" s="207"/>
      <c r="Q64" s="207"/>
      <c r="R64" s="207"/>
      <c r="S64" s="370" t="str">
        <f t="shared" si="1"/>
        <v/>
      </c>
      <c r="T64" s="468"/>
      <c r="V64" s="353">
        <f t="shared" si="2"/>
        <v>0</v>
      </c>
      <c r="W64" s="353">
        <f t="shared" si="3"/>
        <v>0</v>
      </c>
    </row>
    <row r="65" spans="1:23" ht="15" customHeight="1" x14ac:dyDescent="0.25">
      <c r="A65" s="63"/>
      <c r="B65" s="64"/>
      <c r="C65" s="189"/>
      <c r="D65" s="196"/>
      <c r="E65" s="220"/>
      <c r="F65" s="182"/>
      <c r="G65" s="183"/>
      <c r="H65" s="887"/>
      <c r="I65" s="209"/>
      <c r="J65" s="205"/>
      <c r="K65" s="206"/>
      <c r="L65" s="206"/>
      <c r="M65" s="206"/>
      <c r="N65" s="207"/>
      <c r="O65" s="208"/>
      <c r="P65" s="207"/>
      <c r="Q65" s="207"/>
      <c r="R65" s="207"/>
      <c r="S65" s="370" t="str">
        <f t="shared" si="1"/>
        <v/>
      </c>
      <c r="T65" s="468"/>
      <c r="V65" s="353">
        <f t="shared" si="2"/>
        <v>0</v>
      </c>
      <c r="W65" s="353">
        <f t="shared" si="3"/>
        <v>0</v>
      </c>
    </row>
    <row r="66" spans="1:23" ht="15" customHeight="1" x14ac:dyDescent="0.25">
      <c r="A66" s="63"/>
      <c r="B66" s="64"/>
      <c r="C66" s="189"/>
      <c r="D66" s="196"/>
      <c r="E66" s="220"/>
      <c r="F66" s="182"/>
      <c r="G66" s="183"/>
      <c r="H66" s="887"/>
      <c r="I66" s="209"/>
      <c r="J66" s="205"/>
      <c r="K66" s="206"/>
      <c r="L66" s="206"/>
      <c r="M66" s="206"/>
      <c r="N66" s="207"/>
      <c r="O66" s="208"/>
      <c r="P66" s="207"/>
      <c r="Q66" s="207"/>
      <c r="R66" s="207"/>
      <c r="S66" s="370" t="str">
        <f t="shared" si="1"/>
        <v/>
      </c>
      <c r="T66" s="468"/>
      <c r="V66" s="353">
        <f t="shared" si="2"/>
        <v>0</v>
      </c>
      <c r="W66" s="353">
        <f t="shared" si="3"/>
        <v>0</v>
      </c>
    </row>
    <row r="67" spans="1:23" ht="15" customHeight="1" x14ac:dyDescent="0.25">
      <c r="A67" s="63"/>
      <c r="B67" s="64"/>
      <c r="C67" s="189"/>
      <c r="D67" s="196"/>
      <c r="E67" s="220"/>
      <c r="F67" s="182"/>
      <c r="G67" s="183"/>
      <c r="H67" s="887"/>
      <c r="I67" s="209"/>
      <c r="J67" s="205"/>
      <c r="K67" s="206"/>
      <c r="L67" s="206"/>
      <c r="M67" s="206"/>
      <c r="N67" s="207"/>
      <c r="O67" s="208"/>
      <c r="P67" s="207"/>
      <c r="Q67" s="207"/>
      <c r="R67" s="207"/>
      <c r="S67" s="370" t="str">
        <f t="shared" si="1"/>
        <v/>
      </c>
      <c r="T67" s="468"/>
      <c r="V67" s="353">
        <f t="shared" si="2"/>
        <v>0</v>
      </c>
      <c r="W67" s="353">
        <f t="shared" si="3"/>
        <v>0</v>
      </c>
    </row>
    <row r="68" spans="1:23" ht="15" customHeight="1" x14ac:dyDescent="0.25">
      <c r="A68" s="63"/>
      <c r="B68" s="64"/>
      <c r="C68" s="189"/>
      <c r="D68" s="196"/>
      <c r="E68" s="220"/>
      <c r="F68" s="182"/>
      <c r="G68" s="183"/>
      <c r="H68" s="887"/>
      <c r="I68" s="209"/>
      <c r="J68" s="205"/>
      <c r="K68" s="206"/>
      <c r="L68" s="206"/>
      <c r="M68" s="206"/>
      <c r="N68" s="207"/>
      <c r="O68" s="208"/>
      <c r="P68" s="207"/>
      <c r="Q68" s="207"/>
      <c r="R68" s="207"/>
      <c r="S68" s="370" t="str">
        <f t="shared" si="1"/>
        <v/>
      </c>
      <c r="T68" s="468"/>
      <c r="V68" s="353">
        <f t="shared" si="2"/>
        <v>0</v>
      </c>
      <c r="W68" s="353">
        <f t="shared" si="3"/>
        <v>0</v>
      </c>
    </row>
    <row r="69" spans="1:23" ht="15" customHeight="1" x14ac:dyDescent="0.25">
      <c r="A69" s="63"/>
      <c r="B69" s="64"/>
      <c r="C69" s="189"/>
      <c r="D69" s="196"/>
      <c r="E69" s="220"/>
      <c r="F69" s="182"/>
      <c r="G69" s="183"/>
      <c r="H69" s="887"/>
      <c r="I69" s="209"/>
      <c r="J69" s="205"/>
      <c r="K69" s="206"/>
      <c r="L69" s="206"/>
      <c r="M69" s="206"/>
      <c r="N69" s="207"/>
      <c r="O69" s="208"/>
      <c r="P69" s="207"/>
      <c r="Q69" s="207"/>
      <c r="R69" s="207"/>
      <c r="S69" s="370" t="str">
        <f t="shared" si="1"/>
        <v/>
      </c>
      <c r="T69" s="468"/>
      <c r="V69" s="353">
        <f t="shared" si="2"/>
        <v>0</v>
      </c>
      <c r="W69" s="353">
        <f t="shared" si="3"/>
        <v>0</v>
      </c>
    </row>
    <row r="70" spans="1:23" ht="15" customHeight="1" x14ac:dyDescent="0.25">
      <c r="A70" s="63"/>
      <c r="B70" s="64"/>
      <c r="C70" s="189"/>
      <c r="D70" s="196"/>
      <c r="E70" s="220"/>
      <c r="F70" s="182"/>
      <c r="G70" s="183"/>
      <c r="H70" s="887"/>
      <c r="I70" s="209"/>
      <c r="J70" s="205"/>
      <c r="K70" s="206"/>
      <c r="L70" s="206"/>
      <c r="M70" s="206"/>
      <c r="N70" s="207"/>
      <c r="O70" s="208"/>
      <c r="P70" s="207"/>
      <c r="Q70" s="207"/>
      <c r="R70" s="207"/>
      <c r="S70" s="370" t="str">
        <f t="shared" si="1"/>
        <v/>
      </c>
      <c r="T70" s="468"/>
      <c r="V70" s="353">
        <f t="shared" si="2"/>
        <v>0</v>
      </c>
      <c r="W70" s="353">
        <f t="shared" si="3"/>
        <v>0</v>
      </c>
    </row>
    <row r="71" spans="1:23" ht="15" customHeight="1" x14ac:dyDescent="0.25">
      <c r="A71" s="63"/>
      <c r="B71" s="64"/>
      <c r="C71" s="189"/>
      <c r="D71" s="196"/>
      <c r="E71" s="220"/>
      <c r="F71" s="182"/>
      <c r="G71" s="183"/>
      <c r="H71" s="887"/>
      <c r="I71" s="209"/>
      <c r="J71" s="205"/>
      <c r="K71" s="206"/>
      <c r="L71" s="206"/>
      <c r="M71" s="206"/>
      <c r="N71" s="207"/>
      <c r="O71" s="208"/>
      <c r="P71" s="207"/>
      <c r="Q71" s="207"/>
      <c r="R71" s="207"/>
      <c r="S71" s="370" t="str">
        <f t="shared" si="1"/>
        <v/>
      </c>
      <c r="T71" s="468"/>
      <c r="V71" s="353">
        <f t="shared" si="2"/>
        <v>0</v>
      </c>
      <c r="W71" s="353">
        <f t="shared" si="3"/>
        <v>0</v>
      </c>
    </row>
    <row r="72" spans="1:23" ht="15" customHeight="1" x14ac:dyDescent="0.25">
      <c r="A72" s="63"/>
      <c r="B72" s="64"/>
      <c r="C72" s="189"/>
      <c r="D72" s="196"/>
      <c r="E72" s="220"/>
      <c r="F72" s="182"/>
      <c r="G72" s="183"/>
      <c r="H72" s="887"/>
      <c r="I72" s="209"/>
      <c r="J72" s="205"/>
      <c r="K72" s="206"/>
      <c r="L72" s="206"/>
      <c r="M72" s="206"/>
      <c r="N72" s="207"/>
      <c r="O72" s="208"/>
      <c r="P72" s="207"/>
      <c r="Q72" s="207"/>
      <c r="R72" s="207"/>
      <c r="S72" s="370" t="str">
        <f t="shared" si="1"/>
        <v/>
      </c>
      <c r="T72" s="468"/>
      <c r="V72" s="353">
        <f t="shared" si="2"/>
        <v>0</v>
      </c>
      <c r="W72" s="353">
        <f t="shared" si="3"/>
        <v>0</v>
      </c>
    </row>
    <row r="73" spans="1:23" ht="15" customHeight="1" x14ac:dyDescent="0.25">
      <c r="A73" s="63"/>
      <c r="B73" s="64"/>
      <c r="C73" s="189"/>
      <c r="D73" s="196"/>
      <c r="E73" s="220"/>
      <c r="F73" s="182"/>
      <c r="G73" s="183"/>
      <c r="H73" s="887"/>
      <c r="I73" s="209"/>
      <c r="J73" s="205"/>
      <c r="K73" s="206"/>
      <c r="L73" s="206"/>
      <c r="M73" s="206"/>
      <c r="N73" s="207"/>
      <c r="O73" s="208"/>
      <c r="P73" s="207"/>
      <c r="Q73" s="207"/>
      <c r="R73" s="207"/>
      <c r="S73" s="370" t="str">
        <f t="shared" si="1"/>
        <v/>
      </c>
      <c r="T73" s="468"/>
      <c r="V73" s="353">
        <f t="shared" si="2"/>
        <v>0</v>
      </c>
      <c r="W73" s="353">
        <f t="shared" si="3"/>
        <v>0</v>
      </c>
    </row>
    <row r="74" spans="1:23" ht="15" customHeight="1" x14ac:dyDescent="0.25">
      <c r="A74" s="63"/>
      <c r="B74" s="64"/>
      <c r="C74" s="189"/>
      <c r="D74" s="196"/>
      <c r="E74" s="220"/>
      <c r="F74" s="182"/>
      <c r="G74" s="183"/>
      <c r="H74" s="887"/>
      <c r="I74" s="209"/>
      <c r="J74" s="205"/>
      <c r="K74" s="206"/>
      <c r="L74" s="206"/>
      <c r="M74" s="206"/>
      <c r="N74" s="207"/>
      <c r="O74" s="208"/>
      <c r="P74" s="207"/>
      <c r="Q74" s="207"/>
      <c r="R74" s="207"/>
      <c r="S74" s="370" t="str">
        <f t="shared" si="1"/>
        <v/>
      </c>
      <c r="T74" s="468"/>
      <c r="V74" s="353">
        <f t="shared" si="2"/>
        <v>0</v>
      </c>
      <c r="W74" s="353">
        <f t="shared" si="3"/>
        <v>0</v>
      </c>
    </row>
    <row r="75" spans="1:23" ht="15" customHeight="1" x14ac:dyDescent="0.25">
      <c r="A75" s="63"/>
      <c r="B75" s="64"/>
      <c r="C75" s="189"/>
      <c r="D75" s="196"/>
      <c r="E75" s="220"/>
      <c r="F75" s="182"/>
      <c r="G75" s="183"/>
      <c r="H75" s="887"/>
      <c r="I75" s="209"/>
      <c r="J75" s="205"/>
      <c r="K75" s="206"/>
      <c r="L75" s="206"/>
      <c r="M75" s="206"/>
      <c r="N75" s="207"/>
      <c r="O75" s="208"/>
      <c r="P75" s="207"/>
      <c r="Q75" s="207"/>
      <c r="R75" s="207"/>
      <c r="S75" s="370" t="str">
        <f t="shared" si="1"/>
        <v/>
      </c>
      <c r="T75" s="468"/>
      <c r="V75" s="353">
        <f t="shared" si="2"/>
        <v>0</v>
      </c>
      <c r="W75" s="353">
        <f t="shared" si="3"/>
        <v>0</v>
      </c>
    </row>
    <row r="76" spans="1:23" ht="15" customHeight="1" x14ac:dyDescent="0.25">
      <c r="A76" s="63"/>
      <c r="B76" s="64"/>
      <c r="C76" s="189"/>
      <c r="D76" s="196"/>
      <c r="E76" s="220"/>
      <c r="F76" s="182"/>
      <c r="G76" s="183"/>
      <c r="H76" s="887"/>
      <c r="I76" s="209"/>
      <c r="J76" s="205"/>
      <c r="K76" s="206"/>
      <c r="L76" s="206"/>
      <c r="M76" s="206"/>
      <c r="N76" s="207"/>
      <c r="O76" s="208"/>
      <c r="P76" s="207"/>
      <c r="Q76" s="207"/>
      <c r="R76" s="207"/>
      <c r="S76" s="370" t="str">
        <f t="shared" si="1"/>
        <v/>
      </c>
      <c r="T76" s="468"/>
      <c r="V76" s="353">
        <f t="shared" si="2"/>
        <v>0</v>
      </c>
      <c r="W76" s="353">
        <f t="shared" si="3"/>
        <v>0</v>
      </c>
    </row>
    <row r="77" spans="1:23" ht="15" customHeight="1" x14ac:dyDescent="0.25">
      <c r="A77" s="63"/>
      <c r="B77" s="64"/>
      <c r="C77" s="189"/>
      <c r="D77" s="196"/>
      <c r="E77" s="220"/>
      <c r="F77" s="182"/>
      <c r="G77" s="183"/>
      <c r="H77" s="887"/>
      <c r="I77" s="209"/>
      <c r="J77" s="205"/>
      <c r="K77" s="206"/>
      <c r="L77" s="206"/>
      <c r="M77" s="206"/>
      <c r="N77" s="207"/>
      <c r="O77" s="208"/>
      <c r="P77" s="207"/>
      <c r="Q77" s="207"/>
      <c r="R77" s="207"/>
      <c r="S77" s="370" t="str">
        <f t="shared" si="1"/>
        <v/>
      </c>
      <c r="T77" s="468"/>
      <c r="V77" s="353">
        <f t="shared" si="2"/>
        <v>0</v>
      </c>
      <c r="W77" s="353">
        <f t="shared" si="3"/>
        <v>0</v>
      </c>
    </row>
    <row r="78" spans="1:23" ht="15" customHeight="1" x14ac:dyDescent="0.25">
      <c r="A78" s="63"/>
      <c r="B78" s="64"/>
      <c r="C78" s="189"/>
      <c r="D78" s="196"/>
      <c r="E78" s="220"/>
      <c r="F78" s="182"/>
      <c r="G78" s="183"/>
      <c r="H78" s="887"/>
      <c r="I78" s="209"/>
      <c r="J78" s="205"/>
      <c r="K78" s="206"/>
      <c r="L78" s="206"/>
      <c r="M78" s="206"/>
      <c r="N78" s="207"/>
      <c r="O78" s="208"/>
      <c r="P78" s="207"/>
      <c r="Q78" s="207"/>
      <c r="R78" s="207"/>
      <c r="S78" s="370" t="str">
        <f t="shared" si="1"/>
        <v/>
      </c>
      <c r="T78" s="468"/>
      <c r="V78" s="353">
        <f t="shared" si="2"/>
        <v>0</v>
      </c>
      <c r="W78" s="353">
        <f t="shared" si="3"/>
        <v>0</v>
      </c>
    </row>
    <row r="79" spans="1:23" ht="15" customHeight="1" x14ac:dyDescent="0.25">
      <c r="A79" s="63"/>
      <c r="B79" s="64"/>
      <c r="C79" s="189"/>
      <c r="D79" s="196"/>
      <c r="E79" s="220"/>
      <c r="F79" s="182"/>
      <c r="G79" s="183"/>
      <c r="H79" s="887"/>
      <c r="I79" s="209"/>
      <c r="J79" s="205"/>
      <c r="K79" s="206"/>
      <c r="L79" s="206"/>
      <c r="M79" s="206"/>
      <c r="N79" s="207"/>
      <c r="O79" s="208"/>
      <c r="P79" s="207"/>
      <c r="Q79" s="207"/>
      <c r="R79" s="207"/>
      <c r="S79" s="370" t="str">
        <f t="shared" si="1"/>
        <v/>
      </c>
      <c r="T79" s="468"/>
      <c r="V79" s="353">
        <f t="shared" si="2"/>
        <v>0</v>
      </c>
      <c r="W79" s="353">
        <f t="shared" si="3"/>
        <v>0</v>
      </c>
    </row>
    <row r="80" spans="1:23" ht="15" customHeight="1" x14ac:dyDescent="0.25">
      <c r="A80" s="63"/>
      <c r="B80" s="64"/>
      <c r="C80" s="189"/>
      <c r="D80" s="196"/>
      <c r="E80" s="220"/>
      <c r="F80" s="182"/>
      <c r="G80" s="183"/>
      <c r="H80" s="887"/>
      <c r="I80" s="209"/>
      <c r="J80" s="205"/>
      <c r="K80" s="206"/>
      <c r="L80" s="206"/>
      <c r="M80" s="206"/>
      <c r="N80" s="207"/>
      <c r="O80" s="208"/>
      <c r="P80" s="207"/>
      <c r="Q80" s="207"/>
      <c r="R80" s="207"/>
      <c r="S80" s="370" t="str">
        <f t="shared" si="1"/>
        <v/>
      </c>
      <c r="T80" s="468"/>
      <c r="V80" s="353">
        <f t="shared" si="2"/>
        <v>0</v>
      </c>
      <c r="W80" s="353">
        <f t="shared" si="3"/>
        <v>0</v>
      </c>
    </row>
    <row r="81" spans="1:23" ht="15" customHeight="1" x14ac:dyDescent="0.25">
      <c r="A81" s="63"/>
      <c r="B81" s="64"/>
      <c r="C81" s="189"/>
      <c r="D81" s="196"/>
      <c r="E81" s="220"/>
      <c r="F81" s="182"/>
      <c r="G81" s="183"/>
      <c r="H81" s="887"/>
      <c r="I81" s="209"/>
      <c r="J81" s="205"/>
      <c r="K81" s="206"/>
      <c r="L81" s="206"/>
      <c r="M81" s="206"/>
      <c r="N81" s="207"/>
      <c r="O81" s="208"/>
      <c r="P81" s="207"/>
      <c r="Q81" s="207"/>
      <c r="R81" s="207"/>
      <c r="S81" s="370" t="str">
        <f t="shared" si="1"/>
        <v/>
      </c>
      <c r="T81" s="468"/>
      <c r="V81" s="353">
        <f t="shared" si="2"/>
        <v>0</v>
      </c>
      <c r="W81" s="353">
        <f t="shared" si="3"/>
        <v>0</v>
      </c>
    </row>
    <row r="82" spans="1:23" ht="15" customHeight="1" x14ac:dyDescent="0.25">
      <c r="A82" s="63"/>
      <c r="B82" s="64"/>
      <c r="C82" s="189"/>
      <c r="D82" s="196"/>
      <c r="E82" s="220"/>
      <c r="F82" s="182"/>
      <c r="G82" s="183"/>
      <c r="H82" s="887"/>
      <c r="I82" s="209"/>
      <c r="J82" s="205"/>
      <c r="K82" s="206"/>
      <c r="L82" s="206"/>
      <c r="M82" s="206"/>
      <c r="N82" s="207"/>
      <c r="O82" s="208"/>
      <c r="P82" s="207"/>
      <c r="Q82" s="207"/>
      <c r="R82" s="207"/>
      <c r="S82" s="370" t="str">
        <f t="shared" ref="S82:S145" si="4">IF(SUM(D82:E82)=0,"",SUM(D82:E82))</f>
        <v/>
      </c>
      <c r="T82" s="468"/>
      <c r="V82" s="353">
        <f t="shared" ref="V82:V145" si="5">D82*F82</f>
        <v>0</v>
      </c>
      <c r="W82" s="353">
        <f t="shared" ref="W82:W145" si="6">E82*G82</f>
        <v>0</v>
      </c>
    </row>
    <row r="83" spans="1:23" ht="15" customHeight="1" x14ac:dyDescent="0.25">
      <c r="A83" s="63"/>
      <c r="B83" s="64"/>
      <c r="C83" s="189"/>
      <c r="D83" s="196"/>
      <c r="E83" s="220"/>
      <c r="F83" s="182"/>
      <c r="G83" s="183"/>
      <c r="H83" s="887"/>
      <c r="I83" s="209"/>
      <c r="J83" s="205"/>
      <c r="K83" s="206"/>
      <c r="L83" s="206"/>
      <c r="M83" s="206"/>
      <c r="N83" s="207"/>
      <c r="O83" s="208"/>
      <c r="P83" s="207"/>
      <c r="Q83" s="207"/>
      <c r="R83" s="207"/>
      <c r="S83" s="370" t="str">
        <f t="shared" si="4"/>
        <v/>
      </c>
      <c r="T83" s="468"/>
      <c r="V83" s="353">
        <f t="shared" si="5"/>
        <v>0</v>
      </c>
      <c r="W83" s="353">
        <f t="shared" si="6"/>
        <v>0</v>
      </c>
    </row>
    <row r="84" spans="1:23" ht="15" customHeight="1" x14ac:dyDescent="0.25">
      <c r="A84" s="63"/>
      <c r="B84" s="64"/>
      <c r="C84" s="189"/>
      <c r="D84" s="196"/>
      <c r="E84" s="220"/>
      <c r="F84" s="182"/>
      <c r="G84" s="183"/>
      <c r="H84" s="887"/>
      <c r="I84" s="209"/>
      <c r="J84" s="205"/>
      <c r="K84" s="206"/>
      <c r="L84" s="206"/>
      <c r="M84" s="206"/>
      <c r="N84" s="207"/>
      <c r="O84" s="208"/>
      <c r="P84" s="207"/>
      <c r="Q84" s="207"/>
      <c r="R84" s="207"/>
      <c r="S84" s="370" t="str">
        <f t="shared" si="4"/>
        <v/>
      </c>
      <c r="T84" s="468"/>
      <c r="V84" s="353">
        <f t="shared" si="5"/>
        <v>0</v>
      </c>
      <c r="W84" s="353">
        <f t="shared" si="6"/>
        <v>0</v>
      </c>
    </row>
    <row r="85" spans="1:23" ht="15" customHeight="1" x14ac:dyDescent="0.25">
      <c r="A85" s="63"/>
      <c r="B85" s="64"/>
      <c r="C85" s="189"/>
      <c r="D85" s="196"/>
      <c r="E85" s="220"/>
      <c r="F85" s="182"/>
      <c r="G85" s="183"/>
      <c r="H85" s="887"/>
      <c r="I85" s="209"/>
      <c r="J85" s="205"/>
      <c r="K85" s="206"/>
      <c r="L85" s="206"/>
      <c r="M85" s="206"/>
      <c r="N85" s="207"/>
      <c r="O85" s="208"/>
      <c r="P85" s="207"/>
      <c r="Q85" s="207"/>
      <c r="R85" s="207"/>
      <c r="S85" s="370" t="str">
        <f t="shared" si="4"/>
        <v/>
      </c>
      <c r="T85" s="468"/>
      <c r="V85" s="353">
        <f t="shared" si="5"/>
        <v>0</v>
      </c>
      <c r="W85" s="353">
        <f t="shared" si="6"/>
        <v>0</v>
      </c>
    </row>
    <row r="86" spans="1:23" ht="15" customHeight="1" x14ac:dyDescent="0.25">
      <c r="A86" s="63"/>
      <c r="B86" s="64"/>
      <c r="C86" s="189"/>
      <c r="D86" s="196"/>
      <c r="E86" s="220"/>
      <c r="F86" s="182"/>
      <c r="G86" s="183"/>
      <c r="H86" s="887"/>
      <c r="I86" s="209"/>
      <c r="J86" s="205"/>
      <c r="K86" s="206"/>
      <c r="L86" s="206"/>
      <c r="M86" s="206"/>
      <c r="N86" s="207"/>
      <c r="O86" s="208"/>
      <c r="P86" s="207"/>
      <c r="Q86" s="207"/>
      <c r="R86" s="207"/>
      <c r="S86" s="370" t="str">
        <f t="shared" si="4"/>
        <v/>
      </c>
      <c r="T86" s="468"/>
      <c r="V86" s="353">
        <f t="shared" si="5"/>
        <v>0</v>
      </c>
      <c r="W86" s="353">
        <f t="shared" si="6"/>
        <v>0</v>
      </c>
    </row>
    <row r="87" spans="1:23" ht="15" customHeight="1" x14ac:dyDescent="0.25">
      <c r="A87" s="63"/>
      <c r="B87" s="64"/>
      <c r="C87" s="189"/>
      <c r="D87" s="196"/>
      <c r="E87" s="220"/>
      <c r="F87" s="182"/>
      <c r="G87" s="183"/>
      <c r="H87" s="887"/>
      <c r="I87" s="209"/>
      <c r="J87" s="205"/>
      <c r="K87" s="206"/>
      <c r="L87" s="206"/>
      <c r="M87" s="206"/>
      <c r="N87" s="207"/>
      <c r="O87" s="208"/>
      <c r="P87" s="207"/>
      <c r="Q87" s="207"/>
      <c r="R87" s="207"/>
      <c r="S87" s="370" t="str">
        <f t="shared" si="4"/>
        <v/>
      </c>
      <c r="T87" s="468"/>
      <c r="V87" s="353">
        <f t="shared" si="5"/>
        <v>0</v>
      </c>
      <c r="W87" s="353">
        <f t="shared" si="6"/>
        <v>0</v>
      </c>
    </row>
    <row r="88" spans="1:23" ht="15" customHeight="1" x14ac:dyDescent="0.25">
      <c r="A88" s="63"/>
      <c r="B88" s="64"/>
      <c r="C88" s="189"/>
      <c r="D88" s="196"/>
      <c r="E88" s="220"/>
      <c r="F88" s="182"/>
      <c r="G88" s="183"/>
      <c r="H88" s="887"/>
      <c r="I88" s="209"/>
      <c r="J88" s="205"/>
      <c r="K88" s="206"/>
      <c r="L88" s="206"/>
      <c r="M88" s="206"/>
      <c r="N88" s="207"/>
      <c r="O88" s="208"/>
      <c r="P88" s="207"/>
      <c r="Q88" s="207"/>
      <c r="R88" s="207"/>
      <c r="S88" s="370" t="str">
        <f t="shared" si="4"/>
        <v/>
      </c>
      <c r="T88" s="468"/>
      <c r="V88" s="353">
        <f t="shared" si="5"/>
        <v>0</v>
      </c>
      <c r="W88" s="353">
        <f t="shared" si="6"/>
        <v>0</v>
      </c>
    </row>
    <row r="89" spans="1:23" ht="15" customHeight="1" x14ac:dyDescent="0.25">
      <c r="A89" s="63"/>
      <c r="B89" s="64"/>
      <c r="C89" s="189"/>
      <c r="D89" s="196"/>
      <c r="E89" s="220"/>
      <c r="F89" s="182"/>
      <c r="G89" s="183"/>
      <c r="H89" s="887"/>
      <c r="I89" s="209"/>
      <c r="J89" s="205"/>
      <c r="K89" s="206"/>
      <c r="L89" s="206"/>
      <c r="M89" s="206"/>
      <c r="N89" s="207"/>
      <c r="O89" s="208"/>
      <c r="P89" s="207"/>
      <c r="Q89" s="207"/>
      <c r="R89" s="207"/>
      <c r="S89" s="370" t="str">
        <f t="shared" si="4"/>
        <v/>
      </c>
      <c r="T89" s="468"/>
      <c r="V89" s="353">
        <f t="shared" si="5"/>
        <v>0</v>
      </c>
      <c r="W89" s="353">
        <f t="shared" si="6"/>
        <v>0</v>
      </c>
    </row>
    <row r="90" spans="1:23" ht="15" customHeight="1" x14ac:dyDescent="0.25">
      <c r="A90" s="63"/>
      <c r="B90" s="64"/>
      <c r="C90" s="189"/>
      <c r="D90" s="196"/>
      <c r="E90" s="220"/>
      <c r="F90" s="182"/>
      <c r="G90" s="183"/>
      <c r="H90" s="887"/>
      <c r="I90" s="209"/>
      <c r="J90" s="205"/>
      <c r="K90" s="206"/>
      <c r="L90" s="206"/>
      <c r="M90" s="206"/>
      <c r="N90" s="207"/>
      <c r="O90" s="208"/>
      <c r="P90" s="207"/>
      <c r="Q90" s="207"/>
      <c r="R90" s="207"/>
      <c r="S90" s="370" t="str">
        <f t="shared" si="4"/>
        <v/>
      </c>
      <c r="T90" s="468"/>
      <c r="V90" s="353">
        <f t="shared" si="5"/>
        <v>0</v>
      </c>
      <c r="W90" s="353">
        <f t="shared" si="6"/>
        <v>0</v>
      </c>
    </row>
    <row r="91" spans="1:23" ht="15" customHeight="1" x14ac:dyDescent="0.25">
      <c r="A91" s="63"/>
      <c r="B91" s="64"/>
      <c r="C91" s="189"/>
      <c r="D91" s="196"/>
      <c r="E91" s="220"/>
      <c r="F91" s="182"/>
      <c r="G91" s="183"/>
      <c r="H91" s="887"/>
      <c r="I91" s="209"/>
      <c r="J91" s="205"/>
      <c r="K91" s="206"/>
      <c r="L91" s="206"/>
      <c r="M91" s="206"/>
      <c r="N91" s="207"/>
      <c r="O91" s="208"/>
      <c r="P91" s="207"/>
      <c r="Q91" s="207"/>
      <c r="R91" s="207"/>
      <c r="S91" s="370" t="str">
        <f t="shared" si="4"/>
        <v/>
      </c>
      <c r="T91" s="468"/>
      <c r="V91" s="353">
        <f t="shared" si="5"/>
        <v>0</v>
      </c>
      <c r="W91" s="353">
        <f t="shared" si="6"/>
        <v>0</v>
      </c>
    </row>
    <row r="92" spans="1:23" ht="15" customHeight="1" x14ac:dyDescent="0.25">
      <c r="A92" s="63"/>
      <c r="B92" s="64"/>
      <c r="C92" s="189"/>
      <c r="D92" s="196"/>
      <c r="E92" s="220"/>
      <c r="F92" s="182"/>
      <c r="G92" s="183"/>
      <c r="H92" s="887"/>
      <c r="I92" s="209"/>
      <c r="J92" s="205"/>
      <c r="K92" s="206"/>
      <c r="L92" s="206"/>
      <c r="M92" s="206"/>
      <c r="N92" s="207"/>
      <c r="O92" s="208"/>
      <c r="P92" s="207"/>
      <c r="Q92" s="207"/>
      <c r="R92" s="207"/>
      <c r="S92" s="370" t="str">
        <f t="shared" si="4"/>
        <v/>
      </c>
      <c r="T92" s="468"/>
      <c r="V92" s="353">
        <f t="shared" si="5"/>
        <v>0</v>
      </c>
      <c r="W92" s="353">
        <f t="shared" si="6"/>
        <v>0</v>
      </c>
    </row>
    <row r="93" spans="1:23" ht="15" customHeight="1" x14ac:dyDescent="0.25">
      <c r="A93" s="63"/>
      <c r="B93" s="64"/>
      <c r="C93" s="189"/>
      <c r="D93" s="196"/>
      <c r="E93" s="220"/>
      <c r="F93" s="182"/>
      <c r="G93" s="183"/>
      <c r="H93" s="887"/>
      <c r="I93" s="209"/>
      <c r="J93" s="205"/>
      <c r="K93" s="206"/>
      <c r="L93" s="206"/>
      <c r="M93" s="206"/>
      <c r="N93" s="207"/>
      <c r="O93" s="208"/>
      <c r="P93" s="207"/>
      <c r="Q93" s="207"/>
      <c r="R93" s="207"/>
      <c r="S93" s="370" t="str">
        <f t="shared" si="4"/>
        <v/>
      </c>
      <c r="T93" s="468"/>
      <c r="V93" s="353">
        <f t="shared" si="5"/>
        <v>0</v>
      </c>
      <c r="W93" s="353">
        <f t="shared" si="6"/>
        <v>0</v>
      </c>
    </row>
    <row r="94" spans="1:23" ht="15" customHeight="1" x14ac:dyDescent="0.25">
      <c r="A94" s="63"/>
      <c r="B94" s="64"/>
      <c r="C94" s="189"/>
      <c r="D94" s="196"/>
      <c r="E94" s="220"/>
      <c r="F94" s="182"/>
      <c r="G94" s="183"/>
      <c r="H94" s="887"/>
      <c r="I94" s="209"/>
      <c r="J94" s="205"/>
      <c r="K94" s="206"/>
      <c r="L94" s="206"/>
      <c r="M94" s="206"/>
      <c r="N94" s="207"/>
      <c r="O94" s="208"/>
      <c r="P94" s="207"/>
      <c r="Q94" s="207"/>
      <c r="R94" s="207"/>
      <c r="S94" s="370" t="str">
        <f t="shared" si="4"/>
        <v/>
      </c>
      <c r="T94" s="468"/>
      <c r="V94" s="353">
        <f t="shared" si="5"/>
        <v>0</v>
      </c>
      <c r="W94" s="353">
        <f t="shared" si="6"/>
        <v>0</v>
      </c>
    </row>
    <row r="95" spans="1:23" ht="15" customHeight="1" x14ac:dyDescent="0.25">
      <c r="A95" s="63"/>
      <c r="B95" s="64"/>
      <c r="C95" s="189"/>
      <c r="D95" s="196"/>
      <c r="E95" s="220"/>
      <c r="F95" s="182"/>
      <c r="G95" s="183"/>
      <c r="H95" s="887"/>
      <c r="I95" s="209"/>
      <c r="J95" s="205"/>
      <c r="K95" s="206"/>
      <c r="L95" s="206"/>
      <c r="M95" s="206"/>
      <c r="N95" s="207"/>
      <c r="O95" s="208"/>
      <c r="P95" s="207"/>
      <c r="Q95" s="207"/>
      <c r="R95" s="207"/>
      <c r="S95" s="370" t="str">
        <f t="shared" si="4"/>
        <v/>
      </c>
      <c r="T95" s="468"/>
      <c r="V95" s="353">
        <f t="shared" si="5"/>
        <v>0</v>
      </c>
      <c r="W95" s="353">
        <f t="shared" si="6"/>
        <v>0</v>
      </c>
    </row>
    <row r="96" spans="1:23" ht="15" customHeight="1" x14ac:dyDescent="0.25">
      <c r="A96" s="63"/>
      <c r="B96" s="64"/>
      <c r="C96" s="189"/>
      <c r="D96" s="196"/>
      <c r="E96" s="220"/>
      <c r="F96" s="182"/>
      <c r="G96" s="183"/>
      <c r="H96" s="887"/>
      <c r="I96" s="209"/>
      <c r="J96" s="205"/>
      <c r="K96" s="206"/>
      <c r="L96" s="206"/>
      <c r="M96" s="206"/>
      <c r="N96" s="207"/>
      <c r="O96" s="208"/>
      <c r="P96" s="207"/>
      <c r="Q96" s="207"/>
      <c r="R96" s="207"/>
      <c r="S96" s="370" t="str">
        <f t="shared" si="4"/>
        <v/>
      </c>
      <c r="T96" s="468"/>
      <c r="V96" s="353">
        <f t="shared" si="5"/>
        <v>0</v>
      </c>
      <c r="W96" s="353">
        <f t="shared" si="6"/>
        <v>0</v>
      </c>
    </row>
    <row r="97" spans="1:23" ht="15" customHeight="1" x14ac:dyDescent="0.25">
      <c r="A97" s="63"/>
      <c r="B97" s="64"/>
      <c r="C97" s="189"/>
      <c r="D97" s="196"/>
      <c r="E97" s="220"/>
      <c r="F97" s="182"/>
      <c r="G97" s="183"/>
      <c r="H97" s="887"/>
      <c r="I97" s="209"/>
      <c r="J97" s="205"/>
      <c r="K97" s="206"/>
      <c r="L97" s="206"/>
      <c r="M97" s="206"/>
      <c r="N97" s="207"/>
      <c r="O97" s="208"/>
      <c r="P97" s="207"/>
      <c r="Q97" s="207"/>
      <c r="R97" s="207"/>
      <c r="S97" s="370" t="str">
        <f t="shared" si="4"/>
        <v/>
      </c>
      <c r="T97" s="468"/>
      <c r="V97" s="353">
        <f t="shared" si="5"/>
        <v>0</v>
      </c>
      <c r="W97" s="353">
        <f t="shared" si="6"/>
        <v>0</v>
      </c>
    </row>
    <row r="98" spans="1:23" ht="15" customHeight="1" x14ac:dyDescent="0.25">
      <c r="A98" s="63"/>
      <c r="B98" s="64"/>
      <c r="C98" s="189"/>
      <c r="D98" s="196"/>
      <c r="E98" s="220"/>
      <c r="F98" s="182"/>
      <c r="G98" s="183"/>
      <c r="H98" s="887"/>
      <c r="I98" s="209"/>
      <c r="J98" s="205"/>
      <c r="K98" s="206"/>
      <c r="L98" s="206"/>
      <c r="M98" s="206"/>
      <c r="N98" s="207"/>
      <c r="O98" s="208"/>
      <c r="P98" s="207"/>
      <c r="Q98" s="207"/>
      <c r="R98" s="207"/>
      <c r="S98" s="370" t="str">
        <f t="shared" si="4"/>
        <v/>
      </c>
      <c r="T98" s="468"/>
      <c r="V98" s="353">
        <f t="shared" si="5"/>
        <v>0</v>
      </c>
      <c r="W98" s="353">
        <f t="shared" si="6"/>
        <v>0</v>
      </c>
    </row>
    <row r="99" spans="1:23" ht="15" customHeight="1" x14ac:dyDescent="0.25">
      <c r="A99" s="63"/>
      <c r="B99" s="64"/>
      <c r="C99" s="189"/>
      <c r="D99" s="196"/>
      <c r="E99" s="220"/>
      <c r="F99" s="182"/>
      <c r="G99" s="183"/>
      <c r="H99" s="887"/>
      <c r="I99" s="209"/>
      <c r="J99" s="205"/>
      <c r="K99" s="206"/>
      <c r="L99" s="206"/>
      <c r="M99" s="206"/>
      <c r="N99" s="207"/>
      <c r="O99" s="208"/>
      <c r="P99" s="207"/>
      <c r="Q99" s="207"/>
      <c r="R99" s="207"/>
      <c r="S99" s="370" t="str">
        <f t="shared" si="4"/>
        <v/>
      </c>
      <c r="T99" s="468"/>
      <c r="V99" s="353">
        <f t="shared" si="5"/>
        <v>0</v>
      </c>
      <c r="W99" s="353">
        <f t="shared" si="6"/>
        <v>0</v>
      </c>
    </row>
    <row r="100" spans="1:23" ht="15" customHeight="1" x14ac:dyDescent="0.25">
      <c r="A100" s="63"/>
      <c r="B100" s="64"/>
      <c r="C100" s="189"/>
      <c r="D100" s="196"/>
      <c r="E100" s="220"/>
      <c r="F100" s="182"/>
      <c r="G100" s="183"/>
      <c r="H100" s="887"/>
      <c r="I100" s="209"/>
      <c r="J100" s="205"/>
      <c r="K100" s="206"/>
      <c r="L100" s="206"/>
      <c r="M100" s="206"/>
      <c r="N100" s="207"/>
      <c r="O100" s="208"/>
      <c r="P100" s="207"/>
      <c r="Q100" s="207"/>
      <c r="R100" s="207"/>
      <c r="S100" s="370" t="str">
        <f t="shared" si="4"/>
        <v/>
      </c>
      <c r="T100" s="468"/>
      <c r="V100" s="353">
        <f t="shared" si="5"/>
        <v>0</v>
      </c>
      <c r="W100" s="353">
        <f t="shared" si="6"/>
        <v>0</v>
      </c>
    </row>
    <row r="101" spans="1:23" ht="15" customHeight="1" x14ac:dyDescent="0.25">
      <c r="A101" s="63"/>
      <c r="B101" s="64"/>
      <c r="C101" s="189"/>
      <c r="D101" s="196"/>
      <c r="E101" s="220"/>
      <c r="F101" s="182"/>
      <c r="G101" s="183"/>
      <c r="H101" s="887"/>
      <c r="I101" s="209"/>
      <c r="J101" s="205"/>
      <c r="K101" s="206"/>
      <c r="L101" s="206"/>
      <c r="M101" s="206"/>
      <c r="N101" s="207"/>
      <c r="O101" s="208"/>
      <c r="P101" s="207"/>
      <c r="Q101" s="207"/>
      <c r="R101" s="207"/>
      <c r="S101" s="370" t="str">
        <f t="shared" si="4"/>
        <v/>
      </c>
      <c r="T101" s="468"/>
      <c r="V101" s="353">
        <f t="shared" si="5"/>
        <v>0</v>
      </c>
      <c r="W101" s="353">
        <f t="shared" si="6"/>
        <v>0</v>
      </c>
    </row>
    <row r="102" spans="1:23" ht="15" customHeight="1" x14ac:dyDescent="0.25">
      <c r="A102" s="63"/>
      <c r="B102" s="64"/>
      <c r="C102" s="189"/>
      <c r="D102" s="196"/>
      <c r="E102" s="220"/>
      <c r="F102" s="182"/>
      <c r="G102" s="183"/>
      <c r="H102" s="887"/>
      <c r="I102" s="209"/>
      <c r="J102" s="205"/>
      <c r="K102" s="206"/>
      <c r="L102" s="206"/>
      <c r="M102" s="206"/>
      <c r="N102" s="207"/>
      <c r="O102" s="208"/>
      <c r="P102" s="207"/>
      <c r="Q102" s="207"/>
      <c r="R102" s="207"/>
      <c r="S102" s="370" t="str">
        <f t="shared" si="4"/>
        <v/>
      </c>
      <c r="T102" s="468"/>
      <c r="V102" s="353">
        <f t="shared" si="5"/>
        <v>0</v>
      </c>
      <c r="W102" s="353">
        <f t="shared" si="6"/>
        <v>0</v>
      </c>
    </row>
    <row r="103" spans="1:23" ht="15" customHeight="1" x14ac:dyDescent="0.25">
      <c r="A103" s="63"/>
      <c r="B103" s="64"/>
      <c r="C103" s="189"/>
      <c r="D103" s="196"/>
      <c r="E103" s="220"/>
      <c r="F103" s="182"/>
      <c r="G103" s="183"/>
      <c r="H103" s="887"/>
      <c r="I103" s="209"/>
      <c r="J103" s="205"/>
      <c r="K103" s="206"/>
      <c r="L103" s="206"/>
      <c r="M103" s="206"/>
      <c r="N103" s="207"/>
      <c r="O103" s="208"/>
      <c r="P103" s="207"/>
      <c r="Q103" s="207"/>
      <c r="R103" s="207"/>
      <c r="S103" s="370" t="str">
        <f t="shared" si="4"/>
        <v/>
      </c>
      <c r="T103" s="468"/>
      <c r="V103" s="353">
        <f t="shared" si="5"/>
        <v>0</v>
      </c>
      <c r="W103" s="353">
        <f t="shared" si="6"/>
        <v>0</v>
      </c>
    </row>
    <row r="104" spans="1:23" ht="15" customHeight="1" x14ac:dyDescent="0.25">
      <c r="A104" s="63"/>
      <c r="B104" s="64"/>
      <c r="C104" s="189"/>
      <c r="D104" s="196"/>
      <c r="E104" s="220"/>
      <c r="F104" s="182"/>
      <c r="G104" s="183"/>
      <c r="H104" s="887"/>
      <c r="I104" s="209"/>
      <c r="J104" s="205"/>
      <c r="K104" s="206"/>
      <c r="L104" s="206"/>
      <c r="M104" s="206"/>
      <c r="N104" s="207"/>
      <c r="O104" s="208"/>
      <c r="P104" s="207"/>
      <c r="Q104" s="207"/>
      <c r="R104" s="207"/>
      <c r="S104" s="370" t="str">
        <f t="shared" si="4"/>
        <v/>
      </c>
      <c r="T104" s="468"/>
      <c r="V104" s="353">
        <f t="shared" si="5"/>
        <v>0</v>
      </c>
      <c r="W104" s="353">
        <f t="shared" si="6"/>
        <v>0</v>
      </c>
    </row>
    <row r="105" spans="1:23" ht="15" customHeight="1" x14ac:dyDescent="0.25">
      <c r="A105" s="63"/>
      <c r="B105" s="64"/>
      <c r="C105" s="189"/>
      <c r="D105" s="196"/>
      <c r="E105" s="220"/>
      <c r="F105" s="182"/>
      <c r="G105" s="183"/>
      <c r="H105" s="887"/>
      <c r="I105" s="209"/>
      <c r="J105" s="205"/>
      <c r="K105" s="206"/>
      <c r="L105" s="206"/>
      <c r="M105" s="206"/>
      <c r="N105" s="207"/>
      <c r="O105" s="208"/>
      <c r="P105" s="207"/>
      <c r="Q105" s="207"/>
      <c r="R105" s="207"/>
      <c r="S105" s="370" t="str">
        <f t="shared" si="4"/>
        <v/>
      </c>
      <c r="T105" s="468"/>
      <c r="V105" s="353">
        <f t="shared" si="5"/>
        <v>0</v>
      </c>
      <c r="W105" s="353">
        <f t="shared" si="6"/>
        <v>0</v>
      </c>
    </row>
    <row r="106" spans="1:23" ht="15" customHeight="1" x14ac:dyDescent="0.25">
      <c r="A106" s="63"/>
      <c r="B106" s="64"/>
      <c r="C106" s="189"/>
      <c r="D106" s="196"/>
      <c r="E106" s="220"/>
      <c r="F106" s="182"/>
      <c r="G106" s="183"/>
      <c r="H106" s="887"/>
      <c r="I106" s="209"/>
      <c r="J106" s="205"/>
      <c r="K106" s="206"/>
      <c r="L106" s="206"/>
      <c r="M106" s="206"/>
      <c r="N106" s="207"/>
      <c r="O106" s="208"/>
      <c r="P106" s="207"/>
      <c r="Q106" s="207"/>
      <c r="R106" s="207"/>
      <c r="S106" s="370" t="str">
        <f t="shared" si="4"/>
        <v/>
      </c>
      <c r="T106" s="468"/>
      <c r="V106" s="353">
        <f t="shared" si="5"/>
        <v>0</v>
      </c>
      <c r="W106" s="353">
        <f t="shared" si="6"/>
        <v>0</v>
      </c>
    </row>
    <row r="107" spans="1:23" ht="15" customHeight="1" x14ac:dyDescent="0.25">
      <c r="A107" s="63"/>
      <c r="B107" s="64"/>
      <c r="C107" s="189"/>
      <c r="D107" s="196"/>
      <c r="E107" s="220"/>
      <c r="F107" s="182"/>
      <c r="G107" s="183"/>
      <c r="H107" s="887"/>
      <c r="I107" s="209"/>
      <c r="J107" s="205"/>
      <c r="K107" s="206"/>
      <c r="L107" s="206"/>
      <c r="M107" s="206"/>
      <c r="N107" s="207"/>
      <c r="O107" s="208"/>
      <c r="P107" s="207"/>
      <c r="Q107" s="207"/>
      <c r="R107" s="207"/>
      <c r="S107" s="370" t="str">
        <f t="shared" si="4"/>
        <v/>
      </c>
      <c r="T107" s="468"/>
      <c r="V107" s="353">
        <f t="shared" si="5"/>
        <v>0</v>
      </c>
      <c r="W107" s="353">
        <f t="shared" si="6"/>
        <v>0</v>
      </c>
    </row>
    <row r="108" spans="1:23" ht="15" customHeight="1" x14ac:dyDescent="0.25">
      <c r="A108" s="63"/>
      <c r="B108" s="64"/>
      <c r="C108" s="189"/>
      <c r="D108" s="196"/>
      <c r="E108" s="220"/>
      <c r="F108" s="182"/>
      <c r="G108" s="183"/>
      <c r="H108" s="887"/>
      <c r="I108" s="209"/>
      <c r="J108" s="205"/>
      <c r="K108" s="206"/>
      <c r="L108" s="206"/>
      <c r="M108" s="206"/>
      <c r="N108" s="207"/>
      <c r="O108" s="208"/>
      <c r="P108" s="207"/>
      <c r="Q108" s="207"/>
      <c r="R108" s="207"/>
      <c r="S108" s="370" t="str">
        <f t="shared" si="4"/>
        <v/>
      </c>
      <c r="T108" s="468"/>
      <c r="V108" s="353">
        <f t="shared" si="5"/>
        <v>0</v>
      </c>
      <c r="W108" s="353">
        <f t="shared" si="6"/>
        <v>0</v>
      </c>
    </row>
    <row r="109" spans="1:23" ht="15" customHeight="1" x14ac:dyDescent="0.25">
      <c r="A109" s="63"/>
      <c r="B109" s="64"/>
      <c r="C109" s="189"/>
      <c r="D109" s="196"/>
      <c r="E109" s="220"/>
      <c r="F109" s="182"/>
      <c r="G109" s="183"/>
      <c r="H109" s="887"/>
      <c r="I109" s="209"/>
      <c r="J109" s="205"/>
      <c r="K109" s="206"/>
      <c r="L109" s="206"/>
      <c r="M109" s="206"/>
      <c r="N109" s="207"/>
      <c r="O109" s="208"/>
      <c r="P109" s="207"/>
      <c r="Q109" s="207"/>
      <c r="R109" s="207"/>
      <c r="S109" s="370" t="str">
        <f t="shared" si="4"/>
        <v/>
      </c>
      <c r="T109" s="468"/>
      <c r="V109" s="353">
        <f t="shared" si="5"/>
        <v>0</v>
      </c>
      <c r="W109" s="353">
        <f t="shared" si="6"/>
        <v>0</v>
      </c>
    </row>
    <row r="110" spans="1:23" ht="15" customHeight="1" x14ac:dyDescent="0.25">
      <c r="A110" s="63"/>
      <c r="B110" s="64"/>
      <c r="C110" s="189"/>
      <c r="D110" s="196"/>
      <c r="E110" s="220"/>
      <c r="F110" s="182"/>
      <c r="G110" s="183"/>
      <c r="H110" s="887"/>
      <c r="I110" s="209"/>
      <c r="J110" s="205"/>
      <c r="K110" s="206"/>
      <c r="L110" s="206"/>
      <c r="M110" s="206"/>
      <c r="N110" s="207"/>
      <c r="O110" s="208"/>
      <c r="P110" s="207"/>
      <c r="Q110" s="207"/>
      <c r="R110" s="207"/>
      <c r="S110" s="370" t="str">
        <f t="shared" si="4"/>
        <v/>
      </c>
      <c r="T110" s="468"/>
      <c r="V110" s="353">
        <f t="shared" si="5"/>
        <v>0</v>
      </c>
      <c r="W110" s="353">
        <f t="shared" si="6"/>
        <v>0</v>
      </c>
    </row>
    <row r="111" spans="1:23" ht="15" customHeight="1" x14ac:dyDescent="0.25">
      <c r="A111" s="63"/>
      <c r="B111" s="64"/>
      <c r="C111" s="189"/>
      <c r="D111" s="196"/>
      <c r="E111" s="220"/>
      <c r="F111" s="182"/>
      <c r="G111" s="183"/>
      <c r="H111" s="887"/>
      <c r="I111" s="209"/>
      <c r="J111" s="205"/>
      <c r="K111" s="206"/>
      <c r="L111" s="206"/>
      <c r="M111" s="206"/>
      <c r="N111" s="207"/>
      <c r="O111" s="208"/>
      <c r="P111" s="207"/>
      <c r="Q111" s="207"/>
      <c r="R111" s="207"/>
      <c r="S111" s="370" t="str">
        <f t="shared" si="4"/>
        <v/>
      </c>
      <c r="T111" s="468"/>
      <c r="V111" s="353">
        <f t="shared" si="5"/>
        <v>0</v>
      </c>
      <c r="W111" s="353">
        <f t="shared" si="6"/>
        <v>0</v>
      </c>
    </row>
    <row r="112" spans="1:23" ht="15" customHeight="1" x14ac:dyDescent="0.25">
      <c r="A112" s="63"/>
      <c r="B112" s="64"/>
      <c r="C112" s="189"/>
      <c r="D112" s="196"/>
      <c r="E112" s="220"/>
      <c r="F112" s="182"/>
      <c r="G112" s="183"/>
      <c r="H112" s="887"/>
      <c r="I112" s="209"/>
      <c r="J112" s="205"/>
      <c r="K112" s="206"/>
      <c r="L112" s="206"/>
      <c r="M112" s="206"/>
      <c r="N112" s="207"/>
      <c r="O112" s="208"/>
      <c r="P112" s="207"/>
      <c r="Q112" s="207"/>
      <c r="R112" s="207"/>
      <c r="S112" s="370" t="str">
        <f t="shared" si="4"/>
        <v/>
      </c>
      <c r="T112" s="468"/>
      <c r="V112" s="353">
        <f t="shared" si="5"/>
        <v>0</v>
      </c>
      <c r="W112" s="353">
        <f t="shared" si="6"/>
        <v>0</v>
      </c>
    </row>
    <row r="113" spans="1:23" ht="15" customHeight="1" x14ac:dyDescent="0.25">
      <c r="A113" s="63"/>
      <c r="B113" s="64"/>
      <c r="C113" s="189"/>
      <c r="D113" s="196"/>
      <c r="E113" s="220"/>
      <c r="F113" s="182"/>
      <c r="G113" s="183"/>
      <c r="H113" s="887"/>
      <c r="I113" s="209"/>
      <c r="J113" s="205"/>
      <c r="K113" s="206"/>
      <c r="L113" s="206"/>
      <c r="M113" s="206"/>
      <c r="N113" s="207"/>
      <c r="O113" s="208"/>
      <c r="P113" s="207"/>
      <c r="Q113" s="207"/>
      <c r="R113" s="207"/>
      <c r="S113" s="370" t="str">
        <f t="shared" si="4"/>
        <v/>
      </c>
      <c r="T113" s="468"/>
      <c r="V113" s="353">
        <f t="shared" si="5"/>
        <v>0</v>
      </c>
      <c r="W113" s="353">
        <f t="shared" si="6"/>
        <v>0</v>
      </c>
    </row>
    <row r="114" spans="1:23" ht="15" customHeight="1" x14ac:dyDescent="0.25">
      <c r="A114" s="63"/>
      <c r="B114" s="64"/>
      <c r="C114" s="189"/>
      <c r="D114" s="196"/>
      <c r="E114" s="220"/>
      <c r="F114" s="182"/>
      <c r="G114" s="183"/>
      <c r="H114" s="887"/>
      <c r="I114" s="209"/>
      <c r="J114" s="205"/>
      <c r="K114" s="206"/>
      <c r="L114" s="206"/>
      <c r="M114" s="206"/>
      <c r="N114" s="207"/>
      <c r="O114" s="208"/>
      <c r="P114" s="207"/>
      <c r="Q114" s="207"/>
      <c r="R114" s="207"/>
      <c r="S114" s="370" t="str">
        <f t="shared" si="4"/>
        <v/>
      </c>
      <c r="T114" s="468"/>
      <c r="V114" s="353">
        <f t="shared" si="5"/>
        <v>0</v>
      </c>
      <c r="W114" s="353">
        <f t="shared" si="6"/>
        <v>0</v>
      </c>
    </row>
    <row r="115" spans="1:23" ht="15" customHeight="1" x14ac:dyDescent="0.25">
      <c r="A115" s="63"/>
      <c r="B115" s="64"/>
      <c r="C115" s="189"/>
      <c r="D115" s="196"/>
      <c r="E115" s="220"/>
      <c r="F115" s="182"/>
      <c r="G115" s="183"/>
      <c r="H115" s="887"/>
      <c r="I115" s="209"/>
      <c r="J115" s="205"/>
      <c r="K115" s="206"/>
      <c r="L115" s="206"/>
      <c r="M115" s="206"/>
      <c r="N115" s="207"/>
      <c r="O115" s="208"/>
      <c r="P115" s="207"/>
      <c r="Q115" s="207"/>
      <c r="R115" s="207"/>
      <c r="S115" s="370" t="str">
        <f t="shared" si="4"/>
        <v/>
      </c>
      <c r="T115" s="468"/>
      <c r="V115" s="353">
        <f t="shared" si="5"/>
        <v>0</v>
      </c>
      <c r="W115" s="353">
        <f t="shared" si="6"/>
        <v>0</v>
      </c>
    </row>
    <row r="116" spans="1:23" ht="15" customHeight="1" x14ac:dyDescent="0.25">
      <c r="A116" s="63"/>
      <c r="B116" s="64"/>
      <c r="C116" s="189"/>
      <c r="D116" s="196"/>
      <c r="E116" s="220"/>
      <c r="F116" s="182"/>
      <c r="G116" s="183"/>
      <c r="H116" s="887"/>
      <c r="I116" s="209"/>
      <c r="J116" s="205"/>
      <c r="K116" s="206"/>
      <c r="L116" s="206"/>
      <c r="M116" s="206"/>
      <c r="N116" s="207"/>
      <c r="O116" s="208"/>
      <c r="P116" s="207"/>
      <c r="Q116" s="207"/>
      <c r="R116" s="207"/>
      <c r="S116" s="370" t="str">
        <f t="shared" si="4"/>
        <v/>
      </c>
      <c r="T116" s="468"/>
      <c r="V116" s="353">
        <f t="shared" si="5"/>
        <v>0</v>
      </c>
      <c r="W116" s="353">
        <f t="shared" si="6"/>
        <v>0</v>
      </c>
    </row>
    <row r="117" spans="1:23" ht="15" customHeight="1" x14ac:dyDescent="0.25">
      <c r="A117" s="63"/>
      <c r="B117" s="64"/>
      <c r="C117" s="189"/>
      <c r="D117" s="196"/>
      <c r="E117" s="220"/>
      <c r="F117" s="182"/>
      <c r="G117" s="183"/>
      <c r="H117" s="887"/>
      <c r="I117" s="209"/>
      <c r="J117" s="205"/>
      <c r="K117" s="206"/>
      <c r="L117" s="206"/>
      <c r="M117" s="206"/>
      <c r="N117" s="207"/>
      <c r="O117" s="208"/>
      <c r="P117" s="207"/>
      <c r="Q117" s="207"/>
      <c r="R117" s="207"/>
      <c r="S117" s="370" t="str">
        <f t="shared" si="4"/>
        <v/>
      </c>
      <c r="T117" s="468"/>
      <c r="V117" s="353">
        <f t="shared" si="5"/>
        <v>0</v>
      </c>
      <c r="W117" s="353">
        <f t="shared" si="6"/>
        <v>0</v>
      </c>
    </row>
    <row r="118" spans="1:23" ht="15" customHeight="1" x14ac:dyDescent="0.25">
      <c r="A118" s="63"/>
      <c r="B118" s="64"/>
      <c r="C118" s="189"/>
      <c r="D118" s="196"/>
      <c r="E118" s="220"/>
      <c r="F118" s="182"/>
      <c r="G118" s="183"/>
      <c r="H118" s="887"/>
      <c r="I118" s="209"/>
      <c r="J118" s="205"/>
      <c r="K118" s="206"/>
      <c r="L118" s="206"/>
      <c r="M118" s="206"/>
      <c r="N118" s="207"/>
      <c r="O118" s="208"/>
      <c r="P118" s="207"/>
      <c r="Q118" s="207"/>
      <c r="R118" s="207"/>
      <c r="S118" s="370" t="str">
        <f t="shared" si="4"/>
        <v/>
      </c>
      <c r="T118" s="468"/>
      <c r="V118" s="353">
        <f t="shared" si="5"/>
        <v>0</v>
      </c>
      <c r="W118" s="353">
        <f t="shared" si="6"/>
        <v>0</v>
      </c>
    </row>
    <row r="119" spans="1:23" ht="15" customHeight="1" x14ac:dyDescent="0.25">
      <c r="A119" s="63"/>
      <c r="B119" s="64"/>
      <c r="C119" s="189"/>
      <c r="D119" s="196"/>
      <c r="E119" s="220"/>
      <c r="F119" s="182"/>
      <c r="G119" s="183"/>
      <c r="H119" s="887"/>
      <c r="I119" s="209"/>
      <c r="J119" s="205"/>
      <c r="K119" s="206"/>
      <c r="L119" s="206"/>
      <c r="M119" s="206"/>
      <c r="N119" s="207"/>
      <c r="O119" s="208"/>
      <c r="P119" s="207"/>
      <c r="Q119" s="207"/>
      <c r="R119" s="207"/>
      <c r="S119" s="370" t="str">
        <f t="shared" si="4"/>
        <v/>
      </c>
      <c r="T119" s="468"/>
      <c r="V119" s="353">
        <f t="shared" si="5"/>
        <v>0</v>
      </c>
      <c r="W119" s="353">
        <f t="shared" si="6"/>
        <v>0</v>
      </c>
    </row>
    <row r="120" spans="1:23" ht="15" customHeight="1" x14ac:dyDescent="0.25">
      <c r="A120" s="63"/>
      <c r="B120" s="64"/>
      <c r="C120" s="189"/>
      <c r="D120" s="196"/>
      <c r="E120" s="220"/>
      <c r="F120" s="182"/>
      <c r="G120" s="183"/>
      <c r="H120" s="887"/>
      <c r="I120" s="209"/>
      <c r="J120" s="205"/>
      <c r="K120" s="206"/>
      <c r="L120" s="206"/>
      <c r="M120" s="206"/>
      <c r="N120" s="207"/>
      <c r="O120" s="208"/>
      <c r="P120" s="207"/>
      <c r="Q120" s="207"/>
      <c r="R120" s="207"/>
      <c r="S120" s="370" t="str">
        <f t="shared" si="4"/>
        <v/>
      </c>
      <c r="T120" s="468"/>
      <c r="V120" s="353">
        <f t="shared" si="5"/>
        <v>0</v>
      </c>
      <c r="W120" s="353">
        <f t="shared" si="6"/>
        <v>0</v>
      </c>
    </row>
    <row r="121" spans="1:23" ht="15" customHeight="1" x14ac:dyDescent="0.25">
      <c r="A121" s="63"/>
      <c r="B121" s="64"/>
      <c r="C121" s="189"/>
      <c r="D121" s="196"/>
      <c r="E121" s="220"/>
      <c r="F121" s="182"/>
      <c r="G121" s="183"/>
      <c r="H121" s="887"/>
      <c r="I121" s="209"/>
      <c r="J121" s="205"/>
      <c r="K121" s="206"/>
      <c r="L121" s="206"/>
      <c r="M121" s="206"/>
      <c r="N121" s="207"/>
      <c r="O121" s="208"/>
      <c r="P121" s="207"/>
      <c r="Q121" s="207"/>
      <c r="R121" s="207"/>
      <c r="S121" s="370" t="str">
        <f t="shared" si="4"/>
        <v/>
      </c>
      <c r="T121" s="468"/>
      <c r="V121" s="353">
        <f t="shared" si="5"/>
        <v>0</v>
      </c>
      <c r="W121" s="353">
        <f t="shared" si="6"/>
        <v>0</v>
      </c>
    </row>
    <row r="122" spans="1:23" ht="15" customHeight="1" x14ac:dyDescent="0.25">
      <c r="A122" s="63"/>
      <c r="B122" s="64"/>
      <c r="C122" s="189"/>
      <c r="D122" s="196"/>
      <c r="E122" s="220"/>
      <c r="F122" s="182"/>
      <c r="G122" s="183"/>
      <c r="H122" s="887"/>
      <c r="I122" s="209"/>
      <c r="J122" s="205"/>
      <c r="K122" s="206"/>
      <c r="L122" s="206"/>
      <c r="M122" s="206"/>
      <c r="N122" s="207"/>
      <c r="O122" s="208"/>
      <c r="P122" s="207"/>
      <c r="Q122" s="207"/>
      <c r="R122" s="207"/>
      <c r="S122" s="370" t="str">
        <f t="shared" si="4"/>
        <v/>
      </c>
      <c r="T122" s="468"/>
      <c r="V122" s="353">
        <f t="shared" si="5"/>
        <v>0</v>
      </c>
      <c r="W122" s="353">
        <f t="shared" si="6"/>
        <v>0</v>
      </c>
    </row>
    <row r="123" spans="1:23" ht="15" customHeight="1" x14ac:dyDescent="0.25">
      <c r="A123" s="63"/>
      <c r="B123" s="64"/>
      <c r="C123" s="189"/>
      <c r="D123" s="196"/>
      <c r="E123" s="220"/>
      <c r="F123" s="182"/>
      <c r="G123" s="183"/>
      <c r="H123" s="887"/>
      <c r="I123" s="209"/>
      <c r="J123" s="205"/>
      <c r="K123" s="206"/>
      <c r="L123" s="206"/>
      <c r="M123" s="206"/>
      <c r="N123" s="207"/>
      <c r="O123" s="208"/>
      <c r="P123" s="207"/>
      <c r="Q123" s="207"/>
      <c r="R123" s="207"/>
      <c r="S123" s="370" t="str">
        <f t="shared" si="4"/>
        <v/>
      </c>
      <c r="T123" s="468"/>
      <c r="V123" s="353">
        <f t="shared" si="5"/>
        <v>0</v>
      </c>
      <c r="W123" s="353">
        <f t="shared" si="6"/>
        <v>0</v>
      </c>
    </row>
    <row r="124" spans="1:23" ht="15" customHeight="1" x14ac:dyDescent="0.25">
      <c r="A124" s="63"/>
      <c r="B124" s="64"/>
      <c r="C124" s="189"/>
      <c r="D124" s="196"/>
      <c r="E124" s="220"/>
      <c r="F124" s="182"/>
      <c r="G124" s="183"/>
      <c r="H124" s="887"/>
      <c r="I124" s="209"/>
      <c r="J124" s="205"/>
      <c r="K124" s="206"/>
      <c r="L124" s="206"/>
      <c r="M124" s="206"/>
      <c r="N124" s="207"/>
      <c r="O124" s="208"/>
      <c r="P124" s="207"/>
      <c r="Q124" s="207"/>
      <c r="R124" s="207"/>
      <c r="S124" s="370" t="str">
        <f t="shared" si="4"/>
        <v/>
      </c>
      <c r="T124" s="468"/>
      <c r="V124" s="353">
        <f t="shared" si="5"/>
        <v>0</v>
      </c>
      <c r="W124" s="353">
        <f t="shared" si="6"/>
        <v>0</v>
      </c>
    </row>
    <row r="125" spans="1:23" ht="15" customHeight="1" x14ac:dyDescent="0.25">
      <c r="A125" s="63"/>
      <c r="B125" s="64"/>
      <c r="C125" s="189"/>
      <c r="D125" s="196"/>
      <c r="E125" s="220"/>
      <c r="F125" s="182"/>
      <c r="G125" s="183"/>
      <c r="H125" s="887"/>
      <c r="I125" s="209"/>
      <c r="J125" s="205"/>
      <c r="K125" s="206"/>
      <c r="L125" s="206"/>
      <c r="M125" s="206"/>
      <c r="N125" s="207"/>
      <c r="O125" s="208"/>
      <c r="P125" s="207"/>
      <c r="Q125" s="207"/>
      <c r="R125" s="207"/>
      <c r="S125" s="370" t="str">
        <f t="shared" si="4"/>
        <v/>
      </c>
      <c r="T125" s="468"/>
      <c r="V125" s="353">
        <f t="shared" si="5"/>
        <v>0</v>
      </c>
      <c r="W125" s="353">
        <f t="shared" si="6"/>
        <v>0</v>
      </c>
    </row>
    <row r="126" spans="1:23" ht="15" customHeight="1" x14ac:dyDescent="0.25">
      <c r="A126" s="63"/>
      <c r="B126" s="64"/>
      <c r="C126" s="189"/>
      <c r="D126" s="196"/>
      <c r="E126" s="220"/>
      <c r="F126" s="182"/>
      <c r="G126" s="183"/>
      <c r="H126" s="887"/>
      <c r="I126" s="209"/>
      <c r="J126" s="205"/>
      <c r="K126" s="206"/>
      <c r="L126" s="206"/>
      <c r="M126" s="206"/>
      <c r="N126" s="207"/>
      <c r="O126" s="208"/>
      <c r="P126" s="207"/>
      <c r="Q126" s="207"/>
      <c r="R126" s="207"/>
      <c r="S126" s="370" t="str">
        <f t="shared" si="4"/>
        <v/>
      </c>
      <c r="T126" s="468"/>
      <c r="V126" s="353">
        <f t="shared" si="5"/>
        <v>0</v>
      </c>
      <c r="W126" s="353">
        <f t="shared" si="6"/>
        <v>0</v>
      </c>
    </row>
    <row r="127" spans="1:23" ht="15" customHeight="1" x14ac:dyDescent="0.25">
      <c r="A127" s="63"/>
      <c r="B127" s="64"/>
      <c r="C127" s="189"/>
      <c r="D127" s="196"/>
      <c r="E127" s="220"/>
      <c r="F127" s="182"/>
      <c r="G127" s="183"/>
      <c r="H127" s="887"/>
      <c r="I127" s="209"/>
      <c r="J127" s="205"/>
      <c r="K127" s="206"/>
      <c r="L127" s="206"/>
      <c r="M127" s="206"/>
      <c r="N127" s="207"/>
      <c r="O127" s="208"/>
      <c r="P127" s="207"/>
      <c r="Q127" s="207"/>
      <c r="R127" s="207"/>
      <c r="S127" s="370" t="str">
        <f t="shared" si="4"/>
        <v/>
      </c>
      <c r="T127" s="468"/>
      <c r="V127" s="353">
        <f t="shared" si="5"/>
        <v>0</v>
      </c>
      <c r="W127" s="353">
        <f t="shared" si="6"/>
        <v>0</v>
      </c>
    </row>
    <row r="128" spans="1:23" ht="15" customHeight="1" x14ac:dyDescent="0.25">
      <c r="A128" s="63"/>
      <c r="B128" s="64"/>
      <c r="C128" s="189"/>
      <c r="D128" s="196"/>
      <c r="E128" s="220"/>
      <c r="F128" s="182"/>
      <c r="G128" s="183"/>
      <c r="H128" s="887"/>
      <c r="I128" s="209"/>
      <c r="J128" s="205"/>
      <c r="K128" s="206"/>
      <c r="L128" s="206"/>
      <c r="M128" s="206"/>
      <c r="N128" s="207"/>
      <c r="O128" s="208"/>
      <c r="P128" s="207"/>
      <c r="Q128" s="207"/>
      <c r="R128" s="207"/>
      <c r="S128" s="370" t="str">
        <f t="shared" si="4"/>
        <v/>
      </c>
      <c r="T128" s="468"/>
      <c r="V128" s="353">
        <f t="shared" si="5"/>
        <v>0</v>
      </c>
      <c r="W128" s="353">
        <f t="shared" si="6"/>
        <v>0</v>
      </c>
    </row>
    <row r="129" spans="1:23" ht="15" customHeight="1" x14ac:dyDescent="0.25">
      <c r="A129" s="63"/>
      <c r="B129" s="64"/>
      <c r="C129" s="189"/>
      <c r="D129" s="196"/>
      <c r="E129" s="220"/>
      <c r="F129" s="182"/>
      <c r="G129" s="183"/>
      <c r="H129" s="887"/>
      <c r="I129" s="209"/>
      <c r="J129" s="205"/>
      <c r="K129" s="206"/>
      <c r="L129" s="206"/>
      <c r="M129" s="206"/>
      <c r="N129" s="207"/>
      <c r="O129" s="208"/>
      <c r="P129" s="207"/>
      <c r="Q129" s="207"/>
      <c r="R129" s="207"/>
      <c r="S129" s="370" t="str">
        <f t="shared" si="4"/>
        <v/>
      </c>
      <c r="T129" s="468"/>
      <c r="V129" s="353">
        <f t="shared" si="5"/>
        <v>0</v>
      </c>
      <c r="W129" s="353">
        <f t="shared" si="6"/>
        <v>0</v>
      </c>
    </row>
    <row r="130" spans="1:23" ht="15" customHeight="1" x14ac:dyDescent="0.25">
      <c r="A130" s="63"/>
      <c r="B130" s="64"/>
      <c r="C130" s="189"/>
      <c r="D130" s="196"/>
      <c r="E130" s="220"/>
      <c r="F130" s="182"/>
      <c r="G130" s="183"/>
      <c r="H130" s="887"/>
      <c r="I130" s="209"/>
      <c r="J130" s="205"/>
      <c r="K130" s="206"/>
      <c r="L130" s="206"/>
      <c r="M130" s="206"/>
      <c r="N130" s="207"/>
      <c r="O130" s="208"/>
      <c r="P130" s="207"/>
      <c r="Q130" s="207"/>
      <c r="R130" s="207"/>
      <c r="S130" s="370" t="str">
        <f t="shared" si="4"/>
        <v/>
      </c>
      <c r="T130" s="468"/>
      <c r="V130" s="353">
        <f t="shared" si="5"/>
        <v>0</v>
      </c>
      <c r="W130" s="353">
        <f t="shared" si="6"/>
        <v>0</v>
      </c>
    </row>
    <row r="131" spans="1:23" ht="15" customHeight="1" x14ac:dyDescent="0.25">
      <c r="A131" s="63"/>
      <c r="B131" s="64"/>
      <c r="C131" s="189"/>
      <c r="D131" s="196"/>
      <c r="E131" s="220"/>
      <c r="F131" s="182"/>
      <c r="G131" s="183"/>
      <c r="H131" s="887"/>
      <c r="I131" s="209"/>
      <c r="J131" s="205"/>
      <c r="K131" s="206"/>
      <c r="L131" s="206"/>
      <c r="M131" s="206"/>
      <c r="N131" s="207"/>
      <c r="O131" s="208"/>
      <c r="P131" s="207"/>
      <c r="Q131" s="207"/>
      <c r="R131" s="207"/>
      <c r="S131" s="370" t="str">
        <f t="shared" si="4"/>
        <v/>
      </c>
      <c r="T131" s="468"/>
      <c r="V131" s="353">
        <f t="shared" si="5"/>
        <v>0</v>
      </c>
      <c r="W131" s="353">
        <f t="shared" si="6"/>
        <v>0</v>
      </c>
    </row>
    <row r="132" spans="1:23" ht="15" customHeight="1" x14ac:dyDescent="0.25">
      <c r="A132" s="63"/>
      <c r="B132" s="64"/>
      <c r="C132" s="189"/>
      <c r="D132" s="196"/>
      <c r="E132" s="220"/>
      <c r="F132" s="182"/>
      <c r="G132" s="183"/>
      <c r="H132" s="887"/>
      <c r="I132" s="209"/>
      <c r="J132" s="205"/>
      <c r="K132" s="206"/>
      <c r="L132" s="206"/>
      <c r="M132" s="206"/>
      <c r="N132" s="207"/>
      <c r="O132" s="208"/>
      <c r="P132" s="207"/>
      <c r="Q132" s="207"/>
      <c r="R132" s="207"/>
      <c r="S132" s="370" t="str">
        <f t="shared" si="4"/>
        <v/>
      </c>
      <c r="T132" s="468"/>
      <c r="V132" s="353">
        <f t="shared" si="5"/>
        <v>0</v>
      </c>
      <c r="W132" s="353">
        <f t="shared" si="6"/>
        <v>0</v>
      </c>
    </row>
    <row r="133" spans="1:23" ht="15" customHeight="1" x14ac:dyDescent="0.25">
      <c r="A133" s="63"/>
      <c r="B133" s="64"/>
      <c r="C133" s="189"/>
      <c r="D133" s="196"/>
      <c r="E133" s="220"/>
      <c r="F133" s="182"/>
      <c r="G133" s="183"/>
      <c r="H133" s="887"/>
      <c r="I133" s="209"/>
      <c r="J133" s="205"/>
      <c r="K133" s="206"/>
      <c r="L133" s="206"/>
      <c r="M133" s="206"/>
      <c r="N133" s="207"/>
      <c r="O133" s="208"/>
      <c r="P133" s="207"/>
      <c r="Q133" s="207"/>
      <c r="R133" s="207"/>
      <c r="S133" s="370" t="str">
        <f t="shared" si="4"/>
        <v/>
      </c>
      <c r="T133" s="468"/>
      <c r="V133" s="353">
        <f t="shared" si="5"/>
        <v>0</v>
      </c>
      <c r="W133" s="353">
        <f t="shared" si="6"/>
        <v>0</v>
      </c>
    </row>
    <row r="134" spans="1:23" ht="15" customHeight="1" x14ac:dyDescent="0.25">
      <c r="A134" s="63"/>
      <c r="B134" s="64"/>
      <c r="C134" s="189"/>
      <c r="D134" s="196"/>
      <c r="E134" s="220"/>
      <c r="F134" s="182"/>
      <c r="G134" s="183"/>
      <c r="H134" s="887"/>
      <c r="I134" s="209"/>
      <c r="J134" s="205"/>
      <c r="K134" s="206"/>
      <c r="L134" s="206"/>
      <c r="M134" s="206"/>
      <c r="N134" s="207"/>
      <c r="O134" s="208"/>
      <c r="P134" s="207"/>
      <c r="Q134" s="207"/>
      <c r="R134" s="207"/>
      <c r="S134" s="370" t="str">
        <f t="shared" si="4"/>
        <v/>
      </c>
      <c r="T134" s="468"/>
      <c r="V134" s="353">
        <f t="shared" si="5"/>
        <v>0</v>
      </c>
      <c r="W134" s="353">
        <f t="shared" si="6"/>
        <v>0</v>
      </c>
    </row>
    <row r="135" spans="1:23" ht="15" customHeight="1" x14ac:dyDescent="0.25">
      <c r="A135" s="63"/>
      <c r="B135" s="64"/>
      <c r="C135" s="189"/>
      <c r="D135" s="196"/>
      <c r="E135" s="220"/>
      <c r="F135" s="182"/>
      <c r="G135" s="183"/>
      <c r="H135" s="887"/>
      <c r="I135" s="209"/>
      <c r="J135" s="205"/>
      <c r="K135" s="206"/>
      <c r="L135" s="206"/>
      <c r="M135" s="206"/>
      <c r="N135" s="207"/>
      <c r="O135" s="208"/>
      <c r="P135" s="207"/>
      <c r="Q135" s="207"/>
      <c r="R135" s="207"/>
      <c r="S135" s="370" t="str">
        <f t="shared" si="4"/>
        <v/>
      </c>
      <c r="T135" s="468"/>
      <c r="V135" s="353">
        <f t="shared" si="5"/>
        <v>0</v>
      </c>
      <c r="W135" s="353">
        <f t="shared" si="6"/>
        <v>0</v>
      </c>
    </row>
    <row r="136" spans="1:23" ht="15" customHeight="1" x14ac:dyDescent="0.25">
      <c r="A136" s="63"/>
      <c r="B136" s="64"/>
      <c r="C136" s="189"/>
      <c r="D136" s="196"/>
      <c r="E136" s="220"/>
      <c r="F136" s="182"/>
      <c r="G136" s="183"/>
      <c r="H136" s="887"/>
      <c r="I136" s="209"/>
      <c r="J136" s="205"/>
      <c r="K136" s="206"/>
      <c r="L136" s="206"/>
      <c r="M136" s="206"/>
      <c r="N136" s="207"/>
      <c r="O136" s="208"/>
      <c r="P136" s="207"/>
      <c r="Q136" s="207"/>
      <c r="R136" s="207"/>
      <c r="S136" s="370" t="str">
        <f t="shared" si="4"/>
        <v/>
      </c>
      <c r="T136" s="468"/>
      <c r="V136" s="353">
        <f t="shared" si="5"/>
        <v>0</v>
      </c>
      <c r="W136" s="353">
        <f t="shared" si="6"/>
        <v>0</v>
      </c>
    </row>
    <row r="137" spans="1:23" ht="15" customHeight="1" x14ac:dyDescent="0.25">
      <c r="A137" s="63"/>
      <c r="B137" s="64"/>
      <c r="C137" s="189"/>
      <c r="D137" s="196"/>
      <c r="E137" s="220"/>
      <c r="F137" s="182"/>
      <c r="G137" s="183"/>
      <c r="H137" s="887"/>
      <c r="I137" s="209"/>
      <c r="J137" s="205"/>
      <c r="K137" s="206"/>
      <c r="L137" s="206"/>
      <c r="M137" s="206"/>
      <c r="N137" s="207"/>
      <c r="O137" s="208"/>
      <c r="P137" s="207"/>
      <c r="Q137" s="207"/>
      <c r="R137" s="207"/>
      <c r="S137" s="370" t="str">
        <f t="shared" si="4"/>
        <v/>
      </c>
      <c r="T137" s="468"/>
      <c r="V137" s="353">
        <f t="shared" si="5"/>
        <v>0</v>
      </c>
      <c r="W137" s="353">
        <f t="shared" si="6"/>
        <v>0</v>
      </c>
    </row>
    <row r="138" spans="1:23" ht="15" customHeight="1" x14ac:dyDescent="0.25">
      <c r="A138" s="63"/>
      <c r="B138" s="64"/>
      <c r="C138" s="189"/>
      <c r="D138" s="196"/>
      <c r="E138" s="220"/>
      <c r="F138" s="182"/>
      <c r="G138" s="183"/>
      <c r="H138" s="887"/>
      <c r="I138" s="209"/>
      <c r="J138" s="205"/>
      <c r="K138" s="206"/>
      <c r="L138" s="206"/>
      <c r="M138" s="206"/>
      <c r="N138" s="207"/>
      <c r="O138" s="208"/>
      <c r="P138" s="207"/>
      <c r="Q138" s="207"/>
      <c r="R138" s="207"/>
      <c r="S138" s="370" t="str">
        <f t="shared" si="4"/>
        <v/>
      </c>
      <c r="T138" s="468"/>
      <c r="V138" s="353">
        <f t="shared" si="5"/>
        <v>0</v>
      </c>
      <c r="W138" s="353">
        <f t="shared" si="6"/>
        <v>0</v>
      </c>
    </row>
    <row r="139" spans="1:23" ht="15" customHeight="1" x14ac:dyDescent="0.25">
      <c r="A139" s="63"/>
      <c r="B139" s="64"/>
      <c r="C139" s="189"/>
      <c r="D139" s="196"/>
      <c r="E139" s="220"/>
      <c r="F139" s="182"/>
      <c r="G139" s="183"/>
      <c r="H139" s="887"/>
      <c r="I139" s="209"/>
      <c r="J139" s="205"/>
      <c r="K139" s="206"/>
      <c r="L139" s="206"/>
      <c r="M139" s="206"/>
      <c r="N139" s="207"/>
      <c r="O139" s="208"/>
      <c r="P139" s="207"/>
      <c r="Q139" s="207"/>
      <c r="R139" s="207"/>
      <c r="S139" s="370" t="str">
        <f t="shared" si="4"/>
        <v/>
      </c>
      <c r="T139" s="468"/>
      <c r="V139" s="353">
        <f t="shared" si="5"/>
        <v>0</v>
      </c>
      <c r="W139" s="353">
        <f t="shared" si="6"/>
        <v>0</v>
      </c>
    </row>
    <row r="140" spans="1:23" ht="15" customHeight="1" x14ac:dyDescent="0.25">
      <c r="A140" s="63"/>
      <c r="B140" s="64"/>
      <c r="C140" s="189"/>
      <c r="D140" s="196"/>
      <c r="E140" s="220"/>
      <c r="F140" s="182"/>
      <c r="G140" s="183"/>
      <c r="H140" s="887"/>
      <c r="I140" s="209"/>
      <c r="J140" s="205"/>
      <c r="K140" s="206"/>
      <c r="L140" s="206"/>
      <c r="M140" s="206"/>
      <c r="N140" s="207"/>
      <c r="O140" s="208"/>
      <c r="P140" s="207"/>
      <c r="Q140" s="207"/>
      <c r="R140" s="207"/>
      <c r="S140" s="370" t="str">
        <f t="shared" si="4"/>
        <v/>
      </c>
      <c r="T140" s="468"/>
      <c r="V140" s="353">
        <f t="shared" si="5"/>
        <v>0</v>
      </c>
      <c r="W140" s="353">
        <f t="shared" si="6"/>
        <v>0</v>
      </c>
    </row>
    <row r="141" spans="1:23" ht="15" customHeight="1" x14ac:dyDescent="0.25">
      <c r="A141" s="63"/>
      <c r="B141" s="64"/>
      <c r="C141" s="189"/>
      <c r="D141" s="196"/>
      <c r="E141" s="220"/>
      <c r="F141" s="182"/>
      <c r="G141" s="183"/>
      <c r="H141" s="887"/>
      <c r="I141" s="209"/>
      <c r="J141" s="205"/>
      <c r="K141" s="206"/>
      <c r="L141" s="206"/>
      <c r="M141" s="206"/>
      <c r="N141" s="207"/>
      <c r="O141" s="208"/>
      <c r="P141" s="207"/>
      <c r="Q141" s="207"/>
      <c r="R141" s="207"/>
      <c r="S141" s="370" t="str">
        <f t="shared" si="4"/>
        <v/>
      </c>
      <c r="T141" s="468"/>
      <c r="V141" s="353">
        <f t="shared" si="5"/>
        <v>0</v>
      </c>
      <c r="W141" s="353">
        <f t="shared" si="6"/>
        <v>0</v>
      </c>
    </row>
    <row r="142" spans="1:23" ht="15" customHeight="1" x14ac:dyDescent="0.25">
      <c r="A142" s="63"/>
      <c r="B142" s="64"/>
      <c r="C142" s="189"/>
      <c r="D142" s="196"/>
      <c r="E142" s="220"/>
      <c r="F142" s="182"/>
      <c r="G142" s="183"/>
      <c r="H142" s="887"/>
      <c r="I142" s="209"/>
      <c r="J142" s="205"/>
      <c r="K142" s="206"/>
      <c r="L142" s="206"/>
      <c r="M142" s="206"/>
      <c r="N142" s="207"/>
      <c r="O142" s="208"/>
      <c r="P142" s="207"/>
      <c r="Q142" s="207"/>
      <c r="R142" s="207"/>
      <c r="S142" s="370" t="str">
        <f t="shared" si="4"/>
        <v/>
      </c>
      <c r="T142" s="468"/>
      <c r="V142" s="353">
        <f t="shared" si="5"/>
        <v>0</v>
      </c>
      <c r="W142" s="353">
        <f t="shared" si="6"/>
        <v>0</v>
      </c>
    </row>
    <row r="143" spans="1:23" ht="15" customHeight="1" x14ac:dyDescent="0.25">
      <c r="A143" s="63"/>
      <c r="B143" s="64"/>
      <c r="C143" s="189"/>
      <c r="D143" s="196"/>
      <c r="E143" s="220"/>
      <c r="F143" s="182"/>
      <c r="G143" s="183"/>
      <c r="H143" s="887"/>
      <c r="I143" s="209"/>
      <c r="J143" s="205"/>
      <c r="K143" s="206"/>
      <c r="L143" s="206"/>
      <c r="M143" s="206"/>
      <c r="N143" s="207"/>
      <c r="O143" s="208"/>
      <c r="P143" s="207"/>
      <c r="Q143" s="207"/>
      <c r="R143" s="207"/>
      <c r="S143" s="370" t="str">
        <f t="shared" si="4"/>
        <v/>
      </c>
      <c r="T143" s="468"/>
      <c r="V143" s="353">
        <f t="shared" si="5"/>
        <v>0</v>
      </c>
      <c r="W143" s="353">
        <f t="shared" si="6"/>
        <v>0</v>
      </c>
    </row>
    <row r="144" spans="1:23" ht="15" customHeight="1" x14ac:dyDescent="0.25">
      <c r="A144" s="63"/>
      <c r="B144" s="64"/>
      <c r="C144" s="189"/>
      <c r="D144" s="196"/>
      <c r="E144" s="220"/>
      <c r="F144" s="182"/>
      <c r="G144" s="183"/>
      <c r="H144" s="887"/>
      <c r="I144" s="209"/>
      <c r="J144" s="205"/>
      <c r="K144" s="206"/>
      <c r="L144" s="206"/>
      <c r="M144" s="206"/>
      <c r="N144" s="207"/>
      <c r="O144" s="208"/>
      <c r="P144" s="207"/>
      <c r="Q144" s="207"/>
      <c r="R144" s="207"/>
      <c r="S144" s="370" t="str">
        <f t="shared" si="4"/>
        <v/>
      </c>
      <c r="T144" s="468"/>
      <c r="V144" s="353">
        <f t="shared" si="5"/>
        <v>0</v>
      </c>
      <c r="W144" s="353">
        <f t="shared" si="6"/>
        <v>0</v>
      </c>
    </row>
    <row r="145" spans="1:23" ht="15" customHeight="1" x14ac:dyDescent="0.25">
      <c r="A145" s="63"/>
      <c r="B145" s="64"/>
      <c r="C145" s="189"/>
      <c r="D145" s="196"/>
      <c r="E145" s="220"/>
      <c r="F145" s="182"/>
      <c r="G145" s="183"/>
      <c r="H145" s="887"/>
      <c r="I145" s="209"/>
      <c r="J145" s="205"/>
      <c r="K145" s="206"/>
      <c r="L145" s="206"/>
      <c r="M145" s="206"/>
      <c r="N145" s="207"/>
      <c r="O145" s="208"/>
      <c r="P145" s="207"/>
      <c r="Q145" s="207"/>
      <c r="R145" s="207"/>
      <c r="S145" s="370" t="str">
        <f t="shared" si="4"/>
        <v/>
      </c>
      <c r="T145" s="468"/>
      <c r="V145" s="353">
        <f t="shared" si="5"/>
        <v>0</v>
      </c>
      <c r="W145" s="353">
        <f t="shared" si="6"/>
        <v>0</v>
      </c>
    </row>
    <row r="146" spans="1:23" ht="15" customHeight="1" x14ac:dyDescent="0.25">
      <c r="A146" s="63"/>
      <c r="B146" s="64"/>
      <c r="C146" s="189"/>
      <c r="D146" s="196"/>
      <c r="E146" s="220"/>
      <c r="F146" s="182"/>
      <c r="G146" s="183"/>
      <c r="H146" s="887"/>
      <c r="I146" s="209"/>
      <c r="J146" s="205"/>
      <c r="K146" s="206"/>
      <c r="L146" s="206"/>
      <c r="M146" s="206"/>
      <c r="N146" s="207"/>
      <c r="O146" s="208"/>
      <c r="P146" s="207"/>
      <c r="Q146" s="207"/>
      <c r="R146" s="207"/>
      <c r="S146" s="370" t="str">
        <f t="shared" ref="S146:S196" si="7">IF(SUM(D146:E146)=0,"",SUM(D146:E146))</f>
        <v/>
      </c>
      <c r="T146" s="468"/>
      <c r="V146" s="353">
        <f t="shared" ref="V146:V196" si="8">D146*F146</f>
        <v>0</v>
      </c>
      <c r="W146" s="353">
        <f t="shared" ref="W146:W196" si="9">E146*G146</f>
        <v>0</v>
      </c>
    </row>
    <row r="147" spans="1:23" ht="15" customHeight="1" x14ac:dyDescent="0.25">
      <c r="A147" s="63"/>
      <c r="B147" s="64"/>
      <c r="C147" s="189"/>
      <c r="D147" s="196"/>
      <c r="E147" s="220"/>
      <c r="F147" s="182"/>
      <c r="G147" s="183"/>
      <c r="H147" s="887"/>
      <c r="I147" s="209"/>
      <c r="J147" s="205"/>
      <c r="K147" s="206"/>
      <c r="L147" s="206"/>
      <c r="M147" s="206"/>
      <c r="N147" s="207"/>
      <c r="O147" s="208"/>
      <c r="P147" s="207"/>
      <c r="Q147" s="207"/>
      <c r="R147" s="207"/>
      <c r="S147" s="370" t="str">
        <f t="shared" si="7"/>
        <v/>
      </c>
      <c r="T147" s="468"/>
      <c r="V147" s="353">
        <f t="shared" si="8"/>
        <v>0</v>
      </c>
      <c r="W147" s="353">
        <f t="shared" si="9"/>
        <v>0</v>
      </c>
    </row>
    <row r="148" spans="1:23" ht="15" customHeight="1" x14ac:dyDescent="0.25">
      <c r="A148" s="63"/>
      <c r="B148" s="64"/>
      <c r="C148" s="189"/>
      <c r="D148" s="196"/>
      <c r="E148" s="220"/>
      <c r="F148" s="182"/>
      <c r="G148" s="183"/>
      <c r="H148" s="887"/>
      <c r="I148" s="209"/>
      <c r="J148" s="205"/>
      <c r="K148" s="206"/>
      <c r="L148" s="206"/>
      <c r="M148" s="206"/>
      <c r="N148" s="207"/>
      <c r="O148" s="208"/>
      <c r="P148" s="207"/>
      <c r="Q148" s="207"/>
      <c r="R148" s="207"/>
      <c r="S148" s="370" t="str">
        <f t="shared" si="7"/>
        <v/>
      </c>
      <c r="T148" s="468"/>
      <c r="V148" s="353">
        <f t="shared" si="8"/>
        <v>0</v>
      </c>
      <c r="W148" s="353">
        <f t="shared" si="9"/>
        <v>0</v>
      </c>
    </row>
    <row r="149" spans="1:23" ht="15" customHeight="1" x14ac:dyDescent="0.25">
      <c r="A149" s="63"/>
      <c r="B149" s="64"/>
      <c r="C149" s="189"/>
      <c r="D149" s="196"/>
      <c r="E149" s="220"/>
      <c r="F149" s="182"/>
      <c r="G149" s="183"/>
      <c r="H149" s="887"/>
      <c r="I149" s="209"/>
      <c r="J149" s="205"/>
      <c r="K149" s="206"/>
      <c r="L149" s="206"/>
      <c r="M149" s="206"/>
      <c r="N149" s="207"/>
      <c r="O149" s="208"/>
      <c r="P149" s="207"/>
      <c r="Q149" s="207"/>
      <c r="R149" s="207"/>
      <c r="S149" s="370" t="str">
        <f t="shared" si="7"/>
        <v/>
      </c>
      <c r="T149" s="468"/>
      <c r="V149" s="353">
        <f t="shared" si="8"/>
        <v>0</v>
      </c>
      <c r="W149" s="353">
        <f t="shared" si="9"/>
        <v>0</v>
      </c>
    </row>
    <row r="150" spans="1:23" ht="15" customHeight="1" x14ac:dyDescent="0.25">
      <c r="A150" s="63"/>
      <c r="B150" s="64"/>
      <c r="C150" s="189"/>
      <c r="D150" s="196"/>
      <c r="E150" s="220"/>
      <c r="F150" s="182"/>
      <c r="G150" s="183"/>
      <c r="H150" s="887"/>
      <c r="I150" s="209"/>
      <c r="J150" s="205"/>
      <c r="K150" s="206"/>
      <c r="L150" s="206"/>
      <c r="M150" s="206"/>
      <c r="N150" s="207"/>
      <c r="O150" s="208"/>
      <c r="P150" s="207"/>
      <c r="Q150" s="207"/>
      <c r="R150" s="207"/>
      <c r="S150" s="370" t="str">
        <f t="shared" si="7"/>
        <v/>
      </c>
      <c r="T150" s="468"/>
      <c r="V150" s="353">
        <f t="shared" si="8"/>
        <v>0</v>
      </c>
      <c r="W150" s="353">
        <f t="shared" si="9"/>
        <v>0</v>
      </c>
    </row>
    <row r="151" spans="1:23" ht="15" customHeight="1" x14ac:dyDescent="0.25">
      <c r="A151" s="63"/>
      <c r="B151" s="64"/>
      <c r="C151" s="189"/>
      <c r="D151" s="196"/>
      <c r="E151" s="220"/>
      <c r="F151" s="182"/>
      <c r="G151" s="183"/>
      <c r="H151" s="887"/>
      <c r="I151" s="209"/>
      <c r="J151" s="205"/>
      <c r="K151" s="206"/>
      <c r="L151" s="206"/>
      <c r="M151" s="206"/>
      <c r="N151" s="207"/>
      <c r="O151" s="208"/>
      <c r="P151" s="207"/>
      <c r="Q151" s="207"/>
      <c r="R151" s="207"/>
      <c r="S151" s="370" t="str">
        <f t="shared" si="7"/>
        <v/>
      </c>
      <c r="T151" s="468"/>
      <c r="V151" s="353">
        <f t="shared" si="8"/>
        <v>0</v>
      </c>
      <c r="W151" s="353">
        <f t="shared" si="9"/>
        <v>0</v>
      </c>
    </row>
    <row r="152" spans="1:23" ht="15" customHeight="1" x14ac:dyDescent="0.25">
      <c r="A152" s="63"/>
      <c r="B152" s="64"/>
      <c r="C152" s="189"/>
      <c r="D152" s="196"/>
      <c r="E152" s="220"/>
      <c r="F152" s="182"/>
      <c r="G152" s="183"/>
      <c r="H152" s="887"/>
      <c r="I152" s="209"/>
      <c r="J152" s="205"/>
      <c r="K152" s="206"/>
      <c r="L152" s="206"/>
      <c r="M152" s="206"/>
      <c r="N152" s="207"/>
      <c r="O152" s="208"/>
      <c r="P152" s="207"/>
      <c r="Q152" s="207"/>
      <c r="R152" s="207"/>
      <c r="S152" s="370" t="str">
        <f t="shared" si="7"/>
        <v/>
      </c>
      <c r="T152" s="468"/>
      <c r="V152" s="353">
        <f t="shared" si="8"/>
        <v>0</v>
      </c>
      <c r="W152" s="353">
        <f t="shared" si="9"/>
        <v>0</v>
      </c>
    </row>
    <row r="153" spans="1:23" ht="15" customHeight="1" x14ac:dyDescent="0.25">
      <c r="A153" s="63"/>
      <c r="B153" s="64"/>
      <c r="C153" s="189"/>
      <c r="D153" s="196"/>
      <c r="E153" s="220"/>
      <c r="F153" s="182"/>
      <c r="G153" s="183"/>
      <c r="H153" s="887"/>
      <c r="I153" s="209"/>
      <c r="J153" s="205"/>
      <c r="K153" s="206"/>
      <c r="L153" s="206"/>
      <c r="M153" s="206"/>
      <c r="N153" s="207"/>
      <c r="O153" s="208"/>
      <c r="P153" s="207"/>
      <c r="Q153" s="207"/>
      <c r="R153" s="207"/>
      <c r="S153" s="370" t="str">
        <f t="shared" si="7"/>
        <v/>
      </c>
      <c r="T153" s="468"/>
      <c r="V153" s="353">
        <f t="shared" si="8"/>
        <v>0</v>
      </c>
      <c r="W153" s="353">
        <f t="shared" si="9"/>
        <v>0</v>
      </c>
    </row>
    <row r="154" spans="1:23" ht="15" customHeight="1" x14ac:dyDescent="0.25">
      <c r="A154" s="63"/>
      <c r="B154" s="64"/>
      <c r="C154" s="189"/>
      <c r="D154" s="196"/>
      <c r="E154" s="220"/>
      <c r="F154" s="182"/>
      <c r="G154" s="183"/>
      <c r="H154" s="887"/>
      <c r="I154" s="209"/>
      <c r="J154" s="205"/>
      <c r="K154" s="206"/>
      <c r="L154" s="206"/>
      <c r="M154" s="206"/>
      <c r="N154" s="207"/>
      <c r="O154" s="208"/>
      <c r="P154" s="207"/>
      <c r="Q154" s="207"/>
      <c r="R154" s="207"/>
      <c r="S154" s="370" t="str">
        <f t="shared" si="7"/>
        <v/>
      </c>
      <c r="T154" s="468"/>
      <c r="V154" s="353">
        <f t="shared" si="8"/>
        <v>0</v>
      </c>
      <c r="W154" s="353">
        <f t="shared" si="9"/>
        <v>0</v>
      </c>
    </row>
    <row r="155" spans="1:23" ht="15" customHeight="1" x14ac:dyDescent="0.25">
      <c r="A155" s="63"/>
      <c r="B155" s="64"/>
      <c r="C155" s="189"/>
      <c r="D155" s="196"/>
      <c r="E155" s="220"/>
      <c r="F155" s="182"/>
      <c r="G155" s="183"/>
      <c r="H155" s="887"/>
      <c r="I155" s="209"/>
      <c r="J155" s="205"/>
      <c r="K155" s="206"/>
      <c r="L155" s="206"/>
      <c r="M155" s="206"/>
      <c r="N155" s="207"/>
      <c r="O155" s="208"/>
      <c r="P155" s="207"/>
      <c r="Q155" s="207"/>
      <c r="R155" s="207"/>
      <c r="S155" s="370" t="str">
        <f t="shared" si="7"/>
        <v/>
      </c>
      <c r="T155" s="468"/>
      <c r="V155" s="353">
        <f t="shared" si="8"/>
        <v>0</v>
      </c>
      <c r="W155" s="353">
        <f t="shared" si="9"/>
        <v>0</v>
      </c>
    </row>
    <row r="156" spans="1:23" ht="15" customHeight="1" x14ac:dyDescent="0.25">
      <c r="A156" s="63"/>
      <c r="B156" s="64"/>
      <c r="C156" s="189"/>
      <c r="D156" s="196"/>
      <c r="E156" s="220"/>
      <c r="F156" s="182"/>
      <c r="G156" s="183"/>
      <c r="H156" s="887"/>
      <c r="I156" s="209"/>
      <c r="J156" s="205"/>
      <c r="K156" s="206"/>
      <c r="L156" s="206"/>
      <c r="M156" s="206"/>
      <c r="N156" s="207"/>
      <c r="O156" s="208"/>
      <c r="P156" s="207"/>
      <c r="Q156" s="207"/>
      <c r="R156" s="207"/>
      <c r="S156" s="370" t="str">
        <f t="shared" si="7"/>
        <v/>
      </c>
      <c r="T156" s="468"/>
      <c r="V156" s="353">
        <f t="shared" si="8"/>
        <v>0</v>
      </c>
      <c r="W156" s="353">
        <f t="shared" si="9"/>
        <v>0</v>
      </c>
    </row>
    <row r="157" spans="1:23" ht="15" customHeight="1" x14ac:dyDescent="0.25">
      <c r="A157" s="63"/>
      <c r="B157" s="64"/>
      <c r="C157" s="189"/>
      <c r="D157" s="196"/>
      <c r="E157" s="220"/>
      <c r="F157" s="182"/>
      <c r="G157" s="183"/>
      <c r="H157" s="887"/>
      <c r="I157" s="209"/>
      <c r="J157" s="205"/>
      <c r="K157" s="206"/>
      <c r="L157" s="206"/>
      <c r="M157" s="206"/>
      <c r="N157" s="207"/>
      <c r="O157" s="208"/>
      <c r="P157" s="207"/>
      <c r="Q157" s="207"/>
      <c r="R157" s="207"/>
      <c r="S157" s="370" t="str">
        <f t="shared" si="7"/>
        <v/>
      </c>
      <c r="T157" s="468"/>
      <c r="V157" s="353">
        <f t="shared" si="8"/>
        <v>0</v>
      </c>
      <c r="W157" s="353">
        <f t="shared" si="9"/>
        <v>0</v>
      </c>
    </row>
    <row r="158" spans="1:23" ht="15" customHeight="1" x14ac:dyDescent="0.25">
      <c r="A158" s="63"/>
      <c r="B158" s="64"/>
      <c r="C158" s="189"/>
      <c r="D158" s="196"/>
      <c r="E158" s="220"/>
      <c r="F158" s="182"/>
      <c r="G158" s="183"/>
      <c r="H158" s="887"/>
      <c r="I158" s="209"/>
      <c r="J158" s="205"/>
      <c r="K158" s="206"/>
      <c r="L158" s="206"/>
      <c r="M158" s="206"/>
      <c r="N158" s="207"/>
      <c r="O158" s="208"/>
      <c r="P158" s="207"/>
      <c r="Q158" s="207"/>
      <c r="R158" s="207"/>
      <c r="S158" s="370" t="str">
        <f t="shared" si="7"/>
        <v/>
      </c>
      <c r="T158" s="468"/>
      <c r="V158" s="353">
        <f t="shared" si="8"/>
        <v>0</v>
      </c>
      <c r="W158" s="353">
        <f t="shared" si="9"/>
        <v>0</v>
      </c>
    </row>
    <row r="159" spans="1:23" ht="15" customHeight="1" x14ac:dyDescent="0.25">
      <c r="A159" s="63"/>
      <c r="B159" s="64"/>
      <c r="C159" s="189"/>
      <c r="D159" s="196"/>
      <c r="E159" s="220"/>
      <c r="F159" s="182"/>
      <c r="G159" s="183"/>
      <c r="H159" s="887"/>
      <c r="I159" s="209"/>
      <c r="J159" s="205"/>
      <c r="K159" s="206"/>
      <c r="L159" s="206"/>
      <c r="M159" s="206"/>
      <c r="N159" s="207"/>
      <c r="O159" s="208"/>
      <c r="P159" s="207"/>
      <c r="Q159" s="207"/>
      <c r="R159" s="207"/>
      <c r="S159" s="370" t="str">
        <f t="shared" si="7"/>
        <v/>
      </c>
      <c r="T159" s="468"/>
      <c r="V159" s="353">
        <f t="shared" si="8"/>
        <v>0</v>
      </c>
      <c r="W159" s="353">
        <f t="shared" si="9"/>
        <v>0</v>
      </c>
    </row>
    <row r="160" spans="1:23" ht="15" customHeight="1" x14ac:dyDescent="0.25">
      <c r="A160" s="63"/>
      <c r="B160" s="64"/>
      <c r="C160" s="189"/>
      <c r="D160" s="196"/>
      <c r="E160" s="220"/>
      <c r="F160" s="182"/>
      <c r="G160" s="183"/>
      <c r="H160" s="887"/>
      <c r="I160" s="209"/>
      <c r="J160" s="205"/>
      <c r="K160" s="206"/>
      <c r="L160" s="206"/>
      <c r="M160" s="206"/>
      <c r="N160" s="207"/>
      <c r="O160" s="208"/>
      <c r="P160" s="207"/>
      <c r="Q160" s="207"/>
      <c r="R160" s="207"/>
      <c r="S160" s="370" t="str">
        <f t="shared" si="7"/>
        <v/>
      </c>
      <c r="T160" s="468"/>
      <c r="V160" s="353">
        <f t="shared" si="8"/>
        <v>0</v>
      </c>
      <c r="W160" s="353">
        <f t="shared" si="9"/>
        <v>0</v>
      </c>
    </row>
    <row r="161" spans="1:23" ht="15" customHeight="1" x14ac:dyDescent="0.25">
      <c r="A161" s="63"/>
      <c r="B161" s="64"/>
      <c r="C161" s="189"/>
      <c r="D161" s="196"/>
      <c r="E161" s="220"/>
      <c r="F161" s="182"/>
      <c r="G161" s="183"/>
      <c r="H161" s="887"/>
      <c r="I161" s="209"/>
      <c r="J161" s="205"/>
      <c r="K161" s="206"/>
      <c r="L161" s="206"/>
      <c r="M161" s="206"/>
      <c r="N161" s="207"/>
      <c r="O161" s="208"/>
      <c r="P161" s="207"/>
      <c r="Q161" s="207"/>
      <c r="R161" s="207"/>
      <c r="S161" s="370" t="str">
        <f t="shared" si="7"/>
        <v/>
      </c>
      <c r="T161" s="468"/>
      <c r="V161" s="353">
        <f t="shared" si="8"/>
        <v>0</v>
      </c>
      <c r="W161" s="353">
        <f t="shared" si="9"/>
        <v>0</v>
      </c>
    </row>
    <row r="162" spans="1:23" ht="15" customHeight="1" x14ac:dyDescent="0.25">
      <c r="A162" s="63"/>
      <c r="B162" s="64"/>
      <c r="C162" s="189"/>
      <c r="D162" s="196"/>
      <c r="E162" s="220"/>
      <c r="F162" s="182"/>
      <c r="G162" s="183"/>
      <c r="H162" s="887"/>
      <c r="I162" s="209"/>
      <c r="J162" s="205"/>
      <c r="K162" s="206"/>
      <c r="L162" s="206"/>
      <c r="M162" s="206"/>
      <c r="N162" s="207"/>
      <c r="O162" s="208"/>
      <c r="P162" s="207"/>
      <c r="Q162" s="207"/>
      <c r="R162" s="207"/>
      <c r="S162" s="370" t="str">
        <f t="shared" si="7"/>
        <v/>
      </c>
      <c r="T162" s="468"/>
      <c r="V162" s="353">
        <f t="shared" si="8"/>
        <v>0</v>
      </c>
      <c r="W162" s="353">
        <f t="shared" si="9"/>
        <v>0</v>
      </c>
    </row>
    <row r="163" spans="1:23" ht="15" customHeight="1" x14ac:dyDescent="0.25">
      <c r="A163" s="63"/>
      <c r="B163" s="64"/>
      <c r="C163" s="189"/>
      <c r="D163" s="196"/>
      <c r="E163" s="220"/>
      <c r="F163" s="182"/>
      <c r="G163" s="183"/>
      <c r="H163" s="887"/>
      <c r="I163" s="209"/>
      <c r="J163" s="205"/>
      <c r="K163" s="206"/>
      <c r="L163" s="206"/>
      <c r="M163" s="206"/>
      <c r="N163" s="207"/>
      <c r="O163" s="208"/>
      <c r="P163" s="207"/>
      <c r="Q163" s="207"/>
      <c r="R163" s="207"/>
      <c r="S163" s="370" t="str">
        <f t="shared" si="7"/>
        <v/>
      </c>
      <c r="T163" s="468"/>
      <c r="V163" s="353">
        <f t="shared" si="8"/>
        <v>0</v>
      </c>
      <c r="W163" s="353">
        <f t="shared" si="9"/>
        <v>0</v>
      </c>
    </row>
    <row r="164" spans="1:23" ht="15" customHeight="1" x14ac:dyDescent="0.25">
      <c r="A164" s="63"/>
      <c r="B164" s="64"/>
      <c r="C164" s="189"/>
      <c r="D164" s="196"/>
      <c r="E164" s="220"/>
      <c r="F164" s="182"/>
      <c r="G164" s="183"/>
      <c r="H164" s="887"/>
      <c r="I164" s="209"/>
      <c r="J164" s="205"/>
      <c r="K164" s="206"/>
      <c r="L164" s="206"/>
      <c r="M164" s="206"/>
      <c r="N164" s="207"/>
      <c r="O164" s="208"/>
      <c r="P164" s="207"/>
      <c r="Q164" s="207"/>
      <c r="R164" s="207"/>
      <c r="S164" s="370" t="str">
        <f t="shared" si="7"/>
        <v/>
      </c>
      <c r="T164" s="468"/>
      <c r="V164" s="353">
        <f t="shared" si="8"/>
        <v>0</v>
      </c>
      <c r="W164" s="353">
        <f t="shared" si="9"/>
        <v>0</v>
      </c>
    </row>
    <row r="165" spans="1:23" ht="15" customHeight="1" x14ac:dyDescent="0.25">
      <c r="A165" s="63"/>
      <c r="B165" s="64"/>
      <c r="C165" s="189"/>
      <c r="D165" s="196"/>
      <c r="E165" s="220"/>
      <c r="F165" s="182"/>
      <c r="G165" s="183"/>
      <c r="H165" s="887"/>
      <c r="I165" s="209"/>
      <c r="J165" s="205"/>
      <c r="K165" s="206"/>
      <c r="L165" s="206"/>
      <c r="M165" s="206"/>
      <c r="N165" s="207"/>
      <c r="O165" s="208"/>
      <c r="P165" s="207"/>
      <c r="Q165" s="207"/>
      <c r="R165" s="207"/>
      <c r="S165" s="370" t="str">
        <f t="shared" si="7"/>
        <v/>
      </c>
      <c r="T165" s="468"/>
      <c r="V165" s="353">
        <f t="shared" si="8"/>
        <v>0</v>
      </c>
      <c r="W165" s="353">
        <f t="shared" si="9"/>
        <v>0</v>
      </c>
    </row>
    <row r="166" spans="1:23" ht="15" customHeight="1" x14ac:dyDescent="0.25">
      <c r="A166" s="63"/>
      <c r="B166" s="64"/>
      <c r="C166" s="189"/>
      <c r="D166" s="196"/>
      <c r="E166" s="220"/>
      <c r="F166" s="182"/>
      <c r="G166" s="183"/>
      <c r="H166" s="887"/>
      <c r="I166" s="209"/>
      <c r="J166" s="205"/>
      <c r="K166" s="206"/>
      <c r="L166" s="206"/>
      <c r="M166" s="206"/>
      <c r="N166" s="207"/>
      <c r="O166" s="208"/>
      <c r="P166" s="207"/>
      <c r="Q166" s="207"/>
      <c r="R166" s="207"/>
      <c r="S166" s="370" t="str">
        <f t="shared" si="7"/>
        <v/>
      </c>
      <c r="T166" s="468"/>
      <c r="V166" s="353">
        <f t="shared" si="8"/>
        <v>0</v>
      </c>
      <c r="W166" s="353">
        <f t="shared" si="9"/>
        <v>0</v>
      </c>
    </row>
    <row r="167" spans="1:23" ht="15" customHeight="1" x14ac:dyDescent="0.25">
      <c r="A167" s="63"/>
      <c r="B167" s="64"/>
      <c r="C167" s="189"/>
      <c r="D167" s="196"/>
      <c r="E167" s="220"/>
      <c r="F167" s="182"/>
      <c r="G167" s="183"/>
      <c r="H167" s="887"/>
      <c r="I167" s="209"/>
      <c r="J167" s="205"/>
      <c r="K167" s="206"/>
      <c r="L167" s="206"/>
      <c r="M167" s="206"/>
      <c r="N167" s="207"/>
      <c r="O167" s="208"/>
      <c r="P167" s="207"/>
      <c r="Q167" s="207"/>
      <c r="R167" s="207"/>
      <c r="S167" s="370" t="str">
        <f t="shared" si="7"/>
        <v/>
      </c>
      <c r="T167" s="468"/>
      <c r="V167" s="353">
        <f t="shared" si="8"/>
        <v>0</v>
      </c>
      <c r="W167" s="353">
        <f t="shared" si="9"/>
        <v>0</v>
      </c>
    </row>
    <row r="168" spans="1:23" ht="15" customHeight="1" x14ac:dyDescent="0.25">
      <c r="A168" s="63"/>
      <c r="B168" s="64"/>
      <c r="C168" s="189"/>
      <c r="D168" s="196"/>
      <c r="E168" s="220"/>
      <c r="F168" s="182"/>
      <c r="G168" s="183"/>
      <c r="H168" s="887"/>
      <c r="I168" s="209"/>
      <c r="J168" s="205"/>
      <c r="K168" s="206"/>
      <c r="L168" s="206"/>
      <c r="M168" s="206"/>
      <c r="N168" s="207"/>
      <c r="O168" s="208"/>
      <c r="P168" s="207"/>
      <c r="Q168" s="207"/>
      <c r="R168" s="207"/>
      <c r="S168" s="370" t="str">
        <f t="shared" si="7"/>
        <v/>
      </c>
      <c r="T168" s="468"/>
      <c r="V168" s="353">
        <f t="shared" si="8"/>
        <v>0</v>
      </c>
      <c r="W168" s="353">
        <f t="shared" si="9"/>
        <v>0</v>
      </c>
    </row>
    <row r="169" spans="1:23" ht="15" customHeight="1" x14ac:dyDescent="0.25">
      <c r="A169" s="63"/>
      <c r="B169" s="64"/>
      <c r="C169" s="189"/>
      <c r="D169" s="196"/>
      <c r="E169" s="220"/>
      <c r="F169" s="182"/>
      <c r="G169" s="183"/>
      <c r="H169" s="887"/>
      <c r="I169" s="209"/>
      <c r="J169" s="205"/>
      <c r="K169" s="206"/>
      <c r="L169" s="206"/>
      <c r="M169" s="206"/>
      <c r="N169" s="207"/>
      <c r="O169" s="208"/>
      <c r="P169" s="207"/>
      <c r="Q169" s="207"/>
      <c r="R169" s="207"/>
      <c r="S169" s="370" t="str">
        <f t="shared" si="7"/>
        <v/>
      </c>
      <c r="T169" s="468"/>
      <c r="V169" s="353">
        <f t="shared" si="8"/>
        <v>0</v>
      </c>
      <c r="W169" s="353">
        <f t="shared" si="9"/>
        <v>0</v>
      </c>
    </row>
    <row r="170" spans="1:23" ht="15" customHeight="1" x14ac:dyDescent="0.25">
      <c r="A170" s="63"/>
      <c r="B170" s="64"/>
      <c r="C170" s="189"/>
      <c r="D170" s="196"/>
      <c r="E170" s="220"/>
      <c r="F170" s="182"/>
      <c r="G170" s="183"/>
      <c r="H170" s="887"/>
      <c r="I170" s="209"/>
      <c r="J170" s="205"/>
      <c r="K170" s="206"/>
      <c r="L170" s="206"/>
      <c r="M170" s="206"/>
      <c r="N170" s="207"/>
      <c r="O170" s="208"/>
      <c r="P170" s="207"/>
      <c r="Q170" s="207"/>
      <c r="R170" s="207"/>
      <c r="S170" s="370" t="str">
        <f t="shared" si="7"/>
        <v/>
      </c>
      <c r="T170" s="468"/>
      <c r="V170" s="353">
        <f t="shared" si="8"/>
        <v>0</v>
      </c>
      <c r="W170" s="353">
        <f t="shared" si="9"/>
        <v>0</v>
      </c>
    </row>
    <row r="171" spans="1:23" ht="15" customHeight="1" x14ac:dyDescent="0.25">
      <c r="A171" s="63"/>
      <c r="B171" s="64"/>
      <c r="C171" s="189"/>
      <c r="D171" s="196"/>
      <c r="E171" s="220"/>
      <c r="F171" s="182"/>
      <c r="G171" s="183"/>
      <c r="H171" s="887"/>
      <c r="I171" s="209"/>
      <c r="J171" s="205"/>
      <c r="K171" s="206"/>
      <c r="L171" s="206"/>
      <c r="M171" s="206"/>
      <c r="N171" s="207"/>
      <c r="O171" s="208"/>
      <c r="P171" s="207"/>
      <c r="Q171" s="207"/>
      <c r="R171" s="207"/>
      <c r="S171" s="370" t="str">
        <f t="shared" si="7"/>
        <v/>
      </c>
      <c r="T171" s="468"/>
      <c r="V171" s="353">
        <f t="shared" si="8"/>
        <v>0</v>
      </c>
      <c r="W171" s="353">
        <f t="shared" si="9"/>
        <v>0</v>
      </c>
    </row>
    <row r="172" spans="1:23" ht="15" customHeight="1" x14ac:dyDescent="0.25">
      <c r="A172" s="63"/>
      <c r="B172" s="64"/>
      <c r="C172" s="189"/>
      <c r="D172" s="196"/>
      <c r="E172" s="220"/>
      <c r="F172" s="182"/>
      <c r="G172" s="183"/>
      <c r="H172" s="887"/>
      <c r="I172" s="209"/>
      <c r="J172" s="205"/>
      <c r="K172" s="206"/>
      <c r="L172" s="206"/>
      <c r="M172" s="206"/>
      <c r="N172" s="207"/>
      <c r="O172" s="208"/>
      <c r="P172" s="207"/>
      <c r="Q172" s="207"/>
      <c r="R172" s="207"/>
      <c r="S172" s="370" t="str">
        <f t="shared" si="7"/>
        <v/>
      </c>
      <c r="T172" s="468"/>
      <c r="V172" s="353">
        <f t="shared" si="8"/>
        <v>0</v>
      </c>
      <c r="W172" s="353">
        <f t="shared" si="9"/>
        <v>0</v>
      </c>
    </row>
    <row r="173" spans="1:23" ht="15" customHeight="1" x14ac:dyDescent="0.25">
      <c r="A173" s="63"/>
      <c r="B173" s="64"/>
      <c r="C173" s="189"/>
      <c r="D173" s="196"/>
      <c r="E173" s="220"/>
      <c r="F173" s="182"/>
      <c r="G173" s="183"/>
      <c r="H173" s="887"/>
      <c r="I173" s="209"/>
      <c r="J173" s="205"/>
      <c r="K173" s="206"/>
      <c r="L173" s="206"/>
      <c r="M173" s="206"/>
      <c r="N173" s="207"/>
      <c r="O173" s="208"/>
      <c r="P173" s="207"/>
      <c r="Q173" s="207"/>
      <c r="R173" s="207"/>
      <c r="S173" s="370" t="str">
        <f t="shared" si="7"/>
        <v/>
      </c>
      <c r="T173" s="468"/>
      <c r="V173" s="353">
        <f t="shared" si="8"/>
        <v>0</v>
      </c>
      <c r="W173" s="353">
        <f t="shared" si="9"/>
        <v>0</v>
      </c>
    </row>
    <row r="174" spans="1:23" ht="15" customHeight="1" x14ac:dyDescent="0.25">
      <c r="A174" s="63"/>
      <c r="B174" s="64"/>
      <c r="C174" s="189"/>
      <c r="D174" s="196"/>
      <c r="E174" s="220"/>
      <c r="F174" s="182"/>
      <c r="G174" s="183"/>
      <c r="H174" s="887"/>
      <c r="I174" s="209"/>
      <c r="J174" s="205"/>
      <c r="K174" s="206"/>
      <c r="L174" s="206"/>
      <c r="M174" s="206"/>
      <c r="N174" s="207"/>
      <c r="O174" s="208"/>
      <c r="P174" s="207"/>
      <c r="Q174" s="207"/>
      <c r="R174" s="207"/>
      <c r="S174" s="370" t="str">
        <f t="shared" si="7"/>
        <v/>
      </c>
      <c r="T174" s="468"/>
      <c r="V174" s="353">
        <f t="shared" si="8"/>
        <v>0</v>
      </c>
      <c r="W174" s="353">
        <f t="shared" si="9"/>
        <v>0</v>
      </c>
    </row>
    <row r="175" spans="1:23" ht="15" customHeight="1" x14ac:dyDescent="0.25">
      <c r="A175" s="63"/>
      <c r="B175" s="64"/>
      <c r="C175" s="189"/>
      <c r="D175" s="196"/>
      <c r="E175" s="220"/>
      <c r="F175" s="182"/>
      <c r="G175" s="183"/>
      <c r="H175" s="887"/>
      <c r="I175" s="209"/>
      <c r="J175" s="205"/>
      <c r="K175" s="206"/>
      <c r="L175" s="206"/>
      <c r="M175" s="206"/>
      <c r="N175" s="207"/>
      <c r="O175" s="208"/>
      <c r="P175" s="207"/>
      <c r="Q175" s="207"/>
      <c r="R175" s="207"/>
      <c r="S175" s="370" t="str">
        <f t="shared" si="7"/>
        <v/>
      </c>
      <c r="T175" s="468"/>
      <c r="V175" s="353">
        <f t="shared" si="8"/>
        <v>0</v>
      </c>
      <c r="W175" s="353">
        <f t="shared" si="9"/>
        <v>0</v>
      </c>
    </row>
    <row r="176" spans="1:23" ht="15" customHeight="1" x14ac:dyDescent="0.25">
      <c r="A176" s="63"/>
      <c r="B176" s="64"/>
      <c r="C176" s="189"/>
      <c r="D176" s="196"/>
      <c r="E176" s="220"/>
      <c r="F176" s="182"/>
      <c r="G176" s="183"/>
      <c r="H176" s="887"/>
      <c r="I176" s="209"/>
      <c r="J176" s="205"/>
      <c r="K176" s="206"/>
      <c r="L176" s="206"/>
      <c r="M176" s="206"/>
      <c r="N176" s="207"/>
      <c r="O176" s="208"/>
      <c r="P176" s="207"/>
      <c r="Q176" s="207"/>
      <c r="R176" s="207"/>
      <c r="S176" s="370" t="str">
        <f t="shared" si="7"/>
        <v/>
      </c>
      <c r="T176" s="468"/>
      <c r="V176" s="353">
        <f t="shared" si="8"/>
        <v>0</v>
      </c>
      <c r="W176" s="353">
        <f t="shared" si="9"/>
        <v>0</v>
      </c>
    </row>
    <row r="177" spans="1:23" ht="15" customHeight="1" x14ac:dyDescent="0.25">
      <c r="A177" s="63"/>
      <c r="B177" s="64"/>
      <c r="C177" s="189"/>
      <c r="D177" s="196"/>
      <c r="E177" s="220"/>
      <c r="F177" s="182"/>
      <c r="G177" s="183"/>
      <c r="H177" s="887"/>
      <c r="I177" s="209"/>
      <c r="J177" s="205"/>
      <c r="K177" s="206"/>
      <c r="L177" s="206"/>
      <c r="M177" s="206"/>
      <c r="N177" s="207"/>
      <c r="O177" s="208"/>
      <c r="P177" s="207"/>
      <c r="Q177" s="207"/>
      <c r="R177" s="207"/>
      <c r="S177" s="370" t="str">
        <f t="shared" si="7"/>
        <v/>
      </c>
      <c r="T177" s="468"/>
      <c r="V177" s="353">
        <f t="shared" si="8"/>
        <v>0</v>
      </c>
      <c r="W177" s="353">
        <f t="shared" si="9"/>
        <v>0</v>
      </c>
    </row>
    <row r="178" spans="1:23" ht="15" customHeight="1" x14ac:dyDescent="0.25">
      <c r="A178" s="63"/>
      <c r="B178" s="64"/>
      <c r="C178" s="189"/>
      <c r="D178" s="196"/>
      <c r="E178" s="220"/>
      <c r="F178" s="182"/>
      <c r="G178" s="183"/>
      <c r="H178" s="887"/>
      <c r="I178" s="209"/>
      <c r="J178" s="205"/>
      <c r="K178" s="206"/>
      <c r="L178" s="206"/>
      <c r="M178" s="206"/>
      <c r="N178" s="207"/>
      <c r="O178" s="208"/>
      <c r="P178" s="207"/>
      <c r="Q178" s="207"/>
      <c r="R178" s="207"/>
      <c r="S178" s="370" t="str">
        <f t="shared" si="7"/>
        <v/>
      </c>
      <c r="T178" s="468"/>
      <c r="V178" s="353">
        <f t="shared" si="8"/>
        <v>0</v>
      </c>
      <c r="W178" s="353">
        <f t="shared" si="9"/>
        <v>0</v>
      </c>
    </row>
    <row r="179" spans="1:23" ht="15" customHeight="1" x14ac:dyDescent="0.25">
      <c r="A179" s="63"/>
      <c r="B179" s="64"/>
      <c r="C179" s="189"/>
      <c r="D179" s="196"/>
      <c r="E179" s="220"/>
      <c r="F179" s="182"/>
      <c r="G179" s="183"/>
      <c r="H179" s="887"/>
      <c r="I179" s="209"/>
      <c r="J179" s="205"/>
      <c r="K179" s="206"/>
      <c r="L179" s="206"/>
      <c r="M179" s="206"/>
      <c r="N179" s="207"/>
      <c r="O179" s="208"/>
      <c r="P179" s="207"/>
      <c r="Q179" s="207"/>
      <c r="R179" s="207"/>
      <c r="S179" s="370" t="str">
        <f t="shared" si="7"/>
        <v/>
      </c>
      <c r="T179" s="468"/>
      <c r="V179" s="353">
        <f t="shared" si="8"/>
        <v>0</v>
      </c>
      <c r="W179" s="353">
        <f t="shared" si="9"/>
        <v>0</v>
      </c>
    </row>
    <row r="180" spans="1:23" ht="15" customHeight="1" x14ac:dyDescent="0.25">
      <c r="A180" s="63"/>
      <c r="B180" s="64"/>
      <c r="C180" s="189"/>
      <c r="D180" s="196"/>
      <c r="E180" s="220"/>
      <c r="F180" s="182"/>
      <c r="G180" s="183"/>
      <c r="H180" s="887"/>
      <c r="I180" s="209"/>
      <c r="J180" s="205"/>
      <c r="K180" s="206"/>
      <c r="L180" s="206"/>
      <c r="M180" s="206"/>
      <c r="N180" s="207"/>
      <c r="O180" s="208"/>
      <c r="P180" s="207"/>
      <c r="Q180" s="207"/>
      <c r="R180" s="207"/>
      <c r="S180" s="370" t="str">
        <f t="shared" si="7"/>
        <v/>
      </c>
      <c r="T180" s="468"/>
      <c r="V180" s="353">
        <f t="shared" si="8"/>
        <v>0</v>
      </c>
      <c r="W180" s="353">
        <f t="shared" si="9"/>
        <v>0</v>
      </c>
    </row>
    <row r="181" spans="1:23" ht="15" customHeight="1" x14ac:dyDescent="0.25">
      <c r="A181" s="63"/>
      <c r="B181" s="64"/>
      <c r="C181" s="189"/>
      <c r="D181" s="196"/>
      <c r="E181" s="220"/>
      <c r="F181" s="182"/>
      <c r="G181" s="183"/>
      <c r="H181" s="887"/>
      <c r="I181" s="209"/>
      <c r="J181" s="205"/>
      <c r="K181" s="206"/>
      <c r="L181" s="206"/>
      <c r="M181" s="206"/>
      <c r="N181" s="207"/>
      <c r="O181" s="208"/>
      <c r="P181" s="207"/>
      <c r="Q181" s="207"/>
      <c r="R181" s="207"/>
      <c r="S181" s="370" t="str">
        <f t="shared" si="7"/>
        <v/>
      </c>
      <c r="T181" s="468"/>
      <c r="V181" s="353">
        <f t="shared" si="8"/>
        <v>0</v>
      </c>
      <c r="W181" s="353">
        <f t="shared" si="9"/>
        <v>0</v>
      </c>
    </row>
    <row r="182" spans="1:23" ht="15" customHeight="1" x14ac:dyDescent="0.25">
      <c r="A182" s="63"/>
      <c r="B182" s="64"/>
      <c r="C182" s="189"/>
      <c r="D182" s="196"/>
      <c r="E182" s="220"/>
      <c r="F182" s="182"/>
      <c r="G182" s="183"/>
      <c r="H182" s="887"/>
      <c r="I182" s="209"/>
      <c r="J182" s="205"/>
      <c r="K182" s="206"/>
      <c r="L182" s="206"/>
      <c r="M182" s="206"/>
      <c r="N182" s="207"/>
      <c r="O182" s="208"/>
      <c r="P182" s="207"/>
      <c r="Q182" s="207"/>
      <c r="R182" s="207"/>
      <c r="S182" s="370" t="str">
        <f t="shared" si="7"/>
        <v/>
      </c>
      <c r="T182" s="468"/>
      <c r="V182" s="353">
        <f t="shared" si="8"/>
        <v>0</v>
      </c>
      <c r="W182" s="353">
        <f t="shared" si="9"/>
        <v>0</v>
      </c>
    </row>
    <row r="183" spans="1:23" ht="15" customHeight="1" x14ac:dyDescent="0.25">
      <c r="A183" s="63"/>
      <c r="B183" s="64"/>
      <c r="C183" s="189"/>
      <c r="D183" s="196"/>
      <c r="E183" s="220"/>
      <c r="F183" s="182"/>
      <c r="G183" s="183"/>
      <c r="H183" s="887"/>
      <c r="I183" s="209"/>
      <c r="J183" s="205"/>
      <c r="K183" s="206"/>
      <c r="L183" s="206"/>
      <c r="M183" s="206"/>
      <c r="N183" s="207"/>
      <c r="O183" s="208"/>
      <c r="P183" s="207"/>
      <c r="Q183" s="207"/>
      <c r="R183" s="207"/>
      <c r="S183" s="370" t="str">
        <f t="shared" si="7"/>
        <v/>
      </c>
      <c r="T183" s="468"/>
      <c r="V183" s="353">
        <f t="shared" si="8"/>
        <v>0</v>
      </c>
      <c r="W183" s="353">
        <f t="shared" si="9"/>
        <v>0</v>
      </c>
    </row>
    <row r="184" spans="1:23" ht="15" customHeight="1" x14ac:dyDescent="0.25">
      <c r="A184" s="63"/>
      <c r="B184" s="64"/>
      <c r="C184" s="189"/>
      <c r="D184" s="196"/>
      <c r="E184" s="220"/>
      <c r="F184" s="182"/>
      <c r="G184" s="183"/>
      <c r="H184" s="887"/>
      <c r="I184" s="209"/>
      <c r="J184" s="205"/>
      <c r="K184" s="206"/>
      <c r="L184" s="206"/>
      <c r="M184" s="206"/>
      <c r="N184" s="207"/>
      <c r="O184" s="208"/>
      <c r="P184" s="207"/>
      <c r="Q184" s="207"/>
      <c r="R184" s="207"/>
      <c r="S184" s="370" t="str">
        <f t="shared" si="7"/>
        <v/>
      </c>
      <c r="T184" s="468"/>
      <c r="V184" s="353">
        <f t="shared" si="8"/>
        <v>0</v>
      </c>
      <c r="W184" s="353">
        <f t="shared" si="9"/>
        <v>0</v>
      </c>
    </row>
    <row r="185" spans="1:23" ht="15" customHeight="1" x14ac:dyDescent="0.25">
      <c r="A185" s="63"/>
      <c r="B185" s="64"/>
      <c r="C185" s="189"/>
      <c r="D185" s="196"/>
      <c r="E185" s="220"/>
      <c r="F185" s="182"/>
      <c r="G185" s="183"/>
      <c r="H185" s="887"/>
      <c r="I185" s="209"/>
      <c r="J185" s="205"/>
      <c r="K185" s="206"/>
      <c r="L185" s="206"/>
      <c r="M185" s="206"/>
      <c r="N185" s="207"/>
      <c r="O185" s="208"/>
      <c r="P185" s="207"/>
      <c r="Q185" s="207"/>
      <c r="R185" s="207"/>
      <c r="S185" s="370" t="str">
        <f t="shared" si="7"/>
        <v/>
      </c>
      <c r="T185" s="468"/>
      <c r="V185" s="353">
        <f t="shared" si="8"/>
        <v>0</v>
      </c>
      <c r="W185" s="353">
        <f t="shared" si="9"/>
        <v>0</v>
      </c>
    </row>
    <row r="186" spans="1:23" ht="15" customHeight="1" x14ac:dyDescent="0.25">
      <c r="A186" s="63"/>
      <c r="B186" s="64"/>
      <c r="C186" s="189"/>
      <c r="D186" s="196"/>
      <c r="E186" s="220"/>
      <c r="F186" s="182"/>
      <c r="G186" s="183"/>
      <c r="H186" s="887"/>
      <c r="I186" s="209"/>
      <c r="J186" s="205"/>
      <c r="K186" s="206"/>
      <c r="L186" s="206"/>
      <c r="M186" s="206"/>
      <c r="N186" s="207"/>
      <c r="O186" s="208"/>
      <c r="P186" s="207"/>
      <c r="Q186" s="207"/>
      <c r="R186" s="207"/>
      <c r="S186" s="370" t="str">
        <f t="shared" si="7"/>
        <v/>
      </c>
      <c r="T186" s="468"/>
      <c r="V186" s="353">
        <f t="shared" si="8"/>
        <v>0</v>
      </c>
      <c r="W186" s="353">
        <f t="shared" si="9"/>
        <v>0</v>
      </c>
    </row>
    <row r="187" spans="1:23" ht="15" customHeight="1" x14ac:dyDescent="0.25">
      <c r="A187" s="63"/>
      <c r="B187" s="64"/>
      <c r="C187" s="189"/>
      <c r="D187" s="196"/>
      <c r="E187" s="220"/>
      <c r="F187" s="182"/>
      <c r="G187" s="183"/>
      <c r="H187" s="887"/>
      <c r="I187" s="209"/>
      <c r="J187" s="205"/>
      <c r="K187" s="206"/>
      <c r="L187" s="206"/>
      <c r="M187" s="206"/>
      <c r="N187" s="207"/>
      <c r="O187" s="208"/>
      <c r="P187" s="207"/>
      <c r="Q187" s="207"/>
      <c r="R187" s="207"/>
      <c r="S187" s="370" t="str">
        <f t="shared" si="7"/>
        <v/>
      </c>
      <c r="T187" s="468"/>
      <c r="V187" s="353">
        <f t="shared" si="8"/>
        <v>0</v>
      </c>
      <c r="W187" s="353">
        <f t="shared" si="9"/>
        <v>0</v>
      </c>
    </row>
    <row r="188" spans="1:23" ht="15" customHeight="1" x14ac:dyDescent="0.25">
      <c r="A188" s="63"/>
      <c r="B188" s="64"/>
      <c r="C188" s="189"/>
      <c r="D188" s="196"/>
      <c r="E188" s="220"/>
      <c r="F188" s="182"/>
      <c r="G188" s="183"/>
      <c r="H188" s="887"/>
      <c r="I188" s="209"/>
      <c r="J188" s="205"/>
      <c r="K188" s="206"/>
      <c r="L188" s="206"/>
      <c r="M188" s="206"/>
      <c r="N188" s="207"/>
      <c r="O188" s="208"/>
      <c r="P188" s="207"/>
      <c r="Q188" s="207"/>
      <c r="R188" s="207"/>
      <c r="S188" s="370" t="str">
        <f t="shared" si="7"/>
        <v/>
      </c>
      <c r="T188" s="468"/>
      <c r="V188" s="353">
        <f t="shared" si="8"/>
        <v>0</v>
      </c>
      <c r="W188" s="353">
        <f t="shared" si="9"/>
        <v>0</v>
      </c>
    </row>
    <row r="189" spans="1:23" ht="15" customHeight="1" x14ac:dyDescent="0.25">
      <c r="A189" s="63"/>
      <c r="B189" s="64"/>
      <c r="C189" s="189"/>
      <c r="D189" s="196"/>
      <c r="E189" s="220"/>
      <c r="F189" s="182"/>
      <c r="G189" s="183"/>
      <c r="H189" s="887"/>
      <c r="I189" s="209"/>
      <c r="J189" s="205"/>
      <c r="K189" s="206"/>
      <c r="L189" s="206"/>
      <c r="M189" s="206"/>
      <c r="N189" s="207"/>
      <c r="O189" s="208"/>
      <c r="P189" s="207"/>
      <c r="Q189" s="207"/>
      <c r="R189" s="207"/>
      <c r="S189" s="370" t="str">
        <f t="shared" si="7"/>
        <v/>
      </c>
      <c r="T189" s="468"/>
      <c r="V189" s="353">
        <f t="shared" si="8"/>
        <v>0</v>
      </c>
      <c r="W189" s="353">
        <f t="shared" si="9"/>
        <v>0</v>
      </c>
    </row>
    <row r="190" spans="1:23" ht="15" customHeight="1" x14ac:dyDescent="0.25">
      <c r="A190" s="63"/>
      <c r="B190" s="64"/>
      <c r="C190" s="189"/>
      <c r="D190" s="196"/>
      <c r="E190" s="220"/>
      <c r="F190" s="182"/>
      <c r="G190" s="183"/>
      <c r="H190" s="887"/>
      <c r="I190" s="209"/>
      <c r="J190" s="205"/>
      <c r="K190" s="206"/>
      <c r="L190" s="206"/>
      <c r="M190" s="206"/>
      <c r="N190" s="207"/>
      <c r="O190" s="208"/>
      <c r="P190" s="207"/>
      <c r="Q190" s="207"/>
      <c r="R190" s="207"/>
      <c r="S190" s="370" t="str">
        <f t="shared" si="7"/>
        <v/>
      </c>
      <c r="T190" s="468"/>
      <c r="V190" s="353">
        <f t="shared" si="8"/>
        <v>0</v>
      </c>
      <c r="W190" s="353">
        <f t="shared" si="9"/>
        <v>0</v>
      </c>
    </row>
    <row r="191" spans="1:23" ht="15" customHeight="1" x14ac:dyDescent="0.25">
      <c r="A191" s="63"/>
      <c r="B191" s="64"/>
      <c r="C191" s="189"/>
      <c r="D191" s="196"/>
      <c r="E191" s="220"/>
      <c r="F191" s="182"/>
      <c r="G191" s="183"/>
      <c r="H191" s="887"/>
      <c r="I191" s="209"/>
      <c r="J191" s="205"/>
      <c r="K191" s="206"/>
      <c r="L191" s="206"/>
      <c r="M191" s="206"/>
      <c r="N191" s="207"/>
      <c r="O191" s="208"/>
      <c r="P191" s="207"/>
      <c r="Q191" s="207"/>
      <c r="R191" s="207"/>
      <c r="S191" s="370" t="str">
        <f t="shared" si="7"/>
        <v/>
      </c>
      <c r="T191" s="468"/>
      <c r="V191" s="353">
        <f t="shared" si="8"/>
        <v>0</v>
      </c>
      <c r="W191" s="353">
        <f t="shared" si="9"/>
        <v>0</v>
      </c>
    </row>
    <row r="192" spans="1:23" ht="15" customHeight="1" x14ac:dyDescent="0.25">
      <c r="A192" s="63"/>
      <c r="B192" s="64"/>
      <c r="C192" s="189"/>
      <c r="D192" s="196"/>
      <c r="E192" s="220"/>
      <c r="F192" s="182"/>
      <c r="G192" s="183"/>
      <c r="H192" s="887"/>
      <c r="I192" s="209"/>
      <c r="J192" s="205"/>
      <c r="K192" s="206"/>
      <c r="L192" s="206"/>
      <c r="M192" s="206"/>
      <c r="N192" s="207"/>
      <c r="O192" s="208"/>
      <c r="P192" s="207"/>
      <c r="Q192" s="207"/>
      <c r="R192" s="207"/>
      <c r="S192" s="370" t="str">
        <f t="shared" si="7"/>
        <v/>
      </c>
      <c r="T192" s="468"/>
      <c r="V192" s="353">
        <f t="shared" si="8"/>
        <v>0</v>
      </c>
      <c r="W192" s="353">
        <f t="shared" si="9"/>
        <v>0</v>
      </c>
    </row>
    <row r="193" spans="1:23" ht="15" customHeight="1" x14ac:dyDescent="0.25">
      <c r="A193" s="63"/>
      <c r="B193" s="64"/>
      <c r="C193" s="189"/>
      <c r="D193" s="196"/>
      <c r="E193" s="220"/>
      <c r="F193" s="182"/>
      <c r="G193" s="183"/>
      <c r="H193" s="887"/>
      <c r="I193" s="209"/>
      <c r="J193" s="205"/>
      <c r="K193" s="206"/>
      <c r="L193" s="206"/>
      <c r="M193" s="206"/>
      <c r="N193" s="207"/>
      <c r="O193" s="208"/>
      <c r="P193" s="207"/>
      <c r="Q193" s="207"/>
      <c r="R193" s="207"/>
      <c r="S193" s="370" t="str">
        <f t="shared" si="7"/>
        <v/>
      </c>
      <c r="T193" s="468"/>
      <c r="V193" s="353">
        <f t="shared" si="8"/>
        <v>0</v>
      </c>
      <c r="W193" s="353">
        <f t="shared" si="9"/>
        <v>0</v>
      </c>
    </row>
    <row r="194" spans="1:23" ht="15" customHeight="1" x14ac:dyDescent="0.25">
      <c r="A194" s="63"/>
      <c r="B194" s="64"/>
      <c r="C194" s="189"/>
      <c r="D194" s="196"/>
      <c r="E194" s="220"/>
      <c r="F194" s="182"/>
      <c r="G194" s="183"/>
      <c r="H194" s="887"/>
      <c r="I194" s="209"/>
      <c r="J194" s="205"/>
      <c r="K194" s="206"/>
      <c r="L194" s="206"/>
      <c r="M194" s="206"/>
      <c r="N194" s="207"/>
      <c r="O194" s="208"/>
      <c r="P194" s="207"/>
      <c r="Q194" s="207"/>
      <c r="R194" s="207"/>
      <c r="S194" s="370" t="str">
        <f t="shared" si="7"/>
        <v/>
      </c>
      <c r="T194" s="468"/>
      <c r="V194" s="353">
        <f t="shared" si="8"/>
        <v>0</v>
      </c>
      <c r="W194" s="353">
        <f t="shared" si="9"/>
        <v>0</v>
      </c>
    </row>
    <row r="195" spans="1:23" ht="15" customHeight="1" x14ac:dyDescent="0.25">
      <c r="A195" s="63"/>
      <c r="B195" s="64"/>
      <c r="C195" s="189"/>
      <c r="D195" s="196"/>
      <c r="E195" s="220"/>
      <c r="F195" s="182"/>
      <c r="G195" s="183"/>
      <c r="H195" s="887"/>
      <c r="I195" s="209"/>
      <c r="J195" s="205"/>
      <c r="K195" s="206"/>
      <c r="L195" s="206"/>
      <c r="M195" s="206"/>
      <c r="N195" s="207"/>
      <c r="O195" s="208"/>
      <c r="P195" s="207"/>
      <c r="Q195" s="207"/>
      <c r="R195" s="207"/>
      <c r="S195" s="370" t="str">
        <f t="shared" si="7"/>
        <v/>
      </c>
      <c r="T195" s="468"/>
      <c r="V195" s="353">
        <f t="shared" si="8"/>
        <v>0</v>
      </c>
      <c r="W195" s="353">
        <f t="shared" si="9"/>
        <v>0</v>
      </c>
    </row>
    <row r="196" spans="1:23" ht="15" customHeight="1" thickBot="1" x14ac:dyDescent="0.3">
      <c r="A196" s="65"/>
      <c r="B196" s="66"/>
      <c r="C196" s="190"/>
      <c r="D196" s="198"/>
      <c r="E196" s="223"/>
      <c r="F196" s="184"/>
      <c r="G196" s="185"/>
      <c r="H196" s="888"/>
      <c r="I196" s="214"/>
      <c r="J196" s="210"/>
      <c r="K196" s="211"/>
      <c r="L196" s="211"/>
      <c r="M196" s="211"/>
      <c r="N196" s="212"/>
      <c r="O196" s="213"/>
      <c r="P196" s="212"/>
      <c r="Q196" s="212"/>
      <c r="R196" s="212"/>
      <c r="S196" s="371" t="str">
        <f t="shared" si="7"/>
        <v/>
      </c>
      <c r="T196" s="469"/>
      <c r="V196" s="353">
        <f t="shared" si="8"/>
        <v>0</v>
      </c>
      <c r="W196" s="353">
        <f t="shared" si="9"/>
        <v>0</v>
      </c>
    </row>
  </sheetData>
  <sheetProtection algorithmName="SHA-512" hashValue="fxigD7zHQu5nhAwZmZj1vj0Aj1GZGDVjtx+CDCDMLUkmbNedOFH1A2GxMy2X8D/rbQs60NLsSA8oIkXFubgSpw==" saltValue="wODTA4GNFmIKykzixY4RRw==" spinCount="100000" sheet="1" objects="1" scenarios="1"/>
  <mergeCells count="23">
    <mergeCell ref="R13:R14"/>
    <mergeCell ref="O12:R12"/>
    <mergeCell ref="S12:T12"/>
    <mergeCell ref="S13:S14"/>
    <mergeCell ref="T13:T14"/>
    <mergeCell ref="O13:O14"/>
    <mergeCell ref="P13:P14"/>
    <mergeCell ref="A9:G9"/>
    <mergeCell ref="A10:G10"/>
    <mergeCell ref="H12:N12"/>
    <mergeCell ref="J13:N13"/>
    <mergeCell ref="B12:B15"/>
    <mergeCell ref="C12:C15"/>
    <mergeCell ref="D12:G12"/>
    <mergeCell ref="D13:E13"/>
    <mergeCell ref="F13:G13"/>
    <mergeCell ref="A12:A15"/>
    <mergeCell ref="H9:L9"/>
    <mergeCell ref="H10:L10"/>
    <mergeCell ref="N9:Q9"/>
    <mergeCell ref="N10:Q10"/>
    <mergeCell ref="Q13:Q14"/>
    <mergeCell ref="H13:I13"/>
  </mergeCells>
  <conditionalFormatting sqref="F17:G196">
    <cfRule type="expression" dxfId="110" priority="16">
      <formula>AND(D17&gt;0,ISBLANK(F17))</formula>
    </cfRule>
  </conditionalFormatting>
  <conditionalFormatting sqref="B17:B196">
    <cfRule type="expression" dxfId="109" priority="9">
      <formula>IF(AND(NOT(ISBLANK(A17)),ISBLANK(B17)),TRUE,FALSE)</formula>
    </cfRule>
  </conditionalFormatting>
  <conditionalFormatting sqref="C17:C196">
    <cfRule type="expression" dxfId="108" priority="8">
      <formula>IF(AND(NOT(ISBLANK(A17)),ISBLANK(C17)),TRUE,FALSE)</formula>
    </cfRule>
  </conditionalFormatting>
  <conditionalFormatting sqref="D17:D196">
    <cfRule type="expression" dxfId="107" priority="6">
      <formula>F17&gt;0</formula>
    </cfRule>
  </conditionalFormatting>
  <conditionalFormatting sqref="E17:E196">
    <cfRule type="expression" dxfId="106" priority="5">
      <formula>G17&gt;0</formula>
    </cfRule>
  </conditionalFormatting>
  <conditionalFormatting sqref="A17:A196">
    <cfRule type="expression" dxfId="105" priority="1">
      <formula>AND(OR(NOT(ISBLANK(B17)), NOT(ISBLANK(C17))), ISBLANK(A17))</formula>
    </cfRule>
  </conditionalFormatting>
  <dataValidations count="7">
    <dataValidation type="decimal" operator="greaterThanOrEqual" allowBlank="1" showInputMessage="1" showErrorMessage="1" error="Please enter a dollar amount greater than or equal to $0.00." sqref="F17:G196" xr:uid="{00000000-0002-0000-0900-000000000000}">
      <formula1>0</formula1>
    </dataValidation>
    <dataValidation type="decimal" operator="greaterThanOrEqual" allowBlank="1" showInputMessage="1" showErrorMessage="1" error="Please enter a number greater than or equal to 0.0." sqref="D17:E196" xr:uid="{00000000-0002-0000-0900-000001000000}">
      <formula1>0</formula1>
    </dataValidation>
    <dataValidation type="whole" operator="greaterThanOrEqual" allowBlank="1" showInputMessage="1" showErrorMessage="1" error="Please enter a whole number greater than or equal to 0." sqref="H17:R196" xr:uid="{00000000-0002-0000-0900-000002000000}">
      <formula1>0</formula1>
    </dataValidation>
    <dataValidation type="list" errorStyle="information" allowBlank="1" sqref="A17:A196" xr:uid="{00000000-0002-0000-0900-000003000000}">
      <formula1>ListNonUnion</formula1>
    </dataValidation>
    <dataValidation type="list" allowBlank="1" showInputMessage="1" showErrorMessage="1" error="Please choose an option from the drop-down list." sqref="C17:C196" xr:uid="{00000000-0002-0000-0900-000004000000}">
      <formula1>ListStandardHours</formula1>
    </dataValidation>
    <dataValidation type="list" allowBlank="1" showInputMessage="1" showErrorMessage="1" error="Please choose an option from the drop-down list." sqref="B17:B196" xr:uid="{00000000-0002-0000-0900-000005000000}">
      <formula1>ListEmploymentType</formula1>
    </dataValidation>
    <dataValidation type="decimal" operator="greaterThanOrEqual" allowBlank="1" showInputMessage="1" showErrorMessage="1" error="Please enter a percentage between 0.0% and 100.0%." sqref="T17:T196" xr:uid="{00000000-0002-0000-0900-000006000000}">
      <formula1>0</formula1>
    </dataValidation>
  </dataValidations>
  <pageMargins left="0.7" right="0.7" top="0.75" bottom="0.75" header="0.3" footer="0.3"/>
  <pageSetup paperSize="5" scale="59"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pageSetUpPr fitToPage="1"/>
  </sheetPr>
  <dimension ref="A1:U67"/>
  <sheetViews>
    <sheetView zoomScaleNormal="100" workbookViewId="0">
      <selection activeCell="U13" sqref="U13:U14"/>
    </sheetView>
  </sheetViews>
  <sheetFormatPr defaultColWidth="9.140625" defaultRowHeight="15" x14ac:dyDescent="0.25"/>
  <cols>
    <col min="1" max="1" width="13.7109375" style="87" customWidth="1"/>
    <col min="2" max="2" width="10.7109375" style="87" customWidth="1"/>
    <col min="3" max="3" width="2.85546875" style="176" customWidth="1"/>
    <col min="4" max="4" width="10.7109375" style="87" customWidth="1"/>
    <col min="5" max="5" width="9.140625" style="87" customWidth="1"/>
    <col min="6" max="9" width="10.7109375" style="87" customWidth="1"/>
    <col min="10" max="10" width="2.85546875" style="87" customWidth="1"/>
    <col min="11" max="13" width="10.7109375" style="87" customWidth="1"/>
    <col min="14" max="14" width="9.140625" style="87"/>
    <col min="15" max="15" width="40.7109375" style="87" customWidth="1"/>
    <col min="16" max="21" width="10.7109375" style="87" customWidth="1"/>
    <col min="22" max="16384" width="9.140625" style="87"/>
  </cols>
  <sheetData>
    <row r="1" spans="1:21" s="85" customFormat="1" ht="15" customHeight="1" x14ac:dyDescent="0.25">
      <c r="C1" s="173"/>
    </row>
    <row r="2" spans="1:21" s="85" customFormat="1" ht="15" customHeight="1" x14ac:dyDescent="0.25">
      <c r="C2" s="173"/>
    </row>
    <row r="3" spans="1:21" s="85" customFormat="1" ht="15" customHeight="1" x14ac:dyDescent="0.25">
      <c r="C3" s="173"/>
    </row>
    <row r="4" spans="1:21" s="85" customFormat="1" ht="15" customHeight="1" x14ac:dyDescent="0.25">
      <c r="C4" s="173"/>
    </row>
    <row r="5" spans="1:21" s="85" customFormat="1" ht="15" customHeight="1" x14ac:dyDescent="0.25">
      <c r="C5" s="173"/>
    </row>
    <row r="6" spans="1:21" s="85" customFormat="1" ht="15" customHeight="1" x14ac:dyDescent="0.25">
      <c r="C6" s="173"/>
    </row>
    <row r="7" spans="1:21" s="85" customFormat="1" ht="15" customHeight="1" x14ac:dyDescent="0.25">
      <c r="C7" s="173"/>
    </row>
    <row r="8" spans="1:21" s="85" customFormat="1" ht="15" customHeight="1" x14ac:dyDescent="0.25">
      <c r="C8" s="173"/>
    </row>
    <row r="9" spans="1:21" ht="18.75" x14ac:dyDescent="0.25">
      <c r="A9" s="1118" t="s">
        <v>360</v>
      </c>
      <c r="B9" s="1118"/>
      <c r="C9" s="1118"/>
      <c r="D9" s="1118"/>
      <c r="E9" s="1118"/>
      <c r="F9" s="1118"/>
      <c r="G9" s="1118"/>
      <c r="H9" s="1118"/>
      <c r="I9" s="1118"/>
      <c r="J9" s="1118"/>
      <c r="K9" s="1118"/>
      <c r="L9" s="1118"/>
      <c r="M9" s="1118"/>
      <c r="N9" s="86"/>
      <c r="O9" s="86"/>
      <c r="P9" s="86"/>
      <c r="Q9" s="86"/>
      <c r="R9" s="86"/>
      <c r="S9" s="86"/>
      <c r="T9" s="86"/>
      <c r="U9" s="86"/>
    </row>
    <row r="10" spans="1:21" ht="18.75" x14ac:dyDescent="0.25">
      <c r="A10" s="1118" t="s">
        <v>618</v>
      </c>
      <c r="B10" s="1118"/>
      <c r="C10" s="1118"/>
      <c r="D10" s="1118"/>
      <c r="E10" s="1118"/>
      <c r="F10" s="1118"/>
      <c r="G10" s="1118"/>
      <c r="H10" s="1118"/>
      <c r="I10" s="1118"/>
      <c r="J10" s="1118"/>
      <c r="K10" s="1118"/>
      <c r="L10" s="1118"/>
      <c r="M10" s="1118"/>
      <c r="N10" s="86"/>
      <c r="O10" s="86"/>
      <c r="P10" s="86"/>
      <c r="Q10" s="86"/>
      <c r="R10" s="86"/>
      <c r="S10" s="86"/>
      <c r="T10" s="86"/>
      <c r="U10" s="86"/>
    </row>
    <row r="11" spans="1:21" x14ac:dyDescent="0.25">
      <c r="A11" s="86"/>
      <c r="B11" s="86"/>
      <c r="C11" s="174"/>
      <c r="D11" s="86"/>
      <c r="E11" s="86"/>
      <c r="F11" s="86"/>
      <c r="G11" s="86"/>
      <c r="H11" s="86"/>
      <c r="I11" s="86"/>
      <c r="J11" s="86"/>
      <c r="K11" s="86"/>
      <c r="L11" s="86"/>
      <c r="M11" s="86"/>
      <c r="N11" s="86"/>
      <c r="O11" s="86"/>
      <c r="P11" s="86"/>
      <c r="Q11" s="86"/>
      <c r="R11" s="86"/>
      <c r="S11" s="86"/>
      <c r="T11" s="86"/>
      <c r="U11" s="86"/>
    </row>
    <row r="12" spans="1:21" ht="45" customHeight="1" thickBot="1" x14ac:dyDescent="0.3">
      <c r="A12" s="1119" t="s">
        <v>792</v>
      </c>
      <c r="B12" s="1119"/>
      <c r="C12" s="1119"/>
      <c r="D12" s="1119"/>
      <c r="E12" s="588"/>
      <c r="F12" s="1119" t="s">
        <v>793</v>
      </c>
      <c r="G12" s="1119"/>
      <c r="H12" s="1119"/>
      <c r="I12" s="1119"/>
      <c r="J12" s="1119"/>
      <c r="K12" s="1119"/>
      <c r="L12" s="1119"/>
      <c r="M12" s="1119"/>
      <c r="N12" s="588"/>
      <c r="O12" s="1119" t="s">
        <v>794</v>
      </c>
      <c r="P12" s="1120"/>
      <c r="Q12" s="1120"/>
      <c r="R12" s="1120"/>
      <c r="S12" s="1120"/>
      <c r="T12" s="1120"/>
      <c r="U12" s="1120"/>
    </row>
    <row r="13" spans="1:21" x14ac:dyDescent="0.25">
      <c r="A13" s="1111"/>
      <c r="B13" s="1111" t="s">
        <v>167</v>
      </c>
      <c r="C13" s="175"/>
      <c r="D13" s="1111" t="s">
        <v>329</v>
      </c>
      <c r="E13" s="86"/>
      <c r="F13" s="1111"/>
      <c r="G13" s="1115" t="s">
        <v>167</v>
      </c>
      <c r="H13" s="1116"/>
      <c r="I13" s="1117"/>
      <c r="J13" s="86"/>
      <c r="K13" s="1115" t="s">
        <v>329</v>
      </c>
      <c r="L13" s="1116"/>
      <c r="M13" s="1117"/>
      <c r="N13" s="86"/>
      <c r="O13" s="405" t="s">
        <v>439</v>
      </c>
      <c r="P13" s="1115" t="s">
        <v>327</v>
      </c>
      <c r="Q13" s="1116"/>
      <c r="R13" s="1117"/>
      <c r="S13" s="1115" t="s">
        <v>328</v>
      </c>
      <c r="T13" s="1117"/>
      <c r="U13" s="1111" t="s">
        <v>319</v>
      </c>
    </row>
    <row r="14" spans="1:21" ht="26.25" thickBot="1" x14ac:dyDescent="0.3">
      <c r="A14" s="1112"/>
      <c r="B14" s="1112"/>
      <c r="C14" s="175"/>
      <c r="D14" s="1112"/>
      <c r="E14" s="86"/>
      <c r="F14" s="1112"/>
      <c r="G14" s="170" t="s">
        <v>171</v>
      </c>
      <c r="H14" s="486" t="s">
        <v>170</v>
      </c>
      <c r="I14" s="489" t="s">
        <v>477</v>
      </c>
      <c r="J14" s="86"/>
      <c r="K14" s="170" t="s">
        <v>171</v>
      </c>
      <c r="L14" s="486" t="s">
        <v>170</v>
      </c>
      <c r="M14" s="489" t="s">
        <v>477</v>
      </c>
      <c r="N14" s="86"/>
      <c r="O14" s="427" t="s">
        <v>440</v>
      </c>
      <c r="P14" s="167" t="s">
        <v>322</v>
      </c>
      <c r="Q14" s="171" t="s">
        <v>323</v>
      </c>
      <c r="R14" s="172" t="s">
        <v>324</v>
      </c>
      <c r="S14" s="29" t="s">
        <v>363</v>
      </c>
      <c r="T14" s="172" t="s">
        <v>326</v>
      </c>
      <c r="U14" s="1112"/>
    </row>
    <row r="15" spans="1:21" x14ac:dyDescent="0.25">
      <c r="A15" s="51" t="s">
        <v>293</v>
      </c>
      <c r="B15" s="308"/>
      <c r="C15" s="309"/>
      <c r="D15" s="308"/>
      <c r="E15" s="86"/>
      <c r="F15" s="51" t="s">
        <v>320</v>
      </c>
      <c r="G15" s="312"/>
      <c r="H15" s="487"/>
      <c r="I15" s="313"/>
      <c r="J15" s="314"/>
      <c r="K15" s="312"/>
      <c r="L15" s="487"/>
      <c r="M15" s="313"/>
      <c r="N15" s="86"/>
      <c r="O15" s="168" t="s">
        <v>237</v>
      </c>
      <c r="P15" s="315"/>
      <c r="Q15" s="324"/>
      <c r="R15" s="325"/>
      <c r="S15" s="315"/>
      <c r="T15" s="325"/>
      <c r="U15" s="326">
        <f t="shared" ref="U15:U16" si="0">SUM(P15:T15)</f>
        <v>0</v>
      </c>
    </row>
    <row r="16" spans="1:21" x14ac:dyDescent="0.25">
      <c r="A16" s="168" t="s">
        <v>294</v>
      </c>
      <c r="B16" s="310"/>
      <c r="C16" s="309"/>
      <c r="D16" s="310"/>
      <c r="E16" s="86"/>
      <c r="F16" s="168">
        <v>20</v>
      </c>
      <c r="G16" s="315"/>
      <c r="H16" s="324"/>
      <c r="I16" s="316"/>
      <c r="J16" s="314"/>
      <c r="K16" s="315"/>
      <c r="L16" s="324"/>
      <c r="M16" s="316"/>
      <c r="N16" s="86"/>
      <c r="O16" s="169" t="s">
        <v>325</v>
      </c>
      <c r="P16" s="317"/>
      <c r="Q16" s="432"/>
      <c r="R16" s="433"/>
      <c r="S16" s="317"/>
      <c r="T16" s="433"/>
      <c r="U16" s="435">
        <f t="shared" si="0"/>
        <v>0</v>
      </c>
    </row>
    <row r="17" spans="1:21" x14ac:dyDescent="0.25">
      <c r="A17" s="168" t="s">
        <v>295</v>
      </c>
      <c r="B17" s="310"/>
      <c r="C17" s="309"/>
      <c r="D17" s="310"/>
      <c r="E17" s="86"/>
      <c r="F17" s="168">
        <v>21</v>
      </c>
      <c r="G17" s="315"/>
      <c r="H17" s="324"/>
      <c r="I17" s="316"/>
      <c r="J17" s="314"/>
      <c r="K17" s="315"/>
      <c r="L17" s="324"/>
      <c r="M17" s="316"/>
      <c r="N17" s="86"/>
      <c r="O17" s="407" t="s">
        <v>441</v>
      </c>
      <c r="P17" s="1109"/>
      <c r="Q17" s="1034"/>
      <c r="R17" s="1110"/>
      <c r="S17" s="428"/>
      <c r="T17" s="429"/>
      <c r="U17" s="326">
        <f>SUM(P17:T17)</f>
        <v>0</v>
      </c>
    </row>
    <row r="18" spans="1:21" x14ac:dyDescent="0.25">
      <c r="A18" s="168" t="s">
        <v>296</v>
      </c>
      <c r="B18" s="310"/>
      <c r="C18" s="309"/>
      <c r="D18" s="310"/>
      <c r="E18" s="86"/>
      <c r="F18" s="168">
        <v>22</v>
      </c>
      <c r="G18" s="315"/>
      <c r="H18" s="324"/>
      <c r="I18" s="316"/>
      <c r="J18" s="314"/>
      <c r="K18" s="315"/>
      <c r="L18" s="324"/>
      <c r="M18" s="316"/>
      <c r="N18" s="86"/>
      <c r="O18" s="454" t="s">
        <v>442</v>
      </c>
      <c r="P18" s="1109"/>
      <c r="Q18" s="1034"/>
      <c r="R18" s="1110"/>
      <c r="S18" s="428"/>
      <c r="T18" s="429"/>
      <c r="U18" s="326">
        <f>SUM(P18:T18)</f>
        <v>0</v>
      </c>
    </row>
    <row r="19" spans="1:21" ht="15.75" thickBot="1" x14ac:dyDescent="0.3">
      <c r="A19" s="168" t="s">
        <v>297</v>
      </c>
      <c r="B19" s="310"/>
      <c r="C19" s="309"/>
      <c r="D19" s="310"/>
      <c r="E19" s="86"/>
      <c r="F19" s="168">
        <v>23</v>
      </c>
      <c r="G19" s="315"/>
      <c r="H19" s="324"/>
      <c r="I19" s="316"/>
      <c r="J19" s="314"/>
      <c r="K19" s="315"/>
      <c r="L19" s="324"/>
      <c r="M19" s="316"/>
      <c r="N19" s="86"/>
      <c r="O19" s="464" t="s">
        <v>466</v>
      </c>
      <c r="P19" s="1107"/>
      <c r="Q19" s="1049"/>
      <c r="R19" s="1108"/>
      <c r="S19" s="430"/>
      <c r="T19" s="431"/>
      <c r="U19" s="327">
        <f>SUM(P19:T19)</f>
        <v>0</v>
      </c>
    </row>
    <row r="20" spans="1:21" x14ac:dyDescent="0.25">
      <c r="A20" s="168" t="s">
        <v>298</v>
      </c>
      <c r="B20" s="310"/>
      <c r="C20" s="309"/>
      <c r="D20" s="310"/>
      <c r="E20" s="86"/>
      <c r="F20" s="168">
        <v>24</v>
      </c>
      <c r="G20" s="315"/>
      <c r="H20" s="324"/>
      <c r="I20" s="316"/>
      <c r="J20" s="314"/>
      <c r="K20" s="315"/>
      <c r="L20" s="324"/>
      <c r="M20" s="316"/>
      <c r="N20" s="86"/>
      <c r="O20" s="86"/>
      <c r="P20" s="86"/>
      <c r="Q20" s="86"/>
      <c r="R20" s="86"/>
      <c r="S20" s="86"/>
      <c r="T20" s="86"/>
      <c r="U20" s="86"/>
    </row>
    <row r="21" spans="1:21" x14ac:dyDescent="0.25">
      <c r="A21" s="168" t="s">
        <v>299</v>
      </c>
      <c r="B21" s="310"/>
      <c r="C21" s="309"/>
      <c r="D21" s="310"/>
      <c r="E21" s="86"/>
      <c r="F21" s="168">
        <v>25</v>
      </c>
      <c r="G21" s="315"/>
      <c r="H21" s="324"/>
      <c r="I21" s="316"/>
      <c r="J21" s="314"/>
      <c r="K21" s="315"/>
      <c r="L21" s="324"/>
      <c r="M21" s="316"/>
      <c r="N21" s="86"/>
      <c r="O21" s="86"/>
      <c r="P21" s="86"/>
      <c r="Q21" s="86"/>
      <c r="R21" s="86"/>
      <c r="S21" s="86"/>
      <c r="T21" s="588"/>
      <c r="U21" s="588"/>
    </row>
    <row r="22" spans="1:21" ht="15" customHeight="1" x14ac:dyDescent="0.25">
      <c r="A22" s="168" t="s">
        <v>300</v>
      </c>
      <c r="B22" s="310"/>
      <c r="C22" s="309"/>
      <c r="D22" s="310"/>
      <c r="E22" s="86"/>
      <c r="F22" s="168">
        <v>26</v>
      </c>
      <c r="G22" s="315"/>
      <c r="H22" s="324"/>
      <c r="I22" s="316"/>
      <c r="J22" s="314"/>
      <c r="K22" s="315"/>
      <c r="L22" s="324"/>
      <c r="M22" s="316"/>
      <c r="N22" s="86"/>
      <c r="O22" s="86"/>
      <c r="P22" s="86"/>
      <c r="Q22" s="86"/>
      <c r="R22" s="86"/>
      <c r="S22" s="86"/>
      <c r="T22" s="588"/>
      <c r="U22" s="588"/>
    </row>
    <row r="23" spans="1:21" x14ac:dyDescent="0.25">
      <c r="A23" s="168" t="s">
        <v>301</v>
      </c>
      <c r="B23" s="310"/>
      <c r="C23" s="309"/>
      <c r="D23" s="310"/>
      <c r="E23" s="86"/>
      <c r="F23" s="168">
        <v>27</v>
      </c>
      <c r="G23" s="315"/>
      <c r="H23" s="324"/>
      <c r="I23" s="316"/>
      <c r="J23" s="314"/>
      <c r="K23" s="315"/>
      <c r="L23" s="324"/>
      <c r="M23" s="316"/>
      <c r="N23" s="86"/>
      <c r="O23" s="86"/>
      <c r="P23" s="86"/>
      <c r="Q23" s="86"/>
      <c r="R23" s="86"/>
      <c r="S23" s="86"/>
      <c r="T23" s="588"/>
      <c r="U23" s="588"/>
    </row>
    <row r="24" spans="1:21" x14ac:dyDescent="0.25">
      <c r="A24" s="168" t="s">
        <v>302</v>
      </c>
      <c r="B24" s="310"/>
      <c r="C24" s="309"/>
      <c r="D24" s="310"/>
      <c r="E24" s="86"/>
      <c r="F24" s="168">
        <v>28</v>
      </c>
      <c r="G24" s="315"/>
      <c r="H24" s="324"/>
      <c r="I24" s="316"/>
      <c r="J24" s="314"/>
      <c r="K24" s="315"/>
      <c r="L24" s="324"/>
      <c r="M24" s="316"/>
      <c r="N24" s="86"/>
      <c r="O24" s="86"/>
      <c r="P24" s="86"/>
      <c r="Q24" s="86"/>
      <c r="R24" s="86"/>
      <c r="S24" s="86"/>
      <c r="T24" s="588"/>
      <c r="U24" s="588"/>
    </row>
    <row r="25" spans="1:21" x14ac:dyDescent="0.25">
      <c r="A25" s="168" t="s">
        <v>303</v>
      </c>
      <c r="B25" s="310"/>
      <c r="C25" s="309"/>
      <c r="D25" s="310"/>
      <c r="E25" s="86"/>
      <c r="F25" s="168">
        <v>29</v>
      </c>
      <c r="G25" s="315"/>
      <c r="H25" s="324"/>
      <c r="I25" s="316"/>
      <c r="J25" s="314"/>
      <c r="K25" s="315"/>
      <c r="L25" s="324"/>
      <c r="M25" s="316"/>
      <c r="N25" s="86"/>
      <c r="O25" s="86"/>
      <c r="P25" s="86"/>
      <c r="Q25" s="86"/>
      <c r="R25" s="86"/>
      <c r="S25" s="86"/>
      <c r="T25" s="588"/>
      <c r="U25" s="588"/>
    </row>
    <row r="26" spans="1:21" x14ac:dyDescent="0.25">
      <c r="A26" s="168" t="s">
        <v>304</v>
      </c>
      <c r="B26" s="310"/>
      <c r="C26" s="309"/>
      <c r="D26" s="310"/>
      <c r="E26" s="86"/>
      <c r="F26" s="168">
        <v>30</v>
      </c>
      <c r="G26" s="315"/>
      <c r="H26" s="324"/>
      <c r="I26" s="316"/>
      <c r="J26" s="314"/>
      <c r="K26" s="315"/>
      <c r="L26" s="324"/>
      <c r="M26" s="316"/>
      <c r="N26" s="86"/>
      <c r="O26" s="86"/>
      <c r="P26" s="86"/>
      <c r="Q26" s="86"/>
      <c r="R26" s="86"/>
      <c r="S26" s="86"/>
      <c r="T26" s="588"/>
      <c r="U26" s="588"/>
    </row>
    <row r="27" spans="1:21" x14ac:dyDescent="0.25">
      <c r="A27" s="168" t="s">
        <v>305</v>
      </c>
      <c r="B27" s="310"/>
      <c r="C27" s="309"/>
      <c r="D27" s="310"/>
      <c r="E27" s="86"/>
      <c r="F27" s="168">
        <v>31</v>
      </c>
      <c r="G27" s="315"/>
      <c r="H27" s="324"/>
      <c r="I27" s="316"/>
      <c r="J27" s="314"/>
      <c r="K27" s="315"/>
      <c r="L27" s="324"/>
      <c r="M27" s="316"/>
      <c r="N27" s="86"/>
      <c r="O27" s="86"/>
      <c r="P27" s="86"/>
      <c r="Q27" s="86"/>
      <c r="R27" s="86"/>
      <c r="S27" s="86"/>
      <c r="T27" s="588"/>
      <c r="U27" s="588"/>
    </row>
    <row r="28" spans="1:21" x14ac:dyDescent="0.25">
      <c r="A28" s="168" t="s">
        <v>306</v>
      </c>
      <c r="B28" s="310"/>
      <c r="C28" s="309"/>
      <c r="D28" s="310"/>
      <c r="E28" s="86"/>
      <c r="F28" s="168">
        <v>32</v>
      </c>
      <c r="G28" s="315"/>
      <c r="H28" s="324"/>
      <c r="I28" s="316"/>
      <c r="J28" s="314"/>
      <c r="K28" s="315"/>
      <c r="L28" s="324"/>
      <c r="M28" s="316"/>
      <c r="N28" s="86"/>
      <c r="O28" s="86"/>
      <c r="P28" s="86"/>
      <c r="Q28" s="86"/>
      <c r="R28" s="86"/>
      <c r="S28" s="86"/>
      <c r="T28" s="588"/>
      <c r="U28" s="588"/>
    </row>
    <row r="29" spans="1:21" x14ac:dyDescent="0.25">
      <c r="A29" s="168" t="s">
        <v>307</v>
      </c>
      <c r="B29" s="310"/>
      <c r="C29" s="309"/>
      <c r="D29" s="310"/>
      <c r="E29" s="86"/>
      <c r="F29" s="168">
        <v>33</v>
      </c>
      <c r="G29" s="315"/>
      <c r="H29" s="324"/>
      <c r="I29" s="316"/>
      <c r="J29" s="314"/>
      <c r="K29" s="315"/>
      <c r="L29" s="324"/>
      <c r="M29" s="316"/>
      <c r="N29" s="86"/>
      <c r="O29" s="86"/>
      <c r="P29" s="86"/>
      <c r="Q29" s="86"/>
      <c r="R29" s="86"/>
      <c r="S29" s="86"/>
      <c r="T29" s="588"/>
      <c r="U29" s="588"/>
    </row>
    <row r="30" spans="1:21" x14ac:dyDescent="0.25">
      <c r="A30" s="168" t="s">
        <v>308</v>
      </c>
      <c r="B30" s="310"/>
      <c r="C30" s="309"/>
      <c r="D30" s="310"/>
      <c r="E30" s="86"/>
      <c r="F30" s="168">
        <v>34</v>
      </c>
      <c r="G30" s="315"/>
      <c r="H30" s="324"/>
      <c r="I30" s="316"/>
      <c r="J30" s="314"/>
      <c r="K30" s="315"/>
      <c r="L30" s="324"/>
      <c r="M30" s="316"/>
      <c r="N30" s="86"/>
      <c r="O30" s="86"/>
      <c r="P30" s="86"/>
      <c r="Q30" s="86"/>
      <c r="R30" s="86"/>
      <c r="S30" s="86"/>
      <c r="T30" s="588"/>
      <c r="U30" s="588"/>
    </row>
    <row r="31" spans="1:21" x14ac:dyDescent="0.25">
      <c r="A31" s="168" t="s">
        <v>309</v>
      </c>
      <c r="B31" s="310"/>
      <c r="C31" s="309"/>
      <c r="D31" s="310"/>
      <c r="E31" s="86"/>
      <c r="F31" s="168">
        <v>35</v>
      </c>
      <c r="G31" s="315"/>
      <c r="H31" s="324"/>
      <c r="I31" s="316"/>
      <c r="J31" s="314"/>
      <c r="K31" s="315"/>
      <c r="L31" s="324"/>
      <c r="M31" s="316"/>
      <c r="N31" s="86"/>
      <c r="O31" s="86"/>
      <c r="P31" s="86"/>
      <c r="Q31" s="86"/>
      <c r="R31" s="86"/>
      <c r="S31" s="86"/>
      <c r="T31" s="588"/>
      <c r="U31" s="588"/>
    </row>
    <row r="32" spans="1:21" x14ac:dyDescent="0.25">
      <c r="A32" s="168" t="s">
        <v>310</v>
      </c>
      <c r="B32" s="310"/>
      <c r="C32" s="309"/>
      <c r="D32" s="310"/>
      <c r="E32" s="86"/>
      <c r="F32" s="168">
        <v>36</v>
      </c>
      <c r="G32" s="315"/>
      <c r="H32" s="324"/>
      <c r="I32" s="316"/>
      <c r="J32" s="314"/>
      <c r="K32" s="315"/>
      <c r="L32" s="324"/>
      <c r="M32" s="316"/>
      <c r="N32" s="86"/>
      <c r="O32" s="86"/>
      <c r="P32" s="86"/>
      <c r="Q32" s="86"/>
      <c r="R32" s="86"/>
      <c r="S32" s="86"/>
      <c r="T32" s="588"/>
      <c r="U32" s="588"/>
    </row>
    <row r="33" spans="1:21" x14ac:dyDescent="0.25">
      <c r="A33" s="168" t="s">
        <v>311</v>
      </c>
      <c r="B33" s="310"/>
      <c r="C33" s="309"/>
      <c r="D33" s="310"/>
      <c r="E33" s="86"/>
      <c r="F33" s="168">
        <v>37</v>
      </c>
      <c r="G33" s="315"/>
      <c r="H33" s="324"/>
      <c r="I33" s="316"/>
      <c r="J33" s="314"/>
      <c r="K33" s="315"/>
      <c r="L33" s="324"/>
      <c r="M33" s="316"/>
      <c r="N33" s="86"/>
      <c r="O33" s="86"/>
      <c r="P33" s="86"/>
      <c r="Q33" s="86"/>
      <c r="R33" s="86"/>
      <c r="S33" s="86"/>
      <c r="T33" s="588"/>
      <c r="U33" s="588"/>
    </row>
    <row r="34" spans="1:21" x14ac:dyDescent="0.25">
      <c r="A34" s="168" t="s">
        <v>312</v>
      </c>
      <c r="B34" s="310"/>
      <c r="C34" s="309"/>
      <c r="D34" s="310"/>
      <c r="E34" s="86"/>
      <c r="F34" s="168">
        <v>38</v>
      </c>
      <c r="G34" s="315"/>
      <c r="H34" s="324"/>
      <c r="I34" s="316"/>
      <c r="J34" s="314"/>
      <c r="K34" s="315"/>
      <c r="L34" s="324"/>
      <c r="M34" s="316"/>
      <c r="N34" s="86"/>
      <c r="O34" s="86"/>
      <c r="P34" s="86"/>
      <c r="Q34" s="86"/>
      <c r="R34" s="86"/>
      <c r="S34" s="86"/>
      <c r="T34" s="588"/>
      <c r="U34" s="588"/>
    </row>
    <row r="35" spans="1:21" x14ac:dyDescent="0.25">
      <c r="A35" s="168" t="s">
        <v>313</v>
      </c>
      <c r="B35" s="310"/>
      <c r="C35" s="309"/>
      <c r="D35" s="310"/>
      <c r="E35" s="86"/>
      <c r="F35" s="168">
        <v>39</v>
      </c>
      <c r="G35" s="315"/>
      <c r="H35" s="324"/>
      <c r="I35" s="316"/>
      <c r="J35" s="314"/>
      <c r="K35" s="315"/>
      <c r="L35" s="324"/>
      <c r="M35" s="316"/>
      <c r="N35" s="86"/>
      <c r="O35" s="86"/>
      <c r="P35" s="86"/>
      <c r="Q35" s="86"/>
      <c r="R35" s="86"/>
      <c r="S35" s="86"/>
      <c r="T35" s="588"/>
      <c r="U35" s="588"/>
    </row>
    <row r="36" spans="1:21" x14ac:dyDescent="0.25">
      <c r="A36" s="168" t="s">
        <v>314</v>
      </c>
      <c r="B36" s="310"/>
      <c r="C36" s="309"/>
      <c r="D36" s="310"/>
      <c r="E36" s="86"/>
      <c r="F36" s="168">
        <v>40</v>
      </c>
      <c r="G36" s="315"/>
      <c r="H36" s="324"/>
      <c r="I36" s="316"/>
      <c r="J36" s="314"/>
      <c r="K36" s="315"/>
      <c r="L36" s="324"/>
      <c r="M36" s="316"/>
      <c r="N36" s="86"/>
      <c r="O36" s="86"/>
      <c r="P36" s="86"/>
      <c r="Q36" s="86"/>
      <c r="R36" s="86"/>
      <c r="S36" s="86"/>
      <c r="T36" s="588"/>
      <c r="U36" s="588"/>
    </row>
    <row r="37" spans="1:21" x14ac:dyDescent="0.25">
      <c r="A37" s="168" t="s">
        <v>315</v>
      </c>
      <c r="B37" s="310"/>
      <c r="C37" s="309"/>
      <c r="D37" s="310"/>
      <c r="E37" s="86"/>
      <c r="F37" s="168">
        <v>41</v>
      </c>
      <c r="G37" s="315"/>
      <c r="H37" s="324"/>
      <c r="I37" s="316"/>
      <c r="J37" s="314"/>
      <c r="K37" s="315"/>
      <c r="L37" s="324"/>
      <c r="M37" s="316"/>
      <c r="N37" s="86"/>
      <c r="O37" s="86"/>
      <c r="P37" s="86"/>
      <c r="Q37" s="86"/>
      <c r="R37" s="86"/>
      <c r="S37" s="86"/>
      <c r="T37" s="588"/>
      <c r="U37" s="588"/>
    </row>
    <row r="38" spans="1:21" ht="14.45" customHeight="1" x14ac:dyDescent="0.25">
      <c r="A38" s="168" t="s">
        <v>316</v>
      </c>
      <c r="B38" s="310"/>
      <c r="C38" s="309"/>
      <c r="D38" s="310"/>
      <c r="E38" s="86"/>
      <c r="F38" s="168">
        <v>42</v>
      </c>
      <c r="G38" s="315"/>
      <c r="H38" s="324"/>
      <c r="I38" s="316"/>
      <c r="J38" s="314"/>
      <c r="K38" s="315"/>
      <c r="L38" s="324"/>
      <c r="M38" s="316"/>
      <c r="N38" s="86"/>
      <c r="O38" s="86"/>
      <c r="P38" s="86"/>
      <c r="Q38" s="86"/>
      <c r="R38" s="86"/>
      <c r="S38" s="86"/>
      <c r="T38" s="588"/>
      <c r="U38" s="588"/>
    </row>
    <row r="39" spans="1:21" x14ac:dyDescent="0.25">
      <c r="A39" s="168" t="s">
        <v>317</v>
      </c>
      <c r="B39" s="310"/>
      <c r="C39" s="309"/>
      <c r="D39" s="310"/>
      <c r="E39" s="86"/>
      <c r="F39" s="168">
        <v>43</v>
      </c>
      <c r="G39" s="315"/>
      <c r="H39" s="324"/>
      <c r="I39" s="316"/>
      <c r="J39" s="314"/>
      <c r="K39" s="315"/>
      <c r="L39" s="324"/>
      <c r="M39" s="316"/>
      <c r="N39" s="86"/>
      <c r="O39" s="86"/>
      <c r="P39" s="86"/>
      <c r="Q39" s="86"/>
      <c r="R39" s="86"/>
      <c r="S39" s="86"/>
      <c r="T39" s="588"/>
      <c r="U39" s="588"/>
    </row>
    <row r="40" spans="1:21" x14ac:dyDescent="0.25">
      <c r="A40" s="168" t="s">
        <v>318</v>
      </c>
      <c r="B40" s="310"/>
      <c r="C40" s="309"/>
      <c r="D40" s="310"/>
      <c r="E40" s="86"/>
      <c r="F40" s="168">
        <v>44</v>
      </c>
      <c r="G40" s="315"/>
      <c r="H40" s="324"/>
      <c r="I40" s="316"/>
      <c r="J40" s="314"/>
      <c r="K40" s="315"/>
      <c r="L40" s="324"/>
      <c r="M40" s="316"/>
      <c r="N40" s="86"/>
      <c r="O40" s="86"/>
      <c r="P40" s="86"/>
      <c r="Q40" s="86"/>
      <c r="R40" s="86"/>
      <c r="S40" s="86"/>
      <c r="T40" s="588"/>
      <c r="U40" s="588"/>
    </row>
    <row r="41" spans="1:21" x14ac:dyDescent="0.25">
      <c r="A41" s="346" t="s">
        <v>370</v>
      </c>
      <c r="B41" s="310"/>
      <c r="C41" s="309"/>
      <c r="D41" s="311"/>
      <c r="E41" s="86"/>
      <c r="F41" s="168">
        <v>45</v>
      </c>
      <c r="G41" s="315"/>
      <c r="H41" s="324"/>
      <c r="I41" s="316"/>
      <c r="J41" s="314"/>
      <c r="K41" s="315"/>
      <c r="L41" s="324"/>
      <c r="M41" s="316"/>
      <c r="N41" s="86"/>
      <c r="O41" s="86"/>
      <c r="P41" s="86"/>
      <c r="Q41" s="86"/>
      <c r="R41" s="86"/>
      <c r="S41" s="86"/>
      <c r="T41" s="588"/>
      <c r="U41" s="588"/>
    </row>
    <row r="42" spans="1:21" x14ac:dyDescent="0.25">
      <c r="A42" s="346" t="s">
        <v>371</v>
      </c>
      <c r="B42" s="310"/>
      <c r="C42" s="309"/>
      <c r="D42" s="310"/>
      <c r="E42" s="86"/>
      <c r="F42" s="168">
        <v>46</v>
      </c>
      <c r="G42" s="315"/>
      <c r="H42" s="324"/>
      <c r="I42" s="316"/>
      <c r="J42" s="314"/>
      <c r="K42" s="315"/>
      <c r="L42" s="324"/>
      <c r="M42" s="316"/>
      <c r="N42" s="86"/>
      <c r="O42" s="86"/>
      <c r="P42" s="86"/>
      <c r="Q42" s="86"/>
      <c r="R42" s="86"/>
      <c r="S42" s="86"/>
      <c r="T42" s="588"/>
      <c r="U42" s="588"/>
    </row>
    <row r="43" spans="1:21" x14ac:dyDescent="0.25">
      <c r="A43" s="346" t="s">
        <v>372</v>
      </c>
      <c r="B43" s="351"/>
      <c r="C43" s="175"/>
      <c r="D43" s="351"/>
      <c r="E43" s="86"/>
      <c r="F43" s="168">
        <v>47</v>
      </c>
      <c r="G43" s="315"/>
      <c r="H43" s="324"/>
      <c r="I43" s="316"/>
      <c r="J43" s="314"/>
      <c r="K43" s="315"/>
      <c r="L43" s="324"/>
      <c r="M43" s="316"/>
      <c r="N43" s="86"/>
      <c r="O43" s="86"/>
      <c r="P43" s="86"/>
      <c r="Q43" s="86"/>
      <c r="R43" s="86"/>
      <c r="S43" s="86"/>
      <c r="T43" s="588"/>
      <c r="U43" s="588"/>
    </row>
    <row r="44" spans="1:21" x14ac:dyDescent="0.25">
      <c r="A44" s="346" t="s">
        <v>373</v>
      </c>
      <c r="B44" s="351"/>
      <c r="C44" s="175"/>
      <c r="D44" s="351"/>
      <c r="E44" s="86"/>
      <c r="F44" s="168">
        <v>48</v>
      </c>
      <c r="G44" s="315"/>
      <c r="H44" s="324"/>
      <c r="I44" s="316"/>
      <c r="J44" s="314"/>
      <c r="K44" s="315"/>
      <c r="L44" s="324"/>
      <c r="M44" s="316"/>
      <c r="N44" s="86"/>
      <c r="O44" s="86"/>
      <c r="P44" s="86"/>
      <c r="Q44" s="86"/>
      <c r="R44" s="86"/>
      <c r="S44" s="86"/>
      <c r="T44" s="588"/>
      <c r="U44" s="588"/>
    </row>
    <row r="45" spans="1:21" x14ac:dyDescent="0.25">
      <c r="A45" s="346" t="s">
        <v>374</v>
      </c>
      <c r="B45" s="351"/>
      <c r="C45" s="175"/>
      <c r="D45" s="351"/>
      <c r="E45" s="86"/>
      <c r="F45" s="168">
        <v>49</v>
      </c>
      <c r="G45" s="315"/>
      <c r="H45" s="324"/>
      <c r="I45" s="316"/>
      <c r="J45" s="314"/>
      <c r="K45" s="315"/>
      <c r="L45" s="324"/>
      <c r="M45" s="316"/>
      <c r="N45" s="86"/>
      <c r="O45" s="86"/>
      <c r="P45" s="86"/>
      <c r="Q45" s="86"/>
      <c r="R45" s="86"/>
      <c r="S45" s="86"/>
      <c r="T45" s="588"/>
      <c r="U45" s="588"/>
    </row>
    <row r="46" spans="1:21" x14ac:dyDescent="0.25">
      <c r="A46" s="346" t="s">
        <v>375</v>
      </c>
      <c r="B46" s="351"/>
      <c r="C46" s="175"/>
      <c r="D46" s="351"/>
      <c r="E46" s="86"/>
      <c r="F46" s="168">
        <v>50</v>
      </c>
      <c r="G46" s="315"/>
      <c r="H46" s="324"/>
      <c r="I46" s="316"/>
      <c r="J46" s="314"/>
      <c r="K46" s="315"/>
      <c r="L46" s="324"/>
      <c r="M46" s="316"/>
      <c r="N46" s="86"/>
      <c r="O46" s="86"/>
      <c r="P46" s="86"/>
      <c r="Q46" s="86"/>
      <c r="R46" s="86"/>
      <c r="S46" s="86"/>
      <c r="T46" s="588"/>
      <c r="U46" s="588"/>
    </row>
    <row r="47" spans="1:21" x14ac:dyDescent="0.25">
      <c r="A47" s="346" t="s">
        <v>376</v>
      </c>
      <c r="B47" s="351"/>
      <c r="C47" s="175"/>
      <c r="D47" s="351"/>
      <c r="E47" s="86"/>
      <c r="F47" s="168">
        <v>51</v>
      </c>
      <c r="G47" s="315"/>
      <c r="H47" s="324"/>
      <c r="I47" s="316"/>
      <c r="J47" s="314"/>
      <c r="K47" s="315"/>
      <c r="L47" s="324"/>
      <c r="M47" s="316"/>
      <c r="N47" s="86"/>
      <c r="O47" s="86"/>
      <c r="P47" s="86"/>
      <c r="Q47" s="86"/>
      <c r="R47" s="86"/>
      <c r="S47" s="86"/>
      <c r="T47" s="588"/>
      <c r="U47" s="588"/>
    </row>
    <row r="48" spans="1:21" x14ac:dyDescent="0.25">
      <c r="A48" s="346" t="s">
        <v>377</v>
      </c>
      <c r="B48" s="351"/>
      <c r="C48" s="175"/>
      <c r="D48" s="351"/>
      <c r="E48" s="86"/>
      <c r="F48" s="168">
        <v>52</v>
      </c>
      <c r="G48" s="315"/>
      <c r="H48" s="324"/>
      <c r="I48" s="316"/>
      <c r="J48" s="314"/>
      <c r="K48" s="315"/>
      <c r="L48" s="324"/>
      <c r="M48" s="316"/>
      <c r="N48" s="86"/>
      <c r="O48" s="86"/>
      <c r="P48" s="86"/>
      <c r="Q48" s="86"/>
      <c r="R48" s="86"/>
      <c r="S48" s="86"/>
      <c r="T48" s="86"/>
      <c r="U48" s="86"/>
    </row>
    <row r="49" spans="1:21" x14ac:dyDescent="0.25">
      <c r="A49" s="346" t="s">
        <v>378</v>
      </c>
      <c r="B49" s="351"/>
      <c r="C49" s="175"/>
      <c r="D49" s="351"/>
      <c r="E49" s="86"/>
      <c r="F49" s="168">
        <v>53</v>
      </c>
      <c r="G49" s="315"/>
      <c r="H49" s="324"/>
      <c r="I49" s="316"/>
      <c r="J49" s="314"/>
      <c r="K49" s="315"/>
      <c r="L49" s="324"/>
      <c r="M49" s="316"/>
      <c r="N49" s="86"/>
      <c r="O49" s="86"/>
      <c r="P49" s="86"/>
      <c r="Q49" s="86"/>
      <c r="R49" s="86"/>
      <c r="S49" s="86"/>
      <c r="T49" s="86"/>
      <c r="U49" s="86"/>
    </row>
    <row r="50" spans="1:21" x14ac:dyDescent="0.25">
      <c r="A50" s="346" t="s">
        <v>379</v>
      </c>
      <c r="B50" s="351"/>
      <c r="C50" s="175"/>
      <c r="D50" s="351"/>
      <c r="E50" s="86"/>
      <c r="F50" s="168">
        <v>54</v>
      </c>
      <c r="G50" s="315"/>
      <c r="H50" s="324"/>
      <c r="I50" s="316"/>
      <c r="J50" s="314"/>
      <c r="K50" s="315"/>
      <c r="L50" s="324"/>
      <c r="M50" s="316"/>
      <c r="N50" s="86"/>
      <c r="O50" s="86"/>
      <c r="P50" s="86"/>
      <c r="Q50" s="86"/>
      <c r="R50" s="86"/>
      <c r="S50" s="86"/>
      <c r="T50" s="86"/>
      <c r="U50" s="86"/>
    </row>
    <row r="51" spans="1:21" x14ac:dyDescent="0.25">
      <c r="A51" s="346" t="s">
        <v>380</v>
      </c>
      <c r="B51" s="351"/>
      <c r="C51" s="175"/>
      <c r="D51" s="351"/>
      <c r="E51" s="86"/>
      <c r="F51" s="168">
        <v>55</v>
      </c>
      <c r="G51" s="315"/>
      <c r="H51" s="324"/>
      <c r="I51" s="316"/>
      <c r="J51" s="314"/>
      <c r="K51" s="315"/>
      <c r="L51" s="324"/>
      <c r="M51" s="316"/>
      <c r="N51" s="86"/>
      <c r="O51" s="86"/>
      <c r="P51" s="86"/>
      <c r="Q51" s="86"/>
      <c r="R51" s="86"/>
      <c r="S51" s="86"/>
      <c r="T51" s="86"/>
      <c r="U51" s="86"/>
    </row>
    <row r="52" spans="1:21" x14ac:dyDescent="0.25">
      <c r="A52" s="346" t="s">
        <v>381</v>
      </c>
      <c r="B52" s="351"/>
      <c r="C52" s="175"/>
      <c r="D52" s="351"/>
      <c r="E52" s="86"/>
      <c r="F52" s="168">
        <v>56</v>
      </c>
      <c r="G52" s="315"/>
      <c r="H52" s="324"/>
      <c r="I52" s="316"/>
      <c r="J52" s="314"/>
      <c r="K52" s="315"/>
      <c r="L52" s="324"/>
      <c r="M52" s="316"/>
      <c r="N52" s="86"/>
      <c r="O52" s="86"/>
      <c r="P52" s="86"/>
      <c r="Q52" s="86"/>
      <c r="R52" s="86"/>
      <c r="S52" s="86"/>
      <c r="T52" s="86"/>
      <c r="U52" s="86"/>
    </row>
    <row r="53" spans="1:21" x14ac:dyDescent="0.25">
      <c r="A53" s="346" t="s">
        <v>382</v>
      </c>
      <c r="B53" s="351"/>
      <c r="C53" s="175"/>
      <c r="D53" s="351"/>
      <c r="E53" s="86"/>
      <c r="F53" s="168">
        <v>57</v>
      </c>
      <c r="G53" s="315"/>
      <c r="H53" s="324"/>
      <c r="I53" s="316"/>
      <c r="J53" s="314"/>
      <c r="K53" s="315"/>
      <c r="L53" s="324"/>
      <c r="M53" s="316"/>
      <c r="N53" s="86"/>
      <c r="O53" s="86"/>
      <c r="P53" s="86"/>
      <c r="Q53" s="86"/>
      <c r="R53" s="86"/>
      <c r="S53" s="86"/>
      <c r="T53" s="86"/>
      <c r="U53" s="86"/>
    </row>
    <row r="54" spans="1:21" x14ac:dyDescent="0.25">
      <c r="A54" s="346" t="s">
        <v>383</v>
      </c>
      <c r="B54" s="351"/>
      <c r="C54" s="175"/>
      <c r="D54" s="351"/>
      <c r="E54" s="86"/>
      <c r="F54" s="168">
        <v>58</v>
      </c>
      <c r="G54" s="315"/>
      <c r="H54" s="324"/>
      <c r="I54" s="316"/>
      <c r="J54" s="314"/>
      <c r="K54" s="315"/>
      <c r="L54" s="324"/>
      <c r="M54" s="316"/>
      <c r="N54" s="86"/>
      <c r="O54" s="86"/>
      <c r="P54" s="86"/>
      <c r="Q54" s="86"/>
      <c r="R54" s="86"/>
      <c r="S54" s="86"/>
      <c r="T54" s="86"/>
      <c r="U54" s="86"/>
    </row>
    <row r="55" spans="1:21" x14ac:dyDescent="0.25">
      <c r="A55" s="346" t="s">
        <v>384</v>
      </c>
      <c r="B55" s="351"/>
      <c r="C55" s="175"/>
      <c r="D55" s="351"/>
      <c r="E55" s="86"/>
      <c r="F55" s="168">
        <v>59</v>
      </c>
      <c r="G55" s="315"/>
      <c r="H55" s="324"/>
      <c r="I55" s="316"/>
      <c r="J55" s="314"/>
      <c r="K55" s="315"/>
      <c r="L55" s="324"/>
      <c r="M55" s="316"/>
      <c r="N55" s="86"/>
      <c r="O55" s="86"/>
      <c r="P55" s="86"/>
      <c r="Q55" s="86"/>
      <c r="R55" s="86"/>
      <c r="S55" s="86"/>
      <c r="T55" s="86"/>
      <c r="U55" s="86"/>
    </row>
    <row r="56" spans="1:21" x14ac:dyDescent="0.25">
      <c r="A56" s="346" t="s">
        <v>385</v>
      </c>
      <c r="B56" s="351"/>
      <c r="C56" s="175"/>
      <c r="D56" s="351"/>
      <c r="E56" s="86"/>
      <c r="F56" s="168">
        <v>60</v>
      </c>
      <c r="G56" s="315"/>
      <c r="H56" s="324"/>
      <c r="I56" s="316"/>
      <c r="J56" s="314"/>
      <c r="K56" s="315"/>
      <c r="L56" s="324"/>
      <c r="M56" s="316"/>
      <c r="N56" s="86"/>
      <c r="O56" s="86"/>
      <c r="P56" s="86"/>
      <c r="Q56" s="86"/>
      <c r="R56" s="86"/>
      <c r="S56" s="86"/>
      <c r="T56" s="86"/>
      <c r="U56" s="86"/>
    </row>
    <row r="57" spans="1:21" x14ac:dyDescent="0.25">
      <c r="A57" s="346" t="s">
        <v>386</v>
      </c>
      <c r="B57" s="351"/>
      <c r="C57" s="175"/>
      <c r="D57" s="351"/>
      <c r="E57" s="86"/>
      <c r="F57" s="168">
        <v>61</v>
      </c>
      <c r="G57" s="315"/>
      <c r="H57" s="324"/>
      <c r="I57" s="316"/>
      <c r="J57" s="314"/>
      <c r="K57" s="315"/>
      <c r="L57" s="324"/>
      <c r="M57" s="316"/>
      <c r="N57" s="86"/>
      <c r="O57" s="86"/>
      <c r="P57" s="86"/>
      <c r="Q57" s="86"/>
      <c r="R57" s="86"/>
      <c r="S57" s="86"/>
      <c r="T57" s="86"/>
      <c r="U57" s="86"/>
    </row>
    <row r="58" spans="1:21" x14ac:dyDescent="0.25">
      <c r="A58" s="346" t="s">
        <v>387</v>
      </c>
      <c r="B58" s="351"/>
      <c r="C58" s="175"/>
      <c r="D58" s="351"/>
      <c r="E58" s="86"/>
      <c r="F58" s="168">
        <v>62</v>
      </c>
      <c r="G58" s="315"/>
      <c r="H58" s="324"/>
      <c r="I58" s="316"/>
      <c r="J58" s="314"/>
      <c r="K58" s="315"/>
      <c r="L58" s="324"/>
      <c r="M58" s="316"/>
      <c r="N58" s="86"/>
      <c r="O58" s="86"/>
      <c r="P58" s="86"/>
      <c r="Q58" s="86"/>
      <c r="R58" s="86"/>
      <c r="S58" s="86"/>
      <c r="T58" s="86"/>
      <c r="U58" s="86"/>
    </row>
    <row r="59" spans="1:21" x14ac:dyDescent="0.25">
      <c r="A59" s="346" t="s">
        <v>388</v>
      </c>
      <c r="B59" s="351"/>
      <c r="C59" s="175"/>
      <c r="D59" s="351"/>
      <c r="E59" s="86"/>
      <c r="F59" s="168">
        <v>63</v>
      </c>
      <c r="G59" s="315"/>
      <c r="H59" s="324"/>
      <c r="I59" s="316"/>
      <c r="J59" s="314"/>
      <c r="K59" s="315"/>
      <c r="L59" s="324"/>
      <c r="M59" s="316"/>
      <c r="N59" s="86"/>
      <c r="O59" s="86"/>
      <c r="P59" s="86"/>
      <c r="Q59" s="86"/>
      <c r="R59" s="86"/>
      <c r="S59" s="86"/>
      <c r="T59" s="86"/>
      <c r="U59" s="86"/>
    </row>
    <row r="60" spans="1:21" x14ac:dyDescent="0.25">
      <c r="A60" s="346" t="s">
        <v>389</v>
      </c>
      <c r="B60" s="351"/>
      <c r="C60" s="175"/>
      <c r="D60" s="351"/>
      <c r="E60" s="86"/>
      <c r="F60" s="168">
        <v>64</v>
      </c>
      <c r="G60" s="315"/>
      <c r="H60" s="324"/>
      <c r="I60" s="316"/>
      <c r="J60" s="314"/>
      <c r="K60" s="315"/>
      <c r="L60" s="324"/>
      <c r="M60" s="316"/>
      <c r="N60" s="86"/>
      <c r="O60" s="86"/>
      <c r="P60" s="86"/>
      <c r="Q60" s="86"/>
      <c r="R60" s="86"/>
      <c r="S60" s="86"/>
      <c r="T60" s="86"/>
      <c r="U60" s="86"/>
    </row>
    <row r="61" spans="1:21" x14ac:dyDescent="0.25">
      <c r="A61" s="346" t="s">
        <v>390</v>
      </c>
      <c r="B61" s="351"/>
      <c r="C61" s="175"/>
      <c r="D61" s="351"/>
      <c r="E61" s="86"/>
      <c r="F61" s="168">
        <v>65</v>
      </c>
      <c r="G61" s="315"/>
      <c r="H61" s="324"/>
      <c r="I61" s="316"/>
      <c r="J61" s="314"/>
      <c r="K61" s="315"/>
      <c r="L61" s="324"/>
      <c r="M61" s="316"/>
      <c r="N61" s="86"/>
      <c r="O61" s="86"/>
      <c r="P61" s="86"/>
      <c r="Q61" s="86"/>
      <c r="R61" s="86"/>
      <c r="S61" s="86"/>
      <c r="T61" s="86"/>
      <c r="U61" s="86"/>
    </row>
    <row r="62" spans="1:21" x14ac:dyDescent="0.25">
      <c r="A62" s="346" t="s">
        <v>391</v>
      </c>
      <c r="B62" s="351"/>
      <c r="C62" s="175"/>
      <c r="D62" s="351"/>
      <c r="E62" s="86"/>
      <c r="F62" s="168">
        <v>66</v>
      </c>
      <c r="G62" s="315"/>
      <c r="H62" s="324"/>
      <c r="I62" s="316"/>
      <c r="J62" s="314"/>
      <c r="K62" s="315"/>
      <c r="L62" s="324"/>
      <c r="M62" s="316"/>
      <c r="N62" s="86"/>
      <c r="O62" s="86"/>
      <c r="P62" s="86"/>
      <c r="Q62" s="86"/>
      <c r="R62" s="86"/>
      <c r="S62" s="86"/>
      <c r="T62" s="86"/>
      <c r="U62" s="86"/>
    </row>
    <row r="63" spans="1:21" x14ac:dyDescent="0.25">
      <c r="A63" s="346" t="s">
        <v>392</v>
      </c>
      <c r="B63" s="351"/>
      <c r="C63" s="175"/>
      <c r="D63" s="351"/>
      <c r="E63" s="86"/>
      <c r="F63" s="168">
        <v>67</v>
      </c>
      <c r="G63" s="315"/>
      <c r="H63" s="324"/>
      <c r="I63" s="316"/>
      <c r="J63" s="314"/>
      <c r="K63" s="315"/>
      <c r="L63" s="324"/>
      <c r="M63" s="316"/>
      <c r="N63" s="86"/>
      <c r="O63" s="86"/>
      <c r="P63" s="86"/>
      <c r="Q63" s="86"/>
      <c r="R63" s="86"/>
      <c r="S63" s="86"/>
      <c r="T63" s="86"/>
      <c r="U63" s="86"/>
    </row>
    <row r="64" spans="1:21" x14ac:dyDescent="0.25">
      <c r="A64" s="346" t="s">
        <v>393</v>
      </c>
      <c r="B64" s="351"/>
      <c r="C64" s="175"/>
      <c r="D64" s="351"/>
      <c r="E64" s="86"/>
      <c r="F64" s="168">
        <v>68</v>
      </c>
      <c r="G64" s="315"/>
      <c r="H64" s="324"/>
      <c r="I64" s="316"/>
      <c r="J64" s="314"/>
      <c r="K64" s="315"/>
      <c r="L64" s="324"/>
      <c r="M64" s="316"/>
      <c r="N64" s="86"/>
      <c r="O64" s="86"/>
      <c r="P64" s="86"/>
      <c r="Q64" s="86"/>
      <c r="R64" s="86"/>
      <c r="S64" s="86"/>
      <c r="T64" s="86"/>
      <c r="U64" s="86"/>
    </row>
    <row r="65" spans="1:21" x14ac:dyDescent="0.25">
      <c r="A65" s="346" t="s">
        <v>394</v>
      </c>
      <c r="B65" s="351"/>
      <c r="C65" s="175"/>
      <c r="D65" s="351"/>
      <c r="E65" s="86"/>
      <c r="F65" s="168">
        <v>69</v>
      </c>
      <c r="G65" s="315"/>
      <c r="H65" s="324"/>
      <c r="I65" s="316"/>
      <c r="J65" s="314"/>
      <c r="K65" s="315"/>
      <c r="L65" s="324"/>
      <c r="M65" s="316"/>
      <c r="N65" s="86"/>
      <c r="O65" s="86"/>
      <c r="P65" s="86"/>
      <c r="Q65" s="86"/>
      <c r="R65" s="86"/>
      <c r="S65" s="86"/>
      <c r="T65" s="86"/>
      <c r="U65" s="86"/>
    </row>
    <row r="66" spans="1:21" ht="15.75" thickBot="1" x14ac:dyDescent="0.3">
      <c r="A66" s="347" t="s">
        <v>395</v>
      </c>
      <c r="B66" s="352"/>
      <c r="C66" s="175"/>
      <c r="D66" s="352"/>
      <c r="E66" s="86"/>
      <c r="F66" s="169" t="s">
        <v>321</v>
      </c>
      <c r="G66" s="317"/>
      <c r="H66" s="472"/>
      <c r="I66" s="318"/>
      <c r="J66" s="314"/>
      <c r="K66" s="317"/>
      <c r="L66" s="472"/>
      <c r="M66" s="318"/>
      <c r="N66" s="86"/>
      <c r="O66" s="86"/>
      <c r="P66" s="86"/>
      <c r="Q66" s="86"/>
      <c r="R66" s="86"/>
      <c r="S66" s="86"/>
      <c r="T66" s="86"/>
      <c r="U66" s="86"/>
    </row>
    <row r="67" spans="1:21" ht="15.75" thickBot="1" x14ac:dyDescent="0.3">
      <c r="A67" s="344" t="s">
        <v>319</v>
      </c>
      <c r="B67" s="350">
        <f>SUM(B15:B66)</f>
        <v>0</v>
      </c>
      <c r="C67" s="175"/>
      <c r="D67" s="350">
        <f>SUM(D15:D66)</f>
        <v>0</v>
      </c>
      <c r="E67" s="86"/>
      <c r="F67" s="179" t="s">
        <v>319</v>
      </c>
      <c r="G67" s="319">
        <f>SUM(G15:G66)</f>
        <v>0</v>
      </c>
      <c r="H67" s="488">
        <f>SUM(H15:H66)</f>
        <v>0</v>
      </c>
      <c r="I67" s="320">
        <f t="shared" ref="I67:M67" si="1">SUM(I15:I66)</f>
        <v>0</v>
      </c>
      <c r="J67" s="314"/>
      <c r="K67" s="319">
        <f t="shared" si="1"/>
        <v>0</v>
      </c>
      <c r="L67" s="488">
        <f t="shared" si="1"/>
        <v>0</v>
      </c>
      <c r="M67" s="320">
        <f t="shared" si="1"/>
        <v>0</v>
      </c>
      <c r="N67" s="86"/>
      <c r="O67" s="588"/>
      <c r="P67" s="588"/>
      <c r="Q67" s="588"/>
      <c r="R67" s="588"/>
      <c r="S67" s="588"/>
      <c r="T67" s="588"/>
      <c r="U67" s="588"/>
    </row>
  </sheetData>
  <sheetProtection algorithmName="SHA-512" hashValue="N9xkuJzFhUFBd6pY3KUBWJqZKpt1r5ycifXeR9M0wlSGhUzjmcxnM1onv55+Zdj8bje8IWgZf5udk5z8fsGI/A==" saltValue="S/dBlTvjm+06LR1GrW4chg==" spinCount="100000" sheet="1" objects="1" scenarios="1"/>
  <mergeCells count="17">
    <mergeCell ref="K13:M13"/>
    <mergeCell ref="A13:A14"/>
    <mergeCell ref="B13:B14"/>
    <mergeCell ref="D13:D14"/>
    <mergeCell ref="F13:F14"/>
    <mergeCell ref="G13:I13"/>
    <mergeCell ref="P13:R13"/>
    <mergeCell ref="P19:R19"/>
    <mergeCell ref="S13:T13"/>
    <mergeCell ref="U13:U14"/>
    <mergeCell ref="P17:R17"/>
    <mergeCell ref="P18:R18"/>
    <mergeCell ref="A9:M9"/>
    <mergeCell ref="A10:M10"/>
    <mergeCell ref="A12:D12"/>
    <mergeCell ref="F12:M12"/>
    <mergeCell ref="O12:U12"/>
  </mergeCells>
  <dataValidations count="1">
    <dataValidation type="whole" operator="greaterThanOrEqual" allowBlank="1" showInputMessage="1" showErrorMessage="1" error="Please enter a whole number greater than or equal to 0." sqref="B15:B66 D15:D66 G15:I66 K15:M66 P15:T19" xr:uid="{00000000-0002-0000-0A00-000000000000}">
      <formula1>0</formula1>
    </dataValidation>
  </dataValidations>
  <pageMargins left="0.7" right="0.7" top="0.75" bottom="0.75" header="0.3" footer="0.3"/>
  <pageSetup paperSize="5" scale="67" fitToHeight="0"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499984740745262"/>
    <pageSetUpPr fitToPage="1"/>
  </sheetPr>
  <dimension ref="A1:V196"/>
  <sheetViews>
    <sheetView zoomScaleNormal="100" workbookViewId="0">
      <selection activeCell="G20" sqref="G20"/>
    </sheetView>
  </sheetViews>
  <sheetFormatPr defaultColWidth="9.140625" defaultRowHeight="15" x14ac:dyDescent="0.25"/>
  <cols>
    <col min="1" max="1" width="36.5703125" style="87" customWidth="1"/>
    <col min="2" max="2" width="10.7109375" style="87" customWidth="1"/>
    <col min="3" max="9" width="13.7109375" style="87" customWidth="1"/>
    <col min="10" max="16" width="10.7109375" style="87" customWidth="1"/>
    <col min="17" max="22" width="13.7109375" style="87" customWidth="1"/>
    <col min="23" max="16384" width="9.140625" style="87"/>
  </cols>
  <sheetData>
    <row r="1" spans="1:22" s="85" customFormat="1" ht="15" customHeight="1" x14ac:dyDescent="0.25"/>
    <row r="2" spans="1:22" s="85" customFormat="1" ht="15" customHeight="1" x14ac:dyDescent="0.25"/>
    <row r="3" spans="1:22" s="85" customFormat="1" ht="15" customHeight="1" x14ac:dyDescent="0.25"/>
    <row r="4" spans="1:22" s="85" customFormat="1" ht="15" customHeight="1" x14ac:dyDescent="0.25"/>
    <row r="5" spans="1:22" s="85" customFormat="1" ht="15" customHeight="1" x14ac:dyDescent="0.25"/>
    <row r="6" spans="1:22" s="85" customFormat="1" ht="15" customHeight="1" x14ac:dyDescent="0.25"/>
    <row r="7" spans="1:22" s="85" customFormat="1" ht="15" customHeight="1" x14ac:dyDescent="0.25"/>
    <row r="8" spans="1:22" s="85" customFormat="1" ht="15" customHeight="1" thickBot="1" x14ac:dyDescent="0.3"/>
    <row r="9" spans="1:22" ht="18.75" x14ac:dyDescent="0.25">
      <c r="A9" s="1088" t="s">
        <v>188</v>
      </c>
      <c r="B9" s="1088"/>
      <c r="C9" s="1088"/>
      <c r="D9" s="1088"/>
      <c r="E9" s="1088"/>
      <c r="F9" s="1088"/>
      <c r="G9" s="1088"/>
      <c r="H9" s="1088"/>
      <c r="I9" s="1088"/>
      <c r="J9" s="1080" t="s">
        <v>523</v>
      </c>
      <c r="K9" s="1081"/>
      <c r="L9" s="1081"/>
      <c r="M9" s="1081"/>
      <c r="N9" s="1082"/>
      <c r="O9" s="650" t="str">
        <f>Home!J23</f>
        <v/>
      </c>
      <c r="P9" s="1086" t="s">
        <v>535</v>
      </c>
      <c r="Q9" s="1145"/>
      <c r="R9" s="1145"/>
      <c r="S9" s="1145"/>
      <c r="T9" s="662"/>
      <c r="U9" s="86"/>
      <c r="V9" s="86"/>
    </row>
    <row r="10" spans="1:22" ht="19.5" thickBot="1" x14ac:dyDescent="0.3">
      <c r="A10" s="1088" t="s">
        <v>796</v>
      </c>
      <c r="B10" s="1088"/>
      <c r="C10" s="1088"/>
      <c r="D10" s="1088"/>
      <c r="E10" s="1088"/>
      <c r="F10" s="1088"/>
      <c r="G10" s="1088"/>
      <c r="H10" s="1088"/>
      <c r="I10" s="1088"/>
      <c r="J10" s="1083" t="s">
        <v>524</v>
      </c>
      <c r="K10" s="1084"/>
      <c r="L10" s="1084"/>
      <c r="M10" s="1084"/>
      <c r="N10" s="1085"/>
      <c r="O10" s="651" t="str">
        <f>Home!J24</f>
        <v/>
      </c>
      <c r="P10" s="1086" t="s">
        <v>535</v>
      </c>
      <c r="Q10" s="1145"/>
      <c r="R10" s="1145"/>
      <c r="S10" s="1145"/>
      <c r="T10" s="662"/>
      <c r="U10" s="86"/>
      <c r="V10" s="86"/>
    </row>
    <row r="11" spans="1:22" ht="15.75" customHeight="1" thickBot="1" x14ac:dyDescent="0.3">
      <c r="A11" s="86" t="s">
        <v>185</v>
      </c>
      <c r="B11" s="86"/>
      <c r="C11" s="86"/>
      <c r="D11" s="86"/>
      <c r="E11" s="86"/>
      <c r="F11" s="86"/>
      <c r="G11" s="86"/>
      <c r="H11" s="86"/>
      <c r="I11" s="86"/>
      <c r="J11" s="86"/>
      <c r="K11" s="588"/>
      <c r="L11" s="86"/>
      <c r="M11" s="86"/>
      <c r="N11" s="86"/>
      <c r="O11" s="86"/>
      <c r="P11" s="86"/>
      <c r="Q11" s="86"/>
      <c r="R11" s="86"/>
      <c r="S11" s="86"/>
      <c r="T11" s="588"/>
      <c r="U11" s="86"/>
      <c r="V11" s="86"/>
    </row>
    <row r="12" spans="1:22" ht="63" customHeight="1" thickBot="1" x14ac:dyDescent="0.3">
      <c r="A12" s="1154" t="s">
        <v>787</v>
      </c>
      <c r="B12" s="1096" t="s">
        <v>398</v>
      </c>
      <c r="C12" s="1063" t="s">
        <v>795</v>
      </c>
      <c r="D12" s="1064"/>
      <c r="E12" s="1064"/>
      <c r="F12" s="1064"/>
      <c r="G12" s="1064"/>
      <c r="H12" s="1064"/>
      <c r="I12" s="1071"/>
      <c r="J12" s="1052" t="s">
        <v>777</v>
      </c>
      <c r="K12" s="1053"/>
      <c r="L12" s="1053"/>
      <c r="M12" s="1053"/>
      <c r="N12" s="1053"/>
      <c r="O12" s="1053"/>
      <c r="P12" s="1053"/>
      <c r="Q12" s="1063" t="s">
        <v>505</v>
      </c>
      <c r="R12" s="1064"/>
      <c r="S12" s="1064"/>
      <c r="T12" s="1071"/>
      <c r="U12" s="1063" t="s">
        <v>781</v>
      </c>
      <c r="V12" s="1101"/>
    </row>
    <row r="13" spans="1:22" ht="15.75" customHeight="1" x14ac:dyDescent="0.25">
      <c r="A13" s="1155"/>
      <c r="B13" s="1097"/>
      <c r="C13" s="1068" t="s">
        <v>190</v>
      </c>
      <c r="D13" s="1094" t="s">
        <v>26</v>
      </c>
      <c r="E13" s="1158"/>
      <c r="F13" s="1161" t="s">
        <v>27</v>
      </c>
      <c r="G13" s="1162"/>
      <c r="H13" s="1159" t="s">
        <v>186</v>
      </c>
      <c r="I13" s="1059" t="s">
        <v>187</v>
      </c>
      <c r="J13" s="1157" t="s">
        <v>26</v>
      </c>
      <c r="K13" s="1158"/>
      <c r="L13" s="1089" t="s">
        <v>27</v>
      </c>
      <c r="M13" s="1090"/>
      <c r="N13" s="1090"/>
      <c r="O13" s="1090"/>
      <c r="P13" s="1091"/>
      <c r="Q13" s="1065" t="s">
        <v>289</v>
      </c>
      <c r="R13" s="1092" t="s">
        <v>778</v>
      </c>
      <c r="S13" s="1092" t="s">
        <v>779</v>
      </c>
      <c r="T13" s="1103" t="s">
        <v>780</v>
      </c>
      <c r="U13" s="1065" t="s">
        <v>405</v>
      </c>
      <c r="V13" s="1103" t="s">
        <v>470</v>
      </c>
    </row>
    <row r="14" spans="1:22" ht="51.75" customHeight="1" x14ac:dyDescent="0.25">
      <c r="A14" s="1155"/>
      <c r="B14" s="1097"/>
      <c r="C14" s="1069"/>
      <c r="D14" s="865" t="s">
        <v>336</v>
      </c>
      <c r="E14" s="639" t="s">
        <v>801</v>
      </c>
      <c r="F14" s="626" t="s">
        <v>336</v>
      </c>
      <c r="G14" s="624" t="s">
        <v>801</v>
      </c>
      <c r="H14" s="1160"/>
      <c r="I14" s="1060"/>
      <c r="J14" s="913" t="s">
        <v>179</v>
      </c>
      <c r="K14" s="915" t="s">
        <v>775</v>
      </c>
      <c r="L14" s="608" t="s">
        <v>179</v>
      </c>
      <c r="M14" s="859" t="s">
        <v>728</v>
      </c>
      <c r="N14" s="609" t="s">
        <v>718</v>
      </c>
      <c r="O14" s="609" t="s">
        <v>180</v>
      </c>
      <c r="P14" s="610" t="s">
        <v>182</v>
      </c>
      <c r="Q14" s="1066"/>
      <c r="R14" s="1093"/>
      <c r="S14" s="1093"/>
      <c r="T14" s="1146"/>
      <c r="U14" s="1102"/>
      <c r="V14" s="1104"/>
    </row>
    <row r="15" spans="1:22" ht="15.75" customHeight="1" thickBot="1" x14ac:dyDescent="0.3">
      <c r="A15" s="1156"/>
      <c r="B15" s="1098"/>
      <c r="C15" s="951" t="s">
        <v>189</v>
      </c>
      <c r="D15" s="906" t="s">
        <v>29</v>
      </c>
      <c r="E15" s="930" t="s">
        <v>29</v>
      </c>
      <c r="F15" s="931" t="s">
        <v>29</v>
      </c>
      <c r="G15" s="929" t="s">
        <v>29</v>
      </c>
      <c r="H15" s="932" t="s">
        <v>28</v>
      </c>
      <c r="I15" s="933" t="s">
        <v>28</v>
      </c>
      <c r="J15" s="914" t="s">
        <v>178</v>
      </c>
      <c r="K15" s="916" t="s">
        <v>178</v>
      </c>
      <c r="L15" s="606" t="s">
        <v>178</v>
      </c>
      <c r="M15" s="611" t="s">
        <v>178</v>
      </c>
      <c r="N15" s="607" t="s">
        <v>178</v>
      </c>
      <c r="O15" s="607" t="s">
        <v>178</v>
      </c>
      <c r="P15" s="612" t="s">
        <v>178</v>
      </c>
      <c r="Q15" s="866" t="s">
        <v>178</v>
      </c>
      <c r="R15" s="50" t="s">
        <v>178</v>
      </c>
      <c r="S15" s="682" t="s">
        <v>178</v>
      </c>
      <c r="T15" s="367" t="s">
        <v>178</v>
      </c>
      <c r="U15" s="707" t="s">
        <v>28</v>
      </c>
      <c r="V15" s="367" t="s">
        <v>469</v>
      </c>
    </row>
    <row r="16" spans="1:22" ht="15.75" customHeight="1" thickBot="1" x14ac:dyDescent="0.3">
      <c r="A16" s="826"/>
      <c r="B16" s="354"/>
      <c r="C16" s="818" t="s">
        <v>174</v>
      </c>
      <c r="D16" s="818">
        <f t="shared" ref="D16:U16" si="0">SUM(D17:D196)</f>
        <v>0</v>
      </c>
      <c r="E16" s="818">
        <f t="shared" si="0"/>
        <v>0</v>
      </c>
      <c r="F16" s="818">
        <f t="shared" si="0"/>
        <v>0</v>
      </c>
      <c r="G16" s="818">
        <f t="shared" si="0"/>
        <v>0</v>
      </c>
      <c r="H16" s="812">
        <f t="shared" ref="H16" si="1">SUM(H17:H196)</f>
        <v>0</v>
      </c>
      <c r="I16" s="812">
        <f t="shared" ref="I16" si="2">SUM(I17:I196)</f>
        <v>0</v>
      </c>
      <c r="J16" s="824">
        <f>SUM(J17:J196)</f>
        <v>0</v>
      </c>
      <c r="K16" s="824">
        <f>SUM(K17:K196)</f>
        <v>0</v>
      </c>
      <c r="L16" s="824">
        <f t="shared" si="0"/>
        <v>0</v>
      </c>
      <c r="M16" s="824">
        <f t="shared" si="0"/>
        <v>0</v>
      </c>
      <c r="N16" s="824">
        <f t="shared" si="0"/>
        <v>0</v>
      </c>
      <c r="O16" s="824">
        <f t="shared" si="0"/>
        <v>0</v>
      </c>
      <c r="P16" s="824">
        <f t="shared" si="0"/>
        <v>0</v>
      </c>
      <c r="Q16" s="824">
        <f t="shared" si="0"/>
        <v>0</v>
      </c>
      <c r="R16" s="824">
        <f t="shared" si="0"/>
        <v>0</v>
      </c>
      <c r="S16" s="824">
        <f t="shared" si="0"/>
        <v>0</v>
      </c>
      <c r="T16" s="824">
        <f t="shared" si="0"/>
        <v>0</v>
      </c>
      <c r="U16" s="825">
        <f t="shared" si="0"/>
        <v>0</v>
      </c>
      <c r="V16" s="825"/>
    </row>
    <row r="17" spans="1:22" x14ac:dyDescent="0.25">
      <c r="A17" s="52"/>
      <c r="B17" s="191"/>
      <c r="C17" s="140"/>
      <c r="D17" s="53"/>
      <c r="E17" s="54"/>
      <c r="F17" s="180"/>
      <c r="G17" s="181"/>
      <c r="H17" s="194"/>
      <c r="I17" s="195"/>
      <c r="J17" s="886"/>
      <c r="K17" s="204"/>
      <c r="L17" s="200"/>
      <c r="M17" s="201"/>
      <c r="N17" s="201"/>
      <c r="O17" s="201"/>
      <c r="P17" s="202"/>
      <c r="Q17" s="203"/>
      <c r="R17" s="202"/>
      <c r="S17" s="202"/>
      <c r="T17" s="202"/>
      <c r="U17" s="369" t="str">
        <f>IF(SUM(H17:I17)=0,"",SUM(H17:I17))</f>
        <v/>
      </c>
      <c r="V17" s="467"/>
    </row>
    <row r="18" spans="1:22" x14ac:dyDescent="0.25">
      <c r="A18" s="55"/>
      <c r="B18" s="192"/>
      <c r="C18" s="141"/>
      <c r="D18" s="56"/>
      <c r="E18" s="57"/>
      <c r="F18" s="182"/>
      <c r="G18" s="183"/>
      <c r="H18" s="196"/>
      <c r="I18" s="197"/>
      <c r="J18" s="887"/>
      <c r="K18" s="209"/>
      <c r="L18" s="205"/>
      <c r="M18" s="206"/>
      <c r="N18" s="206"/>
      <c r="O18" s="206"/>
      <c r="P18" s="207"/>
      <c r="Q18" s="208"/>
      <c r="R18" s="207"/>
      <c r="S18" s="207"/>
      <c r="T18" s="207"/>
      <c r="U18" s="370" t="str">
        <f t="shared" ref="U18:U81" si="3">IF(SUM(H18:I18)=0,"",SUM(H18:I18))</f>
        <v/>
      </c>
      <c r="V18" s="468"/>
    </row>
    <row r="19" spans="1:22" x14ac:dyDescent="0.25">
      <c r="A19" s="55"/>
      <c r="B19" s="192"/>
      <c r="C19" s="141"/>
      <c r="D19" s="56"/>
      <c r="E19" s="57"/>
      <c r="F19" s="182"/>
      <c r="G19" s="183"/>
      <c r="H19" s="196"/>
      <c r="I19" s="197"/>
      <c r="J19" s="887"/>
      <c r="K19" s="209"/>
      <c r="L19" s="205"/>
      <c r="M19" s="206"/>
      <c r="N19" s="206"/>
      <c r="O19" s="206"/>
      <c r="P19" s="207"/>
      <c r="Q19" s="208"/>
      <c r="R19" s="207"/>
      <c r="S19" s="207"/>
      <c r="T19" s="207"/>
      <c r="U19" s="370" t="str">
        <f t="shared" si="3"/>
        <v/>
      </c>
      <c r="V19" s="468"/>
    </row>
    <row r="20" spans="1:22" x14ac:dyDescent="0.25">
      <c r="A20" s="55"/>
      <c r="B20" s="192"/>
      <c r="C20" s="141"/>
      <c r="D20" s="56"/>
      <c r="E20" s="57"/>
      <c r="F20" s="182"/>
      <c r="G20" s="183"/>
      <c r="H20" s="196"/>
      <c r="I20" s="197"/>
      <c r="J20" s="887"/>
      <c r="K20" s="209"/>
      <c r="L20" s="205"/>
      <c r="M20" s="206"/>
      <c r="N20" s="206"/>
      <c r="O20" s="206"/>
      <c r="P20" s="207"/>
      <c r="Q20" s="208"/>
      <c r="R20" s="207"/>
      <c r="S20" s="207"/>
      <c r="T20" s="207"/>
      <c r="U20" s="370" t="str">
        <f t="shared" si="3"/>
        <v/>
      </c>
      <c r="V20" s="468"/>
    </row>
    <row r="21" spans="1:22" x14ac:dyDescent="0.25">
      <c r="A21" s="55"/>
      <c r="B21" s="192"/>
      <c r="C21" s="141"/>
      <c r="D21" s="56"/>
      <c r="E21" s="57"/>
      <c r="F21" s="182"/>
      <c r="G21" s="183"/>
      <c r="H21" s="196"/>
      <c r="I21" s="197"/>
      <c r="J21" s="887"/>
      <c r="K21" s="209"/>
      <c r="L21" s="205"/>
      <c r="M21" s="206"/>
      <c r="N21" s="206"/>
      <c r="O21" s="206"/>
      <c r="P21" s="207"/>
      <c r="Q21" s="208"/>
      <c r="R21" s="207"/>
      <c r="S21" s="207"/>
      <c r="T21" s="207"/>
      <c r="U21" s="370" t="str">
        <f t="shared" si="3"/>
        <v/>
      </c>
      <c r="V21" s="468"/>
    </row>
    <row r="22" spans="1:22" x14ac:dyDescent="0.25">
      <c r="A22" s="55"/>
      <c r="B22" s="192"/>
      <c r="C22" s="141"/>
      <c r="D22" s="56"/>
      <c r="E22" s="57"/>
      <c r="F22" s="182"/>
      <c r="G22" s="183"/>
      <c r="H22" s="196"/>
      <c r="I22" s="197"/>
      <c r="J22" s="887"/>
      <c r="K22" s="209"/>
      <c r="L22" s="205"/>
      <c r="M22" s="206"/>
      <c r="N22" s="206"/>
      <c r="O22" s="206"/>
      <c r="P22" s="207"/>
      <c r="Q22" s="208"/>
      <c r="R22" s="207"/>
      <c r="S22" s="207"/>
      <c r="T22" s="207"/>
      <c r="U22" s="370" t="str">
        <f t="shared" si="3"/>
        <v/>
      </c>
      <c r="V22" s="468"/>
    </row>
    <row r="23" spans="1:22" x14ac:dyDescent="0.25">
      <c r="A23" s="55"/>
      <c r="B23" s="192"/>
      <c r="C23" s="141"/>
      <c r="D23" s="56"/>
      <c r="E23" s="57"/>
      <c r="F23" s="182"/>
      <c r="G23" s="183"/>
      <c r="H23" s="196"/>
      <c r="I23" s="197"/>
      <c r="J23" s="887"/>
      <c r="K23" s="209"/>
      <c r="L23" s="205"/>
      <c r="M23" s="206"/>
      <c r="N23" s="206"/>
      <c r="O23" s="206"/>
      <c r="P23" s="207"/>
      <c r="Q23" s="208"/>
      <c r="R23" s="207"/>
      <c r="S23" s="207"/>
      <c r="T23" s="207"/>
      <c r="U23" s="370" t="str">
        <f t="shared" si="3"/>
        <v/>
      </c>
      <c r="V23" s="468"/>
    </row>
    <row r="24" spans="1:22" x14ac:dyDescent="0.25">
      <c r="A24" s="55"/>
      <c r="B24" s="192"/>
      <c r="C24" s="141"/>
      <c r="D24" s="56"/>
      <c r="E24" s="57"/>
      <c r="F24" s="182"/>
      <c r="G24" s="183"/>
      <c r="H24" s="196"/>
      <c r="I24" s="197"/>
      <c r="J24" s="887"/>
      <c r="K24" s="209"/>
      <c r="L24" s="205"/>
      <c r="M24" s="206"/>
      <c r="N24" s="206"/>
      <c r="O24" s="206"/>
      <c r="P24" s="207"/>
      <c r="Q24" s="208"/>
      <c r="R24" s="207"/>
      <c r="S24" s="207"/>
      <c r="T24" s="207"/>
      <c r="U24" s="370" t="str">
        <f t="shared" si="3"/>
        <v/>
      </c>
      <c r="V24" s="468"/>
    </row>
    <row r="25" spans="1:22" x14ac:dyDescent="0.25">
      <c r="A25" s="55"/>
      <c r="B25" s="192"/>
      <c r="C25" s="141"/>
      <c r="D25" s="56"/>
      <c r="E25" s="57"/>
      <c r="F25" s="182"/>
      <c r="G25" s="183"/>
      <c r="H25" s="196"/>
      <c r="I25" s="197"/>
      <c r="J25" s="887"/>
      <c r="K25" s="209"/>
      <c r="L25" s="205"/>
      <c r="M25" s="206"/>
      <c r="N25" s="206"/>
      <c r="O25" s="206"/>
      <c r="P25" s="207"/>
      <c r="Q25" s="208"/>
      <c r="R25" s="207"/>
      <c r="S25" s="207"/>
      <c r="T25" s="207"/>
      <c r="U25" s="370" t="str">
        <f t="shared" si="3"/>
        <v/>
      </c>
      <c r="V25" s="468"/>
    </row>
    <row r="26" spans="1:22" x14ac:dyDescent="0.25">
      <c r="A26" s="55"/>
      <c r="B26" s="192"/>
      <c r="C26" s="141"/>
      <c r="D26" s="56"/>
      <c r="E26" s="57"/>
      <c r="F26" s="182"/>
      <c r="G26" s="183"/>
      <c r="H26" s="196"/>
      <c r="I26" s="197"/>
      <c r="J26" s="887"/>
      <c r="K26" s="209"/>
      <c r="L26" s="205"/>
      <c r="M26" s="206"/>
      <c r="N26" s="206"/>
      <c r="O26" s="206"/>
      <c r="P26" s="207"/>
      <c r="Q26" s="208"/>
      <c r="R26" s="207"/>
      <c r="S26" s="207"/>
      <c r="T26" s="207"/>
      <c r="U26" s="370" t="str">
        <f t="shared" si="3"/>
        <v/>
      </c>
      <c r="V26" s="468"/>
    </row>
    <row r="27" spans="1:22" x14ac:dyDescent="0.25">
      <c r="A27" s="55"/>
      <c r="B27" s="192"/>
      <c r="C27" s="141"/>
      <c r="D27" s="56"/>
      <c r="E27" s="57"/>
      <c r="F27" s="182"/>
      <c r="G27" s="183"/>
      <c r="H27" s="196"/>
      <c r="I27" s="197"/>
      <c r="J27" s="887"/>
      <c r="K27" s="209"/>
      <c r="L27" s="205"/>
      <c r="M27" s="206"/>
      <c r="N27" s="206"/>
      <c r="O27" s="206"/>
      <c r="P27" s="207"/>
      <c r="Q27" s="208"/>
      <c r="R27" s="207"/>
      <c r="S27" s="207"/>
      <c r="T27" s="207"/>
      <c r="U27" s="370" t="str">
        <f t="shared" si="3"/>
        <v/>
      </c>
      <c r="V27" s="468"/>
    </row>
    <row r="28" spans="1:22" x14ac:dyDescent="0.25">
      <c r="A28" s="55"/>
      <c r="B28" s="192"/>
      <c r="C28" s="141"/>
      <c r="D28" s="56"/>
      <c r="E28" s="57"/>
      <c r="F28" s="182"/>
      <c r="G28" s="183"/>
      <c r="H28" s="196"/>
      <c r="I28" s="197"/>
      <c r="J28" s="887"/>
      <c r="K28" s="209"/>
      <c r="L28" s="205"/>
      <c r="M28" s="206"/>
      <c r="N28" s="206"/>
      <c r="O28" s="206"/>
      <c r="P28" s="207"/>
      <c r="Q28" s="208"/>
      <c r="R28" s="207"/>
      <c r="S28" s="207"/>
      <c r="T28" s="207"/>
      <c r="U28" s="370" t="str">
        <f t="shared" si="3"/>
        <v/>
      </c>
      <c r="V28" s="468"/>
    </row>
    <row r="29" spans="1:22" x14ac:dyDescent="0.25">
      <c r="A29" s="55"/>
      <c r="B29" s="192"/>
      <c r="C29" s="141"/>
      <c r="D29" s="56"/>
      <c r="E29" s="57"/>
      <c r="F29" s="182"/>
      <c r="G29" s="183"/>
      <c r="H29" s="196"/>
      <c r="I29" s="197"/>
      <c r="J29" s="887"/>
      <c r="K29" s="209"/>
      <c r="L29" s="205"/>
      <c r="M29" s="206"/>
      <c r="N29" s="206"/>
      <c r="O29" s="206"/>
      <c r="P29" s="207"/>
      <c r="Q29" s="208"/>
      <c r="R29" s="207"/>
      <c r="S29" s="207"/>
      <c r="T29" s="207"/>
      <c r="U29" s="370" t="str">
        <f t="shared" si="3"/>
        <v/>
      </c>
      <c r="V29" s="468"/>
    </row>
    <row r="30" spans="1:22" x14ac:dyDescent="0.25">
      <c r="A30" s="55"/>
      <c r="B30" s="192"/>
      <c r="C30" s="141"/>
      <c r="D30" s="56"/>
      <c r="E30" s="57"/>
      <c r="F30" s="182"/>
      <c r="G30" s="183"/>
      <c r="H30" s="196"/>
      <c r="I30" s="197"/>
      <c r="J30" s="887"/>
      <c r="K30" s="209"/>
      <c r="L30" s="205"/>
      <c r="M30" s="206"/>
      <c r="N30" s="206"/>
      <c r="O30" s="206"/>
      <c r="P30" s="207"/>
      <c r="Q30" s="208"/>
      <c r="R30" s="207"/>
      <c r="S30" s="207"/>
      <c r="T30" s="207"/>
      <c r="U30" s="370" t="str">
        <f t="shared" si="3"/>
        <v/>
      </c>
      <c r="V30" s="468"/>
    </row>
    <row r="31" spans="1:22" x14ac:dyDescent="0.25">
      <c r="A31" s="55"/>
      <c r="B31" s="192"/>
      <c r="C31" s="141"/>
      <c r="D31" s="56"/>
      <c r="E31" s="57"/>
      <c r="F31" s="182"/>
      <c r="G31" s="183"/>
      <c r="H31" s="196"/>
      <c r="I31" s="197"/>
      <c r="J31" s="887"/>
      <c r="K31" s="209"/>
      <c r="L31" s="205"/>
      <c r="M31" s="206"/>
      <c r="N31" s="206"/>
      <c r="O31" s="206"/>
      <c r="P31" s="207"/>
      <c r="Q31" s="208"/>
      <c r="R31" s="207"/>
      <c r="S31" s="207"/>
      <c r="T31" s="207"/>
      <c r="U31" s="370" t="str">
        <f t="shared" si="3"/>
        <v/>
      </c>
      <c r="V31" s="468"/>
    </row>
    <row r="32" spans="1:22" x14ac:dyDescent="0.25">
      <c r="A32" s="55"/>
      <c r="B32" s="192"/>
      <c r="C32" s="141"/>
      <c r="D32" s="56"/>
      <c r="E32" s="57"/>
      <c r="F32" s="182"/>
      <c r="G32" s="183"/>
      <c r="H32" s="196"/>
      <c r="I32" s="197"/>
      <c r="J32" s="887"/>
      <c r="K32" s="209"/>
      <c r="L32" s="205"/>
      <c r="M32" s="206"/>
      <c r="N32" s="206"/>
      <c r="O32" s="206"/>
      <c r="P32" s="207"/>
      <c r="Q32" s="208"/>
      <c r="R32" s="207"/>
      <c r="S32" s="207"/>
      <c r="T32" s="207"/>
      <c r="U32" s="370" t="str">
        <f t="shared" si="3"/>
        <v/>
      </c>
      <c r="V32" s="468"/>
    </row>
    <row r="33" spans="1:22" x14ac:dyDescent="0.25">
      <c r="A33" s="55"/>
      <c r="B33" s="192"/>
      <c r="C33" s="141"/>
      <c r="D33" s="56"/>
      <c r="E33" s="57"/>
      <c r="F33" s="182"/>
      <c r="G33" s="183"/>
      <c r="H33" s="196"/>
      <c r="I33" s="197"/>
      <c r="J33" s="887"/>
      <c r="K33" s="209"/>
      <c r="L33" s="205"/>
      <c r="M33" s="206"/>
      <c r="N33" s="206"/>
      <c r="O33" s="206"/>
      <c r="P33" s="207"/>
      <c r="Q33" s="208"/>
      <c r="R33" s="207"/>
      <c r="S33" s="207"/>
      <c r="T33" s="207"/>
      <c r="U33" s="370" t="str">
        <f t="shared" si="3"/>
        <v/>
      </c>
      <c r="V33" s="468"/>
    </row>
    <row r="34" spans="1:22" x14ac:dyDescent="0.25">
      <c r="A34" s="55"/>
      <c r="B34" s="192"/>
      <c r="C34" s="141"/>
      <c r="D34" s="56"/>
      <c r="E34" s="57"/>
      <c r="F34" s="182"/>
      <c r="G34" s="183"/>
      <c r="H34" s="196"/>
      <c r="I34" s="197"/>
      <c r="J34" s="887"/>
      <c r="K34" s="209"/>
      <c r="L34" s="205"/>
      <c r="M34" s="206"/>
      <c r="N34" s="206"/>
      <c r="O34" s="206"/>
      <c r="P34" s="207"/>
      <c r="Q34" s="208"/>
      <c r="R34" s="207"/>
      <c r="S34" s="207"/>
      <c r="T34" s="207"/>
      <c r="U34" s="370" t="str">
        <f t="shared" si="3"/>
        <v/>
      </c>
      <c r="V34" s="468"/>
    </row>
    <row r="35" spans="1:22" x14ac:dyDescent="0.25">
      <c r="A35" s="55"/>
      <c r="B35" s="192"/>
      <c r="C35" s="141"/>
      <c r="D35" s="56"/>
      <c r="E35" s="57"/>
      <c r="F35" s="182"/>
      <c r="G35" s="183"/>
      <c r="H35" s="196"/>
      <c r="I35" s="197"/>
      <c r="J35" s="887"/>
      <c r="K35" s="209"/>
      <c r="L35" s="205"/>
      <c r="M35" s="206"/>
      <c r="N35" s="206"/>
      <c r="O35" s="206"/>
      <c r="P35" s="207"/>
      <c r="Q35" s="208"/>
      <c r="R35" s="207"/>
      <c r="S35" s="207"/>
      <c r="T35" s="207"/>
      <c r="U35" s="370" t="str">
        <f t="shared" si="3"/>
        <v/>
      </c>
      <c r="V35" s="468"/>
    </row>
    <row r="36" spans="1:22" x14ac:dyDescent="0.25">
      <c r="A36" s="55"/>
      <c r="B36" s="192"/>
      <c r="C36" s="141"/>
      <c r="D36" s="56"/>
      <c r="E36" s="57"/>
      <c r="F36" s="182"/>
      <c r="G36" s="183"/>
      <c r="H36" s="196"/>
      <c r="I36" s="197"/>
      <c r="J36" s="887"/>
      <c r="K36" s="209"/>
      <c r="L36" s="205"/>
      <c r="M36" s="206"/>
      <c r="N36" s="206"/>
      <c r="O36" s="206"/>
      <c r="P36" s="207"/>
      <c r="Q36" s="208"/>
      <c r="R36" s="207"/>
      <c r="S36" s="207"/>
      <c r="T36" s="207"/>
      <c r="U36" s="370" t="str">
        <f t="shared" si="3"/>
        <v/>
      </c>
      <c r="V36" s="468"/>
    </row>
    <row r="37" spans="1:22" x14ac:dyDescent="0.25">
      <c r="A37" s="55"/>
      <c r="B37" s="192"/>
      <c r="C37" s="141"/>
      <c r="D37" s="56"/>
      <c r="E37" s="57"/>
      <c r="F37" s="182"/>
      <c r="G37" s="183"/>
      <c r="H37" s="196"/>
      <c r="I37" s="197"/>
      <c r="J37" s="887"/>
      <c r="K37" s="209"/>
      <c r="L37" s="205"/>
      <c r="M37" s="206"/>
      <c r="N37" s="206"/>
      <c r="O37" s="206"/>
      <c r="P37" s="207"/>
      <c r="Q37" s="208"/>
      <c r="R37" s="207"/>
      <c r="S37" s="207"/>
      <c r="T37" s="207"/>
      <c r="U37" s="370" t="str">
        <f t="shared" si="3"/>
        <v/>
      </c>
      <c r="V37" s="468"/>
    </row>
    <row r="38" spans="1:22" x14ac:dyDescent="0.25">
      <c r="A38" s="55"/>
      <c r="B38" s="192"/>
      <c r="C38" s="141"/>
      <c r="D38" s="56"/>
      <c r="E38" s="57"/>
      <c r="F38" s="182"/>
      <c r="G38" s="183"/>
      <c r="H38" s="196"/>
      <c r="I38" s="197"/>
      <c r="J38" s="887"/>
      <c r="K38" s="209"/>
      <c r="L38" s="205"/>
      <c r="M38" s="206"/>
      <c r="N38" s="206"/>
      <c r="O38" s="206"/>
      <c r="P38" s="207"/>
      <c r="Q38" s="208"/>
      <c r="R38" s="207"/>
      <c r="S38" s="207"/>
      <c r="T38" s="207"/>
      <c r="U38" s="370" t="str">
        <f t="shared" si="3"/>
        <v/>
      </c>
      <c r="V38" s="468"/>
    </row>
    <row r="39" spans="1:22" x14ac:dyDescent="0.25">
      <c r="A39" s="55"/>
      <c r="B39" s="192"/>
      <c r="C39" s="141"/>
      <c r="D39" s="56"/>
      <c r="E39" s="57"/>
      <c r="F39" s="182"/>
      <c r="G39" s="183"/>
      <c r="H39" s="196"/>
      <c r="I39" s="197"/>
      <c r="J39" s="887"/>
      <c r="K39" s="209"/>
      <c r="L39" s="205"/>
      <c r="M39" s="206"/>
      <c r="N39" s="206"/>
      <c r="O39" s="206"/>
      <c r="P39" s="207"/>
      <c r="Q39" s="208"/>
      <c r="R39" s="207"/>
      <c r="S39" s="207"/>
      <c r="T39" s="207"/>
      <c r="U39" s="370" t="str">
        <f t="shared" si="3"/>
        <v/>
      </c>
      <c r="V39" s="468"/>
    </row>
    <row r="40" spans="1:22" x14ac:dyDescent="0.25">
      <c r="A40" s="55"/>
      <c r="B40" s="192"/>
      <c r="C40" s="141"/>
      <c r="D40" s="56"/>
      <c r="E40" s="57"/>
      <c r="F40" s="182"/>
      <c r="G40" s="183"/>
      <c r="H40" s="196"/>
      <c r="I40" s="197"/>
      <c r="J40" s="887"/>
      <c r="K40" s="209"/>
      <c r="L40" s="205"/>
      <c r="M40" s="206"/>
      <c r="N40" s="206"/>
      <c r="O40" s="206"/>
      <c r="P40" s="207"/>
      <c r="Q40" s="208"/>
      <c r="R40" s="207"/>
      <c r="S40" s="207"/>
      <c r="T40" s="207"/>
      <c r="U40" s="370" t="str">
        <f t="shared" si="3"/>
        <v/>
      </c>
      <c r="V40" s="468"/>
    </row>
    <row r="41" spans="1:22" x14ac:dyDescent="0.25">
      <c r="A41" s="55"/>
      <c r="B41" s="192"/>
      <c r="C41" s="141"/>
      <c r="D41" s="56"/>
      <c r="E41" s="57"/>
      <c r="F41" s="182"/>
      <c r="G41" s="183"/>
      <c r="H41" s="196"/>
      <c r="I41" s="197"/>
      <c r="J41" s="887"/>
      <c r="K41" s="209"/>
      <c r="L41" s="205"/>
      <c r="M41" s="206"/>
      <c r="N41" s="206"/>
      <c r="O41" s="206"/>
      <c r="P41" s="207"/>
      <c r="Q41" s="208"/>
      <c r="R41" s="207"/>
      <c r="S41" s="207"/>
      <c r="T41" s="207"/>
      <c r="U41" s="370" t="str">
        <f t="shared" si="3"/>
        <v/>
      </c>
      <c r="V41" s="468"/>
    </row>
    <row r="42" spans="1:22" x14ac:dyDescent="0.25">
      <c r="A42" s="55"/>
      <c r="B42" s="192"/>
      <c r="C42" s="141"/>
      <c r="D42" s="56"/>
      <c r="E42" s="57"/>
      <c r="F42" s="182"/>
      <c r="G42" s="183"/>
      <c r="H42" s="196"/>
      <c r="I42" s="197"/>
      <c r="J42" s="887"/>
      <c r="K42" s="209"/>
      <c r="L42" s="205"/>
      <c r="M42" s="206"/>
      <c r="N42" s="206"/>
      <c r="O42" s="206"/>
      <c r="P42" s="207"/>
      <c r="Q42" s="208"/>
      <c r="R42" s="207"/>
      <c r="S42" s="207"/>
      <c r="T42" s="207"/>
      <c r="U42" s="370" t="str">
        <f t="shared" si="3"/>
        <v/>
      </c>
      <c r="V42" s="468"/>
    </row>
    <row r="43" spans="1:22" x14ac:dyDescent="0.25">
      <c r="A43" s="55"/>
      <c r="B43" s="192"/>
      <c r="C43" s="141"/>
      <c r="D43" s="56"/>
      <c r="E43" s="57"/>
      <c r="F43" s="182"/>
      <c r="G43" s="183"/>
      <c r="H43" s="196"/>
      <c r="I43" s="197"/>
      <c r="J43" s="887"/>
      <c r="K43" s="209"/>
      <c r="L43" s="205"/>
      <c r="M43" s="206"/>
      <c r="N43" s="206"/>
      <c r="O43" s="206"/>
      <c r="P43" s="207"/>
      <c r="Q43" s="208"/>
      <c r="R43" s="207"/>
      <c r="S43" s="207"/>
      <c r="T43" s="207"/>
      <c r="U43" s="370" t="str">
        <f t="shared" si="3"/>
        <v/>
      </c>
      <c r="V43" s="468"/>
    </row>
    <row r="44" spans="1:22" x14ac:dyDescent="0.25">
      <c r="A44" s="55"/>
      <c r="B44" s="192"/>
      <c r="C44" s="141"/>
      <c r="D44" s="56"/>
      <c r="E44" s="57"/>
      <c r="F44" s="182"/>
      <c r="G44" s="183"/>
      <c r="H44" s="196"/>
      <c r="I44" s="197"/>
      <c r="J44" s="887"/>
      <c r="K44" s="209"/>
      <c r="L44" s="205"/>
      <c r="M44" s="206"/>
      <c r="N44" s="206"/>
      <c r="O44" s="206"/>
      <c r="P44" s="207"/>
      <c r="Q44" s="208"/>
      <c r="R44" s="207"/>
      <c r="S44" s="207"/>
      <c r="T44" s="207"/>
      <c r="U44" s="370" t="str">
        <f t="shared" si="3"/>
        <v/>
      </c>
      <c r="V44" s="468"/>
    </row>
    <row r="45" spans="1:22" x14ac:dyDescent="0.25">
      <c r="A45" s="55"/>
      <c r="B45" s="192"/>
      <c r="C45" s="141"/>
      <c r="D45" s="56"/>
      <c r="E45" s="57"/>
      <c r="F45" s="182"/>
      <c r="G45" s="183"/>
      <c r="H45" s="196"/>
      <c r="I45" s="197"/>
      <c r="J45" s="887"/>
      <c r="K45" s="209"/>
      <c r="L45" s="205"/>
      <c r="M45" s="206"/>
      <c r="N45" s="206"/>
      <c r="O45" s="206"/>
      <c r="P45" s="207"/>
      <c r="Q45" s="208"/>
      <c r="R45" s="207"/>
      <c r="S45" s="207"/>
      <c r="T45" s="207"/>
      <c r="U45" s="370" t="str">
        <f t="shared" si="3"/>
        <v/>
      </c>
      <c r="V45" s="468"/>
    </row>
    <row r="46" spans="1:22" x14ac:dyDescent="0.25">
      <c r="A46" s="55"/>
      <c r="B46" s="192"/>
      <c r="C46" s="141"/>
      <c r="D46" s="56"/>
      <c r="E46" s="57"/>
      <c r="F46" s="182"/>
      <c r="G46" s="183"/>
      <c r="H46" s="196"/>
      <c r="I46" s="197"/>
      <c r="J46" s="887"/>
      <c r="K46" s="209"/>
      <c r="L46" s="205"/>
      <c r="M46" s="206"/>
      <c r="N46" s="206"/>
      <c r="O46" s="206"/>
      <c r="P46" s="207"/>
      <c r="Q46" s="208"/>
      <c r="R46" s="207"/>
      <c r="S46" s="207"/>
      <c r="T46" s="207"/>
      <c r="U46" s="370" t="str">
        <f t="shared" si="3"/>
        <v/>
      </c>
      <c r="V46" s="468"/>
    </row>
    <row r="47" spans="1:22" x14ac:dyDescent="0.25">
      <c r="A47" s="55"/>
      <c r="B47" s="192"/>
      <c r="C47" s="141"/>
      <c r="D47" s="56"/>
      <c r="E47" s="57"/>
      <c r="F47" s="182"/>
      <c r="G47" s="183"/>
      <c r="H47" s="196"/>
      <c r="I47" s="197"/>
      <c r="J47" s="887"/>
      <c r="K47" s="209"/>
      <c r="L47" s="205"/>
      <c r="M47" s="206"/>
      <c r="N47" s="206"/>
      <c r="O47" s="206"/>
      <c r="P47" s="207"/>
      <c r="Q47" s="208"/>
      <c r="R47" s="207"/>
      <c r="S47" s="207"/>
      <c r="T47" s="207"/>
      <c r="U47" s="370" t="str">
        <f t="shared" si="3"/>
        <v/>
      </c>
      <c r="V47" s="468"/>
    </row>
    <row r="48" spans="1:22" x14ac:dyDescent="0.25">
      <c r="A48" s="55"/>
      <c r="B48" s="192"/>
      <c r="C48" s="141"/>
      <c r="D48" s="56"/>
      <c r="E48" s="57"/>
      <c r="F48" s="182"/>
      <c r="G48" s="183"/>
      <c r="H48" s="196"/>
      <c r="I48" s="197"/>
      <c r="J48" s="887"/>
      <c r="K48" s="209"/>
      <c r="L48" s="205"/>
      <c r="M48" s="206"/>
      <c r="N48" s="206"/>
      <c r="O48" s="206"/>
      <c r="P48" s="207"/>
      <c r="Q48" s="208"/>
      <c r="R48" s="207"/>
      <c r="S48" s="207"/>
      <c r="T48" s="207"/>
      <c r="U48" s="370" t="str">
        <f t="shared" si="3"/>
        <v/>
      </c>
      <c r="V48" s="468"/>
    </row>
    <row r="49" spans="1:22" x14ac:dyDescent="0.25">
      <c r="A49" s="55"/>
      <c r="B49" s="192"/>
      <c r="C49" s="141"/>
      <c r="D49" s="56"/>
      <c r="E49" s="57"/>
      <c r="F49" s="182"/>
      <c r="G49" s="183"/>
      <c r="H49" s="196"/>
      <c r="I49" s="197"/>
      <c r="J49" s="887"/>
      <c r="K49" s="209"/>
      <c r="L49" s="205"/>
      <c r="M49" s="206"/>
      <c r="N49" s="206"/>
      <c r="O49" s="206"/>
      <c r="P49" s="207"/>
      <c r="Q49" s="208"/>
      <c r="R49" s="207"/>
      <c r="S49" s="207"/>
      <c r="T49" s="207"/>
      <c r="U49" s="370" t="str">
        <f t="shared" si="3"/>
        <v/>
      </c>
      <c r="V49" s="468"/>
    </row>
    <row r="50" spans="1:22" x14ac:dyDescent="0.25">
      <c r="A50" s="55"/>
      <c r="B50" s="192"/>
      <c r="C50" s="141"/>
      <c r="D50" s="56"/>
      <c r="E50" s="57"/>
      <c r="F50" s="182"/>
      <c r="G50" s="183"/>
      <c r="H50" s="196"/>
      <c r="I50" s="197"/>
      <c r="J50" s="887"/>
      <c r="K50" s="209"/>
      <c r="L50" s="205"/>
      <c r="M50" s="206"/>
      <c r="N50" s="206"/>
      <c r="O50" s="206"/>
      <c r="P50" s="207"/>
      <c r="Q50" s="208"/>
      <c r="R50" s="207"/>
      <c r="S50" s="207"/>
      <c r="T50" s="207"/>
      <c r="U50" s="370" t="str">
        <f t="shared" si="3"/>
        <v/>
      </c>
      <c r="V50" s="468"/>
    </row>
    <row r="51" spans="1:22" x14ac:dyDescent="0.25">
      <c r="A51" s="55"/>
      <c r="B51" s="192"/>
      <c r="C51" s="141"/>
      <c r="D51" s="56"/>
      <c r="E51" s="57"/>
      <c r="F51" s="182"/>
      <c r="G51" s="183"/>
      <c r="H51" s="196"/>
      <c r="I51" s="197"/>
      <c r="J51" s="887"/>
      <c r="K51" s="209"/>
      <c r="L51" s="205"/>
      <c r="M51" s="206"/>
      <c r="N51" s="206"/>
      <c r="O51" s="206"/>
      <c r="P51" s="207"/>
      <c r="Q51" s="208"/>
      <c r="R51" s="207"/>
      <c r="S51" s="207"/>
      <c r="T51" s="207"/>
      <c r="U51" s="370" t="str">
        <f t="shared" si="3"/>
        <v/>
      </c>
      <c r="V51" s="468"/>
    </row>
    <row r="52" spans="1:22" x14ac:dyDescent="0.25">
      <c r="A52" s="55"/>
      <c r="B52" s="192"/>
      <c r="C52" s="141"/>
      <c r="D52" s="56"/>
      <c r="E52" s="57"/>
      <c r="F52" s="182"/>
      <c r="G52" s="183"/>
      <c r="H52" s="196"/>
      <c r="I52" s="197"/>
      <c r="J52" s="887"/>
      <c r="K52" s="209"/>
      <c r="L52" s="205"/>
      <c r="M52" s="206"/>
      <c r="N52" s="206"/>
      <c r="O52" s="206"/>
      <c r="P52" s="207"/>
      <c r="Q52" s="208"/>
      <c r="R52" s="207"/>
      <c r="S52" s="207"/>
      <c r="T52" s="207"/>
      <c r="U52" s="370" t="str">
        <f t="shared" si="3"/>
        <v/>
      </c>
      <c r="V52" s="468"/>
    </row>
    <row r="53" spans="1:22" x14ac:dyDescent="0.25">
      <c r="A53" s="55"/>
      <c r="B53" s="192"/>
      <c r="C53" s="141"/>
      <c r="D53" s="56"/>
      <c r="E53" s="57"/>
      <c r="F53" s="182"/>
      <c r="G53" s="183"/>
      <c r="H53" s="196"/>
      <c r="I53" s="197"/>
      <c r="J53" s="887"/>
      <c r="K53" s="209"/>
      <c r="L53" s="205"/>
      <c r="M53" s="206"/>
      <c r="N53" s="206"/>
      <c r="O53" s="206"/>
      <c r="P53" s="207"/>
      <c r="Q53" s="208"/>
      <c r="R53" s="207"/>
      <c r="S53" s="207"/>
      <c r="T53" s="207"/>
      <c r="U53" s="370" t="str">
        <f t="shared" si="3"/>
        <v/>
      </c>
      <c r="V53" s="468"/>
    </row>
    <row r="54" spans="1:22" x14ac:dyDescent="0.25">
      <c r="A54" s="55"/>
      <c r="B54" s="192"/>
      <c r="C54" s="141"/>
      <c r="D54" s="56"/>
      <c r="E54" s="57"/>
      <c r="F54" s="182"/>
      <c r="G54" s="183"/>
      <c r="H54" s="196"/>
      <c r="I54" s="197"/>
      <c r="J54" s="887"/>
      <c r="K54" s="209"/>
      <c r="L54" s="205"/>
      <c r="M54" s="206"/>
      <c r="N54" s="206"/>
      <c r="O54" s="206"/>
      <c r="P54" s="207"/>
      <c r="Q54" s="208"/>
      <c r="R54" s="207"/>
      <c r="S54" s="207"/>
      <c r="T54" s="207"/>
      <c r="U54" s="370" t="str">
        <f t="shared" si="3"/>
        <v/>
      </c>
      <c r="V54" s="468"/>
    </row>
    <row r="55" spans="1:22" x14ac:dyDescent="0.25">
      <c r="A55" s="55"/>
      <c r="B55" s="192"/>
      <c r="C55" s="141"/>
      <c r="D55" s="56"/>
      <c r="E55" s="57"/>
      <c r="F55" s="182"/>
      <c r="G55" s="183"/>
      <c r="H55" s="196"/>
      <c r="I55" s="197"/>
      <c r="J55" s="887"/>
      <c r="K55" s="209"/>
      <c r="L55" s="205"/>
      <c r="M55" s="206"/>
      <c r="N55" s="206"/>
      <c r="O55" s="206"/>
      <c r="P55" s="207"/>
      <c r="Q55" s="208"/>
      <c r="R55" s="207"/>
      <c r="S55" s="207"/>
      <c r="T55" s="207"/>
      <c r="U55" s="370" t="str">
        <f t="shared" si="3"/>
        <v/>
      </c>
      <c r="V55" s="468"/>
    </row>
    <row r="56" spans="1:22" x14ac:dyDescent="0.25">
      <c r="A56" s="55"/>
      <c r="B56" s="192"/>
      <c r="C56" s="141"/>
      <c r="D56" s="56"/>
      <c r="E56" s="57"/>
      <c r="F56" s="182"/>
      <c r="G56" s="183"/>
      <c r="H56" s="196"/>
      <c r="I56" s="197"/>
      <c r="J56" s="887"/>
      <c r="K56" s="209"/>
      <c r="L56" s="205"/>
      <c r="M56" s="206"/>
      <c r="N56" s="206"/>
      <c r="O56" s="206"/>
      <c r="P56" s="207"/>
      <c r="Q56" s="208"/>
      <c r="R56" s="207"/>
      <c r="S56" s="207"/>
      <c r="T56" s="207"/>
      <c r="U56" s="370" t="str">
        <f t="shared" si="3"/>
        <v/>
      </c>
      <c r="V56" s="468"/>
    </row>
    <row r="57" spans="1:22" x14ac:dyDescent="0.25">
      <c r="A57" s="55"/>
      <c r="B57" s="192"/>
      <c r="C57" s="141"/>
      <c r="D57" s="56"/>
      <c r="E57" s="57"/>
      <c r="F57" s="182"/>
      <c r="G57" s="183"/>
      <c r="H57" s="196"/>
      <c r="I57" s="197"/>
      <c r="J57" s="887"/>
      <c r="K57" s="209"/>
      <c r="L57" s="205"/>
      <c r="M57" s="206"/>
      <c r="N57" s="206"/>
      <c r="O57" s="206"/>
      <c r="P57" s="207"/>
      <c r="Q57" s="208"/>
      <c r="R57" s="207"/>
      <c r="S57" s="207"/>
      <c r="T57" s="207"/>
      <c r="U57" s="370" t="str">
        <f t="shared" si="3"/>
        <v/>
      </c>
      <c r="V57" s="468"/>
    </row>
    <row r="58" spans="1:22" x14ac:dyDescent="0.25">
      <c r="A58" s="55"/>
      <c r="B58" s="192"/>
      <c r="C58" s="141"/>
      <c r="D58" s="56"/>
      <c r="E58" s="57"/>
      <c r="F58" s="182"/>
      <c r="G58" s="183"/>
      <c r="H58" s="196"/>
      <c r="I58" s="197"/>
      <c r="J58" s="887"/>
      <c r="K58" s="209"/>
      <c r="L58" s="205"/>
      <c r="M58" s="206"/>
      <c r="N58" s="206"/>
      <c r="O58" s="206"/>
      <c r="P58" s="207"/>
      <c r="Q58" s="208"/>
      <c r="R58" s="207"/>
      <c r="S58" s="207"/>
      <c r="T58" s="207"/>
      <c r="U58" s="370" t="str">
        <f t="shared" si="3"/>
        <v/>
      </c>
      <c r="V58" s="468"/>
    </row>
    <row r="59" spans="1:22" x14ac:dyDescent="0.25">
      <c r="A59" s="55"/>
      <c r="B59" s="192"/>
      <c r="C59" s="141"/>
      <c r="D59" s="56"/>
      <c r="E59" s="57"/>
      <c r="F59" s="182"/>
      <c r="G59" s="183"/>
      <c r="H59" s="196"/>
      <c r="I59" s="197"/>
      <c r="J59" s="887"/>
      <c r="K59" s="209"/>
      <c r="L59" s="205"/>
      <c r="M59" s="206"/>
      <c r="N59" s="206"/>
      <c r="O59" s="206"/>
      <c r="P59" s="207"/>
      <c r="Q59" s="208"/>
      <c r="R59" s="207"/>
      <c r="S59" s="207"/>
      <c r="T59" s="207"/>
      <c r="U59" s="370" t="str">
        <f t="shared" si="3"/>
        <v/>
      </c>
      <c r="V59" s="468"/>
    </row>
    <row r="60" spans="1:22" x14ac:dyDescent="0.25">
      <c r="A60" s="55"/>
      <c r="B60" s="192"/>
      <c r="C60" s="141"/>
      <c r="D60" s="56"/>
      <c r="E60" s="57"/>
      <c r="F60" s="182"/>
      <c r="G60" s="183"/>
      <c r="H60" s="196"/>
      <c r="I60" s="197"/>
      <c r="J60" s="887"/>
      <c r="K60" s="209"/>
      <c r="L60" s="205"/>
      <c r="M60" s="206"/>
      <c r="N60" s="206"/>
      <c r="O60" s="206"/>
      <c r="P60" s="207"/>
      <c r="Q60" s="208"/>
      <c r="R60" s="207"/>
      <c r="S60" s="207"/>
      <c r="T60" s="207"/>
      <c r="U60" s="370" t="str">
        <f t="shared" si="3"/>
        <v/>
      </c>
      <c r="V60" s="468"/>
    </row>
    <row r="61" spans="1:22" x14ac:dyDescent="0.25">
      <c r="A61" s="55"/>
      <c r="B61" s="192"/>
      <c r="C61" s="141"/>
      <c r="D61" s="56"/>
      <c r="E61" s="57"/>
      <c r="F61" s="182"/>
      <c r="G61" s="183"/>
      <c r="H61" s="196"/>
      <c r="I61" s="197"/>
      <c r="J61" s="887"/>
      <c r="K61" s="209"/>
      <c r="L61" s="205"/>
      <c r="M61" s="206"/>
      <c r="N61" s="206"/>
      <c r="O61" s="206"/>
      <c r="P61" s="207"/>
      <c r="Q61" s="208"/>
      <c r="R61" s="207"/>
      <c r="S61" s="207"/>
      <c r="T61" s="207"/>
      <c r="U61" s="370" t="str">
        <f t="shared" si="3"/>
        <v/>
      </c>
      <c r="V61" s="468"/>
    </row>
    <row r="62" spans="1:22" x14ac:dyDescent="0.25">
      <c r="A62" s="55"/>
      <c r="B62" s="192"/>
      <c r="C62" s="141"/>
      <c r="D62" s="56"/>
      <c r="E62" s="57"/>
      <c r="F62" s="182"/>
      <c r="G62" s="183"/>
      <c r="H62" s="196"/>
      <c r="I62" s="197"/>
      <c r="J62" s="887"/>
      <c r="K62" s="209"/>
      <c r="L62" s="205"/>
      <c r="M62" s="206"/>
      <c r="N62" s="206"/>
      <c r="O62" s="206"/>
      <c r="P62" s="207"/>
      <c r="Q62" s="208"/>
      <c r="R62" s="207"/>
      <c r="S62" s="207"/>
      <c r="T62" s="207"/>
      <c r="U62" s="370" t="str">
        <f t="shared" si="3"/>
        <v/>
      </c>
      <c r="V62" s="468"/>
    </row>
    <row r="63" spans="1:22" x14ac:dyDescent="0.25">
      <c r="A63" s="55"/>
      <c r="B63" s="192"/>
      <c r="C63" s="141"/>
      <c r="D63" s="56"/>
      <c r="E63" s="57"/>
      <c r="F63" s="182"/>
      <c r="G63" s="183"/>
      <c r="H63" s="196"/>
      <c r="I63" s="197"/>
      <c r="J63" s="887"/>
      <c r="K63" s="209"/>
      <c r="L63" s="205"/>
      <c r="M63" s="206"/>
      <c r="N63" s="206"/>
      <c r="O63" s="206"/>
      <c r="P63" s="207"/>
      <c r="Q63" s="208"/>
      <c r="R63" s="207"/>
      <c r="S63" s="207"/>
      <c r="T63" s="207"/>
      <c r="U63" s="370" t="str">
        <f t="shared" si="3"/>
        <v/>
      </c>
      <c r="V63" s="468"/>
    </row>
    <row r="64" spans="1:22" x14ac:dyDescent="0.25">
      <c r="A64" s="55"/>
      <c r="B64" s="192"/>
      <c r="C64" s="141"/>
      <c r="D64" s="56"/>
      <c r="E64" s="57"/>
      <c r="F64" s="182"/>
      <c r="G64" s="183"/>
      <c r="H64" s="196"/>
      <c r="I64" s="197"/>
      <c r="J64" s="887"/>
      <c r="K64" s="209"/>
      <c r="L64" s="205"/>
      <c r="M64" s="206"/>
      <c r="N64" s="206"/>
      <c r="O64" s="206"/>
      <c r="P64" s="207"/>
      <c r="Q64" s="208"/>
      <c r="R64" s="207"/>
      <c r="S64" s="207"/>
      <c r="T64" s="207"/>
      <c r="U64" s="370" t="str">
        <f t="shared" si="3"/>
        <v/>
      </c>
      <c r="V64" s="468"/>
    </row>
    <row r="65" spans="1:22" x14ac:dyDescent="0.25">
      <c r="A65" s="55"/>
      <c r="B65" s="192"/>
      <c r="C65" s="141"/>
      <c r="D65" s="56"/>
      <c r="E65" s="57"/>
      <c r="F65" s="182"/>
      <c r="G65" s="183"/>
      <c r="H65" s="196"/>
      <c r="I65" s="197"/>
      <c r="J65" s="887"/>
      <c r="K65" s="209"/>
      <c r="L65" s="205"/>
      <c r="M65" s="206"/>
      <c r="N65" s="206"/>
      <c r="O65" s="206"/>
      <c r="P65" s="207"/>
      <c r="Q65" s="208"/>
      <c r="R65" s="207"/>
      <c r="S65" s="207"/>
      <c r="T65" s="207"/>
      <c r="U65" s="370" t="str">
        <f t="shared" si="3"/>
        <v/>
      </c>
      <c r="V65" s="468"/>
    </row>
    <row r="66" spans="1:22" x14ac:dyDescent="0.25">
      <c r="A66" s="55"/>
      <c r="B66" s="192"/>
      <c r="C66" s="141"/>
      <c r="D66" s="56"/>
      <c r="E66" s="57"/>
      <c r="F66" s="182"/>
      <c r="G66" s="183"/>
      <c r="H66" s="196"/>
      <c r="I66" s="197"/>
      <c r="J66" s="887"/>
      <c r="K66" s="209"/>
      <c r="L66" s="205"/>
      <c r="M66" s="206"/>
      <c r="N66" s="206"/>
      <c r="O66" s="206"/>
      <c r="P66" s="207"/>
      <c r="Q66" s="208"/>
      <c r="R66" s="207"/>
      <c r="S66" s="207"/>
      <c r="T66" s="207"/>
      <c r="U66" s="370" t="str">
        <f t="shared" si="3"/>
        <v/>
      </c>
      <c r="V66" s="468"/>
    </row>
    <row r="67" spans="1:22" x14ac:dyDescent="0.25">
      <c r="A67" s="55"/>
      <c r="B67" s="192"/>
      <c r="C67" s="141"/>
      <c r="D67" s="56"/>
      <c r="E67" s="57"/>
      <c r="F67" s="182"/>
      <c r="G67" s="183"/>
      <c r="H67" s="196"/>
      <c r="I67" s="197"/>
      <c r="J67" s="887"/>
      <c r="K67" s="209"/>
      <c r="L67" s="205"/>
      <c r="M67" s="206"/>
      <c r="N67" s="206"/>
      <c r="O67" s="206"/>
      <c r="P67" s="207"/>
      <c r="Q67" s="208"/>
      <c r="R67" s="207"/>
      <c r="S67" s="207"/>
      <c r="T67" s="207"/>
      <c r="U67" s="370" t="str">
        <f t="shared" si="3"/>
        <v/>
      </c>
      <c r="V67" s="468"/>
    </row>
    <row r="68" spans="1:22" x14ac:dyDescent="0.25">
      <c r="A68" s="55"/>
      <c r="B68" s="192"/>
      <c r="C68" s="141"/>
      <c r="D68" s="56"/>
      <c r="E68" s="57"/>
      <c r="F68" s="182"/>
      <c r="G68" s="183"/>
      <c r="H68" s="196"/>
      <c r="I68" s="197"/>
      <c r="J68" s="887"/>
      <c r="K68" s="209"/>
      <c r="L68" s="205"/>
      <c r="M68" s="206"/>
      <c r="N68" s="206"/>
      <c r="O68" s="206"/>
      <c r="P68" s="207"/>
      <c r="Q68" s="208"/>
      <c r="R68" s="207"/>
      <c r="S68" s="207"/>
      <c r="T68" s="207"/>
      <c r="U68" s="370" t="str">
        <f t="shared" si="3"/>
        <v/>
      </c>
      <c r="V68" s="468"/>
    </row>
    <row r="69" spans="1:22" x14ac:dyDescent="0.25">
      <c r="A69" s="55"/>
      <c r="B69" s="192"/>
      <c r="C69" s="141"/>
      <c r="D69" s="56"/>
      <c r="E69" s="57"/>
      <c r="F69" s="182"/>
      <c r="G69" s="183"/>
      <c r="H69" s="196"/>
      <c r="I69" s="197"/>
      <c r="J69" s="887"/>
      <c r="K69" s="209"/>
      <c r="L69" s="205"/>
      <c r="M69" s="206"/>
      <c r="N69" s="206"/>
      <c r="O69" s="206"/>
      <c r="P69" s="207"/>
      <c r="Q69" s="208"/>
      <c r="R69" s="207"/>
      <c r="S69" s="207"/>
      <c r="T69" s="207"/>
      <c r="U69" s="370" t="str">
        <f t="shared" si="3"/>
        <v/>
      </c>
      <c r="V69" s="468"/>
    </row>
    <row r="70" spans="1:22" x14ac:dyDescent="0.25">
      <c r="A70" s="55"/>
      <c r="B70" s="192"/>
      <c r="C70" s="141"/>
      <c r="D70" s="56"/>
      <c r="E70" s="57"/>
      <c r="F70" s="182"/>
      <c r="G70" s="183"/>
      <c r="H70" s="196"/>
      <c r="I70" s="197"/>
      <c r="J70" s="887"/>
      <c r="K70" s="209"/>
      <c r="L70" s="205"/>
      <c r="M70" s="206"/>
      <c r="N70" s="206"/>
      <c r="O70" s="206"/>
      <c r="P70" s="207"/>
      <c r="Q70" s="208"/>
      <c r="R70" s="207"/>
      <c r="S70" s="207"/>
      <c r="T70" s="207"/>
      <c r="U70" s="370" t="str">
        <f t="shared" si="3"/>
        <v/>
      </c>
      <c r="V70" s="468"/>
    </row>
    <row r="71" spans="1:22" x14ac:dyDescent="0.25">
      <c r="A71" s="55"/>
      <c r="B71" s="192"/>
      <c r="C71" s="141"/>
      <c r="D71" s="56"/>
      <c r="E71" s="57"/>
      <c r="F71" s="182"/>
      <c r="G71" s="183"/>
      <c r="H71" s="196"/>
      <c r="I71" s="197"/>
      <c r="J71" s="887"/>
      <c r="K71" s="209"/>
      <c r="L71" s="205"/>
      <c r="M71" s="206"/>
      <c r="N71" s="206"/>
      <c r="O71" s="206"/>
      <c r="P71" s="207"/>
      <c r="Q71" s="208"/>
      <c r="R71" s="207"/>
      <c r="S71" s="207"/>
      <c r="T71" s="207"/>
      <c r="U71" s="370" t="str">
        <f t="shared" si="3"/>
        <v/>
      </c>
      <c r="V71" s="468"/>
    </row>
    <row r="72" spans="1:22" x14ac:dyDescent="0.25">
      <c r="A72" s="55"/>
      <c r="B72" s="192"/>
      <c r="C72" s="141"/>
      <c r="D72" s="56"/>
      <c r="E72" s="57"/>
      <c r="F72" s="182"/>
      <c r="G72" s="183"/>
      <c r="H72" s="196"/>
      <c r="I72" s="197"/>
      <c r="J72" s="887"/>
      <c r="K72" s="209"/>
      <c r="L72" s="205"/>
      <c r="M72" s="206"/>
      <c r="N72" s="206"/>
      <c r="O72" s="206"/>
      <c r="P72" s="207"/>
      <c r="Q72" s="208"/>
      <c r="R72" s="207"/>
      <c r="S72" s="207"/>
      <c r="T72" s="207"/>
      <c r="U72" s="370" t="str">
        <f t="shared" si="3"/>
        <v/>
      </c>
      <c r="V72" s="468"/>
    </row>
    <row r="73" spans="1:22" x14ac:dyDescent="0.25">
      <c r="A73" s="55"/>
      <c r="B73" s="192"/>
      <c r="C73" s="141"/>
      <c r="D73" s="56"/>
      <c r="E73" s="57"/>
      <c r="F73" s="182"/>
      <c r="G73" s="183"/>
      <c r="H73" s="196"/>
      <c r="I73" s="197"/>
      <c r="J73" s="887"/>
      <c r="K73" s="209"/>
      <c r="L73" s="205"/>
      <c r="M73" s="206"/>
      <c r="N73" s="206"/>
      <c r="O73" s="206"/>
      <c r="P73" s="207"/>
      <c r="Q73" s="208"/>
      <c r="R73" s="207"/>
      <c r="S73" s="207"/>
      <c r="T73" s="207"/>
      <c r="U73" s="370" t="str">
        <f t="shared" si="3"/>
        <v/>
      </c>
      <c r="V73" s="468"/>
    </row>
    <row r="74" spans="1:22" x14ac:dyDescent="0.25">
      <c r="A74" s="55"/>
      <c r="B74" s="192"/>
      <c r="C74" s="141"/>
      <c r="D74" s="56"/>
      <c r="E74" s="57"/>
      <c r="F74" s="182"/>
      <c r="G74" s="183"/>
      <c r="H74" s="196"/>
      <c r="I74" s="197"/>
      <c r="J74" s="887"/>
      <c r="K74" s="209"/>
      <c r="L74" s="205"/>
      <c r="M74" s="206"/>
      <c r="N74" s="206"/>
      <c r="O74" s="206"/>
      <c r="P74" s="207"/>
      <c r="Q74" s="208"/>
      <c r="R74" s="207"/>
      <c r="S74" s="207"/>
      <c r="T74" s="207"/>
      <c r="U74" s="370" t="str">
        <f t="shared" si="3"/>
        <v/>
      </c>
      <c r="V74" s="468"/>
    </row>
    <row r="75" spans="1:22" x14ac:dyDescent="0.25">
      <c r="A75" s="55"/>
      <c r="B75" s="192"/>
      <c r="C75" s="141"/>
      <c r="D75" s="56"/>
      <c r="E75" s="57"/>
      <c r="F75" s="182"/>
      <c r="G75" s="183"/>
      <c r="H75" s="196"/>
      <c r="I75" s="197"/>
      <c r="J75" s="887"/>
      <c r="K75" s="209"/>
      <c r="L75" s="205"/>
      <c r="M75" s="206"/>
      <c r="N75" s="206"/>
      <c r="O75" s="206"/>
      <c r="P75" s="207"/>
      <c r="Q75" s="208"/>
      <c r="R75" s="207"/>
      <c r="S75" s="207"/>
      <c r="T75" s="207"/>
      <c r="U75" s="370" t="str">
        <f t="shared" si="3"/>
        <v/>
      </c>
      <c r="V75" s="468"/>
    </row>
    <row r="76" spans="1:22" x14ac:dyDescent="0.25">
      <c r="A76" s="55"/>
      <c r="B76" s="192"/>
      <c r="C76" s="141"/>
      <c r="D76" s="56"/>
      <c r="E76" s="57"/>
      <c r="F76" s="182"/>
      <c r="G76" s="183"/>
      <c r="H76" s="196"/>
      <c r="I76" s="197"/>
      <c r="J76" s="887"/>
      <c r="K76" s="209"/>
      <c r="L76" s="205"/>
      <c r="M76" s="206"/>
      <c r="N76" s="206"/>
      <c r="O76" s="206"/>
      <c r="P76" s="207"/>
      <c r="Q76" s="208"/>
      <c r="R76" s="207"/>
      <c r="S76" s="207"/>
      <c r="T76" s="207"/>
      <c r="U76" s="370" t="str">
        <f t="shared" si="3"/>
        <v/>
      </c>
      <c r="V76" s="468"/>
    </row>
    <row r="77" spans="1:22" x14ac:dyDescent="0.25">
      <c r="A77" s="55"/>
      <c r="B77" s="192"/>
      <c r="C77" s="141"/>
      <c r="D77" s="56"/>
      <c r="E77" s="57"/>
      <c r="F77" s="182"/>
      <c r="G77" s="183"/>
      <c r="H77" s="196"/>
      <c r="I77" s="197"/>
      <c r="J77" s="887"/>
      <c r="K77" s="209"/>
      <c r="L77" s="205"/>
      <c r="M77" s="206"/>
      <c r="N77" s="206"/>
      <c r="O77" s="206"/>
      <c r="P77" s="207"/>
      <c r="Q77" s="208"/>
      <c r="R77" s="207"/>
      <c r="S77" s="207"/>
      <c r="T77" s="207"/>
      <c r="U77" s="370" t="str">
        <f t="shared" si="3"/>
        <v/>
      </c>
      <c r="V77" s="468"/>
    </row>
    <row r="78" spans="1:22" x14ac:dyDescent="0.25">
      <c r="A78" s="55"/>
      <c r="B78" s="192"/>
      <c r="C78" s="141"/>
      <c r="D78" s="56"/>
      <c r="E78" s="57"/>
      <c r="F78" s="182"/>
      <c r="G78" s="183"/>
      <c r="H78" s="196"/>
      <c r="I78" s="197"/>
      <c r="J78" s="887"/>
      <c r="K78" s="209"/>
      <c r="L78" s="205"/>
      <c r="M78" s="206"/>
      <c r="N78" s="206"/>
      <c r="O78" s="206"/>
      <c r="P78" s="207"/>
      <c r="Q78" s="208"/>
      <c r="R78" s="207"/>
      <c r="S78" s="207"/>
      <c r="T78" s="207"/>
      <c r="U78" s="370" t="str">
        <f t="shared" si="3"/>
        <v/>
      </c>
      <c r="V78" s="468"/>
    </row>
    <row r="79" spans="1:22" x14ac:dyDescent="0.25">
      <c r="A79" s="55"/>
      <c r="B79" s="192"/>
      <c r="C79" s="141"/>
      <c r="D79" s="56"/>
      <c r="E79" s="57"/>
      <c r="F79" s="182"/>
      <c r="G79" s="183"/>
      <c r="H79" s="196"/>
      <c r="I79" s="197"/>
      <c r="J79" s="887"/>
      <c r="K79" s="209"/>
      <c r="L79" s="205"/>
      <c r="M79" s="206"/>
      <c r="N79" s="206"/>
      <c r="O79" s="206"/>
      <c r="P79" s="207"/>
      <c r="Q79" s="208"/>
      <c r="R79" s="207"/>
      <c r="S79" s="207"/>
      <c r="T79" s="207"/>
      <c r="U79" s="370" t="str">
        <f t="shared" si="3"/>
        <v/>
      </c>
      <c r="V79" s="468"/>
    </row>
    <row r="80" spans="1:22" x14ac:dyDescent="0.25">
      <c r="A80" s="55"/>
      <c r="B80" s="192"/>
      <c r="C80" s="141"/>
      <c r="D80" s="56"/>
      <c r="E80" s="57"/>
      <c r="F80" s="182"/>
      <c r="G80" s="183"/>
      <c r="H80" s="196"/>
      <c r="I80" s="197"/>
      <c r="J80" s="887"/>
      <c r="K80" s="209"/>
      <c r="L80" s="205"/>
      <c r="M80" s="206"/>
      <c r="N80" s="206"/>
      <c r="O80" s="206"/>
      <c r="P80" s="207"/>
      <c r="Q80" s="208"/>
      <c r="R80" s="207"/>
      <c r="S80" s="207"/>
      <c r="T80" s="207"/>
      <c r="U80" s="370" t="str">
        <f t="shared" si="3"/>
        <v/>
      </c>
      <c r="V80" s="468"/>
    </row>
    <row r="81" spans="1:22" x14ac:dyDescent="0.25">
      <c r="A81" s="55"/>
      <c r="B81" s="192"/>
      <c r="C81" s="141"/>
      <c r="D81" s="56"/>
      <c r="E81" s="57"/>
      <c r="F81" s="182"/>
      <c r="G81" s="183"/>
      <c r="H81" s="196"/>
      <c r="I81" s="197"/>
      <c r="J81" s="887"/>
      <c r="K81" s="209"/>
      <c r="L81" s="205"/>
      <c r="M81" s="206"/>
      <c r="N81" s="206"/>
      <c r="O81" s="206"/>
      <c r="P81" s="207"/>
      <c r="Q81" s="208"/>
      <c r="R81" s="207"/>
      <c r="S81" s="207"/>
      <c r="T81" s="207"/>
      <c r="U81" s="370" t="str">
        <f t="shared" si="3"/>
        <v/>
      </c>
      <c r="V81" s="468"/>
    </row>
    <row r="82" spans="1:22" x14ac:dyDescent="0.25">
      <c r="A82" s="55"/>
      <c r="B82" s="192"/>
      <c r="C82" s="141"/>
      <c r="D82" s="56"/>
      <c r="E82" s="57"/>
      <c r="F82" s="182"/>
      <c r="G82" s="183"/>
      <c r="H82" s="196"/>
      <c r="I82" s="197"/>
      <c r="J82" s="887"/>
      <c r="K82" s="209"/>
      <c r="L82" s="205"/>
      <c r="M82" s="206"/>
      <c r="N82" s="206"/>
      <c r="O82" s="206"/>
      <c r="P82" s="207"/>
      <c r="Q82" s="208"/>
      <c r="R82" s="207"/>
      <c r="S82" s="207"/>
      <c r="T82" s="207"/>
      <c r="U82" s="370" t="str">
        <f t="shared" ref="U82:U145" si="4">IF(SUM(H82:I82)=0,"",SUM(H82:I82))</f>
        <v/>
      </c>
      <c r="V82" s="468"/>
    </row>
    <row r="83" spans="1:22" x14ac:dyDescent="0.25">
      <c r="A83" s="55"/>
      <c r="B83" s="192"/>
      <c r="C83" s="141"/>
      <c r="D83" s="56"/>
      <c r="E83" s="57"/>
      <c r="F83" s="182"/>
      <c r="G83" s="183"/>
      <c r="H83" s="196"/>
      <c r="I83" s="197"/>
      <c r="J83" s="887"/>
      <c r="K83" s="209"/>
      <c r="L83" s="205"/>
      <c r="M83" s="206"/>
      <c r="N83" s="206"/>
      <c r="O83" s="206"/>
      <c r="P83" s="207"/>
      <c r="Q83" s="208"/>
      <c r="R83" s="207"/>
      <c r="S83" s="207"/>
      <c r="T83" s="207"/>
      <c r="U83" s="370" t="str">
        <f t="shared" si="4"/>
        <v/>
      </c>
      <c r="V83" s="468"/>
    </row>
    <row r="84" spans="1:22" x14ac:dyDescent="0.25">
      <c r="A84" s="55"/>
      <c r="B84" s="192"/>
      <c r="C84" s="141"/>
      <c r="D84" s="56"/>
      <c r="E84" s="57"/>
      <c r="F84" s="182"/>
      <c r="G84" s="183"/>
      <c r="H84" s="196"/>
      <c r="I84" s="197"/>
      <c r="J84" s="887"/>
      <c r="K84" s="209"/>
      <c r="L84" s="205"/>
      <c r="M84" s="206"/>
      <c r="N84" s="206"/>
      <c r="O84" s="206"/>
      <c r="P84" s="207"/>
      <c r="Q84" s="208"/>
      <c r="R84" s="207"/>
      <c r="S84" s="207"/>
      <c r="T84" s="207"/>
      <c r="U84" s="370" t="str">
        <f t="shared" si="4"/>
        <v/>
      </c>
      <c r="V84" s="468"/>
    </row>
    <row r="85" spans="1:22" x14ac:dyDescent="0.25">
      <c r="A85" s="55"/>
      <c r="B85" s="192"/>
      <c r="C85" s="141"/>
      <c r="D85" s="56"/>
      <c r="E85" s="57"/>
      <c r="F85" s="182"/>
      <c r="G85" s="183"/>
      <c r="H85" s="196"/>
      <c r="I85" s="197"/>
      <c r="J85" s="887"/>
      <c r="K85" s="209"/>
      <c r="L85" s="205"/>
      <c r="M85" s="206"/>
      <c r="N85" s="206"/>
      <c r="O85" s="206"/>
      <c r="P85" s="207"/>
      <c r="Q85" s="208"/>
      <c r="R85" s="207"/>
      <c r="S85" s="207"/>
      <c r="T85" s="207"/>
      <c r="U85" s="370" t="str">
        <f t="shared" si="4"/>
        <v/>
      </c>
      <c r="V85" s="468"/>
    </row>
    <row r="86" spans="1:22" x14ac:dyDescent="0.25">
      <c r="A86" s="55"/>
      <c r="B86" s="192"/>
      <c r="C86" s="141"/>
      <c r="D86" s="56"/>
      <c r="E86" s="57"/>
      <c r="F86" s="182"/>
      <c r="G86" s="183"/>
      <c r="H86" s="196"/>
      <c r="I86" s="197"/>
      <c r="J86" s="887"/>
      <c r="K86" s="209"/>
      <c r="L86" s="205"/>
      <c r="M86" s="206"/>
      <c r="N86" s="206"/>
      <c r="O86" s="206"/>
      <c r="P86" s="207"/>
      <c r="Q86" s="208"/>
      <c r="R86" s="207"/>
      <c r="S86" s="207"/>
      <c r="T86" s="207"/>
      <c r="U86" s="370" t="str">
        <f t="shared" si="4"/>
        <v/>
      </c>
      <c r="V86" s="468"/>
    </row>
    <row r="87" spans="1:22" x14ac:dyDescent="0.25">
      <c r="A87" s="55"/>
      <c r="B87" s="192"/>
      <c r="C87" s="141"/>
      <c r="D87" s="56"/>
      <c r="E87" s="57"/>
      <c r="F87" s="182"/>
      <c r="G87" s="183"/>
      <c r="H87" s="196"/>
      <c r="I87" s="197"/>
      <c r="J87" s="887"/>
      <c r="K87" s="209"/>
      <c r="L87" s="205"/>
      <c r="M87" s="206"/>
      <c r="N87" s="206"/>
      <c r="O87" s="206"/>
      <c r="P87" s="207"/>
      <c r="Q87" s="208"/>
      <c r="R87" s="207"/>
      <c r="S87" s="207"/>
      <c r="T87" s="207"/>
      <c r="U87" s="370" t="str">
        <f t="shared" si="4"/>
        <v/>
      </c>
      <c r="V87" s="468"/>
    </row>
    <row r="88" spans="1:22" x14ac:dyDescent="0.25">
      <c r="A88" s="55"/>
      <c r="B88" s="192"/>
      <c r="C88" s="141"/>
      <c r="D88" s="56"/>
      <c r="E88" s="57"/>
      <c r="F88" s="182"/>
      <c r="G88" s="183"/>
      <c r="H88" s="196"/>
      <c r="I88" s="197"/>
      <c r="J88" s="887"/>
      <c r="K88" s="209"/>
      <c r="L88" s="205"/>
      <c r="M88" s="206"/>
      <c r="N88" s="206"/>
      <c r="O88" s="206"/>
      <c r="P88" s="207"/>
      <c r="Q88" s="208"/>
      <c r="R88" s="207"/>
      <c r="S88" s="207"/>
      <c r="T88" s="207"/>
      <c r="U88" s="370" t="str">
        <f t="shared" si="4"/>
        <v/>
      </c>
      <c r="V88" s="468"/>
    </row>
    <row r="89" spans="1:22" x14ac:dyDescent="0.25">
      <c r="A89" s="55"/>
      <c r="B89" s="192"/>
      <c r="C89" s="141"/>
      <c r="D89" s="56"/>
      <c r="E89" s="57"/>
      <c r="F89" s="182"/>
      <c r="G89" s="183"/>
      <c r="H89" s="196"/>
      <c r="I89" s="197"/>
      <c r="J89" s="887"/>
      <c r="K89" s="209"/>
      <c r="L89" s="205"/>
      <c r="M89" s="206"/>
      <c r="N89" s="206"/>
      <c r="O89" s="206"/>
      <c r="P89" s="207"/>
      <c r="Q89" s="208"/>
      <c r="R89" s="207"/>
      <c r="S89" s="207"/>
      <c r="T89" s="207"/>
      <c r="U89" s="370" t="str">
        <f t="shared" si="4"/>
        <v/>
      </c>
      <c r="V89" s="468"/>
    </row>
    <row r="90" spans="1:22" x14ac:dyDescent="0.25">
      <c r="A90" s="55"/>
      <c r="B90" s="192"/>
      <c r="C90" s="141"/>
      <c r="D90" s="56"/>
      <c r="E90" s="57"/>
      <c r="F90" s="182"/>
      <c r="G90" s="183"/>
      <c r="H90" s="196"/>
      <c r="I90" s="197"/>
      <c r="J90" s="887"/>
      <c r="K90" s="209"/>
      <c r="L90" s="205"/>
      <c r="M90" s="206"/>
      <c r="N90" s="206"/>
      <c r="O90" s="206"/>
      <c r="P90" s="207"/>
      <c r="Q90" s="208"/>
      <c r="R90" s="207"/>
      <c r="S90" s="207"/>
      <c r="T90" s="207"/>
      <c r="U90" s="370" t="str">
        <f t="shared" si="4"/>
        <v/>
      </c>
      <c r="V90" s="468"/>
    </row>
    <row r="91" spans="1:22" x14ac:dyDescent="0.25">
      <c r="A91" s="55"/>
      <c r="B91" s="192"/>
      <c r="C91" s="141"/>
      <c r="D91" s="56"/>
      <c r="E91" s="57"/>
      <c r="F91" s="182"/>
      <c r="G91" s="183"/>
      <c r="H91" s="196"/>
      <c r="I91" s="197"/>
      <c r="J91" s="887"/>
      <c r="K91" s="209"/>
      <c r="L91" s="205"/>
      <c r="M91" s="206"/>
      <c r="N91" s="206"/>
      <c r="O91" s="206"/>
      <c r="P91" s="207"/>
      <c r="Q91" s="208"/>
      <c r="R91" s="207"/>
      <c r="S91" s="207"/>
      <c r="T91" s="207"/>
      <c r="U91" s="370" t="str">
        <f t="shared" si="4"/>
        <v/>
      </c>
      <c r="V91" s="468"/>
    </row>
    <row r="92" spans="1:22" x14ac:dyDescent="0.25">
      <c r="A92" s="55"/>
      <c r="B92" s="192"/>
      <c r="C92" s="141"/>
      <c r="D92" s="56"/>
      <c r="E92" s="57"/>
      <c r="F92" s="182"/>
      <c r="G92" s="183"/>
      <c r="H92" s="196"/>
      <c r="I92" s="197"/>
      <c r="J92" s="887"/>
      <c r="K92" s="209"/>
      <c r="L92" s="205"/>
      <c r="M92" s="206"/>
      <c r="N92" s="206"/>
      <c r="O92" s="206"/>
      <c r="P92" s="207"/>
      <c r="Q92" s="208"/>
      <c r="R92" s="207"/>
      <c r="S92" s="207"/>
      <c r="T92" s="207"/>
      <c r="U92" s="370" t="str">
        <f t="shared" si="4"/>
        <v/>
      </c>
      <c r="V92" s="468"/>
    </row>
    <row r="93" spans="1:22" x14ac:dyDescent="0.25">
      <c r="A93" s="55"/>
      <c r="B93" s="192"/>
      <c r="C93" s="141"/>
      <c r="D93" s="56"/>
      <c r="E93" s="57"/>
      <c r="F93" s="182"/>
      <c r="G93" s="183"/>
      <c r="H93" s="196"/>
      <c r="I93" s="197"/>
      <c r="J93" s="887"/>
      <c r="K93" s="209"/>
      <c r="L93" s="205"/>
      <c r="M93" s="206"/>
      <c r="N93" s="206"/>
      <c r="O93" s="206"/>
      <c r="P93" s="207"/>
      <c r="Q93" s="208"/>
      <c r="R93" s="207"/>
      <c r="S93" s="207"/>
      <c r="T93" s="207"/>
      <c r="U93" s="370" t="str">
        <f t="shared" si="4"/>
        <v/>
      </c>
      <c r="V93" s="468"/>
    </row>
    <row r="94" spans="1:22" x14ac:dyDescent="0.25">
      <c r="A94" s="55"/>
      <c r="B94" s="192"/>
      <c r="C94" s="141"/>
      <c r="D94" s="56"/>
      <c r="E94" s="57"/>
      <c r="F94" s="182"/>
      <c r="G94" s="183"/>
      <c r="H94" s="196"/>
      <c r="I94" s="197"/>
      <c r="J94" s="887"/>
      <c r="K94" s="209"/>
      <c r="L94" s="205"/>
      <c r="M94" s="206"/>
      <c r="N94" s="206"/>
      <c r="O94" s="206"/>
      <c r="P94" s="207"/>
      <c r="Q94" s="208"/>
      <c r="R94" s="207"/>
      <c r="S94" s="207"/>
      <c r="T94" s="207"/>
      <c r="U94" s="370" t="str">
        <f t="shared" si="4"/>
        <v/>
      </c>
      <c r="V94" s="468"/>
    </row>
    <row r="95" spans="1:22" x14ac:dyDescent="0.25">
      <c r="A95" s="55"/>
      <c r="B95" s="192"/>
      <c r="C95" s="141"/>
      <c r="D95" s="56"/>
      <c r="E95" s="57"/>
      <c r="F95" s="182"/>
      <c r="G95" s="183"/>
      <c r="H95" s="196"/>
      <c r="I95" s="197"/>
      <c r="J95" s="887"/>
      <c r="K95" s="209"/>
      <c r="L95" s="205"/>
      <c r="M95" s="206"/>
      <c r="N95" s="206"/>
      <c r="O95" s="206"/>
      <c r="P95" s="207"/>
      <c r="Q95" s="208"/>
      <c r="R95" s="207"/>
      <c r="S95" s="207"/>
      <c r="T95" s="207"/>
      <c r="U95" s="370" t="str">
        <f t="shared" si="4"/>
        <v/>
      </c>
      <c r="V95" s="468"/>
    </row>
    <row r="96" spans="1:22" x14ac:dyDescent="0.25">
      <c r="A96" s="55"/>
      <c r="B96" s="192"/>
      <c r="C96" s="141"/>
      <c r="D96" s="56"/>
      <c r="E96" s="57"/>
      <c r="F96" s="182"/>
      <c r="G96" s="183"/>
      <c r="H96" s="196"/>
      <c r="I96" s="197"/>
      <c r="J96" s="887"/>
      <c r="K96" s="209"/>
      <c r="L96" s="205"/>
      <c r="M96" s="206"/>
      <c r="N96" s="206"/>
      <c r="O96" s="206"/>
      <c r="P96" s="207"/>
      <c r="Q96" s="208"/>
      <c r="R96" s="207"/>
      <c r="S96" s="207"/>
      <c r="T96" s="207"/>
      <c r="U96" s="370" t="str">
        <f t="shared" si="4"/>
        <v/>
      </c>
      <c r="V96" s="468"/>
    </row>
    <row r="97" spans="1:22" x14ac:dyDescent="0.25">
      <c r="A97" s="55"/>
      <c r="B97" s="192"/>
      <c r="C97" s="141"/>
      <c r="D97" s="56"/>
      <c r="E97" s="57"/>
      <c r="F97" s="182"/>
      <c r="G97" s="183"/>
      <c r="H97" s="196"/>
      <c r="I97" s="197"/>
      <c r="J97" s="887"/>
      <c r="K97" s="209"/>
      <c r="L97" s="205"/>
      <c r="M97" s="206"/>
      <c r="N97" s="206"/>
      <c r="O97" s="206"/>
      <c r="P97" s="207"/>
      <c r="Q97" s="208"/>
      <c r="R97" s="207"/>
      <c r="S97" s="207"/>
      <c r="T97" s="207"/>
      <c r="U97" s="370" t="str">
        <f t="shared" si="4"/>
        <v/>
      </c>
      <c r="V97" s="468"/>
    </row>
    <row r="98" spans="1:22" x14ac:dyDescent="0.25">
      <c r="A98" s="55"/>
      <c r="B98" s="192"/>
      <c r="C98" s="141"/>
      <c r="D98" s="56"/>
      <c r="E98" s="57"/>
      <c r="F98" s="182"/>
      <c r="G98" s="183"/>
      <c r="H98" s="196"/>
      <c r="I98" s="197"/>
      <c r="J98" s="887"/>
      <c r="K98" s="209"/>
      <c r="L98" s="205"/>
      <c r="M98" s="206"/>
      <c r="N98" s="206"/>
      <c r="O98" s="206"/>
      <c r="P98" s="207"/>
      <c r="Q98" s="208"/>
      <c r="R98" s="207"/>
      <c r="S98" s="207"/>
      <c r="T98" s="207"/>
      <c r="U98" s="370" t="str">
        <f t="shared" si="4"/>
        <v/>
      </c>
      <c r="V98" s="468"/>
    </row>
    <row r="99" spans="1:22" x14ac:dyDescent="0.25">
      <c r="A99" s="55"/>
      <c r="B99" s="192"/>
      <c r="C99" s="141"/>
      <c r="D99" s="56"/>
      <c r="E99" s="57"/>
      <c r="F99" s="182"/>
      <c r="G99" s="183"/>
      <c r="H99" s="196"/>
      <c r="I99" s="197"/>
      <c r="J99" s="887"/>
      <c r="K99" s="209"/>
      <c r="L99" s="205"/>
      <c r="M99" s="206"/>
      <c r="N99" s="206"/>
      <c r="O99" s="206"/>
      <c r="P99" s="207"/>
      <c r="Q99" s="208"/>
      <c r="R99" s="207"/>
      <c r="S99" s="207"/>
      <c r="T99" s="207"/>
      <c r="U99" s="370" t="str">
        <f t="shared" si="4"/>
        <v/>
      </c>
      <c r="V99" s="468"/>
    </row>
    <row r="100" spans="1:22" x14ac:dyDescent="0.25">
      <c r="A100" s="55"/>
      <c r="B100" s="192"/>
      <c r="C100" s="141"/>
      <c r="D100" s="56"/>
      <c r="E100" s="57"/>
      <c r="F100" s="182"/>
      <c r="G100" s="183"/>
      <c r="H100" s="196"/>
      <c r="I100" s="197"/>
      <c r="J100" s="887"/>
      <c r="K100" s="209"/>
      <c r="L100" s="205"/>
      <c r="M100" s="206"/>
      <c r="N100" s="206"/>
      <c r="O100" s="206"/>
      <c r="P100" s="207"/>
      <c r="Q100" s="208"/>
      <c r="R100" s="207"/>
      <c r="S100" s="207"/>
      <c r="T100" s="207"/>
      <c r="U100" s="370" t="str">
        <f t="shared" si="4"/>
        <v/>
      </c>
      <c r="V100" s="468"/>
    </row>
    <row r="101" spans="1:22" x14ac:dyDescent="0.25">
      <c r="A101" s="55"/>
      <c r="B101" s="192"/>
      <c r="C101" s="141"/>
      <c r="D101" s="56"/>
      <c r="E101" s="57"/>
      <c r="F101" s="182"/>
      <c r="G101" s="183"/>
      <c r="H101" s="196"/>
      <c r="I101" s="197"/>
      <c r="J101" s="887"/>
      <c r="K101" s="209"/>
      <c r="L101" s="205"/>
      <c r="M101" s="206"/>
      <c r="N101" s="206"/>
      <c r="O101" s="206"/>
      <c r="P101" s="207"/>
      <c r="Q101" s="208"/>
      <c r="R101" s="207"/>
      <c r="S101" s="207"/>
      <c r="T101" s="207"/>
      <c r="U101" s="370" t="str">
        <f t="shared" si="4"/>
        <v/>
      </c>
      <c r="V101" s="468"/>
    </row>
    <row r="102" spans="1:22" x14ac:dyDescent="0.25">
      <c r="A102" s="55"/>
      <c r="B102" s="192"/>
      <c r="C102" s="141"/>
      <c r="D102" s="56"/>
      <c r="E102" s="57"/>
      <c r="F102" s="182"/>
      <c r="G102" s="183"/>
      <c r="H102" s="196"/>
      <c r="I102" s="197"/>
      <c r="J102" s="887"/>
      <c r="K102" s="209"/>
      <c r="L102" s="205"/>
      <c r="M102" s="206"/>
      <c r="N102" s="206"/>
      <c r="O102" s="206"/>
      <c r="P102" s="207"/>
      <c r="Q102" s="208"/>
      <c r="R102" s="207"/>
      <c r="S102" s="207"/>
      <c r="T102" s="207"/>
      <c r="U102" s="370" t="str">
        <f t="shared" si="4"/>
        <v/>
      </c>
      <c r="V102" s="468"/>
    </row>
    <row r="103" spans="1:22" x14ac:dyDescent="0.25">
      <c r="A103" s="55"/>
      <c r="B103" s="192"/>
      <c r="C103" s="141"/>
      <c r="D103" s="56"/>
      <c r="E103" s="57"/>
      <c r="F103" s="182"/>
      <c r="G103" s="183"/>
      <c r="H103" s="196"/>
      <c r="I103" s="197"/>
      <c r="J103" s="887"/>
      <c r="K103" s="209"/>
      <c r="L103" s="205"/>
      <c r="M103" s="206"/>
      <c r="N103" s="206"/>
      <c r="O103" s="206"/>
      <c r="P103" s="207"/>
      <c r="Q103" s="208"/>
      <c r="R103" s="207"/>
      <c r="S103" s="207"/>
      <c r="T103" s="207"/>
      <c r="U103" s="370" t="str">
        <f t="shared" si="4"/>
        <v/>
      </c>
      <c r="V103" s="468"/>
    </row>
    <row r="104" spans="1:22" x14ac:dyDescent="0.25">
      <c r="A104" s="55"/>
      <c r="B104" s="192"/>
      <c r="C104" s="141"/>
      <c r="D104" s="56"/>
      <c r="E104" s="57"/>
      <c r="F104" s="182"/>
      <c r="G104" s="183"/>
      <c r="H104" s="196"/>
      <c r="I104" s="197"/>
      <c r="J104" s="887"/>
      <c r="K104" s="209"/>
      <c r="L104" s="205"/>
      <c r="M104" s="206"/>
      <c r="N104" s="206"/>
      <c r="O104" s="206"/>
      <c r="P104" s="207"/>
      <c r="Q104" s="208"/>
      <c r="R104" s="207"/>
      <c r="S104" s="207"/>
      <c r="T104" s="207"/>
      <c r="U104" s="370" t="str">
        <f t="shared" si="4"/>
        <v/>
      </c>
      <c r="V104" s="468"/>
    </row>
    <row r="105" spans="1:22" x14ac:dyDescent="0.25">
      <c r="A105" s="55"/>
      <c r="B105" s="192"/>
      <c r="C105" s="141"/>
      <c r="D105" s="56"/>
      <c r="E105" s="57"/>
      <c r="F105" s="182"/>
      <c r="G105" s="183"/>
      <c r="H105" s="196"/>
      <c r="I105" s="197"/>
      <c r="J105" s="887"/>
      <c r="K105" s="209"/>
      <c r="L105" s="205"/>
      <c r="M105" s="206"/>
      <c r="N105" s="206"/>
      <c r="O105" s="206"/>
      <c r="P105" s="207"/>
      <c r="Q105" s="208"/>
      <c r="R105" s="207"/>
      <c r="S105" s="207"/>
      <c r="T105" s="207"/>
      <c r="U105" s="370" t="str">
        <f t="shared" si="4"/>
        <v/>
      </c>
      <c r="V105" s="468"/>
    </row>
    <row r="106" spans="1:22" x14ac:dyDescent="0.25">
      <c r="A106" s="55"/>
      <c r="B106" s="192"/>
      <c r="C106" s="141"/>
      <c r="D106" s="56"/>
      <c r="E106" s="57"/>
      <c r="F106" s="182"/>
      <c r="G106" s="183"/>
      <c r="H106" s="196"/>
      <c r="I106" s="197"/>
      <c r="J106" s="887"/>
      <c r="K106" s="209"/>
      <c r="L106" s="205"/>
      <c r="M106" s="206"/>
      <c r="N106" s="206"/>
      <c r="O106" s="206"/>
      <c r="P106" s="207"/>
      <c r="Q106" s="208"/>
      <c r="R106" s="207"/>
      <c r="S106" s="207"/>
      <c r="T106" s="207"/>
      <c r="U106" s="370" t="str">
        <f t="shared" si="4"/>
        <v/>
      </c>
      <c r="V106" s="468"/>
    </row>
    <row r="107" spans="1:22" x14ac:dyDescent="0.25">
      <c r="A107" s="55"/>
      <c r="B107" s="192"/>
      <c r="C107" s="141"/>
      <c r="D107" s="56"/>
      <c r="E107" s="57"/>
      <c r="F107" s="182"/>
      <c r="G107" s="183"/>
      <c r="H107" s="196"/>
      <c r="I107" s="197"/>
      <c r="J107" s="887"/>
      <c r="K107" s="209"/>
      <c r="L107" s="205"/>
      <c r="M107" s="206"/>
      <c r="N107" s="206"/>
      <c r="O107" s="206"/>
      <c r="P107" s="207"/>
      <c r="Q107" s="208"/>
      <c r="R107" s="207"/>
      <c r="S107" s="207"/>
      <c r="T107" s="207"/>
      <c r="U107" s="370" t="str">
        <f t="shared" si="4"/>
        <v/>
      </c>
      <c r="V107" s="468"/>
    </row>
    <row r="108" spans="1:22" x14ac:dyDescent="0.25">
      <c r="A108" s="55"/>
      <c r="B108" s="192"/>
      <c r="C108" s="141"/>
      <c r="D108" s="56"/>
      <c r="E108" s="57"/>
      <c r="F108" s="182"/>
      <c r="G108" s="183"/>
      <c r="H108" s="196"/>
      <c r="I108" s="197"/>
      <c r="J108" s="887"/>
      <c r="K108" s="209"/>
      <c r="L108" s="205"/>
      <c r="M108" s="206"/>
      <c r="N108" s="206"/>
      <c r="O108" s="206"/>
      <c r="P108" s="207"/>
      <c r="Q108" s="208"/>
      <c r="R108" s="207"/>
      <c r="S108" s="207"/>
      <c r="T108" s="207"/>
      <c r="U108" s="370" t="str">
        <f t="shared" si="4"/>
        <v/>
      </c>
      <c r="V108" s="468"/>
    </row>
    <row r="109" spans="1:22" x14ac:dyDescent="0.25">
      <c r="A109" s="55"/>
      <c r="B109" s="192"/>
      <c r="C109" s="141"/>
      <c r="D109" s="56"/>
      <c r="E109" s="57"/>
      <c r="F109" s="182"/>
      <c r="G109" s="183"/>
      <c r="H109" s="196"/>
      <c r="I109" s="197"/>
      <c r="J109" s="887"/>
      <c r="K109" s="209"/>
      <c r="L109" s="205"/>
      <c r="M109" s="206"/>
      <c r="N109" s="206"/>
      <c r="O109" s="206"/>
      <c r="P109" s="207"/>
      <c r="Q109" s="208"/>
      <c r="R109" s="207"/>
      <c r="S109" s="207"/>
      <c r="T109" s="207"/>
      <c r="U109" s="370" t="str">
        <f t="shared" si="4"/>
        <v/>
      </c>
      <c r="V109" s="468"/>
    </row>
    <row r="110" spans="1:22" x14ac:dyDescent="0.25">
      <c r="A110" s="55"/>
      <c r="B110" s="192"/>
      <c r="C110" s="141"/>
      <c r="D110" s="56"/>
      <c r="E110" s="57"/>
      <c r="F110" s="182"/>
      <c r="G110" s="183"/>
      <c r="H110" s="196"/>
      <c r="I110" s="197"/>
      <c r="J110" s="887"/>
      <c r="K110" s="209"/>
      <c r="L110" s="205"/>
      <c r="M110" s="206"/>
      <c r="N110" s="206"/>
      <c r="O110" s="206"/>
      <c r="P110" s="207"/>
      <c r="Q110" s="208"/>
      <c r="R110" s="207"/>
      <c r="S110" s="207"/>
      <c r="T110" s="207"/>
      <c r="U110" s="370" t="str">
        <f t="shared" si="4"/>
        <v/>
      </c>
      <c r="V110" s="468"/>
    </row>
    <row r="111" spans="1:22" x14ac:dyDescent="0.25">
      <c r="A111" s="55"/>
      <c r="B111" s="192"/>
      <c r="C111" s="141"/>
      <c r="D111" s="56"/>
      <c r="E111" s="57"/>
      <c r="F111" s="182"/>
      <c r="G111" s="183"/>
      <c r="H111" s="196"/>
      <c r="I111" s="197"/>
      <c r="J111" s="887"/>
      <c r="K111" s="209"/>
      <c r="L111" s="205"/>
      <c r="M111" s="206"/>
      <c r="N111" s="206"/>
      <c r="O111" s="206"/>
      <c r="P111" s="207"/>
      <c r="Q111" s="208"/>
      <c r="R111" s="207"/>
      <c r="S111" s="207"/>
      <c r="T111" s="207"/>
      <c r="U111" s="370" t="str">
        <f t="shared" si="4"/>
        <v/>
      </c>
      <c r="V111" s="468"/>
    </row>
    <row r="112" spans="1:22" x14ac:dyDescent="0.25">
      <c r="A112" s="55"/>
      <c r="B112" s="192"/>
      <c r="C112" s="141"/>
      <c r="D112" s="56"/>
      <c r="E112" s="57"/>
      <c r="F112" s="182"/>
      <c r="G112" s="183"/>
      <c r="H112" s="196"/>
      <c r="I112" s="197"/>
      <c r="J112" s="887"/>
      <c r="K112" s="209"/>
      <c r="L112" s="205"/>
      <c r="M112" s="206"/>
      <c r="N112" s="206"/>
      <c r="O112" s="206"/>
      <c r="P112" s="207"/>
      <c r="Q112" s="208"/>
      <c r="R112" s="207"/>
      <c r="S112" s="207"/>
      <c r="T112" s="207"/>
      <c r="U112" s="370" t="str">
        <f t="shared" si="4"/>
        <v/>
      </c>
      <c r="V112" s="468"/>
    </row>
    <row r="113" spans="1:22" x14ac:dyDescent="0.25">
      <c r="A113" s="55"/>
      <c r="B113" s="192"/>
      <c r="C113" s="141"/>
      <c r="D113" s="56"/>
      <c r="E113" s="57"/>
      <c r="F113" s="182"/>
      <c r="G113" s="183"/>
      <c r="H113" s="196"/>
      <c r="I113" s="197"/>
      <c r="J113" s="887"/>
      <c r="K113" s="209"/>
      <c r="L113" s="205"/>
      <c r="M113" s="206"/>
      <c r="N113" s="206"/>
      <c r="O113" s="206"/>
      <c r="P113" s="207"/>
      <c r="Q113" s="208"/>
      <c r="R113" s="207"/>
      <c r="S113" s="207"/>
      <c r="T113" s="207"/>
      <c r="U113" s="370" t="str">
        <f t="shared" si="4"/>
        <v/>
      </c>
      <c r="V113" s="468"/>
    </row>
    <row r="114" spans="1:22" x14ac:dyDescent="0.25">
      <c r="A114" s="55"/>
      <c r="B114" s="192"/>
      <c r="C114" s="141"/>
      <c r="D114" s="56"/>
      <c r="E114" s="57"/>
      <c r="F114" s="182"/>
      <c r="G114" s="183"/>
      <c r="H114" s="196"/>
      <c r="I114" s="197"/>
      <c r="J114" s="887"/>
      <c r="K114" s="209"/>
      <c r="L114" s="205"/>
      <c r="M114" s="206"/>
      <c r="N114" s="206"/>
      <c r="O114" s="206"/>
      <c r="P114" s="207"/>
      <c r="Q114" s="208"/>
      <c r="R114" s="207"/>
      <c r="S114" s="207"/>
      <c r="T114" s="207"/>
      <c r="U114" s="370" t="str">
        <f t="shared" si="4"/>
        <v/>
      </c>
      <c r="V114" s="468"/>
    </row>
    <row r="115" spans="1:22" x14ac:dyDescent="0.25">
      <c r="A115" s="55"/>
      <c r="B115" s="192"/>
      <c r="C115" s="141"/>
      <c r="D115" s="56"/>
      <c r="E115" s="57"/>
      <c r="F115" s="182"/>
      <c r="G115" s="183"/>
      <c r="H115" s="196"/>
      <c r="I115" s="197"/>
      <c r="J115" s="887"/>
      <c r="K115" s="209"/>
      <c r="L115" s="205"/>
      <c r="M115" s="206"/>
      <c r="N115" s="206"/>
      <c r="O115" s="206"/>
      <c r="P115" s="207"/>
      <c r="Q115" s="208"/>
      <c r="R115" s="207"/>
      <c r="S115" s="207"/>
      <c r="T115" s="207"/>
      <c r="U115" s="370" t="str">
        <f t="shared" si="4"/>
        <v/>
      </c>
      <c r="V115" s="468"/>
    </row>
    <row r="116" spans="1:22" x14ac:dyDescent="0.25">
      <c r="A116" s="55"/>
      <c r="B116" s="192"/>
      <c r="C116" s="141"/>
      <c r="D116" s="56"/>
      <c r="E116" s="57"/>
      <c r="F116" s="182"/>
      <c r="G116" s="183"/>
      <c r="H116" s="196"/>
      <c r="I116" s="197"/>
      <c r="J116" s="887"/>
      <c r="K116" s="209"/>
      <c r="L116" s="205"/>
      <c r="M116" s="206"/>
      <c r="N116" s="206"/>
      <c r="O116" s="206"/>
      <c r="P116" s="207"/>
      <c r="Q116" s="208"/>
      <c r="R116" s="207"/>
      <c r="S116" s="207"/>
      <c r="T116" s="207"/>
      <c r="U116" s="370" t="str">
        <f t="shared" si="4"/>
        <v/>
      </c>
      <c r="V116" s="468"/>
    </row>
    <row r="117" spans="1:22" x14ac:dyDescent="0.25">
      <c r="A117" s="55"/>
      <c r="B117" s="192"/>
      <c r="C117" s="141"/>
      <c r="D117" s="56"/>
      <c r="E117" s="57"/>
      <c r="F117" s="182"/>
      <c r="G117" s="183"/>
      <c r="H117" s="196"/>
      <c r="I117" s="197"/>
      <c r="J117" s="887"/>
      <c r="K117" s="209"/>
      <c r="L117" s="205"/>
      <c r="M117" s="206"/>
      <c r="N117" s="206"/>
      <c r="O117" s="206"/>
      <c r="P117" s="207"/>
      <c r="Q117" s="208"/>
      <c r="R117" s="207"/>
      <c r="S117" s="207"/>
      <c r="T117" s="207"/>
      <c r="U117" s="370" t="str">
        <f t="shared" si="4"/>
        <v/>
      </c>
      <c r="V117" s="468"/>
    </row>
    <row r="118" spans="1:22" x14ac:dyDescent="0.25">
      <c r="A118" s="55"/>
      <c r="B118" s="192"/>
      <c r="C118" s="141"/>
      <c r="D118" s="56"/>
      <c r="E118" s="57"/>
      <c r="F118" s="182"/>
      <c r="G118" s="183"/>
      <c r="H118" s="196"/>
      <c r="I118" s="197"/>
      <c r="J118" s="887"/>
      <c r="K118" s="209"/>
      <c r="L118" s="205"/>
      <c r="M118" s="206"/>
      <c r="N118" s="206"/>
      <c r="O118" s="206"/>
      <c r="P118" s="207"/>
      <c r="Q118" s="208"/>
      <c r="R118" s="207"/>
      <c r="S118" s="207"/>
      <c r="T118" s="207"/>
      <c r="U118" s="370" t="str">
        <f t="shared" si="4"/>
        <v/>
      </c>
      <c r="V118" s="468"/>
    </row>
    <row r="119" spans="1:22" x14ac:dyDescent="0.25">
      <c r="A119" s="55"/>
      <c r="B119" s="192"/>
      <c r="C119" s="141"/>
      <c r="D119" s="56"/>
      <c r="E119" s="57"/>
      <c r="F119" s="182"/>
      <c r="G119" s="183"/>
      <c r="H119" s="196"/>
      <c r="I119" s="197"/>
      <c r="J119" s="887"/>
      <c r="K119" s="209"/>
      <c r="L119" s="205"/>
      <c r="M119" s="206"/>
      <c r="N119" s="206"/>
      <c r="O119" s="206"/>
      <c r="P119" s="207"/>
      <c r="Q119" s="208"/>
      <c r="R119" s="207"/>
      <c r="S119" s="207"/>
      <c r="T119" s="207"/>
      <c r="U119" s="370" t="str">
        <f t="shared" si="4"/>
        <v/>
      </c>
      <c r="V119" s="468"/>
    </row>
    <row r="120" spans="1:22" x14ac:dyDescent="0.25">
      <c r="A120" s="55"/>
      <c r="B120" s="192"/>
      <c r="C120" s="141"/>
      <c r="D120" s="56"/>
      <c r="E120" s="57"/>
      <c r="F120" s="182"/>
      <c r="G120" s="183"/>
      <c r="H120" s="196"/>
      <c r="I120" s="197"/>
      <c r="J120" s="887"/>
      <c r="K120" s="209"/>
      <c r="L120" s="205"/>
      <c r="M120" s="206"/>
      <c r="N120" s="206"/>
      <c r="O120" s="206"/>
      <c r="P120" s="207"/>
      <c r="Q120" s="208"/>
      <c r="R120" s="207"/>
      <c r="S120" s="207"/>
      <c r="T120" s="207"/>
      <c r="U120" s="370" t="str">
        <f t="shared" si="4"/>
        <v/>
      </c>
      <c r="V120" s="468"/>
    </row>
    <row r="121" spans="1:22" x14ac:dyDescent="0.25">
      <c r="A121" s="55"/>
      <c r="B121" s="192"/>
      <c r="C121" s="141"/>
      <c r="D121" s="56"/>
      <c r="E121" s="57"/>
      <c r="F121" s="182"/>
      <c r="G121" s="183"/>
      <c r="H121" s="196"/>
      <c r="I121" s="197"/>
      <c r="J121" s="887"/>
      <c r="K121" s="209"/>
      <c r="L121" s="205"/>
      <c r="M121" s="206"/>
      <c r="N121" s="206"/>
      <c r="O121" s="206"/>
      <c r="P121" s="207"/>
      <c r="Q121" s="208"/>
      <c r="R121" s="207"/>
      <c r="S121" s="207"/>
      <c r="T121" s="207"/>
      <c r="U121" s="370" t="str">
        <f t="shared" si="4"/>
        <v/>
      </c>
      <c r="V121" s="468"/>
    </row>
    <row r="122" spans="1:22" x14ac:dyDescent="0.25">
      <c r="A122" s="55"/>
      <c r="B122" s="192"/>
      <c r="C122" s="141"/>
      <c r="D122" s="56"/>
      <c r="E122" s="57"/>
      <c r="F122" s="182"/>
      <c r="G122" s="183"/>
      <c r="H122" s="196"/>
      <c r="I122" s="197"/>
      <c r="J122" s="887"/>
      <c r="K122" s="209"/>
      <c r="L122" s="205"/>
      <c r="M122" s="206"/>
      <c r="N122" s="206"/>
      <c r="O122" s="206"/>
      <c r="P122" s="207"/>
      <c r="Q122" s="208"/>
      <c r="R122" s="207"/>
      <c r="S122" s="207"/>
      <c r="T122" s="207"/>
      <c r="U122" s="370" t="str">
        <f t="shared" si="4"/>
        <v/>
      </c>
      <c r="V122" s="468"/>
    </row>
    <row r="123" spans="1:22" x14ac:dyDescent="0.25">
      <c r="A123" s="55"/>
      <c r="B123" s="192"/>
      <c r="C123" s="141"/>
      <c r="D123" s="56"/>
      <c r="E123" s="57"/>
      <c r="F123" s="182"/>
      <c r="G123" s="183"/>
      <c r="H123" s="196"/>
      <c r="I123" s="197"/>
      <c r="J123" s="887"/>
      <c r="K123" s="209"/>
      <c r="L123" s="205"/>
      <c r="M123" s="206"/>
      <c r="N123" s="206"/>
      <c r="O123" s="206"/>
      <c r="P123" s="207"/>
      <c r="Q123" s="208"/>
      <c r="R123" s="207"/>
      <c r="S123" s="207"/>
      <c r="T123" s="207"/>
      <c r="U123" s="370" t="str">
        <f t="shared" si="4"/>
        <v/>
      </c>
      <c r="V123" s="468"/>
    </row>
    <row r="124" spans="1:22" x14ac:dyDescent="0.25">
      <c r="A124" s="55"/>
      <c r="B124" s="192"/>
      <c r="C124" s="141"/>
      <c r="D124" s="56"/>
      <c r="E124" s="57"/>
      <c r="F124" s="182"/>
      <c r="G124" s="183"/>
      <c r="H124" s="196"/>
      <c r="I124" s="197"/>
      <c r="J124" s="887"/>
      <c r="K124" s="209"/>
      <c r="L124" s="205"/>
      <c r="M124" s="206"/>
      <c r="N124" s="206"/>
      <c r="O124" s="206"/>
      <c r="P124" s="207"/>
      <c r="Q124" s="208"/>
      <c r="R124" s="207"/>
      <c r="S124" s="207"/>
      <c r="T124" s="207"/>
      <c r="U124" s="370" t="str">
        <f t="shared" si="4"/>
        <v/>
      </c>
      <c r="V124" s="468"/>
    </row>
    <row r="125" spans="1:22" x14ac:dyDescent="0.25">
      <c r="A125" s="55"/>
      <c r="B125" s="192"/>
      <c r="C125" s="141"/>
      <c r="D125" s="56"/>
      <c r="E125" s="57"/>
      <c r="F125" s="182"/>
      <c r="G125" s="183"/>
      <c r="H125" s="196"/>
      <c r="I125" s="197"/>
      <c r="J125" s="887"/>
      <c r="K125" s="209"/>
      <c r="L125" s="205"/>
      <c r="M125" s="206"/>
      <c r="N125" s="206"/>
      <c r="O125" s="206"/>
      <c r="P125" s="207"/>
      <c r="Q125" s="208"/>
      <c r="R125" s="207"/>
      <c r="S125" s="207"/>
      <c r="T125" s="207"/>
      <c r="U125" s="370" t="str">
        <f t="shared" si="4"/>
        <v/>
      </c>
      <c r="V125" s="468"/>
    </row>
    <row r="126" spans="1:22" x14ac:dyDescent="0.25">
      <c r="A126" s="55"/>
      <c r="B126" s="192"/>
      <c r="C126" s="141"/>
      <c r="D126" s="56"/>
      <c r="E126" s="57"/>
      <c r="F126" s="182"/>
      <c r="G126" s="183"/>
      <c r="H126" s="196"/>
      <c r="I126" s="197"/>
      <c r="J126" s="887"/>
      <c r="K126" s="209"/>
      <c r="L126" s="205"/>
      <c r="M126" s="206"/>
      <c r="N126" s="206"/>
      <c r="O126" s="206"/>
      <c r="P126" s="207"/>
      <c r="Q126" s="208"/>
      <c r="R126" s="207"/>
      <c r="S126" s="207"/>
      <c r="T126" s="207"/>
      <c r="U126" s="370" t="str">
        <f t="shared" si="4"/>
        <v/>
      </c>
      <c r="V126" s="468"/>
    </row>
    <row r="127" spans="1:22" x14ac:dyDescent="0.25">
      <c r="A127" s="55"/>
      <c r="B127" s="192"/>
      <c r="C127" s="141"/>
      <c r="D127" s="56"/>
      <c r="E127" s="57"/>
      <c r="F127" s="182"/>
      <c r="G127" s="183"/>
      <c r="H127" s="196"/>
      <c r="I127" s="197"/>
      <c r="J127" s="887"/>
      <c r="K127" s="209"/>
      <c r="L127" s="205"/>
      <c r="M127" s="206"/>
      <c r="N127" s="206"/>
      <c r="O127" s="206"/>
      <c r="P127" s="207"/>
      <c r="Q127" s="208"/>
      <c r="R127" s="207"/>
      <c r="S127" s="207"/>
      <c r="T127" s="207"/>
      <c r="U127" s="370" t="str">
        <f t="shared" si="4"/>
        <v/>
      </c>
      <c r="V127" s="468"/>
    </row>
    <row r="128" spans="1:22" x14ac:dyDescent="0.25">
      <c r="A128" s="55"/>
      <c r="B128" s="192"/>
      <c r="C128" s="141"/>
      <c r="D128" s="56"/>
      <c r="E128" s="57"/>
      <c r="F128" s="182"/>
      <c r="G128" s="183"/>
      <c r="H128" s="196"/>
      <c r="I128" s="197"/>
      <c r="J128" s="887"/>
      <c r="K128" s="209"/>
      <c r="L128" s="205"/>
      <c r="M128" s="206"/>
      <c r="N128" s="206"/>
      <c r="O128" s="206"/>
      <c r="P128" s="207"/>
      <c r="Q128" s="208"/>
      <c r="R128" s="207"/>
      <c r="S128" s="207"/>
      <c r="T128" s="207"/>
      <c r="U128" s="370" t="str">
        <f t="shared" si="4"/>
        <v/>
      </c>
      <c r="V128" s="468"/>
    </row>
    <row r="129" spans="1:22" x14ac:dyDescent="0.25">
      <c r="A129" s="55"/>
      <c r="B129" s="192"/>
      <c r="C129" s="141"/>
      <c r="D129" s="56"/>
      <c r="E129" s="57"/>
      <c r="F129" s="182"/>
      <c r="G129" s="183"/>
      <c r="H129" s="196"/>
      <c r="I129" s="197"/>
      <c r="J129" s="887"/>
      <c r="K129" s="209"/>
      <c r="L129" s="205"/>
      <c r="M129" s="206"/>
      <c r="N129" s="206"/>
      <c r="O129" s="206"/>
      <c r="P129" s="207"/>
      <c r="Q129" s="208"/>
      <c r="R129" s="207"/>
      <c r="S129" s="207"/>
      <c r="T129" s="207"/>
      <c r="U129" s="370" t="str">
        <f t="shared" si="4"/>
        <v/>
      </c>
      <c r="V129" s="468"/>
    </row>
    <row r="130" spans="1:22" x14ac:dyDescent="0.25">
      <c r="A130" s="55"/>
      <c r="B130" s="192"/>
      <c r="C130" s="141"/>
      <c r="D130" s="56"/>
      <c r="E130" s="57"/>
      <c r="F130" s="182"/>
      <c r="G130" s="183"/>
      <c r="H130" s="196"/>
      <c r="I130" s="197"/>
      <c r="J130" s="887"/>
      <c r="K130" s="209"/>
      <c r="L130" s="205"/>
      <c r="M130" s="206"/>
      <c r="N130" s="206"/>
      <c r="O130" s="206"/>
      <c r="P130" s="207"/>
      <c r="Q130" s="208"/>
      <c r="R130" s="207"/>
      <c r="S130" s="207"/>
      <c r="T130" s="207"/>
      <c r="U130" s="370" t="str">
        <f t="shared" si="4"/>
        <v/>
      </c>
      <c r="V130" s="468"/>
    </row>
    <row r="131" spans="1:22" x14ac:dyDescent="0.25">
      <c r="A131" s="55"/>
      <c r="B131" s="192"/>
      <c r="C131" s="141"/>
      <c r="D131" s="56"/>
      <c r="E131" s="57"/>
      <c r="F131" s="182"/>
      <c r="G131" s="183"/>
      <c r="H131" s="196"/>
      <c r="I131" s="197"/>
      <c r="J131" s="887"/>
      <c r="K131" s="209"/>
      <c r="L131" s="205"/>
      <c r="M131" s="206"/>
      <c r="N131" s="206"/>
      <c r="O131" s="206"/>
      <c r="P131" s="207"/>
      <c r="Q131" s="208"/>
      <c r="R131" s="207"/>
      <c r="S131" s="207"/>
      <c r="T131" s="207"/>
      <c r="U131" s="370" t="str">
        <f t="shared" si="4"/>
        <v/>
      </c>
      <c r="V131" s="468"/>
    </row>
    <row r="132" spans="1:22" x14ac:dyDescent="0.25">
      <c r="A132" s="55"/>
      <c r="B132" s="192"/>
      <c r="C132" s="141"/>
      <c r="D132" s="56"/>
      <c r="E132" s="57"/>
      <c r="F132" s="182"/>
      <c r="G132" s="183"/>
      <c r="H132" s="196"/>
      <c r="I132" s="197"/>
      <c r="J132" s="887"/>
      <c r="K132" s="209"/>
      <c r="L132" s="205"/>
      <c r="M132" s="206"/>
      <c r="N132" s="206"/>
      <c r="O132" s="206"/>
      <c r="P132" s="207"/>
      <c r="Q132" s="208"/>
      <c r="R132" s="207"/>
      <c r="S132" s="207"/>
      <c r="T132" s="207"/>
      <c r="U132" s="370" t="str">
        <f t="shared" si="4"/>
        <v/>
      </c>
      <c r="V132" s="468"/>
    </row>
    <row r="133" spans="1:22" x14ac:dyDescent="0.25">
      <c r="A133" s="55"/>
      <c r="B133" s="192"/>
      <c r="C133" s="141"/>
      <c r="D133" s="56"/>
      <c r="E133" s="57"/>
      <c r="F133" s="182"/>
      <c r="G133" s="183"/>
      <c r="H133" s="196"/>
      <c r="I133" s="197"/>
      <c r="J133" s="887"/>
      <c r="K133" s="209"/>
      <c r="L133" s="205"/>
      <c r="M133" s="206"/>
      <c r="N133" s="206"/>
      <c r="O133" s="206"/>
      <c r="P133" s="207"/>
      <c r="Q133" s="208"/>
      <c r="R133" s="207"/>
      <c r="S133" s="207"/>
      <c r="T133" s="207"/>
      <c r="U133" s="370" t="str">
        <f t="shared" si="4"/>
        <v/>
      </c>
      <c r="V133" s="468"/>
    </row>
    <row r="134" spans="1:22" x14ac:dyDescent="0.25">
      <c r="A134" s="55"/>
      <c r="B134" s="192"/>
      <c r="C134" s="141"/>
      <c r="D134" s="56"/>
      <c r="E134" s="57"/>
      <c r="F134" s="182"/>
      <c r="G134" s="183"/>
      <c r="H134" s="196"/>
      <c r="I134" s="197"/>
      <c r="J134" s="887"/>
      <c r="K134" s="209"/>
      <c r="L134" s="205"/>
      <c r="M134" s="206"/>
      <c r="N134" s="206"/>
      <c r="O134" s="206"/>
      <c r="P134" s="207"/>
      <c r="Q134" s="208"/>
      <c r="R134" s="207"/>
      <c r="S134" s="207"/>
      <c r="T134" s="207"/>
      <c r="U134" s="370" t="str">
        <f t="shared" si="4"/>
        <v/>
      </c>
      <c r="V134" s="468"/>
    </row>
    <row r="135" spans="1:22" x14ac:dyDescent="0.25">
      <c r="A135" s="55"/>
      <c r="B135" s="192"/>
      <c r="C135" s="141"/>
      <c r="D135" s="56"/>
      <c r="E135" s="57"/>
      <c r="F135" s="182"/>
      <c r="G135" s="183"/>
      <c r="H135" s="196"/>
      <c r="I135" s="197"/>
      <c r="J135" s="887"/>
      <c r="K135" s="209"/>
      <c r="L135" s="205"/>
      <c r="M135" s="206"/>
      <c r="N135" s="206"/>
      <c r="O135" s="206"/>
      <c r="P135" s="207"/>
      <c r="Q135" s="208"/>
      <c r="R135" s="207"/>
      <c r="S135" s="207"/>
      <c r="T135" s="207"/>
      <c r="U135" s="370" t="str">
        <f t="shared" si="4"/>
        <v/>
      </c>
      <c r="V135" s="468"/>
    </row>
    <row r="136" spans="1:22" x14ac:dyDescent="0.25">
      <c r="A136" s="55"/>
      <c r="B136" s="192"/>
      <c r="C136" s="141"/>
      <c r="D136" s="56"/>
      <c r="E136" s="57"/>
      <c r="F136" s="182"/>
      <c r="G136" s="183"/>
      <c r="H136" s="196"/>
      <c r="I136" s="197"/>
      <c r="J136" s="887"/>
      <c r="K136" s="209"/>
      <c r="L136" s="205"/>
      <c r="M136" s="206"/>
      <c r="N136" s="206"/>
      <c r="O136" s="206"/>
      <c r="P136" s="207"/>
      <c r="Q136" s="208"/>
      <c r="R136" s="207"/>
      <c r="S136" s="207"/>
      <c r="T136" s="207"/>
      <c r="U136" s="370" t="str">
        <f t="shared" si="4"/>
        <v/>
      </c>
      <c r="V136" s="468"/>
    </row>
    <row r="137" spans="1:22" x14ac:dyDescent="0.25">
      <c r="A137" s="55"/>
      <c r="B137" s="192"/>
      <c r="C137" s="141"/>
      <c r="D137" s="56"/>
      <c r="E137" s="57"/>
      <c r="F137" s="182"/>
      <c r="G137" s="183"/>
      <c r="H137" s="196"/>
      <c r="I137" s="197"/>
      <c r="J137" s="887"/>
      <c r="K137" s="209"/>
      <c r="L137" s="205"/>
      <c r="M137" s="206"/>
      <c r="N137" s="206"/>
      <c r="O137" s="206"/>
      <c r="P137" s="207"/>
      <c r="Q137" s="208"/>
      <c r="R137" s="207"/>
      <c r="S137" s="207"/>
      <c r="T137" s="207"/>
      <c r="U137" s="370" t="str">
        <f t="shared" si="4"/>
        <v/>
      </c>
      <c r="V137" s="468"/>
    </row>
    <row r="138" spans="1:22" x14ac:dyDescent="0.25">
      <c r="A138" s="55"/>
      <c r="B138" s="192"/>
      <c r="C138" s="141"/>
      <c r="D138" s="56"/>
      <c r="E138" s="57"/>
      <c r="F138" s="182"/>
      <c r="G138" s="183"/>
      <c r="H138" s="196"/>
      <c r="I138" s="197"/>
      <c r="J138" s="887"/>
      <c r="K138" s="209"/>
      <c r="L138" s="205"/>
      <c r="M138" s="206"/>
      <c r="N138" s="206"/>
      <c r="O138" s="206"/>
      <c r="P138" s="207"/>
      <c r="Q138" s="208"/>
      <c r="R138" s="207"/>
      <c r="S138" s="207"/>
      <c r="T138" s="207"/>
      <c r="U138" s="370" t="str">
        <f t="shared" si="4"/>
        <v/>
      </c>
      <c r="V138" s="468"/>
    </row>
    <row r="139" spans="1:22" x14ac:dyDescent="0.25">
      <c r="A139" s="55"/>
      <c r="B139" s="192"/>
      <c r="C139" s="141"/>
      <c r="D139" s="56"/>
      <c r="E139" s="57"/>
      <c r="F139" s="182"/>
      <c r="G139" s="183"/>
      <c r="H139" s="196"/>
      <c r="I139" s="197"/>
      <c r="J139" s="887"/>
      <c r="K139" s="209"/>
      <c r="L139" s="205"/>
      <c r="M139" s="206"/>
      <c r="N139" s="206"/>
      <c r="O139" s="206"/>
      <c r="P139" s="207"/>
      <c r="Q139" s="208"/>
      <c r="R139" s="207"/>
      <c r="S139" s="207"/>
      <c r="T139" s="207"/>
      <c r="U139" s="370" t="str">
        <f t="shared" si="4"/>
        <v/>
      </c>
      <c r="V139" s="468"/>
    </row>
    <row r="140" spans="1:22" x14ac:dyDescent="0.25">
      <c r="A140" s="55"/>
      <c r="B140" s="192"/>
      <c r="C140" s="141"/>
      <c r="D140" s="56"/>
      <c r="E140" s="57"/>
      <c r="F140" s="182"/>
      <c r="G140" s="183"/>
      <c r="H140" s="196"/>
      <c r="I140" s="197"/>
      <c r="J140" s="887"/>
      <c r="K140" s="209"/>
      <c r="L140" s="205"/>
      <c r="M140" s="206"/>
      <c r="N140" s="206"/>
      <c r="O140" s="206"/>
      <c r="P140" s="207"/>
      <c r="Q140" s="208"/>
      <c r="R140" s="207"/>
      <c r="S140" s="207"/>
      <c r="T140" s="207"/>
      <c r="U140" s="370" t="str">
        <f t="shared" si="4"/>
        <v/>
      </c>
      <c r="V140" s="468"/>
    </row>
    <row r="141" spans="1:22" x14ac:dyDescent="0.25">
      <c r="A141" s="55"/>
      <c r="B141" s="192"/>
      <c r="C141" s="141"/>
      <c r="D141" s="56"/>
      <c r="E141" s="57"/>
      <c r="F141" s="182"/>
      <c r="G141" s="183"/>
      <c r="H141" s="196"/>
      <c r="I141" s="197"/>
      <c r="J141" s="887"/>
      <c r="K141" s="209"/>
      <c r="L141" s="205"/>
      <c r="M141" s="206"/>
      <c r="N141" s="206"/>
      <c r="O141" s="206"/>
      <c r="P141" s="207"/>
      <c r="Q141" s="208"/>
      <c r="R141" s="207"/>
      <c r="S141" s="207"/>
      <c r="T141" s="207"/>
      <c r="U141" s="370" t="str">
        <f t="shared" si="4"/>
        <v/>
      </c>
      <c r="V141" s="468"/>
    </row>
    <row r="142" spans="1:22" x14ac:dyDescent="0.25">
      <c r="A142" s="55"/>
      <c r="B142" s="192"/>
      <c r="C142" s="141"/>
      <c r="D142" s="56"/>
      <c r="E142" s="57"/>
      <c r="F142" s="182"/>
      <c r="G142" s="183"/>
      <c r="H142" s="196"/>
      <c r="I142" s="197"/>
      <c r="J142" s="887"/>
      <c r="K142" s="209"/>
      <c r="L142" s="205"/>
      <c r="M142" s="206"/>
      <c r="N142" s="206"/>
      <c r="O142" s="206"/>
      <c r="P142" s="207"/>
      <c r="Q142" s="208"/>
      <c r="R142" s="207"/>
      <c r="S142" s="207"/>
      <c r="T142" s="207"/>
      <c r="U142" s="370" t="str">
        <f t="shared" si="4"/>
        <v/>
      </c>
      <c r="V142" s="468"/>
    </row>
    <row r="143" spans="1:22" x14ac:dyDescent="0.25">
      <c r="A143" s="55"/>
      <c r="B143" s="192"/>
      <c r="C143" s="141"/>
      <c r="D143" s="56"/>
      <c r="E143" s="57"/>
      <c r="F143" s="182"/>
      <c r="G143" s="183"/>
      <c r="H143" s="196"/>
      <c r="I143" s="197"/>
      <c r="J143" s="887"/>
      <c r="K143" s="209"/>
      <c r="L143" s="205"/>
      <c r="M143" s="206"/>
      <c r="N143" s="206"/>
      <c r="O143" s="206"/>
      <c r="P143" s="207"/>
      <c r="Q143" s="208"/>
      <c r="R143" s="207"/>
      <c r="S143" s="207"/>
      <c r="T143" s="207"/>
      <c r="U143" s="370" t="str">
        <f t="shared" si="4"/>
        <v/>
      </c>
      <c r="V143" s="468"/>
    </row>
    <row r="144" spans="1:22" x14ac:dyDescent="0.25">
      <c r="A144" s="55"/>
      <c r="B144" s="192"/>
      <c r="C144" s="141"/>
      <c r="D144" s="56"/>
      <c r="E144" s="57"/>
      <c r="F144" s="182"/>
      <c r="G144" s="183"/>
      <c r="H144" s="196"/>
      <c r="I144" s="197"/>
      <c r="J144" s="887"/>
      <c r="K144" s="209"/>
      <c r="L144" s="205"/>
      <c r="M144" s="206"/>
      <c r="N144" s="206"/>
      <c r="O144" s="206"/>
      <c r="P144" s="207"/>
      <c r="Q144" s="208"/>
      <c r="R144" s="207"/>
      <c r="S144" s="207"/>
      <c r="T144" s="207"/>
      <c r="U144" s="370" t="str">
        <f t="shared" si="4"/>
        <v/>
      </c>
      <c r="V144" s="468"/>
    </row>
    <row r="145" spans="1:22" x14ac:dyDescent="0.25">
      <c r="A145" s="55"/>
      <c r="B145" s="192"/>
      <c r="C145" s="141"/>
      <c r="D145" s="56"/>
      <c r="E145" s="57"/>
      <c r="F145" s="182"/>
      <c r="G145" s="183"/>
      <c r="H145" s="196"/>
      <c r="I145" s="197"/>
      <c r="J145" s="887"/>
      <c r="K145" s="209"/>
      <c r="L145" s="205"/>
      <c r="M145" s="206"/>
      <c r="N145" s="206"/>
      <c r="O145" s="206"/>
      <c r="P145" s="207"/>
      <c r="Q145" s="208"/>
      <c r="R145" s="207"/>
      <c r="S145" s="207"/>
      <c r="T145" s="207"/>
      <c r="U145" s="370" t="str">
        <f t="shared" si="4"/>
        <v/>
      </c>
      <c r="V145" s="468"/>
    </row>
    <row r="146" spans="1:22" x14ac:dyDescent="0.25">
      <c r="A146" s="55"/>
      <c r="B146" s="192"/>
      <c r="C146" s="141"/>
      <c r="D146" s="56"/>
      <c r="E146" s="57"/>
      <c r="F146" s="182"/>
      <c r="G146" s="183"/>
      <c r="H146" s="196"/>
      <c r="I146" s="197"/>
      <c r="J146" s="887"/>
      <c r="K146" s="209"/>
      <c r="L146" s="205"/>
      <c r="M146" s="206"/>
      <c r="N146" s="206"/>
      <c r="O146" s="206"/>
      <c r="P146" s="207"/>
      <c r="Q146" s="208"/>
      <c r="R146" s="207"/>
      <c r="S146" s="207"/>
      <c r="T146" s="207"/>
      <c r="U146" s="370" t="str">
        <f t="shared" ref="U146:U196" si="5">IF(SUM(H146:I146)=0,"",SUM(H146:I146))</f>
        <v/>
      </c>
      <c r="V146" s="468"/>
    </row>
    <row r="147" spans="1:22" x14ac:dyDescent="0.25">
      <c r="A147" s="55"/>
      <c r="B147" s="192"/>
      <c r="C147" s="141"/>
      <c r="D147" s="56"/>
      <c r="E147" s="57"/>
      <c r="F147" s="182"/>
      <c r="G147" s="183"/>
      <c r="H147" s="196"/>
      <c r="I147" s="197"/>
      <c r="J147" s="887"/>
      <c r="K147" s="209"/>
      <c r="L147" s="205"/>
      <c r="M147" s="206"/>
      <c r="N147" s="206"/>
      <c r="O147" s="206"/>
      <c r="P147" s="207"/>
      <c r="Q147" s="208"/>
      <c r="R147" s="207"/>
      <c r="S147" s="207"/>
      <c r="T147" s="207"/>
      <c r="U147" s="370" t="str">
        <f t="shared" si="5"/>
        <v/>
      </c>
      <c r="V147" s="468"/>
    </row>
    <row r="148" spans="1:22" x14ac:dyDescent="0.25">
      <c r="A148" s="55"/>
      <c r="B148" s="192"/>
      <c r="C148" s="141"/>
      <c r="D148" s="56"/>
      <c r="E148" s="57"/>
      <c r="F148" s="182"/>
      <c r="G148" s="183"/>
      <c r="H148" s="196"/>
      <c r="I148" s="197"/>
      <c r="J148" s="887"/>
      <c r="K148" s="209"/>
      <c r="L148" s="205"/>
      <c r="M148" s="206"/>
      <c r="N148" s="206"/>
      <c r="O148" s="206"/>
      <c r="P148" s="207"/>
      <c r="Q148" s="208"/>
      <c r="R148" s="207"/>
      <c r="S148" s="207"/>
      <c r="T148" s="207"/>
      <c r="U148" s="370" t="str">
        <f t="shared" si="5"/>
        <v/>
      </c>
      <c r="V148" s="468"/>
    </row>
    <row r="149" spans="1:22" x14ac:dyDescent="0.25">
      <c r="A149" s="55"/>
      <c r="B149" s="192"/>
      <c r="C149" s="141"/>
      <c r="D149" s="56"/>
      <c r="E149" s="57"/>
      <c r="F149" s="182"/>
      <c r="G149" s="183"/>
      <c r="H149" s="196"/>
      <c r="I149" s="197"/>
      <c r="J149" s="887"/>
      <c r="K149" s="209"/>
      <c r="L149" s="205"/>
      <c r="M149" s="206"/>
      <c r="N149" s="206"/>
      <c r="O149" s="206"/>
      <c r="P149" s="207"/>
      <c r="Q149" s="208"/>
      <c r="R149" s="207"/>
      <c r="S149" s="207"/>
      <c r="T149" s="207"/>
      <c r="U149" s="370" t="str">
        <f t="shared" si="5"/>
        <v/>
      </c>
      <c r="V149" s="468"/>
    </row>
    <row r="150" spans="1:22" x14ac:dyDescent="0.25">
      <c r="A150" s="55"/>
      <c r="B150" s="192"/>
      <c r="C150" s="141"/>
      <c r="D150" s="56"/>
      <c r="E150" s="57"/>
      <c r="F150" s="182"/>
      <c r="G150" s="183"/>
      <c r="H150" s="196"/>
      <c r="I150" s="197"/>
      <c r="J150" s="887"/>
      <c r="K150" s="209"/>
      <c r="L150" s="205"/>
      <c r="M150" s="206"/>
      <c r="N150" s="206"/>
      <c r="O150" s="206"/>
      <c r="P150" s="207"/>
      <c r="Q150" s="208"/>
      <c r="R150" s="207"/>
      <c r="S150" s="207"/>
      <c r="T150" s="207"/>
      <c r="U150" s="370" t="str">
        <f t="shared" si="5"/>
        <v/>
      </c>
      <c r="V150" s="468"/>
    </row>
    <row r="151" spans="1:22" x14ac:dyDescent="0.25">
      <c r="A151" s="55"/>
      <c r="B151" s="192"/>
      <c r="C151" s="141"/>
      <c r="D151" s="56"/>
      <c r="E151" s="57"/>
      <c r="F151" s="182"/>
      <c r="G151" s="183"/>
      <c r="H151" s="196"/>
      <c r="I151" s="197"/>
      <c r="J151" s="887"/>
      <c r="K151" s="209"/>
      <c r="L151" s="205"/>
      <c r="M151" s="206"/>
      <c r="N151" s="206"/>
      <c r="O151" s="206"/>
      <c r="P151" s="207"/>
      <c r="Q151" s="208"/>
      <c r="R151" s="207"/>
      <c r="S151" s="207"/>
      <c r="T151" s="207"/>
      <c r="U151" s="370" t="str">
        <f t="shared" si="5"/>
        <v/>
      </c>
      <c r="V151" s="468"/>
    </row>
    <row r="152" spans="1:22" x14ac:dyDescent="0.25">
      <c r="A152" s="55"/>
      <c r="B152" s="192"/>
      <c r="C152" s="141"/>
      <c r="D152" s="56"/>
      <c r="E152" s="57"/>
      <c r="F152" s="182"/>
      <c r="G152" s="183"/>
      <c r="H152" s="196"/>
      <c r="I152" s="197"/>
      <c r="J152" s="887"/>
      <c r="K152" s="209"/>
      <c r="L152" s="205"/>
      <c r="M152" s="206"/>
      <c r="N152" s="206"/>
      <c r="O152" s="206"/>
      <c r="P152" s="207"/>
      <c r="Q152" s="208"/>
      <c r="R152" s="207"/>
      <c r="S152" s="207"/>
      <c r="T152" s="207"/>
      <c r="U152" s="370" t="str">
        <f t="shared" si="5"/>
        <v/>
      </c>
      <c r="V152" s="468"/>
    </row>
    <row r="153" spans="1:22" x14ac:dyDescent="0.25">
      <c r="A153" s="55"/>
      <c r="B153" s="192"/>
      <c r="C153" s="141"/>
      <c r="D153" s="56"/>
      <c r="E153" s="57"/>
      <c r="F153" s="182"/>
      <c r="G153" s="183"/>
      <c r="H153" s="196"/>
      <c r="I153" s="197"/>
      <c r="J153" s="887"/>
      <c r="K153" s="209"/>
      <c r="L153" s="205"/>
      <c r="M153" s="206"/>
      <c r="N153" s="206"/>
      <c r="O153" s="206"/>
      <c r="P153" s="207"/>
      <c r="Q153" s="208"/>
      <c r="R153" s="207"/>
      <c r="S153" s="207"/>
      <c r="T153" s="207"/>
      <c r="U153" s="370" t="str">
        <f t="shared" si="5"/>
        <v/>
      </c>
      <c r="V153" s="468"/>
    </row>
    <row r="154" spans="1:22" x14ac:dyDescent="0.25">
      <c r="A154" s="55"/>
      <c r="B154" s="192"/>
      <c r="C154" s="141"/>
      <c r="D154" s="56"/>
      <c r="E154" s="57"/>
      <c r="F154" s="182"/>
      <c r="G154" s="183"/>
      <c r="H154" s="196"/>
      <c r="I154" s="197"/>
      <c r="J154" s="887"/>
      <c r="K154" s="209"/>
      <c r="L154" s="205"/>
      <c r="M154" s="206"/>
      <c r="N154" s="206"/>
      <c r="O154" s="206"/>
      <c r="P154" s="207"/>
      <c r="Q154" s="208"/>
      <c r="R154" s="207"/>
      <c r="S154" s="207"/>
      <c r="T154" s="207"/>
      <c r="U154" s="370" t="str">
        <f t="shared" si="5"/>
        <v/>
      </c>
      <c r="V154" s="468"/>
    </row>
    <row r="155" spans="1:22" x14ac:dyDescent="0.25">
      <c r="A155" s="55"/>
      <c r="B155" s="192"/>
      <c r="C155" s="141"/>
      <c r="D155" s="56"/>
      <c r="E155" s="57"/>
      <c r="F155" s="182"/>
      <c r="G155" s="183"/>
      <c r="H155" s="196"/>
      <c r="I155" s="197"/>
      <c r="J155" s="887"/>
      <c r="K155" s="209"/>
      <c r="L155" s="205"/>
      <c r="M155" s="206"/>
      <c r="N155" s="206"/>
      <c r="O155" s="206"/>
      <c r="P155" s="207"/>
      <c r="Q155" s="208"/>
      <c r="R155" s="207"/>
      <c r="S155" s="207"/>
      <c r="T155" s="207"/>
      <c r="U155" s="370" t="str">
        <f t="shared" si="5"/>
        <v/>
      </c>
      <c r="V155" s="468"/>
    </row>
    <row r="156" spans="1:22" x14ac:dyDescent="0.25">
      <c r="A156" s="55"/>
      <c r="B156" s="192"/>
      <c r="C156" s="141"/>
      <c r="D156" s="56"/>
      <c r="E156" s="57"/>
      <c r="F156" s="182"/>
      <c r="G156" s="183"/>
      <c r="H156" s="196"/>
      <c r="I156" s="197"/>
      <c r="J156" s="887"/>
      <c r="K156" s="209"/>
      <c r="L156" s="205"/>
      <c r="M156" s="206"/>
      <c r="N156" s="206"/>
      <c r="O156" s="206"/>
      <c r="P156" s="207"/>
      <c r="Q156" s="208"/>
      <c r="R156" s="207"/>
      <c r="S156" s="207"/>
      <c r="T156" s="207"/>
      <c r="U156" s="370" t="str">
        <f t="shared" si="5"/>
        <v/>
      </c>
      <c r="V156" s="468"/>
    </row>
    <row r="157" spans="1:22" x14ac:dyDescent="0.25">
      <c r="A157" s="55"/>
      <c r="B157" s="192"/>
      <c r="C157" s="141"/>
      <c r="D157" s="56"/>
      <c r="E157" s="57"/>
      <c r="F157" s="182"/>
      <c r="G157" s="183"/>
      <c r="H157" s="196"/>
      <c r="I157" s="197"/>
      <c r="J157" s="887"/>
      <c r="K157" s="209"/>
      <c r="L157" s="205"/>
      <c r="M157" s="206"/>
      <c r="N157" s="206"/>
      <c r="O157" s="206"/>
      <c r="P157" s="207"/>
      <c r="Q157" s="208"/>
      <c r="R157" s="207"/>
      <c r="S157" s="207"/>
      <c r="T157" s="207"/>
      <c r="U157" s="370" t="str">
        <f t="shared" si="5"/>
        <v/>
      </c>
      <c r="V157" s="468"/>
    </row>
    <row r="158" spans="1:22" x14ac:dyDescent="0.25">
      <c r="A158" s="55"/>
      <c r="B158" s="192"/>
      <c r="C158" s="141"/>
      <c r="D158" s="56"/>
      <c r="E158" s="57"/>
      <c r="F158" s="182"/>
      <c r="G158" s="183"/>
      <c r="H158" s="196"/>
      <c r="I158" s="197"/>
      <c r="J158" s="887"/>
      <c r="K158" s="209"/>
      <c r="L158" s="205"/>
      <c r="M158" s="206"/>
      <c r="N158" s="206"/>
      <c r="O158" s="206"/>
      <c r="P158" s="207"/>
      <c r="Q158" s="208"/>
      <c r="R158" s="207"/>
      <c r="S158" s="207"/>
      <c r="T158" s="207"/>
      <c r="U158" s="370" t="str">
        <f t="shared" si="5"/>
        <v/>
      </c>
      <c r="V158" s="468"/>
    </row>
    <row r="159" spans="1:22" x14ac:dyDescent="0.25">
      <c r="A159" s="55"/>
      <c r="B159" s="192"/>
      <c r="C159" s="141"/>
      <c r="D159" s="56"/>
      <c r="E159" s="57"/>
      <c r="F159" s="182"/>
      <c r="G159" s="183"/>
      <c r="H159" s="196"/>
      <c r="I159" s="197"/>
      <c r="J159" s="887"/>
      <c r="K159" s="209"/>
      <c r="L159" s="205"/>
      <c r="M159" s="206"/>
      <c r="N159" s="206"/>
      <c r="O159" s="206"/>
      <c r="P159" s="207"/>
      <c r="Q159" s="208"/>
      <c r="R159" s="207"/>
      <c r="S159" s="207"/>
      <c r="T159" s="207"/>
      <c r="U159" s="370" t="str">
        <f t="shared" si="5"/>
        <v/>
      </c>
      <c r="V159" s="468"/>
    </row>
    <row r="160" spans="1:22" x14ac:dyDescent="0.25">
      <c r="A160" s="55"/>
      <c r="B160" s="192"/>
      <c r="C160" s="141"/>
      <c r="D160" s="56"/>
      <c r="E160" s="57"/>
      <c r="F160" s="182"/>
      <c r="G160" s="183"/>
      <c r="H160" s="196"/>
      <c r="I160" s="197"/>
      <c r="J160" s="887"/>
      <c r="K160" s="209"/>
      <c r="L160" s="205"/>
      <c r="M160" s="206"/>
      <c r="N160" s="206"/>
      <c r="O160" s="206"/>
      <c r="P160" s="207"/>
      <c r="Q160" s="208"/>
      <c r="R160" s="207"/>
      <c r="S160" s="207"/>
      <c r="T160" s="207"/>
      <c r="U160" s="370" t="str">
        <f t="shared" si="5"/>
        <v/>
      </c>
      <c r="V160" s="468"/>
    </row>
    <row r="161" spans="1:22" x14ac:dyDescent="0.25">
      <c r="A161" s="55"/>
      <c r="B161" s="192"/>
      <c r="C161" s="141"/>
      <c r="D161" s="56"/>
      <c r="E161" s="57"/>
      <c r="F161" s="182"/>
      <c r="G161" s="183"/>
      <c r="H161" s="196"/>
      <c r="I161" s="197"/>
      <c r="J161" s="887"/>
      <c r="K161" s="209"/>
      <c r="L161" s="205"/>
      <c r="M161" s="206"/>
      <c r="N161" s="206"/>
      <c r="O161" s="206"/>
      <c r="P161" s="207"/>
      <c r="Q161" s="208"/>
      <c r="R161" s="207"/>
      <c r="S161" s="207"/>
      <c r="T161" s="207"/>
      <c r="U161" s="370" t="str">
        <f t="shared" si="5"/>
        <v/>
      </c>
      <c r="V161" s="468"/>
    </row>
    <row r="162" spans="1:22" x14ac:dyDescent="0.25">
      <c r="A162" s="55"/>
      <c r="B162" s="192"/>
      <c r="C162" s="141"/>
      <c r="D162" s="56"/>
      <c r="E162" s="57"/>
      <c r="F162" s="182"/>
      <c r="G162" s="183"/>
      <c r="H162" s="196"/>
      <c r="I162" s="197"/>
      <c r="J162" s="887"/>
      <c r="K162" s="209"/>
      <c r="L162" s="205"/>
      <c r="M162" s="206"/>
      <c r="N162" s="206"/>
      <c r="O162" s="206"/>
      <c r="P162" s="207"/>
      <c r="Q162" s="208"/>
      <c r="R162" s="207"/>
      <c r="S162" s="207"/>
      <c r="T162" s="207"/>
      <c r="U162" s="370" t="str">
        <f t="shared" si="5"/>
        <v/>
      </c>
      <c r="V162" s="468"/>
    </row>
    <row r="163" spans="1:22" x14ac:dyDescent="0.25">
      <c r="A163" s="55"/>
      <c r="B163" s="192"/>
      <c r="C163" s="141"/>
      <c r="D163" s="56"/>
      <c r="E163" s="57"/>
      <c r="F163" s="182"/>
      <c r="G163" s="183"/>
      <c r="H163" s="196"/>
      <c r="I163" s="197"/>
      <c r="J163" s="887"/>
      <c r="K163" s="209"/>
      <c r="L163" s="205"/>
      <c r="M163" s="206"/>
      <c r="N163" s="206"/>
      <c r="O163" s="206"/>
      <c r="P163" s="207"/>
      <c r="Q163" s="208"/>
      <c r="R163" s="207"/>
      <c r="S163" s="207"/>
      <c r="T163" s="207"/>
      <c r="U163" s="370" t="str">
        <f t="shared" si="5"/>
        <v/>
      </c>
      <c r="V163" s="468"/>
    </row>
    <row r="164" spans="1:22" x14ac:dyDescent="0.25">
      <c r="A164" s="55"/>
      <c r="B164" s="192"/>
      <c r="C164" s="141"/>
      <c r="D164" s="56"/>
      <c r="E164" s="57"/>
      <c r="F164" s="182"/>
      <c r="G164" s="183"/>
      <c r="H164" s="196"/>
      <c r="I164" s="197"/>
      <c r="J164" s="887"/>
      <c r="K164" s="209"/>
      <c r="L164" s="205"/>
      <c r="M164" s="206"/>
      <c r="N164" s="206"/>
      <c r="O164" s="206"/>
      <c r="P164" s="207"/>
      <c r="Q164" s="208"/>
      <c r="R164" s="207"/>
      <c r="S164" s="207"/>
      <c r="T164" s="207"/>
      <c r="U164" s="370" t="str">
        <f t="shared" si="5"/>
        <v/>
      </c>
      <c r="V164" s="468"/>
    </row>
    <row r="165" spans="1:22" x14ac:dyDescent="0.25">
      <c r="A165" s="55"/>
      <c r="B165" s="192"/>
      <c r="C165" s="141"/>
      <c r="D165" s="56"/>
      <c r="E165" s="57"/>
      <c r="F165" s="182"/>
      <c r="G165" s="183"/>
      <c r="H165" s="196"/>
      <c r="I165" s="197"/>
      <c r="J165" s="887"/>
      <c r="K165" s="209"/>
      <c r="L165" s="205"/>
      <c r="M165" s="206"/>
      <c r="N165" s="206"/>
      <c r="O165" s="206"/>
      <c r="P165" s="207"/>
      <c r="Q165" s="208"/>
      <c r="R165" s="207"/>
      <c r="S165" s="207"/>
      <c r="T165" s="207"/>
      <c r="U165" s="370" t="str">
        <f t="shared" si="5"/>
        <v/>
      </c>
      <c r="V165" s="468"/>
    </row>
    <row r="166" spans="1:22" x14ac:dyDescent="0.25">
      <c r="A166" s="55"/>
      <c r="B166" s="192"/>
      <c r="C166" s="141"/>
      <c r="D166" s="56"/>
      <c r="E166" s="57"/>
      <c r="F166" s="182"/>
      <c r="G166" s="183"/>
      <c r="H166" s="196"/>
      <c r="I166" s="197"/>
      <c r="J166" s="887"/>
      <c r="K166" s="209"/>
      <c r="L166" s="205"/>
      <c r="M166" s="206"/>
      <c r="N166" s="206"/>
      <c r="O166" s="206"/>
      <c r="P166" s="207"/>
      <c r="Q166" s="208"/>
      <c r="R166" s="207"/>
      <c r="S166" s="207"/>
      <c r="T166" s="207"/>
      <c r="U166" s="370" t="str">
        <f t="shared" si="5"/>
        <v/>
      </c>
      <c r="V166" s="468"/>
    </row>
    <row r="167" spans="1:22" x14ac:dyDescent="0.25">
      <c r="A167" s="55"/>
      <c r="B167" s="192"/>
      <c r="C167" s="141"/>
      <c r="D167" s="56"/>
      <c r="E167" s="57"/>
      <c r="F167" s="182"/>
      <c r="G167" s="183"/>
      <c r="H167" s="196"/>
      <c r="I167" s="197"/>
      <c r="J167" s="887"/>
      <c r="K167" s="209"/>
      <c r="L167" s="205"/>
      <c r="M167" s="206"/>
      <c r="N167" s="206"/>
      <c r="O167" s="206"/>
      <c r="P167" s="207"/>
      <c r="Q167" s="208"/>
      <c r="R167" s="207"/>
      <c r="S167" s="207"/>
      <c r="T167" s="207"/>
      <c r="U167" s="370" t="str">
        <f t="shared" si="5"/>
        <v/>
      </c>
      <c r="V167" s="468"/>
    </row>
    <row r="168" spans="1:22" x14ac:dyDescent="0.25">
      <c r="A168" s="55"/>
      <c r="B168" s="192"/>
      <c r="C168" s="141"/>
      <c r="D168" s="56"/>
      <c r="E168" s="57"/>
      <c r="F168" s="182"/>
      <c r="G168" s="183"/>
      <c r="H168" s="196"/>
      <c r="I168" s="197"/>
      <c r="J168" s="887"/>
      <c r="K168" s="209"/>
      <c r="L168" s="205"/>
      <c r="M168" s="206"/>
      <c r="N168" s="206"/>
      <c r="O168" s="206"/>
      <c r="P168" s="207"/>
      <c r="Q168" s="208"/>
      <c r="R168" s="207"/>
      <c r="S168" s="207"/>
      <c r="T168" s="207"/>
      <c r="U168" s="370" t="str">
        <f t="shared" si="5"/>
        <v/>
      </c>
      <c r="V168" s="468"/>
    </row>
    <row r="169" spans="1:22" x14ac:dyDescent="0.25">
      <c r="A169" s="55"/>
      <c r="B169" s="192"/>
      <c r="C169" s="141"/>
      <c r="D169" s="56"/>
      <c r="E169" s="57"/>
      <c r="F169" s="182"/>
      <c r="G169" s="183"/>
      <c r="H169" s="196"/>
      <c r="I169" s="197"/>
      <c r="J169" s="887"/>
      <c r="K169" s="209"/>
      <c r="L169" s="205"/>
      <c r="M169" s="206"/>
      <c r="N169" s="206"/>
      <c r="O169" s="206"/>
      <c r="P169" s="207"/>
      <c r="Q169" s="208"/>
      <c r="R169" s="207"/>
      <c r="S169" s="207"/>
      <c r="T169" s="207"/>
      <c r="U169" s="370" t="str">
        <f t="shared" si="5"/>
        <v/>
      </c>
      <c r="V169" s="468"/>
    </row>
    <row r="170" spans="1:22" x14ac:dyDescent="0.25">
      <c r="A170" s="55"/>
      <c r="B170" s="192"/>
      <c r="C170" s="141"/>
      <c r="D170" s="56"/>
      <c r="E170" s="57"/>
      <c r="F170" s="182"/>
      <c r="G170" s="183"/>
      <c r="H170" s="196"/>
      <c r="I170" s="197"/>
      <c r="J170" s="887"/>
      <c r="K170" s="209"/>
      <c r="L170" s="205"/>
      <c r="M170" s="206"/>
      <c r="N170" s="206"/>
      <c r="O170" s="206"/>
      <c r="P170" s="207"/>
      <c r="Q170" s="208"/>
      <c r="R170" s="207"/>
      <c r="S170" s="207"/>
      <c r="T170" s="207"/>
      <c r="U170" s="370" t="str">
        <f t="shared" si="5"/>
        <v/>
      </c>
      <c r="V170" s="468"/>
    </row>
    <row r="171" spans="1:22" x14ac:dyDescent="0.25">
      <c r="A171" s="55"/>
      <c r="B171" s="192"/>
      <c r="C171" s="141"/>
      <c r="D171" s="56"/>
      <c r="E171" s="57"/>
      <c r="F171" s="182"/>
      <c r="G171" s="183"/>
      <c r="H171" s="196"/>
      <c r="I171" s="197"/>
      <c r="J171" s="887"/>
      <c r="K171" s="209"/>
      <c r="L171" s="205"/>
      <c r="M171" s="206"/>
      <c r="N171" s="206"/>
      <c r="O171" s="206"/>
      <c r="P171" s="207"/>
      <c r="Q171" s="208"/>
      <c r="R171" s="207"/>
      <c r="S171" s="207"/>
      <c r="T171" s="207"/>
      <c r="U171" s="370" t="str">
        <f t="shared" si="5"/>
        <v/>
      </c>
      <c r="V171" s="468"/>
    </row>
    <row r="172" spans="1:22" x14ac:dyDescent="0.25">
      <c r="A172" s="55"/>
      <c r="B172" s="192"/>
      <c r="C172" s="141"/>
      <c r="D172" s="56"/>
      <c r="E172" s="57"/>
      <c r="F172" s="182"/>
      <c r="G172" s="183"/>
      <c r="H172" s="196"/>
      <c r="I172" s="197"/>
      <c r="J172" s="887"/>
      <c r="K172" s="209"/>
      <c r="L172" s="205"/>
      <c r="M172" s="206"/>
      <c r="N172" s="206"/>
      <c r="O172" s="206"/>
      <c r="P172" s="207"/>
      <c r="Q172" s="208"/>
      <c r="R172" s="207"/>
      <c r="S172" s="207"/>
      <c r="T172" s="207"/>
      <c r="U172" s="370" t="str">
        <f t="shared" si="5"/>
        <v/>
      </c>
      <c r="V172" s="468"/>
    </row>
    <row r="173" spans="1:22" x14ac:dyDescent="0.25">
      <c r="A173" s="55"/>
      <c r="B173" s="192"/>
      <c r="C173" s="141"/>
      <c r="D173" s="56"/>
      <c r="E173" s="57"/>
      <c r="F173" s="182"/>
      <c r="G173" s="183"/>
      <c r="H173" s="196"/>
      <c r="I173" s="197"/>
      <c r="J173" s="887"/>
      <c r="K173" s="209"/>
      <c r="L173" s="205"/>
      <c r="M173" s="206"/>
      <c r="N173" s="206"/>
      <c r="O173" s="206"/>
      <c r="P173" s="207"/>
      <c r="Q173" s="208"/>
      <c r="R173" s="207"/>
      <c r="S173" s="207"/>
      <c r="T173" s="207"/>
      <c r="U173" s="370" t="str">
        <f t="shared" si="5"/>
        <v/>
      </c>
      <c r="V173" s="468"/>
    </row>
    <row r="174" spans="1:22" x14ac:dyDescent="0.25">
      <c r="A174" s="55"/>
      <c r="B174" s="192"/>
      <c r="C174" s="141"/>
      <c r="D174" s="56"/>
      <c r="E174" s="57"/>
      <c r="F174" s="182"/>
      <c r="G174" s="183"/>
      <c r="H174" s="196"/>
      <c r="I174" s="197"/>
      <c r="J174" s="887"/>
      <c r="K174" s="209"/>
      <c r="L174" s="205"/>
      <c r="M174" s="206"/>
      <c r="N174" s="206"/>
      <c r="O174" s="206"/>
      <c r="P174" s="207"/>
      <c r="Q174" s="208"/>
      <c r="R174" s="207"/>
      <c r="S174" s="207"/>
      <c r="T174" s="207"/>
      <c r="U174" s="370" t="str">
        <f t="shared" si="5"/>
        <v/>
      </c>
      <c r="V174" s="468"/>
    </row>
    <row r="175" spans="1:22" x14ac:dyDescent="0.25">
      <c r="A175" s="55"/>
      <c r="B175" s="192"/>
      <c r="C175" s="141"/>
      <c r="D175" s="56"/>
      <c r="E175" s="57"/>
      <c r="F175" s="182"/>
      <c r="G175" s="183"/>
      <c r="H175" s="196"/>
      <c r="I175" s="197"/>
      <c r="J175" s="887"/>
      <c r="K175" s="209"/>
      <c r="L175" s="205"/>
      <c r="M175" s="206"/>
      <c r="N175" s="206"/>
      <c r="O175" s="206"/>
      <c r="P175" s="207"/>
      <c r="Q175" s="208"/>
      <c r="R175" s="207"/>
      <c r="S175" s="207"/>
      <c r="T175" s="207"/>
      <c r="U175" s="370" t="str">
        <f t="shared" si="5"/>
        <v/>
      </c>
      <c r="V175" s="468"/>
    </row>
    <row r="176" spans="1:22" x14ac:dyDescent="0.25">
      <c r="A176" s="55"/>
      <c r="B176" s="192"/>
      <c r="C176" s="141"/>
      <c r="D176" s="56"/>
      <c r="E176" s="57"/>
      <c r="F176" s="182"/>
      <c r="G176" s="183"/>
      <c r="H176" s="196"/>
      <c r="I176" s="197"/>
      <c r="J176" s="887"/>
      <c r="K176" s="209"/>
      <c r="L176" s="205"/>
      <c r="M176" s="206"/>
      <c r="N176" s="206"/>
      <c r="O176" s="206"/>
      <c r="P176" s="207"/>
      <c r="Q176" s="208"/>
      <c r="R176" s="207"/>
      <c r="S176" s="207"/>
      <c r="T176" s="207"/>
      <c r="U176" s="370" t="str">
        <f t="shared" si="5"/>
        <v/>
      </c>
      <c r="V176" s="468"/>
    </row>
    <row r="177" spans="1:22" x14ac:dyDescent="0.25">
      <c r="A177" s="55"/>
      <c r="B177" s="192"/>
      <c r="C177" s="141"/>
      <c r="D177" s="56"/>
      <c r="E177" s="57"/>
      <c r="F177" s="182"/>
      <c r="G177" s="183"/>
      <c r="H177" s="196"/>
      <c r="I177" s="197"/>
      <c r="J177" s="887"/>
      <c r="K177" s="209"/>
      <c r="L177" s="205"/>
      <c r="M177" s="206"/>
      <c r="N177" s="206"/>
      <c r="O177" s="206"/>
      <c r="P177" s="207"/>
      <c r="Q177" s="208"/>
      <c r="R177" s="207"/>
      <c r="S177" s="207"/>
      <c r="T177" s="207"/>
      <c r="U177" s="370" t="str">
        <f t="shared" si="5"/>
        <v/>
      </c>
      <c r="V177" s="468"/>
    </row>
    <row r="178" spans="1:22" x14ac:dyDescent="0.25">
      <c r="A178" s="55"/>
      <c r="B178" s="192"/>
      <c r="C178" s="141"/>
      <c r="D178" s="56"/>
      <c r="E178" s="57"/>
      <c r="F178" s="182"/>
      <c r="G178" s="183"/>
      <c r="H178" s="196"/>
      <c r="I178" s="197"/>
      <c r="J178" s="887"/>
      <c r="K178" s="209"/>
      <c r="L178" s="205"/>
      <c r="M178" s="206"/>
      <c r="N178" s="206"/>
      <c r="O178" s="206"/>
      <c r="P178" s="207"/>
      <c r="Q178" s="208"/>
      <c r="R178" s="207"/>
      <c r="S178" s="207"/>
      <c r="T178" s="207"/>
      <c r="U178" s="370" t="str">
        <f t="shared" si="5"/>
        <v/>
      </c>
      <c r="V178" s="468"/>
    </row>
    <row r="179" spans="1:22" x14ac:dyDescent="0.25">
      <c r="A179" s="55"/>
      <c r="B179" s="192"/>
      <c r="C179" s="141"/>
      <c r="D179" s="56"/>
      <c r="E179" s="57"/>
      <c r="F179" s="182"/>
      <c r="G179" s="183"/>
      <c r="H179" s="196"/>
      <c r="I179" s="197"/>
      <c r="J179" s="887"/>
      <c r="K179" s="209"/>
      <c r="L179" s="205"/>
      <c r="M179" s="206"/>
      <c r="N179" s="206"/>
      <c r="O179" s="206"/>
      <c r="P179" s="207"/>
      <c r="Q179" s="208"/>
      <c r="R179" s="207"/>
      <c r="S179" s="207"/>
      <c r="T179" s="207"/>
      <c r="U179" s="370" t="str">
        <f t="shared" si="5"/>
        <v/>
      </c>
      <c r="V179" s="468"/>
    </row>
    <row r="180" spans="1:22" x14ac:dyDescent="0.25">
      <c r="A180" s="55"/>
      <c r="B180" s="192"/>
      <c r="C180" s="141"/>
      <c r="D180" s="56"/>
      <c r="E180" s="57"/>
      <c r="F180" s="182"/>
      <c r="G180" s="183"/>
      <c r="H180" s="196"/>
      <c r="I180" s="197"/>
      <c r="J180" s="887"/>
      <c r="K180" s="209"/>
      <c r="L180" s="205"/>
      <c r="M180" s="206"/>
      <c r="N180" s="206"/>
      <c r="O180" s="206"/>
      <c r="P180" s="207"/>
      <c r="Q180" s="208"/>
      <c r="R180" s="207"/>
      <c r="S180" s="207"/>
      <c r="T180" s="207"/>
      <c r="U180" s="370" t="str">
        <f t="shared" si="5"/>
        <v/>
      </c>
      <c r="V180" s="468"/>
    </row>
    <row r="181" spans="1:22" x14ac:dyDescent="0.25">
      <c r="A181" s="55"/>
      <c r="B181" s="192"/>
      <c r="C181" s="141"/>
      <c r="D181" s="56"/>
      <c r="E181" s="57"/>
      <c r="F181" s="182"/>
      <c r="G181" s="183"/>
      <c r="H181" s="196"/>
      <c r="I181" s="197"/>
      <c r="J181" s="887"/>
      <c r="K181" s="209"/>
      <c r="L181" s="205"/>
      <c r="M181" s="206"/>
      <c r="N181" s="206"/>
      <c r="O181" s="206"/>
      <c r="P181" s="207"/>
      <c r="Q181" s="208"/>
      <c r="R181" s="207"/>
      <c r="S181" s="207"/>
      <c r="T181" s="207"/>
      <c r="U181" s="370" t="str">
        <f t="shared" si="5"/>
        <v/>
      </c>
      <c r="V181" s="468"/>
    </row>
    <row r="182" spans="1:22" x14ac:dyDescent="0.25">
      <c r="A182" s="55"/>
      <c r="B182" s="192"/>
      <c r="C182" s="141"/>
      <c r="D182" s="56"/>
      <c r="E182" s="57"/>
      <c r="F182" s="182"/>
      <c r="G182" s="183"/>
      <c r="H182" s="196"/>
      <c r="I182" s="197"/>
      <c r="J182" s="887"/>
      <c r="K182" s="209"/>
      <c r="L182" s="205"/>
      <c r="M182" s="206"/>
      <c r="N182" s="206"/>
      <c r="O182" s="206"/>
      <c r="P182" s="207"/>
      <c r="Q182" s="208"/>
      <c r="R182" s="207"/>
      <c r="S182" s="207"/>
      <c r="T182" s="207"/>
      <c r="U182" s="370" t="str">
        <f t="shared" si="5"/>
        <v/>
      </c>
      <c r="V182" s="468"/>
    </row>
    <row r="183" spans="1:22" x14ac:dyDescent="0.25">
      <c r="A183" s="55"/>
      <c r="B183" s="192"/>
      <c r="C183" s="141"/>
      <c r="D183" s="56"/>
      <c r="E183" s="57"/>
      <c r="F183" s="182"/>
      <c r="G183" s="183"/>
      <c r="H183" s="196"/>
      <c r="I183" s="197"/>
      <c r="J183" s="887"/>
      <c r="K183" s="209"/>
      <c r="L183" s="205"/>
      <c r="M183" s="206"/>
      <c r="N183" s="206"/>
      <c r="O183" s="206"/>
      <c r="P183" s="207"/>
      <c r="Q183" s="208"/>
      <c r="R183" s="207"/>
      <c r="S183" s="207"/>
      <c r="T183" s="207"/>
      <c r="U183" s="370" t="str">
        <f t="shared" si="5"/>
        <v/>
      </c>
      <c r="V183" s="468"/>
    </row>
    <row r="184" spans="1:22" x14ac:dyDescent="0.25">
      <c r="A184" s="55"/>
      <c r="B184" s="192"/>
      <c r="C184" s="141"/>
      <c r="D184" s="56"/>
      <c r="E184" s="57"/>
      <c r="F184" s="182"/>
      <c r="G184" s="183"/>
      <c r="H184" s="196"/>
      <c r="I184" s="197"/>
      <c r="J184" s="887"/>
      <c r="K184" s="209"/>
      <c r="L184" s="205"/>
      <c r="M184" s="206"/>
      <c r="N184" s="206"/>
      <c r="O184" s="206"/>
      <c r="P184" s="207"/>
      <c r="Q184" s="208"/>
      <c r="R184" s="207"/>
      <c r="S184" s="207"/>
      <c r="T184" s="207"/>
      <c r="U184" s="370" t="str">
        <f t="shared" si="5"/>
        <v/>
      </c>
      <c r="V184" s="468"/>
    </row>
    <row r="185" spans="1:22" x14ac:dyDescent="0.25">
      <c r="A185" s="55"/>
      <c r="B185" s="192"/>
      <c r="C185" s="141"/>
      <c r="D185" s="56"/>
      <c r="E185" s="57"/>
      <c r="F185" s="182"/>
      <c r="G185" s="183"/>
      <c r="H185" s="196"/>
      <c r="I185" s="197"/>
      <c r="J185" s="887"/>
      <c r="K185" s="209"/>
      <c r="L185" s="205"/>
      <c r="M185" s="206"/>
      <c r="N185" s="206"/>
      <c r="O185" s="206"/>
      <c r="P185" s="207"/>
      <c r="Q185" s="208"/>
      <c r="R185" s="207"/>
      <c r="S185" s="207"/>
      <c r="T185" s="207"/>
      <c r="U185" s="370" t="str">
        <f t="shared" si="5"/>
        <v/>
      </c>
      <c r="V185" s="468"/>
    </row>
    <row r="186" spans="1:22" x14ac:dyDescent="0.25">
      <c r="A186" s="55"/>
      <c r="B186" s="192"/>
      <c r="C186" s="141"/>
      <c r="D186" s="56"/>
      <c r="E186" s="57"/>
      <c r="F186" s="182"/>
      <c r="G186" s="183"/>
      <c r="H186" s="196"/>
      <c r="I186" s="197"/>
      <c r="J186" s="887"/>
      <c r="K186" s="209"/>
      <c r="L186" s="205"/>
      <c r="M186" s="206"/>
      <c r="N186" s="206"/>
      <c r="O186" s="206"/>
      <c r="P186" s="207"/>
      <c r="Q186" s="208"/>
      <c r="R186" s="207"/>
      <c r="S186" s="207"/>
      <c r="T186" s="207"/>
      <c r="U186" s="370" t="str">
        <f t="shared" si="5"/>
        <v/>
      </c>
      <c r="V186" s="468"/>
    </row>
    <row r="187" spans="1:22" x14ac:dyDescent="0.25">
      <c r="A187" s="55"/>
      <c r="B187" s="192"/>
      <c r="C187" s="141"/>
      <c r="D187" s="56"/>
      <c r="E187" s="57"/>
      <c r="F187" s="182"/>
      <c r="G187" s="183"/>
      <c r="H187" s="196"/>
      <c r="I187" s="197"/>
      <c r="J187" s="887"/>
      <c r="K187" s="209"/>
      <c r="L187" s="205"/>
      <c r="M187" s="206"/>
      <c r="N187" s="206"/>
      <c r="O187" s="206"/>
      <c r="P187" s="207"/>
      <c r="Q187" s="208"/>
      <c r="R187" s="207"/>
      <c r="S187" s="207"/>
      <c r="T187" s="207"/>
      <c r="U187" s="370" t="str">
        <f t="shared" si="5"/>
        <v/>
      </c>
      <c r="V187" s="468"/>
    </row>
    <row r="188" spans="1:22" x14ac:dyDescent="0.25">
      <c r="A188" s="55"/>
      <c r="B188" s="192"/>
      <c r="C188" s="141"/>
      <c r="D188" s="56"/>
      <c r="E188" s="57"/>
      <c r="F188" s="182"/>
      <c r="G188" s="183"/>
      <c r="H188" s="196"/>
      <c r="I188" s="197"/>
      <c r="J188" s="887"/>
      <c r="K188" s="209"/>
      <c r="L188" s="205"/>
      <c r="M188" s="206"/>
      <c r="N188" s="206"/>
      <c r="O188" s="206"/>
      <c r="P188" s="207"/>
      <c r="Q188" s="208"/>
      <c r="R188" s="207"/>
      <c r="S188" s="207"/>
      <c r="T188" s="207"/>
      <c r="U188" s="370" t="str">
        <f t="shared" si="5"/>
        <v/>
      </c>
      <c r="V188" s="468"/>
    </row>
    <row r="189" spans="1:22" x14ac:dyDescent="0.25">
      <c r="A189" s="55"/>
      <c r="B189" s="192"/>
      <c r="C189" s="141"/>
      <c r="D189" s="56"/>
      <c r="E189" s="57"/>
      <c r="F189" s="182"/>
      <c r="G189" s="183"/>
      <c r="H189" s="196"/>
      <c r="I189" s="197"/>
      <c r="J189" s="887"/>
      <c r="K189" s="209"/>
      <c r="L189" s="205"/>
      <c r="M189" s="206"/>
      <c r="N189" s="206"/>
      <c r="O189" s="206"/>
      <c r="P189" s="207"/>
      <c r="Q189" s="208"/>
      <c r="R189" s="207"/>
      <c r="S189" s="207"/>
      <c r="T189" s="207"/>
      <c r="U189" s="370" t="str">
        <f t="shared" si="5"/>
        <v/>
      </c>
      <c r="V189" s="468"/>
    </row>
    <row r="190" spans="1:22" x14ac:dyDescent="0.25">
      <c r="A190" s="55"/>
      <c r="B190" s="192"/>
      <c r="C190" s="141"/>
      <c r="D190" s="56"/>
      <c r="E190" s="57"/>
      <c r="F190" s="182"/>
      <c r="G190" s="183"/>
      <c r="H190" s="196"/>
      <c r="I190" s="197"/>
      <c r="J190" s="887"/>
      <c r="K190" s="209"/>
      <c r="L190" s="205"/>
      <c r="M190" s="206"/>
      <c r="N190" s="206"/>
      <c r="O190" s="206"/>
      <c r="P190" s="207"/>
      <c r="Q190" s="208"/>
      <c r="R190" s="207"/>
      <c r="S190" s="207"/>
      <c r="T190" s="207"/>
      <c r="U190" s="370" t="str">
        <f t="shared" si="5"/>
        <v/>
      </c>
      <c r="V190" s="468"/>
    </row>
    <row r="191" spans="1:22" x14ac:dyDescent="0.25">
      <c r="A191" s="55"/>
      <c r="B191" s="192"/>
      <c r="C191" s="141"/>
      <c r="D191" s="56"/>
      <c r="E191" s="57"/>
      <c r="F191" s="182"/>
      <c r="G191" s="183"/>
      <c r="H191" s="196"/>
      <c r="I191" s="197"/>
      <c r="J191" s="887"/>
      <c r="K191" s="209"/>
      <c r="L191" s="205"/>
      <c r="M191" s="206"/>
      <c r="N191" s="206"/>
      <c r="O191" s="206"/>
      <c r="P191" s="207"/>
      <c r="Q191" s="208"/>
      <c r="R191" s="207"/>
      <c r="S191" s="207"/>
      <c r="T191" s="207"/>
      <c r="U191" s="370" t="str">
        <f t="shared" si="5"/>
        <v/>
      </c>
      <c r="V191" s="468"/>
    </row>
    <row r="192" spans="1:22" x14ac:dyDescent="0.25">
      <c r="A192" s="55"/>
      <c r="B192" s="192"/>
      <c r="C192" s="141"/>
      <c r="D192" s="56"/>
      <c r="E192" s="57"/>
      <c r="F192" s="182"/>
      <c r="G192" s="183"/>
      <c r="H192" s="196"/>
      <c r="I192" s="197"/>
      <c r="J192" s="887"/>
      <c r="K192" s="209"/>
      <c r="L192" s="205"/>
      <c r="M192" s="206"/>
      <c r="N192" s="206"/>
      <c r="O192" s="206"/>
      <c r="P192" s="207"/>
      <c r="Q192" s="208"/>
      <c r="R192" s="207"/>
      <c r="S192" s="207"/>
      <c r="T192" s="207"/>
      <c r="U192" s="370" t="str">
        <f t="shared" si="5"/>
        <v/>
      </c>
      <c r="V192" s="468"/>
    </row>
    <row r="193" spans="1:22" x14ac:dyDescent="0.25">
      <c r="A193" s="55"/>
      <c r="B193" s="192"/>
      <c r="C193" s="141"/>
      <c r="D193" s="56"/>
      <c r="E193" s="57"/>
      <c r="F193" s="182"/>
      <c r="G193" s="183"/>
      <c r="H193" s="196"/>
      <c r="I193" s="197"/>
      <c r="J193" s="887"/>
      <c r="K193" s="209"/>
      <c r="L193" s="205"/>
      <c r="M193" s="206"/>
      <c r="N193" s="206"/>
      <c r="O193" s="206"/>
      <c r="P193" s="207"/>
      <c r="Q193" s="208"/>
      <c r="R193" s="207"/>
      <c r="S193" s="207"/>
      <c r="T193" s="207"/>
      <c r="U193" s="370" t="str">
        <f t="shared" si="5"/>
        <v/>
      </c>
      <c r="V193" s="468"/>
    </row>
    <row r="194" spans="1:22" x14ac:dyDescent="0.25">
      <c r="A194" s="55"/>
      <c r="B194" s="192"/>
      <c r="C194" s="141"/>
      <c r="D194" s="56"/>
      <c r="E194" s="57"/>
      <c r="F194" s="182"/>
      <c r="G194" s="183"/>
      <c r="H194" s="196"/>
      <c r="I194" s="197"/>
      <c r="J194" s="887"/>
      <c r="K194" s="209"/>
      <c r="L194" s="205"/>
      <c r="M194" s="206"/>
      <c r="N194" s="206"/>
      <c r="O194" s="206"/>
      <c r="P194" s="207"/>
      <c r="Q194" s="208"/>
      <c r="R194" s="207"/>
      <c r="S194" s="207"/>
      <c r="T194" s="207"/>
      <c r="U194" s="370" t="str">
        <f t="shared" si="5"/>
        <v/>
      </c>
      <c r="V194" s="468"/>
    </row>
    <row r="195" spans="1:22" x14ac:dyDescent="0.25">
      <c r="A195" s="55"/>
      <c r="B195" s="192"/>
      <c r="C195" s="141"/>
      <c r="D195" s="56"/>
      <c r="E195" s="57"/>
      <c r="F195" s="182"/>
      <c r="G195" s="183"/>
      <c r="H195" s="196"/>
      <c r="I195" s="197"/>
      <c r="J195" s="887"/>
      <c r="K195" s="209"/>
      <c r="L195" s="205"/>
      <c r="M195" s="206"/>
      <c r="N195" s="206"/>
      <c r="O195" s="206"/>
      <c r="P195" s="207"/>
      <c r="Q195" s="208"/>
      <c r="R195" s="207"/>
      <c r="S195" s="207"/>
      <c r="T195" s="207"/>
      <c r="U195" s="370" t="str">
        <f t="shared" si="5"/>
        <v/>
      </c>
      <c r="V195" s="468"/>
    </row>
    <row r="196" spans="1:22" ht="15.75" thickBot="1" x14ac:dyDescent="0.3">
      <c r="A196" s="58"/>
      <c r="B196" s="193"/>
      <c r="C196" s="142"/>
      <c r="D196" s="59"/>
      <c r="E196" s="60"/>
      <c r="F196" s="184"/>
      <c r="G196" s="185"/>
      <c r="H196" s="198"/>
      <c r="I196" s="199"/>
      <c r="J196" s="888"/>
      <c r="K196" s="214"/>
      <c r="L196" s="210"/>
      <c r="M196" s="211"/>
      <c r="N196" s="211"/>
      <c r="O196" s="211"/>
      <c r="P196" s="212"/>
      <c r="Q196" s="213"/>
      <c r="R196" s="212"/>
      <c r="S196" s="212"/>
      <c r="T196" s="212"/>
      <c r="U196" s="371" t="str">
        <f t="shared" si="5"/>
        <v/>
      </c>
      <c r="V196" s="469"/>
    </row>
  </sheetData>
  <sheetProtection algorithmName="SHA-512" hashValue="F+/OxObZnHKx1NjudxseLuIbUkzvnVdWBTJJwfDC4VVEHG8KnY4gFvxdI1tOPedf3mnjx0Lkb2cYfByIRm7j6g==" saltValue="Aj+OlcXS1sc4cyzIew5GmQ==" spinCount="100000" sheet="1" objects="1" scenarios="1"/>
  <mergeCells count="25">
    <mergeCell ref="J9:N9"/>
    <mergeCell ref="P9:S9"/>
    <mergeCell ref="J10:N10"/>
    <mergeCell ref="P10:S10"/>
    <mergeCell ref="U12:V12"/>
    <mergeCell ref="J12:P12"/>
    <mergeCell ref="Q12:T12"/>
    <mergeCell ref="A9:I9"/>
    <mergeCell ref="A10:I10"/>
    <mergeCell ref="C12:I12"/>
    <mergeCell ref="C13:C14"/>
    <mergeCell ref="H13:H14"/>
    <mergeCell ref="I13:I14"/>
    <mergeCell ref="A12:A15"/>
    <mergeCell ref="B12:B15"/>
    <mergeCell ref="D13:E13"/>
    <mergeCell ref="F13:G13"/>
    <mergeCell ref="J13:K13"/>
    <mergeCell ref="U13:U14"/>
    <mergeCell ref="V13:V14"/>
    <mergeCell ref="Q13:Q14"/>
    <mergeCell ref="R13:R14"/>
    <mergeCell ref="L13:P13"/>
    <mergeCell ref="S13:S14"/>
    <mergeCell ref="T13:T14"/>
  </mergeCells>
  <conditionalFormatting sqref="D17:D196">
    <cfRule type="expression" dxfId="104" priority="11">
      <formula>AND(H17&gt;0,ISBLANK(D17))</formula>
    </cfRule>
  </conditionalFormatting>
  <conditionalFormatting sqref="H17:H196">
    <cfRule type="expression" dxfId="103" priority="9">
      <formula>AND(D17&gt;0,ISBLANK(H17))</formula>
    </cfRule>
  </conditionalFormatting>
  <conditionalFormatting sqref="A17:A196">
    <cfRule type="expression" dxfId="102" priority="7">
      <formula>IF(AND(NOT(ISBLANK(C17)),ISBLANK(A17)),TRUE,FALSE)</formula>
    </cfRule>
    <cfRule type="expression" dxfId="101" priority="8">
      <formula>IF(AND(NOT(ISBLANK(B17)),ISBLANK(A17)),TRUE,FALSE)</formula>
    </cfRule>
  </conditionalFormatting>
  <conditionalFormatting sqref="B17:B196">
    <cfRule type="expression" dxfId="100" priority="5">
      <formula>IF(AND(NOT(ISBLANK(A17)),ISBLANK(B17)),TRUE,FALSE)</formula>
    </cfRule>
    <cfRule type="expression" dxfId="99" priority="6">
      <formula>IF(AND(NOT(ISBLANK(C17)),ISBLANK(B17)),TRUE,FALSE)</formula>
    </cfRule>
  </conditionalFormatting>
  <conditionalFormatting sqref="C17:C196">
    <cfRule type="expression" dxfId="98" priority="3">
      <formula>IF(AND(NOT(ISBLANK(A17)),ISBLANK(C17)),TRUE,FALSE)</formula>
    </cfRule>
    <cfRule type="expression" dxfId="97" priority="4">
      <formula>IF(AND(NOT(ISBLANK(B17)),ISBLANK(C17)),TRUE,FALSE)</formula>
    </cfRule>
  </conditionalFormatting>
  <conditionalFormatting sqref="I17:I196">
    <cfRule type="expression" dxfId="96" priority="2">
      <formula>AND(F17&gt;0,ISBLANK(I17))</formula>
    </cfRule>
  </conditionalFormatting>
  <conditionalFormatting sqref="F17:F196">
    <cfRule type="expression" dxfId="95" priority="1">
      <formula>AND(I17&gt;0,ISBLANK(F17))</formula>
    </cfRule>
  </conditionalFormatting>
  <dataValidations count="6">
    <dataValidation type="whole" operator="greaterThanOrEqual" allowBlank="1" showInputMessage="1" showErrorMessage="1" error="Please enter a whole number greater than or equal to 0." sqref="J17:T196" xr:uid="{00000000-0002-0000-0B00-000000000000}">
      <formula1>0</formula1>
    </dataValidation>
    <dataValidation type="decimal" operator="greaterThanOrEqual" allowBlank="1" showInputMessage="1" showErrorMessage="1" error="Please enter a number greater than or equal to 0.0." sqref="C17:E196 H17:I196" xr:uid="{00000000-0002-0000-0B00-000001000000}">
      <formula1>0</formula1>
    </dataValidation>
    <dataValidation type="decimal" operator="greaterThanOrEqual" allowBlank="1" showInputMessage="1" showErrorMessage="1" error="Please enter a dollar amount greater than or equal to $0.00." sqref="F17:G196" xr:uid="{00000000-0002-0000-0B00-000002000000}">
      <formula1>0</formula1>
    </dataValidation>
    <dataValidation type="list" allowBlank="1" showErrorMessage="1" error="Please select from the drop-down menu." sqref="B17:B196" xr:uid="{00000000-0002-0000-0B00-000003000000}">
      <formula1>ListGender</formula1>
    </dataValidation>
    <dataValidation type="decimal" operator="greaterThanOrEqual" allowBlank="1" showInputMessage="1" showErrorMessage="1" error="Please enter a percentage between 0.0% and 100.0%." sqref="V17:V196" xr:uid="{00000000-0002-0000-0B00-000004000000}">
      <formula1>0</formula1>
    </dataValidation>
    <dataValidation type="list" allowBlank="1" showInputMessage="1" sqref="A17:A196" xr:uid="{00000000-0002-0000-0B00-000005000000}">
      <formula1>ListManagement</formula1>
    </dataValidation>
  </dataValidations>
  <pageMargins left="0.7" right="0.7" top="0.75" bottom="0.75" header="0.3" footer="0.3"/>
  <pageSetup paperSize="5" scale="53" fitToHeight="0"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249977111117893"/>
    <pageSetUpPr fitToPage="1"/>
  </sheetPr>
  <dimension ref="A1:U67"/>
  <sheetViews>
    <sheetView zoomScaleNormal="100" workbookViewId="0">
      <selection activeCell="T19" sqref="T19"/>
    </sheetView>
  </sheetViews>
  <sheetFormatPr defaultColWidth="9.140625" defaultRowHeight="15" x14ac:dyDescent="0.25"/>
  <cols>
    <col min="1" max="1" width="13.7109375" style="87" customWidth="1"/>
    <col min="2" max="2" width="10.7109375" style="87" customWidth="1"/>
    <col min="3" max="3" width="2.85546875" style="176" customWidth="1"/>
    <col min="4" max="4" width="10.7109375" style="87" customWidth="1"/>
    <col min="5" max="5" width="9.140625" style="87" customWidth="1"/>
    <col min="6" max="9" width="10.7109375" style="87" customWidth="1"/>
    <col min="10" max="10" width="2.85546875" style="87" hidden="1" customWidth="1"/>
    <col min="11" max="13" width="10.7109375" style="87" hidden="1" customWidth="1"/>
    <col min="14" max="14" width="9.140625" style="87"/>
    <col min="15" max="15" width="40.7109375" style="87" customWidth="1"/>
    <col min="16" max="21" width="10.7109375" style="87" customWidth="1"/>
    <col min="22" max="16384" width="9.140625" style="87"/>
  </cols>
  <sheetData>
    <row r="1" spans="1:21" s="85" customFormat="1" ht="15" customHeight="1" x14ac:dyDescent="0.25">
      <c r="C1" s="173"/>
    </row>
    <row r="2" spans="1:21" s="85" customFormat="1" ht="15" customHeight="1" x14ac:dyDescent="0.25">
      <c r="C2" s="173"/>
    </row>
    <row r="3" spans="1:21" s="85" customFormat="1" ht="15" customHeight="1" x14ac:dyDescent="0.25">
      <c r="C3" s="173"/>
    </row>
    <row r="4" spans="1:21" s="85" customFormat="1" ht="15" customHeight="1" x14ac:dyDescent="0.25">
      <c r="C4" s="173"/>
    </row>
    <row r="5" spans="1:21" s="85" customFormat="1" ht="15" customHeight="1" x14ac:dyDescent="0.25">
      <c r="C5" s="173"/>
    </row>
    <row r="6" spans="1:21" s="85" customFormat="1" ht="15" customHeight="1" x14ac:dyDescent="0.25">
      <c r="C6" s="173"/>
    </row>
    <row r="7" spans="1:21" s="85" customFormat="1" ht="15" customHeight="1" x14ac:dyDescent="0.25">
      <c r="C7" s="173"/>
    </row>
    <row r="8" spans="1:21" s="85" customFormat="1" ht="15" customHeight="1" x14ac:dyDescent="0.25">
      <c r="C8" s="173"/>
    </row>
    <row r="9" spans="1:21" ht="18.75" x14ac:dyDescent="0.25">
      <c r="A9" s="1118" t="s">
        <v>361</v>
      </c>
      <c r="B9" s="1118"/>
      <c r="C9" s="1118"/>
      <c r="D9" s="1118"/>
      <c r="E9" s="1118"/>
      <c r="F9" s="1118"/>
      <c r="G9" s="1118"/>
      <c r="H9" s="1118"/>
      <c r="I9" s="1118"/>
      <c r="J9" s="1118"/>
      <c r="K9" s="1118"/>
      <c r="L9" s="1118"/>
      <c r="M9" s="1118"/>
      <c r="N9" s="86"/>
      <c r="O9" s="86"/>
      <c r="P9" s="86"/>
      <c r="Q9" s="86"/>
      <c r="R9" s="86"/>
      <c r="S9" s="86"/>
      <c r="T9" s="86"/>
      <c r="U9" s="86"/>
    </row>
    <row r="10" spans="1:21" ht="18.75" x14ac:dyDescent="0.25">
      <c r="A10" s="1118" t="s">
        <v>618</v>
      </c>
      <c r="B10" s="1118"/>
      <c r="C10" s="1118"/>
      <c r="D10" s="1118"/>
      <c r="E10" s="1118"/>
      <c r="F10" s="1118"/>
      <c r="G10" s="1118"/>
      <c r="H10" s="1118"/>
      <c r="I10" s="1118"/>
      <c r="J10" s="1118"/>
      <c r="K10" s="1118"/>
      <c r="L10" s="1118"/>
      <c r="M10" s="1118"/>
      <c r="N10" s="86"/>
      <c r="O10" s="86"/>
      <c r="P10" s="86"/>
      <c r="Q10" s="86"/>
      <c r="R10" s="86"/>
      <c r="S10" s="86"/>
      <c r="T10" s="86"/>
      <c r="U10" s="86"/>
    </row>
    <row r="11" spans="1:21" x14ac:dyDescent="0.25">
      <c r="A11" s="86"/>
      <c r="B11" s="86"/>
      <c r="C11" s="174"/>
      <c r="D11" s="86"/>
      <c r="E11" s="86"/>
      <c r="F11" s="86"/>
      <c r="G11" s="86"/>
      <c r="H11" s="86"/>
      <c r="I11" s="86"/>
      <c r="J11" s="86"/>
      <c r="K11" s="86"/>
      <c r="L11" s="86"/>
      <c r="M11" s="86"/>
      <c r="N11" s="86"/>
      <c r="O11" s="86"/>
      <c r="P11" s="86"/>
      <c r="Q11" s="86"/>
      <c r="R11" s="86"/>
      <c r="S11" s="86"/>
      <c r="T11" s="86"/>
      <c r="U11" s="86"/>
    </row>
    <row r="12" spans="1:21" ht="45" customHeight="1" thickBot="1" x14ac:dyDescent="0.3">
      <c r="A12" s="1119" t="s">
        <v>782</v>
      </c>
      <c r="B12" s="1119"/>
      <c r="C12" s="1119"/>
      <c r="D12" s="1119"/>
      <c r="E12" s="588"/>
      <c r="F12" s="1119" t="s">
        <v>783</v>
      </c>
      <c r="G12" s="1119"/>
      <c r="H12" s="1119"/>
      <c r="I12" s="1119"/>
      <c r="J12" s="1119"/>
      <c r="K12" s="1119"/>
      <c r="L12" s="1119"/>
      <c r="M12" s="1119"/>
      <c r="N12" s="588"/>
      <c r="O12" s="1119" t="s">
        <v>841</v>
      </c>
      <c r="P12" s="1120"/>
      <c r="Q12" s="1120"/>
      <c r="R12" s="1120"/>
      <c r="S12" s="1120"/>
      <c r="T12" s="1120"/>
      <c r="U12" s="1120"/>
    </row>
    <row r="13" spans="1:21" x14ac:dyDescent="0.25">
      <c r="A13" s="1111"/>
      <c r="B13" s="1068" t="s">
        <v>362</v>
      </c>
      <c r="C13" s="175"/>
      <c r="D13" s="1068" t="s">
        <v>399</v>
      </c>
      <c r="E13" s="86"/>
      <c r="F13" s="1111"/>
      <c r="G13" s="1165" t="s">
        <v>171</v>
      </c>
      <c r="H13" s="1167" t="s">
        <v>170</v>
      </c>
      <c r="I13" s="1163" t="s">
        <v>477</v>
      </c>
      <c r="J13" s="86"/>
      <c r="K13" s="1115" t="s">
        <v>329</v>
      </c>
      <c r="L13" s="1116"/>
      <c r="M13" s="1117"/>
      <c r="N13" s="86"/>
      <c r="O13" s="405" t="s">
        <v>439</v>
      </c>
      <c r="P13" s="1115" t="s">
        <v>327</v>
      </c>
      <c r="Q13" s="1116"/>
      <c r="R13" s="1117"/>
      <c r="S13" s="1115" t="s">
        <v>328</v>
      </c>
      <c r="T13" s="1117"/>
      <c r="U13" s="1111" t="s">
        <v>319</v>
      </c>
    </row>
    <row r="14" spans="1:21" ht="26.25" thickBot="1" x14ac:dyDescent="0.3">
      <c r="A14" s="1112"/>
      <c r="B14" s="1070"/>
      <c r="C14" s="175"/>
      <c r="D14" s="1112"/>
      <c r="E14" s="86"/>
      <c r="F14" s="1112"/>
      <c r="G14" s="1166"/>
      <c r="H14" s="1168"/>
      <c r="I14" s="1164"/>
      <c r="J14" s="86"/>
      <c r="K14" s="170" t="s">
        <v>171</v>
      </c>
      <c r="L14" s="486" t="s">
        <v>170</v>
      </c>
      <c r="M14" s="489" t="s">
        <v>477</v>
      </c>
      <c r="N14" s="86"/>
      <c r="O14" s="427" t="s">
        <v>440</v>
      </c>
      <c r="P14" s="167" t="s">
        <v>322</v>
      </c>
      <c r="Q14" s="171" t="s">
        <v>323</v>
      </c>
      <c r="R14" s="172" t="s">
        <v>324</v>
      </c>
      <c r="S14" s="29" t="s">
        <v>363</v>
      </c>
      <c r="T14" s="172" t="s">
        <v>326</v>
      </c>
      <c r="U14" s="1112"/>
    </row>
    <row r="15" spans="1:21" x14ac:dyDescent="0.25">
      <c r="A15" s="51" t="s">
        <v>293</v>
      </c>
      <c r="B15" s="308"/>
      <c r="C15" s="309"/>
      <c r="D15" s="308"/>
      <c r="E15" s="86"/>
      <c r="F15" s="51" t="s">
        <v>320</v>
      </c>
      <c r="G15" s="312"/>
      <c r="H15" s="490"/>
      <c r="I15" s="313"/>
      <c r="J15" s="314"/>
      <c r="K15" s="328"/>
      <c r="L15" s="494"/>
      <c r="M15" s="329"/>
      <c r="N15" s="86"/>
      <c r="O15" s="168" t="s">
        <v>237</v>
      </c>
      <c r="P15" s="315"/>
      <c r="Q15" s="324"/>
      <c r="R15" s="325"/>
      <c r="S15" s="315"/>
      <c r="T15" s="325"/>
      <c r="U15" s="326">
        <f t="shared" ref="U15:U16" si="0">SUM(P15:T15)</f>
        <v>0</v>
      </c>
    </row>
    <row r="16" spans="1:21" x14ac:dyDescent="0.25">
      <c r="A16" s="168" t="s">
        <v>294</v>
      </c>
      <c r="B16" s="310"/>
      <c r="C16" s="309"/>
      <c r="D16" s="310"/>
      <c r="E16" s="86"/>
      <c r="F16" s="168">
        <v>20</v>
      </c>
      <c r="G16" s="315"/>
      <c r="H16" s="491"/>
      <c r="I16" s="316"/>
      <c r="J16" s="314"/>
      <c r="K16" s="330"/>
      <c r="L16" s="495"/>
      <c r="M16" s="331"/>
      <c r="N16" s="86"/>
      <c r="O16" s="169" t="s">
        <v>325</v>
      </c>
      <c r="P16" s="317"/>
      <c r="Q16" s="432"/>
      <c r="R16" s="433"/>
      <c r="S16" s="317"/>
      <c r="T16" s="433"/>
      <c r="U16" s="435">
        <f t="shared" si="0"/>
        <v>0</v>
      </c>
    </row>
    <row r="17" spans="1:21" x14ac:dyDescent="0.25">
      <c r="A17" s="168" t="s">
        <v>295</v>
      </c>
      <c r="B17" s="310"/>
      <c r="C17" s="309"/>
      <c r="D17" s="310"/>
      <c r="E17" s="86"/>
      <c r="F17" s="168">
        <v>21</v>
      </c>
      <c r="G17" s="315"/>
      <c r="H17" s="491"/>
      <c r="I17" s="316"/>
      <c r="J17" s="314"/>
      <c r="K17" s="330"/>
      <c r="L17" s="495"/>
      <c r="M17" s="331"/>
      <c r="N17" s="86"/>
      <c r="O17" s="407" t="s">
        <v>441</v>
      </c>
      <c r="P17" s="1109"/>
      <c r="Q17" s="1034"/>
      <c r="R17" s="1110"/>
      <c r="S17" s="428"/>
      <c r="T17" s="429"/>
      <c r="U17" s="326">
        <f>SUM(P17:T17)</f>
        <v>0</v>
      </c>
    </row>
    <row r="18" spans="1:21" x14ac:dyDescent="0.25">
      <c r="A18" s="168" t="s">
        <v>296</v>
      </c>
      <c r="B18" s="310"/>
      <c r="C18" s="309"/>
      <c r="D18" s="310"/>
      <c r="E18" s="86"/>
      <c r="F18" s="168">
        <v>22</v>
      </c>
      <c r="G18" s="315"/>
      <c r="H18" s="491"/>
      <c r="I18" s="316"/>
      <c r="J18" s="314"/>
      <c r="K18" s="330"/>
      <c r="L18" s="495"/>
      <c r="M18" s="331"/>
      <c r="N18" s="86"/>
      <c r="O18" s="454" t="s">
        <v>442</v>
      </c>
      <c r="P18" s="1109"/>
      <c r="Q18" s="1034"/>
      <c r="R18" s="1110"/>
      <c r="S18" s="428"/>
      <c r="T18" s="429"/>
      <c r="U18" s="326">
        <f>SUM(P18:T18)</f>
        <v>0</v>
      </c>
    </row>
    <row r="19" spans="1:21" ht="15.75" thickBot="1" x14ac:dyDescent="0.3">
      <c r="A19" s="168" t="s">
        <v>297</v>
      </c>
      <c r="B19" s="310"/>
      <c r="C19" s="309"/>
      <c r="D19" s="310"/>
      <c r="E19" s="86"/>
      <c r="F19" s="168">
        <v>23</v>
      </c>
      <c r="G19" s="315"/>
      <c r="H19" s="491"/>
      <c r="I19" s="316"/>
      <c r="J19" s="314"/>
      <c r="K19" s="330"/>
      <c r="L19" s="495"/>
      <c r="M19" s="331"/>
      <c r="N19" s="86"/>
      <c r="O19" s="464" t="s">
        <v>466</v>
      </c>
      <c r="P19" s="1107"/>
      <c r="Q19" s="1049"/>
      <c r="R19" s="1108"/>
      <c r="S19" s="430"/>
      <c r="T19" s="431"/>
      <c r="U19" s="327">
        <f>SUM(P19:T19)</f>
        <v>0</v>
      </c>
    </row>
    <row r="20" spans="1:21" x14ac:dyDescent="0.25">
      <c r="A20" s="168" t="s">
        <v>298</v>
      </c>
      <c r="B20" s="310"/>
      <c r="C20" s="309"/>
      <c r="D20" s="310"/>
      <c r="E20" s="86"/>
      <c r="F20" s="168">
        <v>24</v>
      </c>
      <c r="G20" s="315"/>
      <c r="H20" s="491"/>
      <c r="I20" s="316"/>
      <c r="J20" s="314"/>
      <c r="K20" s="330"/>
      <c r="L20" s="495"/>
      <c r="M20" s="331"/>
      <c r="N20" s="86"/>
      <c r="O20" s="86"/>
      <c r="P20" s="86"/>
      <c r="Q20" s="86"/>
      <c r="R20" s="86"/>
      <c r="S20" s="86"/>
      <c r="T20" s="86"/>
      <c r="U20" s="86"/>
    </row>
    <row r="21" spans="1:21" x14ac:dyDescent="0.25">
      <c r="A21" s="168" t="s">
        <v>299</v>
      </c>
      <c r="B21" s="310"/>
      <c r="C21" s="309"/>
      <c r="D21" s="310"/>
      <c r="E21" s="86"/>
      <c r="F21" s="168">
        <v>25</v>
      </c>
      <c r="G21" s="315"/>
      <c r="H21" s="491"/>
      <c r="I21" s="316"/>
      <c r="J21" s="314"/>
      <c r="K21" s="330"/>
      <c r="L21" s="495"/>
      <c r="M21" s="331"/>
      <c r="N21" s="86"/>
      <c r="O21" s="86"/>
      <c r="P21" s="86"/>
      <c r="Q21" s="86"/>
      <c r="R21" s="86"/>
      <c r="S21" s="86"/>
      <c r="T21" s="588"/>
      <c r="U21" s="588"/>
    </row>
    <row r="22" spans="1:21" ht="15" customHeight="1" x14ac:dyDescent="0.25">
      <c r="A22" s="168" t="s">
        <v>300</v>
      </c>
      <c r="B22" s="310"/>
      <c r="C22" s="309"/>
      <c r="D22" s="310"/>
      <c r="E22" s="86"/>
      <c r="F22" s="168">
        <v>26</v>
      </c>
      <c r="G22" s="315"/>
      <c r="H22" s="491"/>
      <c r="I22" s="316"/>
      <c r="J22" s="314"/>
      <c r="K22" s="330"/>
      <c r="L22" s="495"/>
      <c r="M22" s="331"/>
      <c r="N22" s="86"/>
      <c r="O22" s="86"/>
      <c r="P22" s="86"/>
      <c r="Q22" s="86"/>
      <c r="R22" s="86"/>
      <c r="S22" s="86"/>
      <c r="T22" s="588"/>
      <c r="U22" s="588"/>
    </row>
    <row r="23" spans="1:21" x14ac:dyDescent="0.25">
      <c r="A23" s="168" t="s">
        <v>301</v>
      </c>
      <c r="B23" s="310"/>
      <c r="C23" s="309"/>
      <c r="D23" s="310"/>
      <c r="E23" s="86"/>
      <c r="F23" s="168">
        <v>27</v>
      </c>
      <c r="G23" s="315"/>
      <c r="H23" s="491"/>
      <c r="I23" s="316"/>
      <c r="J23" s="314"/>
      <c r="K23" s="330"/>
      <c r="L23" s="495"/>
      <c r="M23" s="331"/>
      <c r="N23" s="86"/>
      <c r="O23" s="86"/>
      <c r="P23" s="86"/>
      <c r="Q23" s="86"/>
      <c r="R23" s="86"/>
      <c r="S23" s="86"/>
      <c r="T23" s="588"/>
      <c r="U23" s="588"/>
    </row>
    <row r="24" spans="1:21" x14ac:dyDescent="0.25">
      <c r="A24" s="168" t="s">
        <v>302</v>
      </c>
      <c r="B24" s="310"/>
      <c r="C24" s="309"/>
      <c r="D24" s="310"/>
      <c r="E24" s="86"/>
      <c r="F24" s="168">
        <v>28</v>
      </c>
      <c r="G24" s="315"/>
      <c r="H24" s="491"/>
      <c r="I24" s="316"/>
      <c r="J24" s="314"/>
      <c r="K24" s="330"/>
      <c r="L24" s="495"/>
      <c r="M24" s="331"/>
      <c r="N24" s="86"/>
      <c r="O24" s="86"/>
      <c r="P24" s="86"/>
      <c r="Q24" s="86"/>
      <c r="R24" s="86"/>
      <c r="S24" s="86"/>
      <c r="T24" s="588"/>
      <c r="U24" s="588"/>
    </row>
    <row r="25" spans="1:21" x14ac:dyDescent="0.25">
      <c r="A25" s="168" t="s">
        <v>303</v>
      </c>
      <c r="B25" s="310"/>
      <c r="C25" s="309"/>
      <c r="D25" s="310"/>
      <c r="E25" s="86"/>
      <c r="F25" s="168">
        <v>29</v>
      </c>
      <c r="G25" s="315"/>
      <c r="H25" s="491"/>
      <c r="I25" s="316"/>
      <c r="J25" s="314"/>
      <c r="K25" s="330"/>
      <c r="L25" s="495"/>
      <c r="M25" s="331"/>
      <c r="N25" s="86"/>
      <c r="O25" s="86"/>
      <c r="P25" s="86"/>
      <c r="Q25" s="86"/>
      <c r="R25" s="86"/>
      <c r="S25" s="86"/>
      <c r="T25" s="588"/>
      <c r="U25" s="588"/>
    </row>
    <row r="26" spans="1:21" x14ac:dyDescent="0.25">
      <c r="A26" s="168" t="s">
        <v>304</v>
      </c>
      <c r="B26" s="310"/>
      <c r="C26" s="309"/>
      <c r="D26" s="310"/>
      <c r="E26" s="86"/>
      <c r="F26" s="168">
        <v>30</v>
      </c>
      <c r="G26" s="315"/>
      <c r="H26" s="491"/>
      <c r="I26" s="316"/>
      <c r="J26" s="314"/>
      <c r="K26" s="330"/>
      <c r="L26" s="495"/>
      <c r="M26" s="331"/>
      <c r="N26" s="86"/>
      <c r="O26" s="86"/>
      <c r="P26" s="86"/>
      <c r="Q26" s="86"/>
      <c r="R26" s="86"/>
      <c r="S26" s="86"/>
      <c r="T26" s="588"/>
      <c r="U26" s="588"/>
    </row>
    <row r="27" spans="1:21" x14ac:dyDescent="0.25">
      <c r="A27" s="168" t="s">
        <v>305</v>
      </c>
      <c r="B27" s="310"/>
      <c r="C27" s="309"/>
      <c r="D27" s="310"/>
      <c r="E27" s="86"/>
      <c r="F27" s="168">
        <v>31</v>
      </c>
      <c r="G27" s="315"/>
      <c r="H27" s="491"/>
      <c r="I27" s="316"/>
      <c r="J27" s="314"/>
      <c r="K27" s="330"/>
      <c r="L27" s="495"/>
      <c r="M27" s="331"/>
      <c r="N27" s="86"/>
      <c r="O27" s="86"/>
      <c r="P27" s="86"/>
      <c r="Q27" s="86"/>
      <c r="R27" s="86"/>
      <c r="S27" s="86"/>
      <c r="T27" s="588"/>
      <c r="U27" s="588"/>
    </row>
    <row r="28" spans="1:21" x14ac:dyDescent="0.25">
      <c r="A28" s="168" t="s">
        <v>306</v>
      </c>
      <c r="B28" s="310"/>
      <c r="C28" s="309"/>
      <c r="D28" s="310"/>
      <c r="E28" s="86"/>
      <c r="F28" s="168">
        <v>32</v>
      </c>
      <c r="G28" s="315"/>
      <c r="H28" s="491"/>
      <c r="I28" s="316"/>
      <c r="J28" s="314"/>
      <c r="K28" s="330"/>
      <c r="L28" s="495"/>
      <c r="M28" s="331"/>
      <c r="N28" s="86"/>
      <c r="O28" s="86"/>
      <c r="P28" s="86"/>
      <c r="Q28" s="86"/>
      <c r="R28" s="86"/>
      <c r="S28" s="86"/>
      <c r="T28" s="588"/>
      <c r="U28" s="588"/>
    </row>
    <row r="29" spans="1:21" x14ac:dyDescent="0.25">
      <c r="A29" s="168" t="s">
        <v>307</v>
      </c>
      <c r="B29" s="310"/>
      <c r="C29" s="309"/>
      <c r="D29" s="310"/>
      <c r="E29" s="86"/>
      <c r="F29" s="168">
        <v>33</v>
      </c>
      <c r="G29" s="315"/>
      <c r="H29" s="491"/>
      <c r="I29" s="316"/>
      <c r="J29" s="314"/>
      <c r="K29" s="330"/>
      <c r="L29" s="495"/>
      <c r="M29" s="331"/>
      <c r="N29" s="86"/>
      <c r="O29" s="86"/>
      <c r="P29" s="86"/>
      <c r="Q29" s="86"/>
      <c r="R29" s="86"/>
      <c r="S29" s="86"/>
      <c r="T29" s="588"/>
      <c r="U29" s="588"/>
    </row>
    <row r="30" spans="1:21" x14ac:dyDescent="0.25">
      <c r="A30" s="168" t="s">
        <v>308</v>
      </c>
      <c r="B30" s="310"/>
      <c r="C30" s="309"/>
      <c r="D30" s="310"/>
      <c r="E30" s="86"/>
      <c r="F30" s="168">
        <v>34</v>
      </c>
      <c r="G30" s="315"/>
      <c r="H30" s="491"/>
      <c r="I30" s="316"/>
      <c r="J30" s="314"/>
      <c r="K30" s="330"/>
      <c r="L30" s="495"/>
      <c r="M30" s="331"/>
      <c r="N30" s="86"/>
      <c r="O30" s="86"/>
      <c r="P30" s="86"/>
      <c r="Q30" s="86"/>
      <c r="R30" s="86"/>
      <c r="S30" s="86"/>
      <c r="T30" s="588"/>
      <c r="U30" s="588"/>
    </row>
    <row r="31" spans="1:21" x14ac:dyDescent="0.25">
      <c r="A31" s="168" t="s">
        <v>309</v>
      </c>
      <c r="B31" s="310"/>
      <c r="C31" s="309"/>
      <c r="D31" s="310"/>
      <c r="E31" s="86"/>
      <c r="F31" s="168">
        <v>35</v>
      </c>
      <c r="G31" s="315"/>
      <c r="H31" s="491"/>
      <c r="I31" s="316"/>
      <c r="J31" s="314"/>
      <c r="K31" s="330"/>
      <c r="L31" s="495"/>
      <c r="M31" s="331"/>
      <c r="N31" s="86"/>
      <c r="O31" s="86"/>
      <c r="P31" s="86"/>
      <c r="Q31" s="86"/>
      <c r="R31" s="86"/>
      <c r="S31" s="86"/>
      <c r="T31" s="588"/>
      <c r="U31" s="588"/>
    </row>
    <row r="32" spans="1:21" x14ac:dyDescent="0.25">
      <c r="A32" s="168" t="s">
        <v>310</v>
      </c>
      <c r="B32" s="310"/>
      <c r="C32" s="309"/>
      <c r="D32" s="310"/>
      <c r="E32" s="86"/>
      <c r="F32" s="168">
        <v>36</v>
      </c>
      <c r="G32" s="315"/>
      <c r="H32" s="491"/>
      <c r="I32" s="316"/>
      <c r="J32" s="314"/>
      <c r="K32" s="330"/>
      <c r="L32" s="495"/>
      <c r="M32" s="331"/>
      <c r="N32" s="86"/>
      <c r="O32" s="86"/>
      <c r="P32" s="86"/>
      <c r="Q32" s="86"/>
      <c r="R32" s="86"/>
      <c r="S32" s="86"/>
      <c r="T32" s="588"/>
      <c r="U32" s="588"/>
    </row>
    <row r="33" spans="1:21" x14ac:dyDescent="0.25">
      <c r="A33" s="168" t="s">
        <v>311</v>
      </c>
      <c r="B33" s="310"/>
      <c r="C33" s="309"/>
      <c r="D33" s="310"/>
      <c r="E33" s="86"/>
      <c r="F33" s="168">
        <v>37</v>
      </c>
      <c r="G33" s="315"/>
      <c r="H33" s="491"/>
      <c r="I33" s="316"/>
      <c r="J33" s="314"/>
      <c r="K33" s="330"/>
      <c r="L33" s="495"/>
      <c r="M33" s="331"/>
      <c r="N33" s="86"/>
      <c r="O33" s="86"/>
      <c r="P33" s="86"/>
      <c r="Q33" s="86"/>
      <c r="R33" s="86"/>
      <c r="S33" s="86"/>
      <c r="T33" s="588"/>
      <c r="U33" s="588"/>
    </row>
    <row r="34" spans="1:21" x14ac:dyDescent="0.25">
      <c r="A34" s="168" t="s">
        <v>312</v>
      </c>
      <c r="B34" s="310"/>
      <c r="C34" s="309"/>
      <c r="D34" s="310"/>
      <c r="E34" s="86"/>
      <c r="F34" s="168">
        <v>38</v>
      </c>
      <c r="G34" s="315"/>
      <c r="H34" s="491"/>
      <c r="I34" s="316"/>
      <c r="J34" s="314"/>
      <c r="K34" s="330"/>
      <c r="L34" s="495"/>
      <c r="M34" s="331"/>
      <c r="N34" s="86"/>
      <c r="O34" s="86"/>
      <c r="P34" s="86"/>
      <c r="Q34" s="86"/>
      <c r="R34" s="86"/>
      <c r="S34" s="86"/>
      <c r="T34" s="588"/>
      <c r="U34" s="588"/>
    </row>
    <row r="35" spans="1:21" x14ac:dyDescent="0.25">
      <c r="A35" s="168" t="s">
        <v>313</v>
      </c>
      <c r="B35" s="310"/>
      <c r="C35" s="309"/>
      <c r="D35" s="310"/>
      <c r="E35" s="86"/>
      <c r="F35" s="168">
        <v>39</v>
      </c>
      <c r="G35" s="315"/>
      <c r="H35" s="491"/>
      <c r="I35" s="316"/>
      <c r="J35" s="314"/>
      <c r="K35" s="330"/>
      <c r="L35" s="495"/>
      <c r="M35" s="331"/>
      <c r="N35" s="86"/>
      <c r="O35" s="86"/>
      <c r="P35" s="86"/>
      <c r="Q35" s="86"/>
      <c r="R35" s="86"/>
      <c r="S35" s="86"/>
      <c r="T35" s="588"/>
      <c r="U35" s="588"/>
    </row>
    <row r="36" spans="1:21" x14ac:dyDescent="0.25">
      <c r="A36" s="168" t="s">
        <v>314</v>
      </c>
      <c r="B36" s="310"/>
      <c r="C36" s="309"/>
      <c r="D36" s="310"/>
      <c r="E36" s="86"/>
      <c r="F36" s="168">
        <v>40</v>
      </c>
      <c r="G36" s="315"/>
      <c r="H36" s="491"/>
      <c r="I36" s="316"/>
      <c r="J36" s="314"/>
      <c r="K36" s="330"/>
      <c r="L36" s="495"/>
      <c r="M36" s="331"/>
      <c r="N36" s="86"/>
      <c r="O36" s="86"/>
      <c r="P36" s="86"/>
      <c r="Q36" s="86"/>
      <c r="R36" s="86"/>
      <c r="S36" s="86"/>
      <c r="T36" s="588"/>
      <c r="U36" s="588"/>
    </row>
    <row r="37" spans="1:21" x14ac:dyDescent="0.25">
      <c r="A37" s="168" t="s">
        <v>315</v>
      </c>
      <c r="B37" s="310"/>
      <c r="C37" s="309"/>
      <c r="D37" s="310"/>
      <c r="E37" s="86"/>
      <c r="F37" s="168">
        <v>41</v>
      </c>
      <c r="G37" s="315"/>
      <c r="H37" s="491"/>
      <c r="I37" s="316"/>
      <c r="J37" s="314"/>
      <c r="K37" s="330"/>
      <c r="L37" s="495"/>
      <c r="M37" s="331"/>
      <c r="N37" s="86"/>
      <c r="O37" s="86"/>
      <c r="P37" s="86"/>
      <c r="Q37" s="86"/>
      <c r="R37" s="86"/>
      <c r="S37" s="86"/>
      <c r="T37" s="588"/>
      <c r="U37" s="588"/>
    </row>
    <row r="38" spans="1:21" ht="14.45" customHeight="1" x14ac:dyDescent="0.25">
      <c r="A38" s="168" t="s">
        <v>316</v>
      </c>
      <c r="B38" s="310"/>
      <c r="C38" s="309"/>
      <c r="D38" s="310"/>
      <c r="E38" s="86"/>
      <c r="F38" s="168">
        <v>42</v>
      </c>
      <c r="G38" s="315"/>
      <c r="H38" s="491"/>
      <c r="I38" s="316"/>
      <c r="J38" s="314"/>
      <c r="K38" s="330"/>
      <c r="L38" s="495"/>
      <c r="M38" s="331"/>
      <c r="N38" s="86"/>
      <c r="O38" s="86"/>
      <c r="P38" s="86"/>
      <c r="Q38" s="86"/>
      <c r="R38" s="86"/>
      <c r="S38" s="86"/>
      <c r="T38" s="588"/>
      <c r="U38" s="588"/>
    </row>
    <row r="39" spans="1:21" x14ac:dyDescent="0.25">
      <c r="A39" s="168" t="s">
        <v>317</v>
      </c>
      <c r="B39" s="310"/>
      <c r="C39" s="309"/>
      <c r="D39" s="310"/>
      <c r="E39" s="86"/>
      <c r="F39" s="168">
        <v>43</v>
      </c>
      <c r="G39" s="315"/>
      <c r="H39" s="491"/>
      <c r="I39" s="316"/>
      <c r="J39" s="314"/>
      <c r="K39" s="330"/>
      <c r="L39" s="495"/>
      <c r="M39" s="331"/>
      <c r="N39" s="86"/>
      <c r="O39" s="86"/>
      <c r="P39" s="86"/>
      <c r="Q39" s="86"/>
      <c r="R39" s="86"/>
      <c r="S39" s="86"/>
      <c r="T39" s="588"/>
      <c r="U39" s="588"/>
    </row>
    <row r="40" spans="1:21" x14ac:dyDescent="0.25">
      <c r="A40" s="168" t="s">
        <v>318</v>
      </c>
      <c r="B40" s="310"/>
      <c r="C40" s="309"/>
      <c r="D40" s="310"/>
      <c r="E40" s="86"/>
      <c r="F40" s="168">
        <v>44</v>
      </c>
      <c r="G40" s="315"/>
      <c r="H40" s="491"/>
      <c r="I40" s="316"/>
      <c r="J40" s="314"/>
      <c r="K40" s="330"/>
      <c r="L40" s="495"/>
      <c r="M40" s="331"/>
      <c r="N40" s="86"/>
      <c r="O40" s="86"/>
      <c r="P40" s="86"/>
      <c r="Q40" s="86"/>
      <c r="R40" s="86"/>
      <c r="S40" s="86"/>
      <c r="T40" s="588"/>
      <c r="U40" s="588"/>
    </row>
    <row r="41" spans="1:21" x14ac:dyDescent="0.25">
      <c r="A41" s="346" t="s">
        <v>370</v>
      </c>
      <c r="B41" s="310"/>
      <c r="C41" s="309"/>
      <c r="D41" s="311"/>
      <c r="E41" s="86"/>
      <c r="F41" s="168">
        <v>45</v>
      </c>
      <c r="G41" s="315"/>
      <c r="H41" s="491"/>
      <c r="I41" s="316"/>
      <c r="J41" s="314"/>
      <c r="K41" s="330"/>
      <c r="L41" s="495"/>
      <c r="M41" s="331"/>
      <c r="N41" s="86"/>
      <c r="O41" s="86"/>
      <c r="P41" s="86"/>
      <c r="Q41" s="86"/>
      <c r="R41" s="86"/>
      <c r="S41" s="86"/>
      <c r="T41" s="588"/>
      <c r="U41" s="588"/>
    </row>
    <row r="42" spans="1:21" x14ac:dyDescent="0.25">
      <c r="A42" s="346" t="s">
        <v>371</v>
      </c>
      <c r="B42" s="310"/>
      <c r="C42" s="309"/>
      <c r="D42" s="310"/>
      <c r="E42" s="86"/>
      <c r="F42" s="168">
        <v>46</v>
      </c>
      <c r="G42" s="315"/>
      <c r="H42" s="491"/>
      <c r="I42" s="316"/>
      <c r="J42" s="314"/>
      <c r="K42" s="330"/>
      <c r="L42" s="495"/>
      <c r="M42" s="331"/>
      <c r="N42" s="86"/>
      <c r="O42" s="86"/>
      <c r="P42" s="86"/>
      <c r="Q42" s="86"/>
      <c r="R42" s="86"/>
      <c r="S42" s="86"/>
      <c r="T42" s="588"/>
      <c r="U42" s="588"/>
    </row>
    <row r="43" spans="1:21" x14ac:dyDescent="0.25">
      <c r="A43" s="346" t="s">
        <v>372</v>
      </c>
      <c r="B43" s="351"/>
      <c r="C43" s="175"/>
      <c r="D43" s="351"/>
      <c r="E43" s="86"/>
      <c r="F43" s="168">
        <v>47</v>
      </c>
      <c r="G43" s="315"/>
      <c r="H43" s="491"/>
      <c r="I43" s="316"/>
      <c r="J43" s="314"/>
      <c r="K43" s="330"/>
      <c r="L43" s="495"/>
      <c r="M43" s="331"/>
      <c r="N43" s="86"/>
      <c r="O43" s="86"/>
      <c r="P43" s="86"/>
      <c r="Q43" s="86"/>
      <c r="R43" s="86"/>
      <c r="S43" s="86"/>
      <c r="T43" s="588"/>
      <c r="U43" s="588"/>
    </row>
    <row r="44" spans="1:21" x14ac:dyDescent="0.25">
      <c r="A44" s="346" t="s">
        <v>373</v>
      </c>
      <c r="B44" s="351"/>
      <c r="C44" s="175"/>
      <c r="D44" s="351"/>
      <c r="E44" s="86"/>
      <c r="F44" s="168">
        <v>48</v>
      </c>
      <c r="G44" s="315"/>
      <c r="H44" s="491"/>
      <c r="I44" s="316"/>
      <c r="J44" s="314"/>
      <c r="K44" s="330"/>
      <c r="L44" s="495"/>
      <c r="M44" s="331"/>
      <c r="N44" s="86"/>
      <c r="O44" s="86"/>
      <c r="P44" s="86"/>
      <c r="Q44" s="86"/>
      <c r="R44" s="86"/>
      <c r="S44" s="86"/>
      <c r="T44" s="588"/>
      <c r="U44" s="588"/>
    </row>
    <row r="45" spans="1:21" x14ac:dyDescent="0.25">
      <c r="A45" s="346" t="s">
        <v>374</v>
      </c>
      <c r="B45" s="351"/>
      <c r="C45" s="175"/>
      <c r="D45" s="351"/>
      <c r="E45" s="86"/>
      <c r="F45" s="168">
        <v>49</v>
      </c>
      <c r="G45" s="315"/>
      <c r="H45" s="491"/>
      <c r="I45" s="316"/>
      <c r="J45" s="314"/>
      <c r="K45" s="330"/>
      <c r="L45" s="495"/>
      <c r="M45" s="331"/>
      <c r="N45" s="86"/>
      <c r="O45" s="86"/>
      <c r="P45" s="86"/>
      <c r="Q45" s="86"/>
      <c r="R45" s="86"/>
      <c r="S45" s="86"/>
      <c r="T45" s="588"/>
      <c r="U45" s="588"/>
    </row>
    <row r="46" spans="1:21" x14ac:dyDescent="0.25">
      <c r="A46" s="346" t="s">
        <v>375</v>
      </c>
      <c r="B46" s="351"/>
      <c r="C46" s="175"/>
      <c r="D46" s="351"/>
      <c r="E46" s="86"/>
      <c r="F46" s="168">
        <v>50</v>
      </c>
      <c r="G46" s="315"/>
      <c r="H46" s="491"/>
      <c r="I46" s="316"/>
      <c r="J46" s="314"/>
      <c r="K46" s="330"/>
      <c r="L46" s="495"/>
      <c r="M46" s="331"/>
      <c r="N46" s="86"/>
      <c r="O46" s="86"/>
      <c r="P46" s="86"/>
      <c r="Q46" s="86"/>
      <c r="R46" s="86"/>
      <c r="S46" s="86"/>
      <c r="T46" s="588"/>
      <c r="U46" s="588"/>
    </row>
    <row r="47" spans="1:21" x14ac:dyDescent="0.25">
      <c r="A47" s="346" t="s">
        <v>376</v>
      </c>
      <c r="B47" s="351"/>
      <c r="C47" s="175"/>
      <c r="D47" s="351"/>
      <c r="E47" s="86"/>
      <c r="F47" s="168">
        <v>51</v>
      </c>
      <c r="G47" s="315"/>
      <c r="H47" s="491"/>
      <c r="I47" s="316"/>
      <c r="J47" s="314"/>
      <c r="K47" s="330"/>
      <c r="L47" s="495"/>
      <c r="M47" s="331"/>
      <c r="N47" s="86"/>
      <c r="O47" s="86"/>
      <c r="P47" s="86"/>
      <c r="Q47" s="86"/>
      <c r="R47" s="86"/>
      <c r="S47" s="86"/>
      <c r="T47" s="588"/>
      <c r="U47" s="588"/>
    </row>
    <row r="48" spans="1:21" x14ac:dyDescent="0.25">
      <c r="A48" s="346" t="s">
        <v>377</v>
      </c>
      <c r="B48" s="351"/>
      <c r="C48" s="175"/>
      <c r="D48" s="351"/>
      <c r="E48" s="86"/>
      <c r="F48" s="168">
        <v>52</v>
      </c>
      <c r="G48" s="315"/>
      <c r="H48" s="491"/>
      <c r="I48" s="316"/>
      <c r="J48" s="314"/>
      <c r="K48" s="330"/>
      <c r="L48" s="495"/>
      <c r="M48" s="331"/>
      <c r="N48" s="86"/>
      <c r="O48" s="86"/>
      <c r="P48" s="86"/>
      <c r="Q48" s="86"/>
      <c r="R48" s="86"/>
      <c r="S48" s="86"/>
      <c r="T48" s="86"/>
      <c r="U48" s="86"/>
    </row>
    <row r="49" spans="1:21" x14ac:dyDescent="0.25">
      <c r="A49" s="346" t="s">
        <v>378</v>
      </c>
      <c r="B49" s="351"/>
      <c r="C49" s="175"/>
      <c r="D49" s="351"/>
      <c r="E49" s="86"/>
      <c r="F49" s="168">
        <v>53</v>
      </c>
      <c r="G49" s="315"/>
      <c r="H49" s="491"/>
      <c r="I49" s="316"/>
      <c r="J49" s="314"/>
      <c r="K49" s="330"/>
      <c r="L49" s="495"/>
      <c r="M49" s="331"/>
      <c r="N49" s="86"/>
      <c r="O49" s="86"/>
      <c r="P49" s="86"/>
      <c r="Q49" s="86"/>
      <c r="R49" s="86"/>
      <c r="S49" s="86"/>
      <c r="T49" s="86"/>
      <c r="U49" s="86"/>
    </row>
    <row r="50" spans="1:21" x14ac:dyDescent="0.25">
      <c r="A50" s="346" t="s">
        <v>379</v>
      </c>
      <c r="B50" s="351"/>
      <c r="C50" s="175"/>
      <c r="D50" s="351"/>
      <c r="E50" s="86"/>
      <c r="F50" s="168">
        <v>54</v>
      </c>
      <c r="G50" s="315"/>
      <c r="H50" s="491"/>
      <c r="I50" s="316"/>
      <c r="J50" s="314"/>
      <c r="K50" s="330"/>
      <c r="L50" s="495"/>
      <c r="M50" s="331"/>
      <c r="N50" s="86"/>
      <c r="O50" s="86"/>
      <c r="P50" s="86"/>
      <c r="Q50" s="86"/>
      <c r="R50" s="86"/>
      <c r="S50" s="86"/>
      <c r="T50" s="86"/>
      <c r="U50" s="86"/>
    </row>
    <row r="51" spans="1:21" x14ac:dyDescent="0.25">
      <c r="A51" s="346" t="s">
        <v>380</v>
      </c>
      <c r="B51" s="351"/>
      <c r="C51" s="175"/>
      <c r="D51" s="351"/>
      <c r="E51" s="86"/>
      <c r="F51" s="168">
        <v>55</v>
      </c>
      <c r="G51" s="315"/>
      <c r="H51" s="491"/>
      <c r="I51" s="316"/>
      <c r="J51" s="314"/>
      <c r="K51" s="330"/>
      <c r="L51" s="495"/>
      <c r="M51" s="331"/>
      <c r="N51" s="86"/>
      <c r="O51" s="86"/>
      <c r="P51" s="86"/>
      <c r="Q51" s="86"/>
      <c r="R51" s="86"/>
      <c r="S51" s="86"/>
      <c r="T51" s="86"/>
      <c r="U51" s="86"/>
    </row>
    <row r="52" spans="1:21" x14ac:dyDescent="0.25">
      <c r="A52" s="346" t="s">
        <v>381</v>
      </c>
      <c r="B52" s="351"/>
      <c r="C52" s="175"/>
      <c r="D52" s="351"/>
      <c r="E52" s="86"/>
      <c r="F52" s="168">
        <v>56</v>
      </c>
      <c r="G52" s="315"/>
      <c r="H52" s="491"/>
      <c r="I52" s="316"/>
      <c r="J52" s="314"/>
      <c r="K52" s="330"/>
      <c r="L52" s="495"/>
      <c r="M52" s="331"/>
      <c r="N52" s="86"/>
      <c r="O52" s="86"/>
      <c r="P52" s="86"/>
      <c r="Q52" s="86"/>
      <c r="R52" s="86"/>
      <c r="S52" s="86"/>
      <c r="T52" s="86"/>
      <c r="U52" s="86"/>
    </row>
    <row r="53" spans="1:21" x14ac:dyDescent="0.25">
      <c r="A53" s="346" t="s">
        <v>382</v>
      </c>
      <c r="B53" s="351"/>
      <c r="C53" s="175"/>
      <c r="D53" s="351"/>
      <c r="E53" s="86"/>
      <c r="F53" s="168">
        <v>57</v>
      </c>
      <c r="G53" s="315"/>
      <c r="H53" s="491"/>
      <c r="I53" s="316"/>
      <c r="J53" s="314"/>
      <c r="K53" s="330"/>
      <c r="L53" s="495"/>
      <c r="M53" s="331"/>
      <c r="N53" s="86"/>
      <c r="O53" s="86"/>
      <c r="P53" s="86"/>
      <c r="Q53" s="86"/>
      <c r="R53" s="86"/>
      <c r="S53" s="86"/>
      <c r="T53" s="86"/>
      <c r="U53" s="86"/>
    </row>
    <row r="54" spans="1:21" x14ac:dyDescent="0.25">
      <c r="A54" s="346" t="s">
        <v>383</v>
      </c>
      <c r="B54" s="351"/>
      <c r="C54" s="175"/>
      <c r="D54" s="351"/>
      <c r="E54" s="86"/>
      <c r="F54" s="168">
        <v>58</v>
      </c>
      <c r="G54" s="315"/>
      <c r="H54" s="491"/>
      <c r="I54" s="316"/>
      <c r="J54" s="314"/>
      <c r="K54" s="330"/>
      <c r="L54" s="495"/>
      <c r="M54" s="331"/>
      <c r="N54" s="86"/>
      <c r="O54" s="86"/>
      <c r="P54" s="86"/>
      <c r="Q54" s="86"/>
      <c r="R54" s="86"/>
      <c r="S54" s="86"/>
      <c r="T54" s="86"/>
      <c r="U54" s="86"/>
    </row>
    <row r="55" spans="1:21" x14ac:dyDescent="0.25">
      <c r="A55" s="346" t="s">
        <v>384</v>
      </c>
      <c r="B55" s="351"/>
      <c r="C55" s="175"/>
      <c r="D55" s="351"/>
      <c r="E55" s="86"/>
      <c r="F55" s="168">
        <v>59</v>
      </c>
      <c r="G55" s="315"/>
      <c r="H55" s="491"/>
      <c r="I55" s="316"/>
      <c r="J55" s="314"/>
      <c r="K55" s="330"/>
      <c r="L55" s="495"/>
      <c r="M55" s="331"/>
      <c r="N55" s="86"/>
      <c r="O55" s="86"/>
      <c r="P55" s="86"/>
      <c r="Q55" s="86"/>
      <c r="R55" s="86"/>
      <c r="S55" s="86"/>
      <c r="T55" s="86"/>
      <c r="U55" s="86"/>
    </row>
    <row r="56" spans="1:21" x14ac:dyDescent="0.25">
      <c r="A56" s="346" t="s">
        <v>385</v>
      </c>
      <c r="B56" s="351"/>
      <c r="C56" s="175"/>
      <c r="D56" s="351"/>
      <c r="E56" s="86"/>
      <c r="F56" s="168">
        <v>60</v>
      </c>
      <c r="G56" s="315"/>
      <c r="H56" s="491"/>
      <c r="I56" s="316"/>
      <c r="J56" s="314"/>
      <c r="K56" s="330"/>
      <c r="L56" s="495"/>
      <c r="M56" s="331"/>
      <c r="N56" s="86"/>
      <c r="O56" s="86"/>
      <c r="P56" s="86"/>
      <c r="Q56" s="86"/>
      <c r="R56" s="86"/>
      <c r="S56" s="86"/>
      <c r="T56" s="86"/>
      <c r="U56" s="86"/>
    </row>
    <row r="57" spans="1:21" x14ac:dyDescent="0.25">
      <c r="A57" s="346" t="s">
        <v>386</v>
      </c>
      <c r="B57" s="351"/>
      <c r="C57" s="175"/>
      <c r="D57" s="351"/>
      <c r="E57" s="86"/>
      <c r="F57" s="168">
        <v>61</v>
      </c>
      <c r="G57" s="315"/>
      <c r="H57" s="491"/>
      <c r="I57" s="316"/>
      <c r="J57" s="314"/>
      <c r="K57" s="330"/>
      <c r="L57" s="495"/>
      <c r="M57" s="331"/>
      <c r="N57" s="86"/>
      <c r="O57" s="86"/>
      <c r="P57" s="86"/>
      <c r="Q57" s="86"/>
      <c r="R57" s="86"/>
      <c r="S57" s="86"/>
      <c r="T57" s="86"/>
      <c r="U57" s="86"/>
    </row>
    <row r="58" spans="1:21" x14ac:dyDescent="0.25">
      <c r="A58" s="346" t="s">
        <v>387</v>
      </c>
      <c r="B58" s="351"/>
      <c r="C58" s="175"/>
      <c r="D58" s="351"/>
      <c r="E58" s="86"/>
      <c r="F58" s="168">
        <v>62</v>
      </c>
      <c r="G58" s="315"/>
      <c r="H58" s="491"/>
      <c r="I58" s="316"/>
      <c r="J58" s="314"/>
      <c r="K58" s="330"/>
      <c r="L58" s="495"/>
      <c r="M58" s="331"/>
      <c r="N58" s="86"/>
      <c r="O58" s="86"/>
      <c r="P58" s="86"/>
      <c r="Q58" s="86"/>
      <c r="R58" s="86"/>
      <c r="S58" s="86"/>
      <c r="T58" s="86"/>
      <c r="U58" s="86"/>
    </row>
    <row r="59" spans="1:21" x14ac:dyDescent="0.25">
      <c r="A59" s="346" t="s">
        <v>388</v>
      </c>
      <c r="B59" s="351"/>
      <c r="C59" s="175"/>
      <c r="D59" s="351"/>
      <c r="E59" s="86"/>
      <c r="F59" s="168">
        <v>63</v>
      </c>
      <c r="G59" s="315"/>
      <c r="H59" s="491"/>
      <c r="I59" s="316"/>
      <c r="J59" s="314"/>
      <c r="K59" s="330"/>
      <c r="L59" s="495"/>
      <c r="M59" s="331"/>
      <c r="N59" s="86"/>
      <c r="O59" s="86"/>
      <c r="P59" s="86"/>
      <c r="Q59" s="86"/>
      <c r="R59" s="86"/>
      <c r="S59" s="86"/>
      <c r="T59" s="86"/>
      <c r="U59" s="86"/>
    </row>
    <row r="60" spans="1:21" x14ac:dyDescent="0.25">
      <c r="A60" s="346" t="s">
        <v>389</v>
      </c>
      <c r="B60" s="351"/>
      <c r="C60" s="175"/>
      <c r="D60" s="351"/>
      <c r="E60" s="86"/>
      <c r="F60" s="168">
        <v>64</v>
      </c>
      <c r="G60" s="315"/>
      <c r="H60" s="491"/>
      <c r="I60" s="316"/>
      <c r="J60" s="314"/>
      <c r="K60" s="330"/>
      <c r="L60" s="495"/>
      <c r="M60" s="331"/>
      <c r="N60" s="86"/>
      <c r="O60" s="86"/>
      <c r="P60" s="86"/>
      <c r="Q60" s="86"/>
      <c r="R60" s="86"/>
      <c r="S60" s="86"/>
      <c r="T60" s="86"/>
      <c r="U60" s="86"/>
    </row>
    <row r="61" spans="1:21" x14ac:dyDescent="0.25">
      <c r="A61" s="346" t="s">
        <v>390</v>
      </c>
      <c r="B61" s="351"/>
      <c r="C61" s="175"/>
      <c r="D61" s="351"/>
      <c r="E61" s="86"/>
      <c r="F61" s="168">
        <v>65</v>
      </c>
      <c r="G61" s="315"/>
      <c r="H61" s="491"/>
      <c r="I61" s="316"/>
      <c r="J61" s="314"/>
      <c r="K61" s="330"/>
      <c r="L61" s="495"/>
      <c r="M61" s="331"/>
      <c r="N61" s="86"/>
      <c r="O61" s="86"/>
      <c r="P61" s="86"/>
      <c r="Q61" s="86"/>
      <c r="R61" s="86"/>
      <c r="S61" s="86"/>
      <c r="T61" s="86"/>
      <c r="U61" s="86"/>
    </row>
    <row r="62" spans="1:21" x14ac:dyDescent="0.25">
      <c r="A62" s="346" t="s">
        <v>391</v>
      </c>
      <c r="B62" s="351"/>
      <c r="C62" s="175"/>
      <c r="D62" s="351"/>
      <c r="E62" s="86"/>
      <c r="F62" s="168">
        <v>66</v>
      </c>
      <c r="G62" s="315"/>
      <c r="H62" s="491"/>
      <c r="I62" s="316"/>
      <c r="J62" s="314"/>
      <c r="K62" s="330"/>
      <c r="L62" s="495"/>
      <c r="M62" s="331"/>
      <c r="N62" s="86"/>
      <c r="O62" s="86"/>
      <c r="P62" s="86"/>
      <c r="Q62" s="86"/>
      <c r="R62" s="86"/>
      <c r="S62" s="86"/>
      <c r="T62" s="86"/>
      <c r="U62" s="86"/>
    </row>
    <row r="63" spans="1:21" x14ac:dyDescent="0.25">
      <c r="A63" s="346" t="s">
        <v>392</v>
      </c>
      <c r="B63" s="351"/>
      <c r="C63" s="175"/>
      <c r="D63" s="351"/>
      <c r="E63" s="86"/>
      <c r="F63" s="168">
        <v>67</v>
      </c>
      <c r="G63" s="315"/>
      <c r="H63" s="491"/>
      <c r="I63" s="316"/>
      <c r="J63" s="314"/>
      <c r="K63" s="330"/>
      <c r="L63" s="495"/>
      <c r="M63" s="331"/>
      <c r="N63" s="86"/>
      <c r="O63" s="86"/>
      <c r="P63" s="86"/>
      <c r="Q63" s="86"/>
      <c r="R63" s="86"/>
      <c r="S63" s="86"/>
      <c r="T63" s="86"/>
      <c r="U63" s="86"/>
    </row>
    <row r="64" spans="1:21" x14ac:dyDescent="0.25">
      <c r="A64" s="346" t="s">
        <v>393</v>
      </c>
      <c r="B64" s="351"/>
      <c r="C64" s="175"/>
      <c r="D64" s="351"/>
      <c r="E64" s="86"/>
      <c r="F64" s="168">
        <v>68</v>
      </c>
      <c r="G64" s="315"/>
      <c r="H64" s="491"/>
      <c r="I64" s="316"/>
      <c r="J64" s="314"/>
      <c r="K64" s="330"/>
      <c r="L64" s="495"/>
      <c r="M64" s="331"/>
      <c r="N64" s="86"/>
      <c r="O64" s="86"/>
      <c r="P64" s="86"/>
      <c r="Q64" s="86"/>
      <c r="R64" s="86"/>
      <c r="S64" s="86"/>
      <c r="T64" s="86"/>
      <c r="U64" s="86"/>
    </row>
    <row r="65" spans="1:21" x14ac:dyDescent="0.25">
      <c r="A65" s="346" t="s">
        <v>394</v>
      </c>
      <c r="B65" s="351"/>
      <c r="C65" s="175"/>
      <c r="D65" s="351"/>
      <c r="E65" s="86"/>
      <c r="F65" s="168">
        <v>69</v>
      </c>
      <c r="G65" s="315"/>
      <c r="H65" s="491"/>
      <c r="I65" s="316"/>
      <c r="J65" s="314"/>
      <c r="K65" s="330"/>
      <c r="L65" s="495"/>
      <c r="M65" s="331"/>
      <c r="N65" s="86"/>
      <c r="O65" s="86"/>
      <c r="P65" s="86"/>
      <c r="Q65" s="86"/>
      <c r="R65" s="86"/>
      <c r="S65" s="86"/>
      <c r="T65" s="86"/>
      <c r="U65" s="86"/>
    </row>
    <row r="66" spans="1:21" ht="15.75" thickBot="1" x14ac:dyDescent="0.3">
      <c r="A66" s="347" t="s">
        <v>395</v>
      </c>
      <c r="B66" s="352"/>
      <c r="C66" s="175"/>
      <c r="D66" s="352"/>
      <c r="E66" s="86"/>
      <c r="F66" s="169" t="s">
        <v>321</v>
      </c>
      <c r="G66" s="317"/>
      <c r="H66" s="492"/>
      <c r="I66" s="318"/>
      <c r="J66" s="314"/>
      <c r="K66" s="332"/>
      <c r="L66" s="432"/>
      <c r="M66" s="333"/>
      <c r="N66" s="86"/>
      <c r="O66" s="86"/>
      <c r="P66" s="86"/>
      <c r="Q66" s="86"/>
      <c r="R66" s="86"/>
      <c r="S66" s="86"/>
      <c r="T66" s="86"/>
      <c r="U66" s="86"/>
    </row>
    <row r="67" spans="1:21" ht="15.75" thickBot="1" x14ac:dyDescent="0.3">
      <c r="A67" s="344" t="s">
        <v>319</v>
      </c>
      <c r="B67" s="350">
        <f>SUM(B15:B66)</f>
        <v>0</v>
      </c>
      <c r="C67" s="175"/>
      <c r="D67" s="350">
        <f>SUM(D15:D66)</f>
        <v>0</v>
      </c>
      <c r="E67" s="86"/>
      <c r="F67" s="179" t="s">
        <v>319</v>
      </c>
      <c r="G67" s="319">
        <f>SUM(G15:G66)</f>
        <v>0</v>
      </c>
      <c r="H67" s="493">
        <f t="shared" ref="H67:I67" si="1">SUM(H15:H66)</f>
        <v>0</v>
      </c>
      <c r="I67" s="320">
        <f t="shared" si="1"/>
        <v>0</v>
      </c>
      <c r="J67" s="314"/>
      <c r="K67" s="319">
        <f t="shared" ref="K67:M67" si="2">SUM(K15:K66)</f>
        <v>0</v>
      </c>
      <c r="L67" s="488">
        <f t="shared" si="2"/>
        <v>0</v>
      </c>
      <c r="M67" s="320">
        <f t="shared" si="2"/>
        <v>0</v>
      </c>
      <c r="N67" s="86"/>
      <c r="O67" s="588"/>
      <c r="P67" s="588"/>
      <c r="Q67" s="588"/>
      <c r="R67" s="588"/>
      <c r="S67" s="588"/>
      <c r="T67" s="588"/>
      <c r="U67" s="588"/>
    </row>
  </sheetData>
  <sheetProtection algorithmName="SHA-512" hashValue="942YsKtGGShSRCbqufwnF46kWrklodgQMLkiMSAq1lR+/rC3Vi5XgXC0+WuyIS1/cUiCoKp0k1rh9rCYOhLNqQ==" saltValue="9BNTUyXmeaS+8dtwcnUooQ==" spinCount="100000" sheet="1" objects="1" scenarios="1"/>
  <mergeCells count="19">
    <mergeCell ref="O12:U12"/>
    <mergeCell ref="A13:A14"/>
    <mergeCell ref="B13:B14"/>
    <mergeCell ref="D13:D14"/>
    <mergeCell ref="F13:F14"/>
    <mergeCell ref="G13:G14"/>
    <mergeCell ref="H13:H14"/>
    <mergeCell ref="A9:M9"/>
    <mergeCell ref="A10:M10"/>
    <mergeCell ref="A12:D12"/>
    <mergeCell ref="F12:M12"/>
    <mergeCell ref="K13:M13"/>
    <mergeCell ref="I13:I14"/>
    <mergeCell ref="P13:R13"/>
    <mergeCell ref="S13:T13"/>
    <mergeCell ref="U13:U14"/>
    <mergeCell ref="P19:R19"/>
    <mergeCell ref="P17:R17"/>
    <mergeCell ref="P18:R18"/>
  </mergeCells>
  <dataValidations count="1">
    <dataValidation type="whole" operator="greaterThanOrEqual" allowBlank="1" showInputMessage="1" showErrorMessage="1" error="Please enter a whole number greater than or equal to 0." sqref="D15:D66 B15:B66 G15:I66 K15:M66 P15:T19" xr:uid="{00000000-0002-0000-0C00-000000000000}">
      <formula1>0</formula1>
    </dataValidation>
  </dataValidations>
  <pageMargins left="0.7" right="0.7" top="0.75" bottom="0.75" header="0.3" footer="0.3"/>
  <pageSetup paperSize="5" scale="78" fitToHeight="0" orientation="landscape"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499984740745262"/>
    <pageSetUpPr fitToPage="1"/>
  </sheetPr>
  <dimension ref="A1:O43"/>
  <sheetViews>
    <sheetView tabSelected="1" topLeftCell="A10" zoomScaleNormal="100" workbookViewId="0">
      <selection activeCell="E21" sqref="E21"/>
    </sheetView>
  </sheetViews>
  <sheetFormatPr defaultColWidth="9.140625" defaultRowHeight="15" customHeight="1" x14ac:dyDescent="0.25"/>
  <cols>
    <col min="1" max="1" width="50.7109375" style="745" customWidth="1"/>
    <col min="2" max="7" width="12.7109375" style="773" customWidth="1"/>
    <col min="8" max="8" width="2.85546875" style="745" customWidth="1"/>
    <col min="9" max="9" width="50.7109375" style="745" customWidth="1"/>
    <col min="10" max="15" width="12.7109375" style="773" customWidth="1"/>
    <col min="16" max="16384" width="9.140625" style="745"/>
  </cols>
  <sheetData>
    <row r="1" spans="1:15" s="386" customFormat="1" ht="15" customHeight="1" x14ac:dyDescent="0.25">
      <c r="B1" s="744"/>
      <c r="C1" s="744"/>
      <c r="D1" s="744"/>
      <c r="E1" s="744"/>
      <c r="F1" s="744"/>
      <c r="G1" s="744"/>
      <c r="J1" s="744"/>
      <c r="K1" s="744"/>
      <c r="L1" s="744"/>
      <c r="M1" s="744"/>
      <c r="N1" s="744"/>
      <c r="O1" s="744"/>
    </row>
    <row r="2" spans="1:15" s="386" customFormat="1" ht="15" customHeight="1" x14ac:dyDescent="0.25">
      <c r="B2" s="744"/>
      <c r="C2" s="744"/>
      <c r="D2" s="744"/>
      <c r="E2" s="744"/>
      <c r="F2" s="744"/>
      <c r="G2" s="744"/>
      <c r="J2" s="744"/>
      <c r="K2" s="744"/>
      <c r="L2" s="744"/>
      <c r="M2" s="744"/>
      <c r="N2" s="744"/>
      <c r="O2" s="744"/>
    </row>
    <row r="3" spans="1:15" s="386" customFormat="1" ht="15" customHeight="1" x14ac:dyDescent="0.25">
      <c r="B3" s="744"/>
      <c r="C3" s="744"/>
      <c r="D3" s="744"/>
      <c r="E3" s="744"/>
      <c r="F3" s="744"/>
      <c r="G3" s="744"/>
      <c r="J3" s="744"/>
      <c r="K3" s="744"/>
      <c r="L3" s="744"/>
      <c r="M3" s="744"/>
      <c r="N3" s="744"/>
      <c r="O3" s="744"/>
    </row>
    <row r="4" spans="1:15" s="386" customFormat="1" ht="15" customHeight="1" x14ac:dyDescent="0.25">
      <c r="B4" s="744"/>
      <c r="C4" s="744"/>
      <c r="D4" s="744"/>
      <c r="E4" s="744"/>
      <c r="F4" s="744"/>
      <c r="G4" s="744"/>
      <c r="J4" s="744"/>
      <c r="K4" s="744"/>
      <c r="L4" s="744"/>
      <c r="M4" s="744"/>
      <c r="N4" s="744"/>
      <c r="O4" s="744"/>
    </row>
    <row r="5" spans="1:15" s="386" customFormat="1" ht="15" customHeight="1" x14ac:dyDescent="0.25">
      <c r="B5" s="744"/>
      <c r="C5" s="744"/>
      <c r="D5" s="744"/>
      <c r="E5" s="744"/>
      <c r="F5" s="744"/>
      <c r="G5" s="744"/>
      <c r="J5" s="744"/>
      <c r="K5" s="744"/>
      <c r="L5" s="744"/>
      <c r="M5" s="744"/>
      <c r="N5" s="744"/>
      <c r="O5" s="744"/>
    </row>
    <row r="6" spans="1:15" s="386" customFormat="1" ht="15" customHeight="1" x14ac:dyDescent="0.25">
      <c r="B6" s="744"/>
      <c r="C6" s="744"/>
      <c r="D6" s="744"/>
      <c r="E6" s="744"/>
      <c r="F6" s="744"/>
      <c r="G6" s="744"/>
      <c r="J6" s="744"/>
      <c r="K6" s="744"/>
      <c r="L6" s="744"/>
      <c r="M6" s="744"/>
      <c r="N6" s="744"/>
      <c r="O6" s="744"/>
    </row>
    <row r="7" spans="1:15" s="386" customFormat="1" ht="15" customHeight="1" x14ac:dyDescent="0.25">
      <c r="B7" s="744"/>
      <c r="C7" s="744"/>
      <c r="D7" s="744"/>
      <c r="E7" s="744"/>
      <c r="F7" s="744"/>
      <c r="G7" s="744"/>
      <c r="J7" s="744"/>
      <c r="K7" s="744"/>
      <c r="L7" s="744"/>
      <c r="M7" s="744"/>
      <c r="N7" s="744"/>
      <c r="O7" s="744"/>
    </row>
    <row r="8" spans="1:15" s="386" customFormat="1" ht="15" customHeight="1" x14ac:dyDescent="0.25">
      <c r="B8" s="744"/>
      <c r="C8" s="744"/>
      <c r="D8" s="744"/>
      <c r="E8" s="744"/>
      <c r="F8" s="744"/>
      <c r="G8" s="744"/>
      <c r="J8" s="744"/>
      <c r="K8" s="744"/>
      <c r="L8" s="744"/>
      <c r="M8" s="744"/>
      <c r="N8" s="744"/>
      <c r="O8" s="744"/>
    </row>
    <row r="9" spans="1:15" ht="18.75" x14ac:dyDescent="0.25">
      <c r="A9" s="1176" t="s">
        <v>194</v>
      </c>
      <c r="B9" s="1176"/>
      <c r="C9" s="1176"/>
      <c r="D9" s="1176"/>
      <c r="E9" s="541"/>
      <c r="F9" s="541"/>
      <c r="G9" s="541"/>
      <c r="H9" s="387"/>
      <c r="I9" s="387"/>
      <c r="J9" s="541"/>
      <c r="K9" s="541"/>
      <c r="L9" s="541"/>
      <c r="M9" s="541"/>
      <c r="N9" s="541"/>
      <c r="O9" s="541"/>
    </row>
    <row r="10" spans="1:15" ht="33" customHeight="1" x14ac:dyDescent="0.25">
      <c r="A10" s="1169" t="s">
        <v>827</v>
      </c>
      <c r="B10" s="1169"/>
      <c r="C10" s="1169"/>
      <c r="D10" s="1169"/>
      <c r="E10" s="1169"/>
      <c r="F10" s="1169"/>
      <c r="G10" s="1169"/>
      <c r="H10" s="1169"/>
      <c r="I10" s="1169"/>
      <c r="J10" s="541"/>
      <c r="K10" s="541"/>
      <c r="L10" s="541"/>
      <c r="M10" s="541"/>
      <c r="N10" s="541"/>
      <c r="O10" s="541"/>
    </row>
    <row r="11" spans="1:15" ht="15" customHeight="1" thickBot="1" x14ac:dyDescent="0.3">
      <c r="A11" s="387"/>
      <c r="B11" s="541"/>
      <c r="C11" s="541"/>
      <c r="D11" s="541"/>
      <c r="E11" s="541"/>
      <c r="F11" s="541"/>
      <c r="G11" s="541"/>
      <c r="H11" s="387"/>
      <c r="I11" s="387"/>
      <c r="J11" s="541"/>
      <c r="K11" s="541"/>
      <c r="L11" s="541"/>
      <c r="M11" s="541"/>
      <c r="N11" s="541"/>
      <c r="O11" s="541"/>
    </row>
    <row r="12" spans="1:15" ht="15" customHeight="1" x14ac:dyDescent="0.25">
      <c r="A12" s="746" t="s">
        <v>523</v>
      </c>
      <c r="B12" s="747" t="str">
        <f>Home!J23</f>
        <v/>
      </c>
      <c r="C12" s="1189" t="s">
        <v>535</v>
      </c>
      <c r="D12" s="1190"/>
      <c r="E12" s="1190"/>
      <c r="F12" s="1190"/>
      <c r="G12" s="541"/>
      <c r="H12" s="387"/>
      <c r="I12" s="387"/>
      <c r="J12" s="541"/>
      <c r="K12" s="541"/>
      <c r="L12" s="541"/>
      <c r="M12" s="541"/>
      <c r="N12" s="541"/>
      <c r="O12" s="541"/>
    </row>
    <row r="13" spans="1:15" ht="15" customHeight="1" thickBot="1" x14ac:dyDescent="0.3">
      <c r="A13" s="748" t="s">
        <v>524</v>
      </c>
      <c r="B13" s="749" t="str">
        <f>Home!J24</f>
        <v/>
      </c>
      <c r="C13" s="1189" t="s">
        <v>535</v>
      </c>
      <c r="D13" s="1190"/>
      <c r="E13" s="1190"/>
      <c r="F13" s="1190"/>
      <c r="G13" s="541"/>
      <c r="H13" s="387"/>
      <c r="I13" s="387"/>
      <c r="J13" s="541"/>
      <c r="K13" s="541"/>
      <c r="L13" s="541"/>
      <c r="M13" s="541"/>
      <c r="N13" s="541"/>
      <c r="O13" s="541"/>
    </row>
    <row r="14" spans="1:15" ht="15" customHeight="1" thickBot="1" x14ac:dyDescent="0.3">
      <c r="A14" s="387"/>
      <c r="B14" s="541"/>
      <c r="C14" s="541"/>
      <c r="D14" s="541"/>
      <c r="E14" s="541"/>
      <c r="F14" s="541"/>
      <c r="G14" s="541"/>
      <c r="H14" s="387"/>
      <c r="I14" s="387"/>
      <c r="J14" s="541"/>
      <c r="K14" s="541"/>
      <c r="L14" s="541"/>
      <c r="M14" s="541"/>
      <c r="N14" s="541"/>
      <c r="O14" s="541"/>
    </row>
    <row r="15" spans="1:15" ht="15" customHeight="1" x14ac:dyDescent="0.25">
      <c r="A15" s="399"/>
      <c r="B15" s="1183" t="s">
        <v>27</v>
      </c>
      <c r="C15" s="1184"/>
      <c r="D15" s="1185"/>
      <c r="E15" s="1186" t="s">
        <v>26</v>
      </c>
      <c r="F15" s="1187"/>
      <c r="G15" s="1188"/>
      <c r="H15" s="387"/>
      <c r="I15" s="750"/>
      <c r="J15" s="1183" t="s">
        <v>27</v>
      </c>
      <c r="K15" s="1184"/>
      <c r="L15" s="1185"/>
      <c r="M15" s="1186" t="s">
        <v>26</v>
      </c>
      <c r="N15" s="1187"/>
      <c r="O15" s="1188"/>
    </row>
    <row r="16" spans="1:15" ht="30" customHeight="1" x14ac:dyDescent="0.25">
      <c r="A16" s="743" t="s">
        <v>730</v>
      </c>
      <c r="B16" s="629" t="s">
        <v>210</v>
      </c>
      <c r="C16" s="630" t="s">
        <v>209</v>
      </c>
      <c r="D16" s="631" t="s">
        <v>208</v>
      </c>
      <c r="E16" s="636" t="s">
        <v>210</v>
      </c>
      <c r="F16" s="637" t="s">
        <v>209</v>
      </c>
      <c r="G16" s="638" t="s">
        <v>208</v>
      </c>
      <c r="H16" s="387"/>
      <c r="I16" s="751" t="s">
        <v>798</v>
      </c>
      <c r="J16" s="629" t="s">
        <v>210</v>
      </c>
      <c r="K16" s="630" t="s">
        <v>209</v>
      </c>
      <c r="L16" s="631" t="s">
        <v>208</v>
      </c>
      <c r="M16" s="636" t="s">
        <v>210</v>
      </c>
      <c r="N16" s="637" t="s">
        <v>209</v>
      </c>
      <c r="O16" s="638" t="s">
        <v>208</v>
      </c>
    </row>
    <row r="17" spans="1:15" ht="15" customHeight="1" thickBot="1" x14ac:dyDescent="0.3">
      <c r="A17" s="400"/>
      <c r="B17" s="401" t="s">
        <v>178</v>
      </c>
      <c r="C17" s="402" t="s">
        <v>178</v>
      </c>
      <c r="D17" s="403" t="s">
        <v>178</v>
      </c>
      <c r="E17" s="401" t="s">
        <v>178</v>
      </c>
      <c r="F17" s="402" t="s">
        <v>178</v>
      </c>
      <c r="G17" s="404" t="s">
        <v>178</v>
      </c>
      <c r="H17" s="387"/>
      <c r="I17" s="752"/>
      <c r="J17" s="460" t="s">
        <v>220</v>
      </c>
      <c r="K17" s="461" t="s">
        <v>220</v>
      </c>
      <c r="L17" s="462" t="s">
        <v>220</v>
      </c>
      <c r="M17" s="460" t="s">
        <v>220</v>
      </c>
      <c r="N17" s="461" t="s">
        <v>220</v>
      </c>
      <c r="O17" s="463" t="s">
        <v>220</v>
      </c>
    </row>
    <row r="18" spans="1:15" ht="30" customHeight="1" x14ac:dyDescent="0.25">
      <c r="A18" s="753" t="s">
        <v>337</v>
      </c>
      <c r="B18" s="754" t="str">
        <f>IF(SUM(B19:B21)=0,"",SUM(B19:B21))</f>
        <v/>
      </c>
      <c r="C18" s="755" t="str">
        <f t="shared" ref="C18:G18" si="0">IF(SUM(C19:C21)=0,"",SUM(C19:C21))</f>
        <v/>
      </c>
      <c r="D18" s="756" t="str">
        <f t="shared" si="0"/>
        <v/>
      </c>
      <c r="E18" s="757" t="str">
        <f t="shared" si="0"/>
        <v/>
      </c>
      <c r="F18" s="755" t="str">
        <f t="shared" si="0"/>
        <v/>
      </c>
      <c r="G18" s="758" t="str">
        <f t="shared" si="0"/>
        <v/>
      </c>
      <c r="H18" s="387"/>
      <c r="I18" s="753" t="s">
        <v>213</v>
      </c>
      <c r="J18" s="813">
        <f>SUMIFS('A1'!K17:K196,'A1'!G17:G196,"Regular")+SUMIFS('A4'!H17:H196,'A4'!C17:C196,"Regular")</f>
        <v>0</v>
      </c>
      <c r="K18" s="814">
        <f>SUM('C1'!I17:I196)</f>
        <v>0</v>
      </c>
      <c r="L18" s="815">
        <f>SUMIFS('B1'!E17:E196,'B1'!B17:B196,"Regular")</f>
        <v>0</v>
      </c>
      <c r="M18" s="816">
        <f>SUMIFS('A1'!I17:I196,'A1'!G17:G196,"Regular")+SUMIFS('A4'!F17:F196,'A4'!C17:C196,"Regular")</f>
        <v>0</v>
      </c>
      <c r="N18" s="814">
        <f>SUM('C1'!H17:H196)</f>
        <v>0</v>
      </c>
      <c r="O18" s="817">
        <f>SUMIFS('B1'!D17:D196,'B1'!B17:B196,"Regular")</f>
        <v>0</v>
      </c>
    </row>
    <row r="19" spans="1:15" ht="30" customHeight="1" x14ac:dyDescent="0.25">
      <c r="A19" s="759" t="s">
        <v>211</v>
      </c>
      <c r="B19" s="253"/>
      <c r="C19" s="254"/>
      <c r="D19" s="255"/>
      <c r="E19" s="256"/>
      <c r="F19" s="254"/>
      <c r="G19" s="257"/>
      <c r="H19" s="387"/>
      <c r="I19" s="760" t="s">
        <v>214</v>
      </c>
      <c r="J19" s="510">
        <f>SUMIFS('A1'!K17:K196,'A1'!G17:G196,"Casual/add'l hours")+SUMIFS('A1'!K17:K196,'A1'!G17:G196,"Additional Hours")+SUMIFS('A1'!K17:K196,'A1'!G17:G196,"Casual")+SUMIFS('A4'!H17:H196,'A4'!C17:C196,"Casual/add'l hours")+SUMIFS('A4'!H17:H196,'A4'!C17:C196,"Additional Hours")+SUMIFS('A4'!H17:H196,'A4'!C17:C196,"Casual")</f>
        <v>0</v>
      </c>
      <c r="K19" s="511">
        <v>0</v>
      </c>
      <c r="L19" s="512">
        <f>SUMIFS('B1'!E17:E196,'B1'!B17:B196,"Casual/add'l hours")+SUMIFS('B1'!E17:E196,'B1'!B17:B196,"Additional Hours")+SUMIFS('B1'!E17:E196,'B1'!B17:B196,"Casual")</f>
        <v>0</v>
      </c>
      <c r="M19" s="513">
        <f>SUMIFS('A1'!I17:I196,'A1'!G17:G196,"Casual/add'l hours")+SUMIFS('A1'!I17:I196,'A1'!G17:G196,"Additional Hours")+SUMIFS('A1'!I17:I196,'A1'!G17:G196,"Casual")+SUMIFS('A4'!F17:F196,'A4'!C17:C196,"Casual/add'l hours")+SUMIFS('A4'!F17:F196,'A4'!C17:C196,"Additional Hours")+SUMIFS('A4'!F17:F196,'A4'!C17:C196,"Casual")</f>
        <v>0</v>
      </c>
      <c r="N19" s="511">
        <v>0</v>
      </c>
      <c r="O19" s="514">
        <f>SUMIFS('B1'!D17:D196,'B1'!B17:B196,"Casual/add'l hours")+SUMIFS('B1'!D17:D196,'B1'!B17:B196,"Additional Hours")+SUMIFS('B1'!D17:D196,'B1'!B17:B196,"Casual")</f>
        <v>0</v>
      </c>
    </row>
    <row r="20" spans="1:15" ht="30" customHeight="1" x14ac:dyDescent="0.25">
      <c r="A20" s="759" t="s">
        <v>212</v>
      </c>
      <c r="B20" s="253"/>
      <c r="C20" s="254"/>
      <c r="D20" s="255"/>
      <c r="E20" s="256"/>
      <c r="F20" s="254"/>
      <c r="G20" s="257"/>
      <c r="H20" s="387"/>
      <c r="I20" s="761" t="s">
        <v>799</v>
      </c>
      <c r="J20" s="515">
        <f>SUMIFS('A1'!K17:K196,'A1'!G17:G196,"Additional Hours")+SUMIFS('A4'!H17:H196,'A4'!C17:C196,"Additional Hours")</f>
        <v>0</v>
      </c>
      <c r="K20" s="506">
        <v>0</v>
      </c>
      <c r="L20" s="516">
        <f>SUMIFS('B1'!E17:E196,'B1'!B17:B196,"Additional Hours")</f>
        <v>0</v>
      </c>
      <c r="M20" s="517">
        <f>SUMIFS('A1'!I17:I196,'A1'!G17:G196,"Additional Hours")+SUMIFS('A4'!F17:F196,'A4'!C17:C196,"Additional Hours")</f>
        <v>0</v>
      </c>
      <c r="N20" s="506">
        <v>0</v>
      </c>
      <c r="O20" s="518">
        <f>SUMIFS('B1'!D17:D196,'B1'!B17:B196,"Additional Hours")</f>
        <v>0</v>
      </c>
    </row>
    <row r="21" spans="1:15" ht="30" customHeight="1" thickBot="1" x14ac:dyDescent="0.3">
      <c r="A21" s="889" t="s">
        <v>797</v>
      </c>
      <c r="B21" s="258"/>
      <c r="C21" s="259"/>
      <c r="D21" s="260"/>
      <c r="E21" s="261"/>
      <c r="F21" s="259"/>
      <c r="G21" s="262"/>
      <c r="H21" s="387"/>
      <c r="I21" s="762" t="s">
        <v>468</v>
      </c>
      <c r="J21" s="519">
        <f>SUMIFS('A1'!K17:K196,'A1'!G17:G196,"Casual")+SUMIFS('A4'!H17:H196,'A4'!C17:C196,"Casual")</f>
        <v>0</v>
      </c>
      <c r="K21" s="507">
        <v>0</v>
      </c>
      <c r="L21" s="520">
        <f>SUMIFS('B1'!E17:E196,'B1'!B17:B196,"Casual")</f>
        <v>0</v>
      </c>
      <c r="M21" s="521">
        <f>SUMIFS('A1'!I17:I196,'A1'!G17:G196,"Casual")+SUMIFS('A4'!F17:F196,'A4'!C17:C196,"Casual")</f>
        <v>0</v>
      </c>
      <c r="N21" s="507">
        <v>0</v>
      </c>
      <c r="O21" s="522">
        <f>SUMIFS('B1'!D17:D196,'B1'!B17:B196,"Casual")</f>
        <v>0</v>
      </c>
    </row>
    <row r="22" spans="1:15" ht="30" customHeight="1" thickBot="1" x14ac:dyDescent="0.3">
      <c r="A22" s="387"/>
      <c r="B22" s="541"/>
      <c r="C22" s="541"/>
      <c r="D22" s="541"/>
      <c r="E22" s="541"/>
      <c r="F22" s="541"/>
      <c r="G22" s="541"/>
      <c r="H22" s="387"/>
      <c r="I22" s="738" t="s">
        <v>534</v>
      </c>
      <c r="J22" s="646"/>
      <c r="K22" s="647"/>
      <c r="L22" s="648"/>
      <c r="M22" s="649"/>
      <c r="N22" s="647"/>
      <c r="O22" s="648"/>
    </row>
    <row r="23" spans="1:15" ht="15" customHeight="1" thickBot="1" x14ac:dyDescent="0.3">
      <c r="A23" s="387"/>
      <c r="B23" s="541"/>
      <c r="C23" s="541"/>
      <c r="D23" s="541"/>
      <c r="E23" s="541"/>
      <c r="F23" s="541"/>
      <c r="G23" s="541"/>
      <c r="H23" s="387"/>
      <c r="I23" s="387"/>
      <c r="J23" s="541"/>
      <c r="K23" s="541"/>
      <c r="L23" s="541"/>
      <c r="M23" s="541"/>
      <c r="N23" s="541"/>
      <c r="O23" s="541"/>
    </row>
    <row r="24" spans="1:15" ht="15" customHeight="1" thickBot="1" x14ac:dyDescent="0.3">
      <c r="A24" s="750"/>
      <c r="B24" s="1177" t="s">
        <v>27</v>
      </c>
      <c r="C24" s="1178"/>
      <c r="D24" s="1179"/>
      <c r="E24" s="1180" t="s">
        <v>26</v>
      </c>
      <c r="F24" s="1181"/>
      <c r="G24" s="1182"/>
      <c r="H24" s="387"/>
      <c r="I24" s="399"/>
      <c r="J24" s="1183" t="s">
        <v>27</v>
      </c>
      <c r="K24" s="1184"/>
      <c r="L24" s="1185"/>
      <c r="M24" s="1186" t="s">
        <v>26</v>
      </c>
      <c r="N24" s="1187"/>
      <c r="O24" s="1188"/>
    </row>
    <row r="25" spans="1:15" ht="30" customHeight="1" x14ac:dyDescent="0.25">
      <c r="A25" s="743" t="s">
        <v>732</v>
      </c>
      <c r="B25" s="763" t="s">
        <v>210</v>
      </c>
      <c r="C25" s="764" t="s">
        <v>209</v>
      </c>
      <c r="D25" s="765" t="s">
        <v>208</v>
      </c>
      <c r="E25" s="766" t="s">
        <v>210</v>
      </c>
      <c r="F25" s="767" t="s">
        <v>209</v>
      </c>
      <c r="G25" s="768" t="s">
        <v>208</v>
      </c>
      <c r="H25" s="387"/>
      <c r="I25" s="743" t="s">
        <v>800</v>
      </c>
      <c r="J25" s="629" t="s">
        <v>210</v>
      </c>
      <c r="K25" s="630" t="s">
        <v>209</v>
      </c>
      <c r="L25" s="631" t="s">
        <v>208</v>
      </c>
      <c r="M25" s="636" t="s">
        <v>210</v>
      </c>
      <c r="N25" s="637" t="s">
        <v>209</v>
      </c>
      <c r="O25" s="638" t="s">
        <v>208</v>
      </c>
    </row>
    <row r="26" spans="1:15" ht="15" customHeight="1" thickBot="1" x14ac:dyDescent="0.3">
      <c r="A26" s="400"/>
      <c r="B26" s="401" t="s">
        <v>178</v>
      </c>
      <c r="C26" s="402" t="s">
        <v>178</v>
      </c>
      <c r="D26" s="403" t="s">
        <v>178</v>
      </c>
      <c r="E26" s="460" t="s">
        <v>178</v>
      </c>
      <c r="F26" s="461" t="s">
        <v>178</v>
      </c>
      <c r="G26" s="463" t="s">
        <v>178</v>
      </c>
      <c r="H26" s="387"/>
      <c r="I26" s="739"/>
      <c r="J26" s="401" t="s">
        <v>220</v>
      </c>
      <c r="K26" s="402" t="s">
        <v>220</v>
      </c>
      <c r="L26" s="403" t="s">
        <v>220</v>
      </c>
      <c r="M26" s="401" t="s">
        <v>220</v>
      </c>
      <c r="N26" s="402" t="s">
        <v>220</v>
      </c>
      <c r="O26" s="404" t="s">
        <v>220</v>
      </c>
    </row>
    <row r="27" spans="1:15" ht="30" customHeight="1" x14ac:dyDescent="0.25">
      <c r="A27" s="753" t="s">
        <v>337</v>
      </c>
      <c r="B27" s="754" t="str">
        <f t="shared" ref="B27:G27" si="1">IF(SUM(B28:B33)=0,"",SUM(B28:B33))</f>
        <v/>
      </c>
      <c r="C27" s="755" t="str">
        <f t="shared" si="1"/>
        <v/>
      </c>
      <c r="D27" s="756" t="str">
        <f t="shared" si="1"/>
        <v/>
      </c>
      <c r="E27" s="757" t="str">
        <f t="shared" si="1"/>
        <v/>
      </c>
      <c r="F27" s="755" t="str">
        <f t="shared" si="1"/>
        <v/>
      </c>
      <c r="G27" s="758" t="str">
        <f t="shared" si="1"/>
        <v/>
      </c>
      <c r="H27" s="387"/>
      <c r="I27" s="740" t="s">
        <v>560</v>
      </c>
      <c r="J27" s="194"/>
      <c r="K27" s="216"/>
      <c r="L27" s="195"/>
      <c r="M27" s="215"/>
      <c r="N27" s="216"/>
      <c r="O27" s="195"/>
    </row>
    <row r="28" spans="1:15" ht="30" customHeight="1" x14ac:dyDescent="0.25">
      <c r="A28" s="759" t="s">
        <v>215</v>
      </c>
      <c r="B28" s="253"/>
      <c r="C28" s="254"/>
      <c r="D28" s="255"/>
      <c r="E28" s="256"/>
      <c r="F28" s="254"/>
      <c r="G28" s="257"/>
      <c r="H28" s="387"/>
      <c r="I28" s="769" t="s">
        <v>561</v>
      </c>
      <c r="J28" s="732"/>
      <c r="K28" s="733"/>
      <c r="L28" s="734"/>
      <c r="M28" s="735"/>
      <c r="N28" s="733"/>
      <c r="O28" s="734"/>
    </row>
    <row r="29" spans="1:15" ht="30" customHeight="1" x14ac:dyDescent="0.25">
      <c r="A29" s="759" t="s">
        <v>216</v>
      </c>
      <c r="B29" s="253"/>
      <c r="C29" s="254"/>
      <c r="D29" s="255"/>
      <c r="E29" s="256"/>
      <c r="F29" s="254"/>
      <c r="G29" s="257"/>
      <c r="H29" s="387"/>
      <c r="I29" s="741" t="s">
        <v>419</v>
      </c>
      <c r="J29" s="196"/>
      <c r="K29" s="219"/>
      <c r="L29" s="197"/>
      <c r="M29" s="218"/>
      <c r="N29" s="219"/>
      <c r="O29" s="197"/>
    </row>
    <row r="30" spans="1:15" ht="30" customHeight="1" x14ac:dyDescent="0.25">
      <c r="A30" s="759" t="s">
        <v>218</v>
      </c>
      <c r="B30" s="253"/>
      <c r="C30" s="254"/>
      <c r="D30" s="255"/>
      <c r="E30" s="256"/>
      <c r="F30" s="254"/>
      <c r="G30" s="257"/>
      <c r="H30" s="387"/>
      <c r="I30" s="742" t="s">
        <v>420</v>
      </c>
      <c r="J30" s="196"/>
      <c r="K30" s="219"/>
      <c r="L30" s="197"/>
      <c r="M30" s="218"/>
      <c r="N30" s="219"/>
      <c r="O30" s="197"/>
    </row>
    <row r="31" spans="1:15" ht="30" customHeight="1" x14ac:dyDescent="0.25">
      <c r="A31" s="759" t="s">
        <v>217</v>
      </c>
      <c r="B31" s="253"/>
      <c r="C31" s="254"/>
      <c r="D31" s="255"/>
      <c r="E31" s="256"/>
      <c r="F31" s="254"/>
      <c r="G31" s="257"/>
      <c r="H31" s="387"/>
      <c r="I31" s="741" t="s">
        <v>467</v>
      </c>
      <c r="J31" s="196"/>
      <c r="K31" s="219"/>
      <c r="L31" s="197"/>
      <c r="M31" s="218"/>
      <c r="N31" s="219"/>
      <c r="O31" s="197"/>
    </row>
    <row r="32" spans="1:15" ht="30" customHeight="1" x14ac:dyDescent="0.25">
      <c r="A32" s="890" t="s">
        <v>219</v>
      </c>
      <c r="B32" s="891"/>
      <c r="C32" s="892"/>
      <c r="D32" s="893"/>
      <c r="E32" s="894"/>
      <c r="F32" s="892"/>
      <c r="G32" s="895"/>
      <c r="H32" s="387"/>
      <c r="I32" s="742" t="s">
        <v>613</v>
      </c>
      <c r="J32" s="196"/>
      <c r="K32" s="219"/>
      <c r="L32" s="197"/>
      <c r="M32" s="218"/>
      <c r="N32" s="219"/>
      <c r="O32" s="197"/>
    </row>
    <row r="33" spans="1:15" ht="30" customHeight="1" thickBot="1" x14ac:dyDescent="0.3">
      <c r="A33" s="770" t="s">
        <v>802</v>
      </c>
      <c r="B33" s="258"/>
      <c r="C33" s="259"/>
      <c r="D33" s="260"/>
      <c r="E33" s="261"/>
      <c r="F33" s="259"/>
      <c r="G33" s="262"/>
      <c r="H33" s="387"/>
      <c r="I33" s="738" t="s">
        <v>418</v>
      </c>
      <c r="J33" s="646"/>
      <c r="K33" s="647"/>
      <c r="L33" s="648"/>
      <c r="M33" s="649"/>
      <c r="N33" s="647"/>
      <c r="O33" s="648"/>
    </row>
    <row r="34" spans="1:15" ht="15" customHeight="1" thickBot="1" x14ac:dyDescent="0.3">
      <c r="A34" s="387"/>
      <c r="B34" s="541"/>
      <c r="C34" s="541"/>
      <c r="D34" s="541"/>
      <c r="E34" s="541"/>
      <c r="F34" s="541"/>
      <c r="G34" s="541"/>
      <c r="H34" s="387"/>
      <c r="I34" s="387"/>
      <c r="J34" s="541"/>
      <c r="K34" s="541"/>
      <c r="L34" s="541"/>
      <c r="M34" s="541"/>
      <c r="N34" s="541"/>
      <c r="O34" s="541"/>
    </row>
    <row r="35" spans="1:15" ht="15" customHeight="1" x14ac:dyDescent="0.25">
      <c r="A35" s="399"/>
      <c r="B35" s="1183" t="s">
        <v>27</v>
      </c>
      <c r="C35" s="1184"/>
      <c r="D35" s="1185"/>
      <c r="E35" s="1186" t="s">
        <v>26</v>
      </c>
      <c r="F35" s="1187"/>
      <c r="G35" s="1188"/>
      <c r="H35" s="387"/>
      <c r="I35" s="399"/>
      <c r="J35" s="1170" t="s">
        <v>27</v>
      </c>
      <c r="K35" s="1171"/>
      <c r="L35" s="1172"/>
      <c r="M35" s="1173" t="s">
        <v>26</v>
      </c>
      <c r="N35" s="1174"/>
      <c r="O35" s="1175"/>
    </row>
    <row r="36" spans="1:15" ht="30" customHeight="1" x14ac:dyDescent="0.25">
      <c r="A36" s="743" t="s">
        <v>731</v>
      </c>
      <c r="B36" s="629" t="s">
        <v>210</v>
      </c>
      <c r="C36" s="630" t="s">
        <v>209</v>
      </c>
      <c r="D36" s="631" t="s">
        <v>208</v>
      </c>
      <c r="E36" s="636" t="s">
        <v>210</v>
      </c>
      <c r="F36" s="637" t="s">
        <v>209</v>
      </c>
      <c r="G36" s="638" t="s">
        <v>208</v>
      </c>
      <c r="H36" s="387"/>
      <c r="I36" s="751" t="s">
        <v>803</v>
      </c>
      <c r="J36" s="629" t="s">
        <v>210</v>
      </c>
      <c r="K36" s="630" t="s">
        <v>209</v>
      </c>
      <c r="L36" s="631" t="s">
        <v>208</v>
      </c>
      <c r="M36" s="636" t="s">
        <v>210</v>
      </c>
      <c r="N36" s="637" t="s">
        <v>209</v>
      </c>
      <c r="O36" s="638" t="s">
        <v>208</v>
      </c>
    </row>
    <row r="37" spans="1:15" ht="15" customHeight="1" thickBot="1" x14ac:dyDescent="0.3">
      <c r="A37" s="400"/>
      <c r="B37" s="401" t="s">
        <v>178</v>
      </c>
      <c r="C37" s="402"/>
      <c r="D37" s="403"/>
      <c r="E37" s="460" t="s">
        <v>178</v>
      </c>
      <c r="F37" s="461"/>
      <c r="G37" s="463"/>
      <c r="H37" s="387"/>
      <c r="I37" s="459"/>
      <c r="J37" s="460" t="s">
        <v>29</v>
      </c>
      <c r="K37" s="461" t="s">
        <v>29</v>
      </c>
      <c r="L37" s="462" t="s">
        <v>29</v>
      </c>
      <c r="M37" s="460" t="s">
        <v>29</v>
      </c>
      <c r="N37" s="461" t="s">
        <v>29</v>
      </c>
      <c r="O37" s="463" t="s">
        <v>29</v>
      </c>
    </row>
    <row r="38" spans="1:15" ht="30" customHeight="1" x14ac:dyDescent="0.25">
      <c r="A38" s="753" t="s">
        <v>337</v>
      </c>
      <c r="B38" s="755" t="str">
        <f t="shared" ref="B38:G38" si="2">IF(SUM(B39:B43)=0,"",SUM(B39:B43))</f>
        <v/>
      </c>
      <c r="C38" s="755" t="str">
        <f t="shared" si="2"/>
        <v/>
      </c>
      <c r="D38" s="756" t="str">
        <f t="shared" si="2"/>
        <v/>
      </c>
      <c r="E38" s="757" t="str">
        <f t="shared" si="2"/>
        <v/>
      </c>
      <c r="F38" s="755" t="str">
        <f t="shared" si="2"/>
        <v/>
      </c>
      <c r="G38" s="758" t="str">
        <f t="shared" si="2"/>
        <v/>
      </c>
      <c r="H38" s="771"/>
      <c r="I38" s="740" t="s">
        <v>562</v>
      </c>
      <c r="J38" s="180"/>
      <c r="K38" s="687"/>
      <c r="L38" s="234"/>
      <c r="M38" s="688"/>
      <c r="N38" s="687"/>
      <c r="O38" s="234"/>
    </row>
    <row r="39" spans="1:15" ht="30" customHeight="1" thickBot="1" x14ac:dyDescent="0.3">
      <c r="A39" s="736"/>
      <c r="B39" s="253"/>
      <c r="C39" s="334"/>
      <c r="D39" s="335"/>
      <c r="E39" s="256"/>
      <c r="F39" s="334"/>
      <c r="G39" s="338"/>
      <c r="H39" s="771"/>
      <c r="I39" s="772" t="s">
        <v>563</v>
      </c>
      <c r="J39" s="683"/>
      <c r="K39" s="684"/>
      <c r="L39" s="685"/>
      <c r="M39" s="686"/>
      <c r="N39" s="684"/>
      <c r="O39" s="685"/>
    </row>
    <row r="40" spans="1:15" ht="30" customHeight="1" x14ac:dyDescent="0.25">
      <c r="A40" s="736"/>
      <c r="B40" s="253"/>
      <c r="C40" s="334"/>
      <c r="D40" s="335"/>
      <c r="E40" s="256"/>
      <c r="F40" s="334"/>
      <c r="G40" s="338"/>
      <c r="H40" s="771"/>
      <c r="I40" s="387"/>
      <c r="J40" s="541"/>
      <c r="K40" s="541"/>
      <c r="L40" s="541"/>
      <c r="M40" s="541"/>
      <c r="N40" s="541"/>
      <c r="O40" s="541"/>
    </row>
    <row r="41" spans="1:15" ht="30" customHeight="1" x14ac:dyDescent="0.25">
      <c r="A41" s="736"/>
      <c r="B41" s="253"/>
      <c r="C41" s="334"/>
      <c r="D41" s="335"/>
      <c r="E41" s="256"/>
      <c r="F41" s="334"/>
      <c r="G41" s="338"/>
      <c r="H41" s="771"/>
      <c r="I41" s="387"/>
      <c r="J41" s="541"/>
      <c r="K41" s="541"/>
      <c r="L41" s="541"/>
      <c r="M41" s="541"/>
      <c r="N41" s="541"/>
      <c r="O41" s="541"/>
    </row>
    <row r="42" spans="1:15" ht="30" customHeight="1" x14ac:dyDescent="0.25">
      <c r="A42" s="736"/>
      <c r="B42" s="253"/>
      <c r="C42" s="334"/>
      <c r="D42" s="335"/>
      <c r="E42" s="256"/>
      <c r="F42" s="334"/>
      <c r="G42" s="338"/>
      <c r="H42" s="771"/>
      <c r="I42" s="387"/>
      <c r="J42" s="541"/>
      <c r="K42" s="541"/>
      <c r="L42" s="541"/>
      <c r="M42" s="541"/>
      <c r="N42" s="541"/>
      <c r="O42" s="541"/>
    </row>
    <row r="43" spans="1:15" ht="30" customHeight="1" thickBot="1" x14ac:dyDescent="0.3">
      <c r="A43" s="737"/>
      <c r="B43" s="258"/>
      <c r="C43" s="336"/>
      <c r="D43" s="337"/>
      <c r="E43" s="261"/>
      <c r="F43" s="336"/>
      <c r="G43" s="339"/>
      <c r="H43" s="387"/>
      <c r="I43" s="387"/>
      <c r="J43" s="541"/>
      <c r="K43" s="541"/>
      <c r="L43" s="541"/>
      <c r="M43" s="541"/>
      <c r="N43" s="541"/>
      <c r="O43" s="541"/>
    </row>
  </sheetData>
  <sheetProtection algorithmName="SHA-512" hashValue="8stxYNR0afn6ZOnihJxaRRt/zCTuYDbGJ67nXPGrAxOGB+lTujGWEpMsu3pHGFJ2LLdBXGsuTerloz5MFDsnrw==" saltValue="uZIpjHhQU+fAfxIF42uo7w==" spinCount="100000" sheet="1" objects="1" scenarios="1"/>
  <mergeCells count="16">
    <mergeCell ref="A10:I10"/>
    <mergeCell ref="J35:L35"/>
    <mergeCell ref="M35:O35"/>
    <mergeCell ref="A9:D9"/>
    <mergeCell ref="B24:D24"/>
    <mergeCell ref="E24:G24"/>
    <mergeCell ref="B15:D15"/>
    <mergeCell ref="E15:G15"/>
    <mergeCell ref="C12:F12"/>
    <mergeCell ref="C13:F13"/>
    <mergeCell ref="J15:L15"/>
    <mergeCell ref="M15:O15"/>
    <mergeCell ref="B35:D35"/>
    <mergeCell ref="E35:G35"/>
    <mergeCell ref="M24:O24"/>
    <mergeCell ref="J24:L24"/>
  </mergeCells>
  <conditionalFormatting sqref="J38:O38">
    <cfRule type="expression" dxfId="27" priority="47">
      <formula>IF(AND(J27&gt;0,J38=0),TRUE,FALSE)</formula>
    </cfRule>
  </conditionalFormatting>
  <conditionalFormatting sqref="J27:O27">
    <cfRule type="expression" dxfId="26" priority="62">
      <formula>IF(AND(J27=0,J38&gt;0),TRUE,FALSE)</formula>
    </cfRule>
  </conditionalFormatting>
  <conditionalFormatting sqref="J28:O28">
    <cfRule type="expression" dxfId="25" priority="35">
      <formula>IF(AND(J28=0,J39&gt;0),TRUE,FALSE)</formula>
    </cfRule>
  </conditionalFormatting>
  <conditionalFormatting sqref="J39:O39">
    <cfRule type="expression" dxfId="24" priority="34">
      <formula>IF(AND(J28&gt;0,J39=0),TRUE,FALSE)</formula>
    </cfRule>
  </conditionalFormatting>
  <conditionalFormatting sqref="D19:D21">
    <cfRule type="expression" dxfId="23" priority="23">
      <formula>AND(ISNUMBER($D$27), ISNUMBER($D$18), $D$27 &gt; 0, $D$27 &lt;&gt; $D$18)</formula>
    </cfRule>
  </conditionalFormatting>
  <conditionalFormatting sqref="F19:F21">
    <cfRule type="expression" dxfId="22" priority="22">
      <formula>AND(ISNUMBER($F$27), ISNUMBER($F$18), $F$27 &gt; 0, $F$27 &lt;&gt; $F$18)</formula>
    </cfRule>
  </conditionalFormatting>
  <conditionalFormatting sqref="G19:G21">
    <cfRule type="expression" dxfId="21" priority="16">
      <formula>AND(ISNUMBER($G$27), ISNUMBER($G$18), $G$27 &gt; 0, $G$27 &lt;&gt; $G$18)</formula>
    </cfRule>
  </conditionalFormatting>
  <conditionalFormatting sqref="F28:F33">
    <cfRule type="expression" dxfId="20" priority="17">
      <formula>AND(ISNUMBER($F$18), $F$18 &gt; 0, ISNUMBER($F$27), $F$27 &gt; 0, $F$27 &lt;&gt; $F$18, ISNUMBER($F$18))</formula>
    </cfRule>
  </conditionalFormatting>
  <conditionalFormatting sqref="G28:G33">
    <cfRule type="expression" dxfId="19" priority="14">
      <formula>AND(ISNUMBER($G$18),$G$18&gt;0,ISNUMBER($G$27),$G$27&gt;0,$G$27&lt;&gt;$G$18,ISNUMBER($G$18))</formula>
    </cfRule>
  </conditionalFormatting>
  <conditionalFormatting sqref="A39:A43">
    <cfRule type="expression" dxfId="18" priority="5">
      <formula>AND(E39&gt;0, ISBLANK(A39))</formula>
    </cfRule>
    <cfRule type="expression" dxfId="17" priority="7">
      <formula>AND(B39&gt;0, ISBLANK(A39))</formula>
    </cfRule>
  </conditionalFormatting>
  <conditionalFormatting sqref="C19:C21">
    <cfRule type="expression" dxfId="16" priority="6">
      <formula>AND(OR(AND(ISNUMBER($C$27), $C$27 &gt; 0), AND(ISNUMBER($C$38), $C$38 &gt; 0)), $C$18 &lt;&gt; $C$27, $C$18 &lt;&gt; $C$38)</formula>
    </cfRule>
  </conditionalFormatting>
  <conditionalFormatting sqref="B39:B43">
    <cfRule type="expression" dxfId="15" priority="4">
      <formula>AND(OR(AND(ISNUMBER($B$18), $B$18 &gt; 0), AND(ISNUMBER($B$27), $B$27 &gt; 0)), $B$38 &lt;&gt; $B$27, $B$38 &lt;&gt; $B$18)</formula>
    </cfRule>
    <cfRule type="expression" dxfId="14" priority="73">
      <formula>IF(AND(NOT(ISBLANK(A39)),ISBLANK(B39),ISBLANK(E39)),TRUE,FALSE)</formula>
    </cfRule>
  </conditionalFormatting>
  <conditionalFormatting sqref="E39:E43">
    <cfRule type="expression" dxfId="13" priority="3">
      <formula>AND(OR(AND(ISNUMBER($E$18), $E$18 &gt; 0), AND(ISNUMBER($E$27), $E$27 &gt; 0)), $E$38 &lt;&gt; $E$27, $E$38 &lt;&gt; $E$18)</formula>
    </cfRule>
    <cfRule type="expression" dxfId="12" priority="75">
      <formula>IF(AND(NOT(ISBLANK(A39)),ISBLANK(B39),ISBLANK(E39)),TRUE,FALSE)</formula>
    </cfRule>
  </conditionalFormatting>
  <conditionalFormatting sqref="B28:B33">
    <cfRule type="expression" dxfId="11" priority="76">
      <formula>AND(ISNUMBER($B$18),$B$18&gt;0,ISNUMBER($B$27),$G$27&gt;0,$B$27&lt;&gt;$B$18,$B$27&lt;&gt;$B$38,$B$27&lt;&gt;"")</formula>
    </cfRule>
  </conditionalFormatting>
  <conditionalFormatting sqref="B19:B21">
    <cfRule type="expression" dxfId="10" priority="77">
      <formula>AND(OR(AND(ISNUMBER($B$27), $B$27 &gt; 0), AND(ISNUMBER($B$38), $B$38 &gt; 0)), $B$18 &lt;&gt; $B$27, $B$18 &lt;&gt; $B$38)</formula>
    </cfRule>
  </conditionalFormatting>
  <conditionalFormatting sqref="E19:E21">
    <cfRule type="expression" dxfId="9" priority="78">
      <formula>AND(OR(AND(ISNUMBER($E$27), $E$27 &gt; 0), AND(ISNUMBER($E$38), $E$38 &gt; 0)), $E$18 &lt;&gt; $E$27, $E$18 &lt;&gt; $E$38)</formula>
    </cfRule>
  </conditionalFormatting>
  <conditionalFormatting sqref="E28:E33">
    <cfRule type="expression" dxfId="8" priority="79">
      <formula>AND(ISNUMBER($E$18),$E$18&gt;0,ISNUMBER($E$27),$E$27&gt;0,$E$27&lt;&gt;$E$18,$E$27&lt;&gt;$E$38,$E$27&lt;&gt;"")</formula>
    </cfRule>
  </conditionalFormatting>
  <conditionalFormatting sqref="C28:C33">
    <cfRule type="expression" dxfId="7" priority="2">
      <formula>AND(ISNUMBER($C$18),$C$18&gt;0,ISNUMBER($C$27),$C$27&gt;0,$C$27&lt;&gt;$C$18,$C$27&lt;&gt;$C$38,$C$27&lt;&gt;"")</formula>
    </cfRule>
  </conditionalFormatting>
  <conditionalFormatting sqref="D28:D33">
    <cfRule type="expression" dxfId="6" priority="1">
      <formula>AND(ISNUMBER($D$18),$D$18&gt;0,ISNUMBER($D$27),$D$27&gt;0,$D$27&lt;&gt;$D$18,$D$27&lt;&gt;$D$38,$D$27&lt;&gt;"")</formula>
    </cfRule>
  </conditionalFormatting>
  <dataValidations count="4">
    <dataValidation type="whole" operator="greaterThanOrEqual" allowBlank="1" showInputMessage="1" showErrorMessage="1" error="Please enter a whole number greater than or equal to 0." sqref="B39:G43 B19:G21 B28:G33" xr:uid="{00000000-0002-0000-0D00-000000000000}">
      <formula1>0</formula1>
    </dataValidation>
    <dataValidation type="decimal" operator="greaterThanOrEqual" allowBlank="1" showInputMessage="1" showErrorMessage="1" error="Please enter a number greater than or equal to 0.0." sqref="N20:N21 J27:O33 K20:K21 J22:O22" xr:uid="{00000000-0002-0000-0D00-000001000000}">
      <formula1>0</formula1>
    </dataValidation>
    <dataValidation type="list" errorStyle="information" allowBlank="1" showInputMessage="1" sqref="A39:A43" xr:uid="{00000000-0002-0000-0D00-000002000000}">
      <formula1>ListUnion</formula1>
    </dataValidation>
    <dataValidation type="decimal" operator="greaterThanOrEqual" allowBlank="1" showInputMessage="1" showErrorMessage="1" error="Please enter a dollar amount greater than or equal to $0.00." sqref="J38:O39" xr:uid="{00000000-0002-0000-0D00-000003000000}">
      <formula1>0</formula1>
    </dataValidation>
  </dataValidations>
  <pageMargins left="0.7" right="0.7" top="0.75" bottom="0.75" header="0.3" footer="0.3"/>
  <pageSetup paperSize="5" scale="53"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6" id="{0AE3C6A2-DD94-4F40-9D14-1CBA5C6AB5A0}">
            <xm:f>AND('D2'!$D$22&gt;0, ISBLANK(K22))</xm:f>
            <x14:dxf>
              <fill>
                <patternFill>
                  <bgColor rgb="FFFF0000"/>
                </patternFill>
              </fill>
            </x14:dxf>
          </x14:cfRule>
          <xm:sqref>K22</xm:sqref>
        </x14:conditionalFormatting>
        <x14:conditionalFormatting xmlns:xm="http://schemas.microsoft.com/office/excel/2006/main">
          <x14:cfRule type="expression" priority="12" id="{61973152-1C88-4452-A48A-30A4F84CE616}">
            <xm:f>AND('D2'!$C$22&gt;0, ISBLANK(J22))</xm:f>
            <x14:dxf>
              <fill>
                <patternFill>
                  <bgColor rgb="FFFF0000"/>
                </patternFill>
              </fill>
            </x14:dxf>
          </x14:cfRule>
          <xm:sqref>J22</xm:sqref>
        </x14:conditionalFormatting>
        <x14:conditionalFormatting xmlns:xm="http://schemas.microsoft.com/office/excel/2006/main">
          <x14:cfRule type="expression" priority="11" id="{93FDA696-BCAB-4C4E-ACAC-8886AB20F965}">
            <xm:f>AND('D2'!$E$22&gt;0, ISBLANK(L22))</xm:f>
            <x14:dxf>
              <fill>
                <patternFill>
                  <bgColor rgb="FFFF0000"/>
                </patternFill>
              </fill>
            </x14:dxf>
          </x14:cfRule>
          <xm:sqref>L22</xm:sqref>
        </x14:conditionalFormatting>
        <x14:conditionalFormatting xmlns:xm="http://schemas.microsoft.com/office/excel/2006/main">
          <x14:cfRule type="expression" priority="10" id="{660258BA-7765-4834-AAC3-3E41F6D00F69}">
            <xm:f>AND('D2'!$F$22&gt;0, ISBLANK(M22))</xm:f>
            <x14:dxf>
              <fill>
                <patternFill>
                  <bgColor rgb="FFFF0000"/>
                </patternFill>
              </fill>
            </x14:dxf>
          </x14:cfRule>
          <xm:sqref>M22</xm:sqref>
        </x14:conditionalFormatting>
        <x14:conditionalFormatting xmlns:xm="http://schemas.microsoft.com/office/excel/2006/main">
          <x14:cfRule type="expression" priority="9" id="{7DA1B3EF-04F1-44ED-AA20-61ECD40C21BD}">
            <xm:f>AND('D2'!$G$22&gt;0, ISBLANK(N22))</xm:f>
            <x14:dxf>
              <fill>
                <patternFill>
                  <bgColor rgb="FFFF0000"/>
                </patternFill>
              </fill>
            </x14:dxf>
          </x14:cfRule>
          <xm:sqref>N22</xm:sqref>
        </x14:conditionalFormatting>
        <x14:conditionalFormatting xmlns:xm="http://schemas.microsoft.com/office/excel/2006/main">
          <x14:cfRule type="expression" priority="8" id="{F9C573E5-BD56-4212-B233-EB6F8B457A31}">
            <xm:f>AND('D2'!$H$22&gt;0, ISBLANK(O22))</xm:f>
            <x14:dxf>
              <fill>
                <patternFill>
                  <bgColor rgb="FFFF0000"/>
                </patternFill>
              </fill>
            </x14:dxf>
          </x14:cfRule>
          <xm:sqref>O22</xm:sqref>
        </x14:conditionalFormatting>
      </x14:conditionalFormatting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249977111117893"/>
    <pageSetUpPr fitToPage="1"/>
  </sheetPr>
  <dimension ref="A1:R42"/>
  <sheetViews>
    <sheetView zoomScaleNormal="100" workbookViewId="0">
      <selection activeCell="J42" sqref="J42"/>
    </sheetView>
  </sheetViews>
  <sheetFormatPr defaultColWidth="9.140625" defaultRowHeight="15" x14ac:dyDescent="0.25"/>
  <cols>
    <col min="1" max="1" width="13.7109375" style="87" customWidth="1"/>
    <col min="2" max="2" width="30.7109375" style="87" customWidth="1"/>
    <col min="3" max="8" width="12.7109375" style="87" customWidth="1"/>
    <col min="9" max="14" width="9.140625" style="87"/>
    <col min="15" max="15" width="36.85546875" style="87" hidden="1" customWidth="1"/>
    <col min="16" max="16" width="17.7109375" style="87" hidden="1" customWidth="1"/>
    <col min="17" max="17" width="41.42578125" style="87" hidden="1" customWidth="1"/>
    <col min="18" max="18" width="17.7109375" style="87" hidden="1" customWidth="1"/>
    <col min="19" max="16384" width="9.140625" style="87"/>
  </cols>
  <sheetData>
    <row r="1" spans="1:18" s="85" customFormat="1" ht="15" customHeight="1" x14ac:dyDescent="0.25"/>
    <row r="2" spans="1:18" s="85" customFormat="1" ht="15" customHeight="1" x14ac:dyDescent="0.25"/>
    <row r="3" spans="1:18" s="85" customFormat="1" ht="15" customHeight="1" x14ac:dyDescent="0.25"/>
    <row r="4" spans="1:18" s="85" customFormat="1" ht="15" customHeight="1" x14ac:dyDescent="0.25"/>
    <row r="5" spans="1:18" s="85" customFormat="1" ht="15" customHeight="1" x14ac:dyDescent="0.25"/>
    <row r="6" spans="1:18" s="85" customFormat="1" ht="15" customHeight="1" x14ac:dyDescent="0.25"/>
    <row r="7" spans="1:18" s="85" customFormat="1" ht="15" customHeight="1" x14ac:dyDescent="0.25"/>
    <row r="8" spans="1:18" s="85" customFormat="1" ht="15" customHeight="1" x14ac:dyDescent="0.25"/>
    <row r="9" spans="1:18" ht="18.75" x14ac:dyDescent="0.25">
      <c r="A9" s="1118" t="s">
        <v>221</v>
      </c>
      <c r="B9" s="1118"/>
      <c r="C9" s="1118"/>
      <c r="D9" s="1118"/>
      <c r="E9" s="1118"/>
      <c r="F9" s="86"/>
      <c r="G9" s="86"/>
      <c r="H9" s="86"/>
    </row>
    <row r="10" spans="1:18" ht="18.75" x14ac:dyDescent="0.25">
      <c r="A10" s="1118" t="s">
        <v>805</v>
      </c>
      <c r="B10" s="1191"/>
      <c r="C10" s="1191"/>
      <c r="D10" s="1191"/>
      <c r="E10" s="1191"/>
      <c r="F10" s="86"/>
      <c r="G10" s="86"/>
      <c r="H10" s="86"/>
    </row>
    <row r="11" spans="1:18" s="509" customFormat="1" ht="40.5" customHeight="1" thickBot="1" x14ac:dyDescent="0.3">
      <c r="A11" s="1201" t="s">
        <v>804</v>
      </c>
      <c r="B11" s="1201"/>
      <c r="C11" s="1201"/>
      <c r="D11" s="1201"/>
      <c r="E11" s="1201"/>
      <c r="F11" s="1201"/>
      <c r="G11" s="1201"/>
      <c r="H11" s="1201"/>
    </row>
    <row r="12" spans="1:18" ht="15.75" x14ac:dyDescent="0.25">
      <c r="A12" s="1213" t="s">
        <v>523</v>
      </c>
      <c r="B12" s="1214"/>
      <c r="C12" s="650" t="str">
        <f>Home!J23</f>
        <v/>
      </c>
      <c r="D12" s="1080" t="s">
        <v>719</v>
      </c>
      <c r="E12" s="1081"/>
      <c r="F12" s="1082"/>
      <c r="G12" s="1215">
        <f>Home!D23</f>
        <v>0</v>
      </c>
      <c r="H12" s="1216"/>
      <c r="O12" s="1217" t="s">
        <v>806</v>
      </c>
      <c r="P12" s="1218"/>
      <c r="Q12" s="1218"/>
      <c r="R12" s="1219"/>
    </row>
    <row r="13" spans="1:18" ht="16.5" thickBot="1" x14ac:dyDescent="0.3">
      <c r="A13" s="1202" t="s">
        <v>524</v>
      </c>
      <c r="B13" s="1203"/>
      <c r="C13" s="651" t="str">
        <f>Home!J24</f>
        <v/>
      </c>
      <c r="D13" s="1204" t="s">
        <v>720</v>
      </c>
      <c r="E13" s="1205"/>
      <c r="F13" s="1206"/>
      <c r="G13" s="1207">
        <f>SUM(C19:H24, C26:H28, C30:H42)+SUM('C1'!E16, 'C1'!G16)</f>
        <v>0</v>
      </c>
      <c r="H13" s="1208"/>
      <c r="O13" s="896" t="s">
        <v>807</v>
      </c>
      <c r="P13" s="897">
        <f>SUM([2]Home!D30:D69)</f>
        <v>0</v>
      </c>
      <c r="Q13" s="898" t="s">
        <v>808</v>
      </c>
      <c r="R13" s="899">
        <f>SUM([2]Home!D71:D75)</f>
        <v>0</v>
      </c>
    </row>
    <row r="14" spans="1:18" ht="16.5" thickBot="1" x14ac:dyDescent="0.3">
      <c r="A14" s="588"/>
      <c r="B14" s="588"/>
      <c r="C14" s="588"/>
      <c r="D14" s="1209" t="s">
        <v>721</v>
      </c>
      <c r="E14" s="1210"/>
      <c r="F14" s="1210"/>
      <c r="G14" s="1211">
        <f>IF(G13&gt;G12, G13-G12,0)</f>
        <v>0</v>
      </c>
      <c r="H14" s="1212"/>
      <c r="O14" s="896" t="s">
        <v>809</v>
      </c>
      <c r="P14" s="897">
        <f>SUM(C20:E43)</f>
        <v>0</v>
      </c>
      <c r="Q14" s="898" t="s">
        <v>810</v>
      </c>
      <c r="R14" s="899">
        <f>SUM(F20:H43)</f>
        <v>0</v>
      </c>
    </row>
    <row r="15" spans="1:18" ht="16.5" thickBot="1" x14ac:dyDescent="0.3">
      <c r="A15" s="588"/>
      <c r="B15" s="588"/>
      <c r="C15" s="588"/>
      <c r="D15" s="588"/>
      <c r="E15" s="588"/>
      <c r="F15" s="588"/>
      <c r="G15" s="588"/>
      <c r="H15" s="588"/>
      <c r="O15" s="900" t="s">
        <v>811</v>
      </c>
      <c r="P15" s="901">
        <f>IF(P14&gt;P13,P14-P13,0)</f>
        <v>0</v>
      </c>
      <c r="Q15" s="902" t="s">
        <v>812</v>
      </c>
      <c r="R15" s="903">
        <f>IF(R14&gt;R13,R14-R13,0)</f>
        <v>0</v>
      </c>
    </row>
    <row r="16" spans="1:18" ht="15" customHeight="1" x14ac:dyDescent="0.25">
      <c r="A16" s="93"/>
      <c r="B16" s="94"/>
      <c r="C16" s="1192" t="s">
        <v>27</v>
      </c>
      <c r="D16" s="1193"/>
      <c r="E16" s="1194"/>
      <c r="F16" s="1195" t="s">
        <v>26</v>
      </c>
      <c r="G16" s="1196"/>
      <c r="H16" s="1197"/>
    </row>
    <row r="17" spans="1:8" ht="38.25" customHeight="1" thickBot="1" x14ac:dyDescent="0.3">
      <c r="A17" s="99"/>
      <c r="B17" s="100"/>
      <c r="C17" s="627" t="s">
        <v>210</v>
      </c>
      <c r="D17" s="628" t="s">
        <v>209</v>
      </c>
      <c r="E17" s="632" t="s">
        <v>208</v>
      </c>
      <c r="F17" s="633" t="s">
        <v>210</v>
      </c>
      <c r="G17" s="634" t="s">
        <v>209</v>
      </c>
      <c r="H17" s="635" t="s">
        <v>208</v>
      </c>
    </row>
    <row r="18" spans="1:8" ht="15" customHeight="1" thickBot="1" x14ac:dyDescent="0.3">
      <c r="A18" s="1221" t="s">
        <v>192</v>
      </c>
      <c r="B18" s="1222"/>
      <c r="C18" s="96" t="s">
        <v>29</v>
      </c>
      <c r="D18" s="97" t="s">
        <v>29</v>
      </c>
      <c r="E18" s="98" t="s">
        <v>29</v>
      </c>
      <c r="F18" s="340" t="s">
        <v>29</v>
      </c>
      <c r="G18" s="341" t="s">
        <v>29</v>
      </c>
      <c r="H18" s="342" t="s">
        <v>29</v>
      </c>
    </row>
    <row r="19" spans="1:8" ht="30" customHeight="1" x14ac:dyDescent="0.25">
      <c r="A19" s="1198" t="s">
        <v>223</v>
      </c>
      <c r="B19" s="101" t="s">
        <v>246</v>
      </c>
      <c r="C19" s="106">
        <f>SUMIFS('A1'!AC17:AC196,'A1'!G17:G196,"Regular")+SUMIFS('A4'!AJ17:AJ196,'A4'!C17:C196,"Regular")</f>
        <v>0</v>
      </c>
      <c r="D19" s="107">
        <f>SUM('C1'!F17:F196)</f>
        <v>0</v>
      </c>
      <c r="E19" s="108">
        <f>SUMIFS('B1'!W17:W196,'B1'!B17:B196,"Regular")</f>
        <v>0</v>
      </c>
      <c r="F19" s="109">
        <f>SUMIFS('A1'!AB17:AB196,'A1'!G17:G196,"Regular")+SUMIFS('A4'!AI17:AI196,'A4'!C17:C196,"Regular")</f>
        <v>0</v>
      </c>
      <c r="G19" s="107">
        <f>SUM('C1'!D17:D196)</f>
        <v>0</v>
      </c>
      <c r="H19" s="110">
        <f>SUMIFS('B1'!V17:V196,'B1'!B17:B196,"Regular")</f>
        <v>0</v>
      </c>
    </row>
    <row r="20" spans="1:8" ht="30" customHeight="1" x14ac:dyDescent="0.25">
      <c r="A20" s="1200"/>
      <c r="B20" s="101" t="s">
        <v>247</v>
      </c>
      <c r="C20" s="111">
        <f>SUMIFS('A1'!AC17:AC196,'A1'!G17:G196,"Casual/add'l hours")+SUMIFS('A1'!AC17:AC196,'A1'!G17:G196,"Additional Hours")+SUMIFS('A1'!AC17:AC196,'A1'!G17:G196,"Casual")+SUMIFS('A4'!AJ17:AJ196,'A4'!C17:C196,"Casual/add'l hours")+SUMIFS('A4'!AJ17:AJ196,'A4'!C17:C196,"Additional Hours")+SUMIFS('A4'!AJ17:AJ196,'A4'!C17:C196,"Casual")</f>
        <v>0</v>
      </c>
      <c r="D20" s="112">
        <v>0</v>
      </c>
      <c r="E20" s="108">
        <f>SUMIFS('B1'!W17:W196,'B1'!B17:B196,"Casual/add'l hours")+SUMIFS('B1'!W17:W196,'B1'!B17:B196,"Additional Hours")+SUMIFS('B1'!W17:W196,'B1'!B17:B196,"Casual")</f>
        <v>0</v>
      </c>
      <c r="F20" s="113">
        <f>SUMIFS('A1'!AB17:AB196,'A1'!G17:G196,"Casual/add'l hours")+SUMIFS('A1'!AB17:AB196,'A1'!G17:G196,"Additional Hours")+SUMIFS('A1'!AB17:AB196,'A1'!G17:G196,"Casual")+SUMIFS('A4'!AI17:AI196,'A4'!C17:C196,"Casual/add'l hours")+SUMIFS('A4'!AI17:AI196,'A4'!C17:C196,"Additional Hours")+SUMIFS('A4'!AI17:AI196,'A4'!C17:C196,"Casual")</f>
        <v>0</v>
      </c>
      <c r="G20" s="112">
        <v>0</v>
      </c>
      <c r="H20" s="114">
        <f>SUMIFS('B1'!V17:V196,'B1'!B17:B196,"Casual/add'l hours")+SUMIFS('B1'!V17:V196,'B1'!B17:B196,"Additional Hours")+SUMIFS('B1'!V17:V196,'B1'!B17:B196,"Casual")</f>
        <v>0</v>
      </c>
    </row>
    <row r="21" spans="1:8" ht="30" customHeight="1" x14ac:dyDescent="0.25">
      <c r="A21" s="1198" t="s">
        <v>224</v>
      </c>
      <c r="B21" s="102" t="s">
        <v>225</v>
      </c>
      <c r="C21" s="125"/>
      <c r="D21" s="126"/>
      <c r="E21" s="127"/>
      <c r="F21" s="128"/>
      <c r="G21" s="126"/>
      <c r="H21" s="129"/>
    </row>
    <row r="22" spans="1:8" ht="30" customHeight="1" x14ac:dyDescent="0.25">
      <c r="A22" s="1200"/>
      <c r="B22" s="101" t="s">
        <v>226</v>
      </c>
      <c r="C22" s="125"/>
      <c r="D22" s="126"/>
      <c r="E22" s="127"/>
      <c r="F22" s="128"/>
      <c r="G22" s="126"/>
      <c r="H22" s="129"/>
    </row>
    <row r="23" spans="1:8" ht="30" customHeight="1" x14ac:dyDescent="0.25">
      <c r="A23" s="1223" t="s">
        <v>227</v>
      </c>
      <c r="B23" s="1224"/>
      <c r="C23" s="125"/>
      <c r="D23" s="126"/>
      <c r="E23" s="127"/>
      <c r="F23" s="128"/>
      <c r="G23" s="126"/>
      <c r="H23" s="129"/>
    </row>
    <row r="24" spans="1:8" ht="30" customHeight="1" thickBot="1" x14ac:dyDescent="0.3">
      <c r="A24" s="1225" t="s">
        <v>228</v>
      </c>
      <c r="B24" s="1226"/>
      <c r="C24" s="130"/>
      <c r="D24" s="131"/>
      <c r="E24" s="132"/>
      <c r="F24" s="133"/>
      <c r="G24" s="131"/>
      <c r="H24" s="134"/>
    </row>
    <row r="25" spans="1:8" ht="15" customHeight="1" x14ac:dyDescent="0.25">
      <c r="A25" s="1221" t="s">
        <v>813</v>
      </c>
      <c r="B25" s="1222"/>
      <c r="C25" s="115" t="s">
        <v>29</v>
      </c>
      <c r="D25" s="116" t="s">
        <v>29</v>
      </c>
      <c r="E25" s="117" t="s">
        <v>29</v>
      </c>
      <c r="F25" s="118" t="s">
        <v>29</v>
      </c>
      <c r="G25" s="116" t="s">
        <v>29</v>
      </c>
      <c r="H25" s="119" t="s">
        <v>29</v>
      </c>
    </row>
    <row r="26" spans="1:8" ht="30" customHeight="1" x14ac:dyDescent="0.25">
      <c r="A26" s="1223" t="s">
        <v>229</v>
      </c>
      <c r="B26" s="1224"/>
      <c r="C26" s="135"/>
      <c r="D26" s="136"/>
      <c r="E26" s="137"/>
      <c r="F26" s="138"/>
      <c r="G26" s="136"/>
      <c r="H26" s="139"/>
    </row>
    <row r="27" spans="1:8" ht="30" customHeight="1" x14ac:dyDescent="0.25">
      <c r="A27" s="1223" t="s">
        <v>230</v>
      </c>
      <c r="B27" s="1224"/>
      <c r="C27" s="135"/>
      <c r="D27" s="136"/>
      <c r="E27" s="137"/>
      <c r="F27" s="138"/>
      <c r="G27" s="136"/>
      <c r="H27" s="139"/>
    </row>
    <row r="28" spans="1:8" ht="30" customHeight="1" thickBot="1" x14ac:dyDescent="0.3">
      <c r="A28" s="1227" t="s">
        <v>231</v>
      </c>
      <c r="B28" s="1228"/>
      <c r="C28" s="125"/>
      <c r="D28" s="126"/>
      <c r="E28" s="127"/>
      <c r="F28" s="128"/>
      <c r="G28" s="126"/>
      <c r="H28" s="129"/>
    </row>
    <row r="29" spans="1:8" ht="15" customHeight="1" x14ac:dyDescent="0.25">
      <c r="A29" s="1221" t="s">
        <v>222</v>
      </c>
      <c r="B29" s="1222"/>
      <c r="C29" s="120" t="s">
        <v>29</v>
      </c>
      <c r="D29" s="121" t="s">
        <v>29</v>
      </c>
      <c r="E29" s="122" t="s">
        <v>29</v>
      </c>
      <c r="F29" s="123" t="s">
        <v>29</v>
      </c>
      <c r="G29" s="121" t="s">
        <v>29</v>
      </c>
      <c r="H29" s="124" t="s">
        <v>29</v>
      </c>
    </row>
    <row r="30" spans="1:8" ht="30" customHeight="1" x14ac:dyDescent="0.25">
      <c r="A30" s="1198" t="s">
        <v>235</v>
      </c>
      <c r="B30" s="101" t="s">
        <v>232</v>
      </c>
      <c r="C30" s="135"/>
      <c r="D30" s="136"/>
      <c r="E30" s="137"/>
      <c r="F30" s="138"/>
      <c r="G30" s="136"/>
      <c r="H30" s="139"/>
    </row>
    <row r="31" spans="1:8" ht="30" customHeight="1" x14ac:dyDescent="0.25">
      <c r="A31" s="1199"/>
      <c r="B31" s="101" t="s">
        <v>233</v>
      </c>
      <c r="C31" s="135"/>
      <c r="D31" s="136"/>
      <c r="E31" s="137"/>
      <c r="F31" s="138"/>
      <c r="G31" s="136"/>
      <c r="H31" s="139"/>
    </row>
    <row r="32" spans="1:8" ht="30" customHeight="1" x14ac:dyDescent="0.25">
      <c r="A32" s="1200"/>
      <c r="B32" s="101" t="s">
        <v>234</v>
      </c>
      <c r="C32" s="135"/>
      <c r="D32" s="136"/>
      <c r="E32" s="137"/>
      <c r="F32" s="138"/>
      <c r="G32" s="136"/>
      <c r="H32" s="139"/>
    </row>
    <row r="33" spans="1:8" ht="30" customHeight="1" x14ac:dyDescent="0.25">
      <c r="A33" s="1220" t="s">
        <v>242</v>
      </c>
      <c r="B33" s="101" t="s">
        <v>236</v>
      </c>
      <c r="C33" s="135"/>
      <c r="D33" s="136"/>
      <c r="E33" s="137"/>
      <c r="F33" s="138"/>
      <c r="G33" s="136"/>
      <c r="H33" s="139"/>
    </row>
    <row r="34" spans="1:8" ht="30" customHeight="1" x14ac:dyDescent="0.25">
      <c r="A34" s="1199"/>
      <c r="B34" s="101" t="s">
        <v>237</v>
      </c>
      <c r="C34" s="135"/>
      <c r="D34" s="136"/>
      <c r="E34" s="137"/>
      <c r="F34" s="138"/>
      <c r="G34" s="136"/>
      <c r="H34" s="139"/>
    </row>
    <row r="35" spans="1:8" ht="30" customHeight="1" x14ac:dyDescent="0.25">
      <c r="A35" s="1199"/>
      <c r="B35" s="101" t="s">
        <v>238</v>
      </c>
      <c r="C35" s="135"/>
      <c r="D35" s="136"/>
      <c r="E35" s="137"/>
      <c r="F35" s="138"/>
      <c r="G35" s="136"/>
      <c r="H35" s="139"/>
    </row>
    <row r="36" spans="1:8" ht="30" customHeight="1" x14ac:dyDescent="0.25">
      <c r="A36" s="1199"/>
      <c r="B36" s="101" t="s">
        <v>239</v>
      </c>
      <c r="C36" s="135"/>
      <c r="D36" s="136"/>
      <c r="E36" s="137"/>
      <c r="F36" s="138"/>
      <c r="G36" s="136"/>
      <c r="H36" s="139"/>
    </row>
    <row r="37" spans="1:8" ht="30" customHeight="1" x14ac:dyDescent="0.25">
      <c r="A37" s="1199"/>
      <c r="B37" s="101" t="s">
        <v>240</v>
      </c>
      <c r="C37" s="135"/>
      <c r="D37" s="136"/>
      <c r="E37" s="137"/>
      <c r="F37" s="138"/>
      <c r="G37" s="136"/>
      <c r="H37" s="139"/>
    </row>
    <row r="38" spans="1:8" ht="30" customHeight="1" x14ac:dyDescent="0.25">
      <c r="A38" s="1199"/>
      <c r="B38" s="466" t="s">
        <v>465</v>
      </c>
      <c r="C38" s="135"/>
      <c r="D38" s="136"/>
      <c r="E38" s="137"/>
      <c r="F38" s="138"/>
      <c r="G38" s="136"/>
      <c r="H38" s="139"/>
    </row>
    <row r="39" spans="1:8" ht="30" customHeight="1" x14ac:dyDescent="0.25">
      <c r="A39" s="1200"/>
      <c r="B39" s="101" t="s">
        <v>241</v>
      </c>
      <c r="C39" s="135"/>
      <c r="D39" s="136"/>
      <c r="E39" s="137"/>
      <c r="F39" s="138"/>
      <c r="G39" s="136"/>
      <c r="H39" s="139"/>
    </row>
    <row r="40" spans="1:8" ht="30" customHeight="1" x14ac:dyDescent="0.25">
      <c r="A40" s="1198" t="s">
        <v>245</v>
      </c>
      <c r="B40" s="101" t="s">
        <v>243</v>
      </c>
      <c r="C40" s="135"/>
      <c r="D40" s="136"/>
      <c r="E40" s="137"/>
      <c r="F40" s="138"/>
      <c r="G40" s="136"/>
      <c r="H40" s="139"/>
    </row>
    <row r="41" spans="1:8" ht="30" customHeight="1" x14ac:dyDescent="0.25">
      <c r="A41" s="1220"/>
      <c r="B41" s="102" t="s">
        <v>438</v>
      </c>
      <c r="C41" s="125"/>
      <c r="D41" s="126"/>
      <c r="E41" s="127"/>
      <c r="F41" s="128"/>
      <c r="G41" s="126"/>
      <c r="H41" s="129"/>
    </row>
    <row r="42" spans="1:8" ht="30" customHeight="1" thickBot="1" x14ac:dyDescent="0.3">
      <c r="A42" s="1114"/>
      <c r="B42" s="105" t="s">
        <v>244</v>
      </c>
      <c r="C42" s="130"/>
      <c r="D42" s="131"/>
      <c r="E42" s="132"/>
      <c r="F42" s="133"/>
      <c r="G42" s="131"/>
      <c r="H42" s="134"/>
    </row>
  </sheetData>
  <sheetProtection algorithmName="SHA-512" hashValue="kQWEZB1eF5hfv5JDmauGmZ+I7TQbTCbCplK4rbRBjtYZCrnEEVMropRpL4Ukft62VwelN4ZEL4BUQl+bhiSWdg==" saltValue="kj6qlmEEwNeLMCEvTH6/XA==" spinCount="100000" sheet="1" objects="1" scenarios="1"/>
  <mergeCells count="27">
    <mergeCell ref="O12:R12"/>
    <mergeCell ref="A33:A39"/>
    <mergeCell ref="A40:A42"/>
    <mergeCell ref="A18:B18"/>
    <mergeCell ref="A25:B25"/>
    <mergeCell ref="A29:B29"/>
    <mergeCell ref="A19:A20"/>
    <mergeCell ref="A21:A22"/>
    <mergeCell ref="A23:B23"/>
    <mergeCell ref="A24:B24"/>
    <mergeCell ref="A26:B26"/>
    <mergeCell ref="A27:B27"/>
    <mergeCell ref="A28:B28"/>
    <mergeCell ref="A9:E9"/>
    <mergeCell ref="A10:E10"/>
    <mergeCell ref="C16:E16"/>
    <mergeCell ref="F16:H16"/>
    <mergeCell ref="A30:A32"/>
    <mergeCell ref="A11:H11"/>
    <mergeCell ref="A13:B13"/>
    <mergeCell ref="D13:F13"/>
    <mergeCell ref="G13:H13"/>
    <mergeCell ref="D14:F14"/>
    <mergeCell ref="G14:H14"/>
    <mergeCell ref="A12:B12"/>
    <mergeCell ref="D12:F12"/>
    <mergeCell ref="G12:H12"/>
  </mergeCells>
  <conditionalFormatting sqref="C30:H30">
    <cfRule type="expression" dxfId="94" priority="54">
      <formula>IF(AND(SUM(C19:C20)&gt;0,ISBLANK(C30)),TRUE,FALSE)</formula>
    </cfRule>
  </conditionalFormatting>
  <conditionalFormatting sqref="C31:H31">
    <cfRule type="expression" dxfId="93" priority="31">
      <formula>IF(AND(SUM(C19:C20)&gt;0,ISBLANK(C31)),TRUE,FALSE)</formula>
    </cfRule>
  </conditionalFormatting>
  <conditionalFormatting sqref="C32:H32">
    <cfRule type="expression" dxfId="92" priority="30">
      <formula>IF(AND(SUM(C19:C20)&gt;0,ISBLANK(C32)),TRUE,FALSE)</formula>
    </cfRule>
  </conditionalFormatting>
  <conditionalFormatting sqref="G14:H14">
    <cfRule type="expression" dxfId="91" priority="9">
      <formula>AND($G$13&gt;$G$12)</formula>
    </cfRule>
  </conditionalFormatting>
  <conditionalFormatting sqref="P15">
    <cfRule type="expression" dxfId="90" priority="8">
      <formula>$P$13&gt;$P$12</formula>
    </cfRule>
  </conditionalFormatting>
  <conditionalFormatting sqref="R15">
    <cfRule type="expression" dxfId="89" priority="7">
      <formula>$R$13&gt;$R$12</formula>
    </cfRule>
  </conditionalFormatting>
  <dataValidations count="1">
    <dataValidation type="decimal" operator="greaterThanOrEqual" allowBlank="1" showInputMessage="1" showErrorMessage="1" error="Please enter a dollar amount greater than or equal to $0.00." sqref="C21:H24 C26:H28 C30:H42" xr:uid="{00000000-0002-0000-0E00-000000000000}">
      <formula1>0</formula1>
    </dataValidation>
  </dataValidations>
  <pageMargins left="0.7" right="0.7" top="0.75" bottom="0.75" header="0.3" footer="0.3"/>
  <pageSetup paperSize="5" scale="42"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2" id="{DCEFEF3C-D8D2-46E8-9835-9763D84310FD}">
            <xm:f>IF(AND(SUM('A3'!$P$16:$R$16,'A5'!$P$16:$R$16)&gt;0,ISBLANK(C33)),TRUE,FALSE)</xm:f>
            <x14:dxf>
              <fill>
                <patternFill>
                  <bgColor rgb="FFFF0000"/>
                </patternFill>
              </fill>
            </x14:dxf>
          </x14:cfRule>
          <xm:sqref>C33</xm:sqref>
        </x14:conditionalFormatting>
        <x14:conditionalFormatting xmlns:xm="http://schemas.microsoft.com/office/excel/2006/main">
          <x14:cfRule type="expression" priority="51" id="{01CD63C1-9E61-4603-98CC-277843E71544}">
            <xm:f>IF(AND(SUM('A3'!$P$15:$R$15,'A5'!$P$15:$R$15)&gt;0,ISBLANK(C34)),TRUE,FALSE)</xm:f>
            <x14:dxf>
              <fill>
                <patternFill>
                  <bgColor rgb="FFFF0000"/>
                </patternFill>
              </fill>
            </x14:dxf>
          </x14:cfRule>
          <xm:sqref>C34</xm:sqref>
        </x14:conditionalFormatting>
        <x14:conditionalFormatting xmlns:xm="http://schemas.microsoft.com/office/excel/2006/main">
          <x14:cfRule type="expression" priority="49" id="{0381F84D-0A85-4FEC-905D-35FCEF50360F}">
            <xm:f>IF(AND(SUM('C2'!$P$16:$R$16)&gt;0,ISBLANK(D33)),TRUE,FALSE)</xm:f>
            <x14:dxf>
              <fill>
                <patternFill>
                  <bgColor rgb="FFFF0000"/>
                </patternFill>
              </fill>
            </x14:dxf>
          </x14:cfRule>
          <xm:sqref>D33</xm:sqref>
        </x14:conditionalFormatting>
        <x14:conditionalFormatting xmlns:xm="http://schemas.microsoft.com/office/excel/2006/main">
          <x14:cfRule type="expression" priority="48" id="{8ED4496D-3A14-4A09-B02F-714C021B8D17}">
            <xm:f>IF(AND(SUM('C2'!$P$15:$R$15)&gt;0,ISBLANK(D34)),TRUE,FALSE)</xm:f>
            <x14:dxf>
              <fill>
                <patternFill>
                  <bgColor rgb="FFFF0000"/>
                </patternFill>
              </fill>
            </x14:dxf>
          </x14:cfRule>
          <xm:sqref>D34</xm:sqref>
        </x14:conditionalFormatting>
        <x14:conditionalFormatting xmlns:xm="http://schemas.microsoft.com/office/excel/2006/main">
          <x14:cfRule type="expression" priority="46" id="{E07DC617-67F0-4E89-ACF6-2762E56D75D0}">
            <xm:f>IF(AND(SUM('B2'!$P$16:$R$16)&gt;0,ISBLANK(E33)),TRUE,FALSE)</xm:f>
            <x14:dxf>
              <fill>
                <patternFill>
                  <bgColor rgb="FFFF0000"/>
                </patternFill>
              </fill>
            </x14:dxf>
          </x14:cfRule>
          <xm:sqref>E33</xm:sqref>
        </x14:conditionalFormatting>
        <x14:conditionalFormatting xmlns:xm="http://schemas.microsoft.com/office/excel/2006/main">
          <x14:cfRule type="expression" priority="45" id="{3DE214D9-73E7-4922-8487-B276C15E6814}">
            <xm:f>IF(AND(SUM('B2'!$P$15:$R$15)&gt;0,ISBLANK(E34)),TRUE,FALSE)</xm:f>
            <x14:dxf>
              <fill>
                <patternFill>
                  <bgColor rgb="FFFF0000"/>
                </patternFill>
              </fill>
            </x14:dxf>
          </x14:cfRule>
          <xm:sqref>E34</xm:sqref>
        </x14:conditionalFormatting>
        <x14:conditionalFormatting xmlns:xm="http://schemas.microsoft.com/office/excel/2006/main">
          <x14:cfRule type="expression" priority="40" id="{0261EE71-6927-4CB1-8FD5-9B6ADB760DEA}">
            <xm:f>IF(AND(SUM('A3'!$P$17,'A5'!$P$17)&gt;0,ISBLANK(C37)),TRUE,FALSE)</xm:f>
            <x14:dxf>
              <fill>
                <patternFill>
                  <bgColor rgb="FFFF0000"/>
                </patternFill>
              </fill>
            </x14:dxf>
          </x14:cfRule>
          <xm:sqref>C37</xm:sqref>
        </x14:conditionalFormatting>
        <x14:conditionalFormatting xmlns:xm="http://schemas.microsoft.com/office/excel/2006/main">
          <x14:cfRule type="expression" priority="39" id="{8F2D4B2C-6221-4B8C-B8B1-80E903423756}">
            <xm:f>IF(AND(SUM('A3'!$P$19,'A5'!$P$19)&gt;0,ISBLANK(C38)),TRUE,FALSE)</xm:f>
            <x14:dxf>
              <fill>
                <patternFill>
                  <bgColor rgb="FFFF0000"/>
                </patternFill>
              </fill>
            </x14:dxf>
          </x14:cfRule>
          <xm:sqref>C38</xm:sqref>
        </x14:conditionalFormatting>
        <x14:conditionalFormatting xmlns:xm="http://schemas.microsoft.com/office/excel/2006/main">
          <x14:cfRule type="expression" priority="38" id="{4677C9DD-506E-4C9A-A31D-E914022B1CC1}">
            <xm:f>IF(AND(SUM('C2'!$P$17)&gt;0,ISBLANK(D37)),TRUE,FALSE)</xm:f>
            <x14:dxf>
              <fill>
                <patternFill>
                  <bgColor rgb="FFFF0000"/>
                </patternFill>
              </fill>
            </x14:dxf>
          </x14:cfRule>
          <xm:sqref>D37</xm:sqref>
        </x14:conditionalFormatting>
        <x14:conditionalFormatting xmlns:xm="http://schemas.microsoft.com/office/excel/2006/main">
          <x14:cfRule type="expression" priority="37" id="{7A4D5604-AE0F-4DD1-8C39-A256B77ACC99}">
            <xm:f>IF(AND(SUM('C2'!$P$19)&gt;0,ISBLANK(D38)),TRUE,FALSE)</xm:f>
            <x14:dxf>
              <fill>
                <patternFill>
                  <bgColor rgb="FFFF0000"/>
                </patternFill>
              </fill>
            </x14:dxf>
          </x14:cfRule>
          <xm:sqref>D38</xm:sqref>
        </x14:conditionalFormatting>
        <x14:conditionalFormatting xmlns:xm="http://schemas.microsoft.com/office/excel/2006/main">
          <x14:cfRule type="expression" priority="36" id="{8C554B2E-4708-47F3-B859-D08C812AC9DC}">
            <xm:f>IF(AND(SUM('B2'!$P$17)&gt;0,ISBLANK(E37)),TRUE,FALSE)</xm:f>
            <x14:dxf>
              <fill>
                <patternFill>
                  <bgColor rgb="FFFF0000"/>
                </patternFill>
              </fill>
            </x14:dxf>
          </x14:cfRule>
          <xm:sqref>E37</xm:sqref>
        </x14:conditionalFormatting>
        <x14:conditionalFormatting xmlns:xm="http://schemas.microsoft.com/office/excel/2006/main">
          <x14:cfRule type="expression" priority="35" id="{B7C14162-1879-4B71-BB21-D9C8629BFEFA}">
            <xm:f>IF(AND(SUM('B2'!$P$19)&gt;0,ISBLANK(E38)),TRUE,FALSE)</xm:f>
            <x14:dxf>
              <fill>
                <patternFill>
                  <bgColor rgb="FFFF0000"/>
                </patternFill>
              </fill>
            </x14:dxf>
          </x14:cfRule>
          <xm:sqref>E38</xm:sqref>
        </x14:conditionalFormatting>
        <x14:conditionalFormatting xmlns:xm="http://schemas.microsoft.com/office/excel/2006/main">
          <x14:cfRule type="expression" priority="56" id="{265E8A05-F81B-47D1-9EB6-9BE1926D7564}">
            <xm:f>IF(AND(C22=0,'D1'!J22&gt;0),TRUE,FALSE)</xm:f>
            <x14:dxf>
              <fill>
                <patternFill>
                  <bgColor rgb="FFFF0000"/>
                </patternFill>
              </fill>
            </x14:dxf>
          </x14:cfRule>
          <xm:sqref>C22:H22</xm:sqref>
        </x14:conditionalFormatting>
        <x14:conditionalFormatting xmlns:xm="http://schemas.microsoft.com/office/excel/2006/main">
          <x14:cfRule type="expression" priority="27" id="{E1A05CDB-4B8C-4AC3-85A9-62E26B8618E4}">
            <xm:f>AND(OR(ISNUMBER(SEARCH("MPP", 'Q1'!$B$100:$D$100)), ISNUMBER(SEARCH("Municipal Pension Plan", 'Q1'!$B$100:$D$100)), ISNUMBER(SEARCH("MPP - Municipal Pension Plan", 'Q1'!$B$100:$D$100))), ISBLANK($D$40), ISBLANK($G$40))</xm:f>
            <x14:dxf>
              <fill>
                <patternFill>
                  <bgColor rgb="FFFF0000"/>
                </patternFill>
              </fill>
            </x14:dxf>
          </x14:cfRule>
          <xm:sqref>D40</xm:sqref>
        </x14:conditionalFormatting>
        <x14:conditionalFormatting xmlns:xm="http://schemas.microsoft.com/office/excel/2006/main">
          <x14:cfRule type="expression" priority="26" id="{33FDEDDA-54E9-4AFF-B289-D15C3DD33C94}">
            <xm:f>AND(OR(ISNUMBER(SEARCH("MPP", 'Q1'!$B$99:$D$99)), ISNUMBER(SEARCH("Municipal Pension Plan", 'Q1'!$B$99:$D$99)), ISNUMBER(SEARCH("MPP - Municipal Pension Plan", 'Q1'!$B$99:$D$99))), ISBLANK($F$40), ISBLANK($C$40))</xm:f>
            <x14:dxf>
              <fill>
                <patternFill>
                  <bgColor rgb="FFFF0000"/>
                </patternFill>
              </fill>
            </x14:dxf>
          </x14:cfRule>
          <xm:sqref>F40</xm:sqref>
        </x14:conditionalFormatting>
        <x14:conditionalFormatting xmlns:xm="http://schemas.microsoft.com/office/excel/2006/main">
          <x14:cfRule type="expression" priority="25" id="{F92C9C31-AF2C-47A4-B369-403650C8A137}">
            <xm:f>AND(OR(ISNUMBER(SEARCH("PSPP", 'Q1'!$B$99:$D$99)), ISNUMBER(SEARCH("Public Sector Pension Plan", 'Q1'!$B$99:$D$99)), ISNUMBER(SEARCH("PSPP - Public Sector Pension Plan", 'Q1'!$B$99:$D$99))), ISBLANK($F$41), ISBLANK($C$41))</xm:f>
            <x14:dxf>
              <fill>
                <patternFill>
                  <bgColor rgb="FFFF0000"/>
                </patternFill>
              </fill>
            </x14:dxf>
          </x14:cfRule>
          <xm:sqref>F41</xm:sqref>
        </x14:conditionalFormatting>
        <x14:conditionalFormatting xmlns:xm="http://schemas.microsoft.com/office/excel/2006/main">
          <x14:cfRule type="expression" priority="24" id="{F8233267-DB7C-43E3-880E-B9287E35FA75}">
            <xm:f>AND(OR(ISNUMBER(SEARCH("PSPP", 'Q1'!$B$99:$D$99)), ISNUMBER(SEARCH("Public Sector Pension Plan", 'Q1'!$B$99:$D$99)), ISNUMBER(SEARCH("PSPP - Public Sector Pension Plan", 'Q1'!$B$99:$D$99))), ISBLANK($C$41), ISBLANK($F$41))</xm:f>
            <x14:dxf>
              <fill>
                <patternFill>
                  <bgColor rgb="FFFF0000"/>
                </patternFill>
              </fill>
            </x14:dxf>
          </x14:cfRule>
          <xm:sqref>C41</xm:sqref>
        </x14:conditionalFormatting>
        <x14:conditionalFormatting xmlns:xm="http://schemas.microsoft.com/office/excel/2006/main">
          <x14:cfRule type="expression" priority="21" id="{9384D825-FF2A-48A7-8AA3-160CFBF01F03}">
            <xm:f>AND(OR(ISNUMBER(SEARCH("MPP", 'Q1'!$B$101:$D$101)), ISNUMBER(SEARCH("Municipal Pension Plan", 'Q1'!$B$101:$D$101)), ISNUMBER(SEARCH("MPP - Municipal Pension Plan", 'Q1'!$B$101:$D$101))), ISBLANK($E$40), ISBLANK($H$40))</xm:f>
            <x14:dxf>
              <fill>
                <patternFill>
                  <bgColor rgb="FFFF0000"/>
                </patternFill>
              </fill>
            </x14:dxf>
          </x14:cfRule>
          <xm:sqref>E40</xm:sqref>
        </x14:conditionalFormatting>
        <x14:conditionalFormatting xmlns:xm="http://schemas.microsoft.com/office/excel/2006/main">
          <x14:cfRule type="expression" priority="20" id="{36458E46-3278-4392-A0E4-D85B5F53FE74}">
            <xm:f>AND(OR(ISNUMBER(SEARCH("PSPP", 'Q1'!$B$100:$D$100)), ISNUMBER(SEARCH("Public Sector Pension Plan", 'Q1'!$B$100:$D$100)), ISNUMBER(SEARCH("PSPP - Public Sector Pension Plan", 'Q1'!$B$100:$D$100))), ISBLANK($D$41), ISBLANK($G$41))</xm:f>
            <x14:dxf>
              <fill>
                <patternFill>
                  <bgColor rgb="FFFF0000"/>
                </patternFill>
              </fill>
            </x14:dxf>
          </x14:cfRule>
          <xm:sqref>D41</xm:sqref>
        </x14:conditionalFormatting>
        <x14:conditionalFormatting xmlns:xm="http://schemas.microsoft.com/office/excel/2006/main">
          <x14:cfRule type="expression" priority="18" id="{7461E9BA-1F73-4225-AB48-FA9B36F2B4B0}">
            <xm:f>AND(OR(ISNUMBER(SEARCH("MPP", 'Q1'!$B$100:$D$100)), ISNUMBER(SEARCH("Municipal Pension Plan", 'Q1'!$B$100:$D$100)), ISNUMBER(SEARCH("MPP - Municipal Pension Plan", 'Q1'!$B$100:$D$100))), ISBLANK($G$40), ISBLANK($D$40))</xm:f>
            <x14:dxf>
              <fill>
                <patternFill>
                  <bgColor rgb="FFFF0000"/>
                </patternFill>
              </fill>
            </x14:dxf>
          </x14:cfRule>
          <xm:sqref>G40</xm:sqref>
        </x14:conditionalFormatting>
        <x14:conditionalFormatting xmlns:xm="http://schemas.microsoft.com/office/excel/2006/main">
          <x14:cfRule type="expression" priority="17" id="{86842739-6342-4BB0-BEC0-DC613A9D439B}">
            <xm:f>AND(OR(ISNUMBER(SEARCH("MPP", 'Q1'!$B$101:$D$101)), ISNUMBER(SEARCH("Municipal Pension Plan", 'Q1'!$B$101:$D$101)), ISNUMBER(SEARCH("MPP - Municipal Pension Plan", 'Q1'!$B$101:$D$101))), ISBLANK($H$40), ISBLANK($E$40))</xm:f>
            <x14:dxf>
              <fill>
                <patternFill>
                  <bgColor rgb="FFFF0000"/>
                </patternFill>
              </fill>
            </x14:dxf>
          </x14:cfRule>
          <xm:sqref>H40</xm:sqref>
        </x14:conditionalFormatting>
        <x14:conditionalFormatting xmlns:xm="http://schemas.microsoft.com/office/excel/2006/main">
          <x14:cfRule type="expression" priority="16" id="{9AB83C38-BDDD-4D77-ACB8-03B29F408DDD}">
            <xm:f>AND(OR(ISNUMBER(SEARCH("MPP", 'Q1'!$B$99:$D$99)), ISNUMBER(SEARCH("Municipal Pension Plan", 'Q1'!$B$99:$D$99)), ISNUMBER(SEARCH("MPP - Municipal Pension Plan", 'Q1'!$B$99:$D$99))), ISBLANK($C$40), ISBLANK($F$40))</xm:f>
            <x14:dxf>
              <fill>
                <patternFill>
                  <bgColor rgb="FFFF0000"/>
                </patternFill>
              </fill>
            </x14:dxf>
          </x14:cfRule>
          <xm:sqref>C40</xm:sqref>
        </x14:conditionalFormatting>
        <x14:conditionalFormatting xmlns:xm="http://schemas.microsoft.com/office/excel/2006/main">
          <x14:cfRule type="expression" priority="15" id="{AF718F42-9AC7-42F9-8B88-E2D1E6DC2918}">
            <xm:f>AND(OR(ISNUMBER(SEARCH("PSPP", 'Q1'!$B$101:$D$101)), ISNUMBER(SEARCH("Public Sector Pension Plan", 'Q1'!$B$101:$D$101)), ISNUMBER(SEARCH("PSPP - Public Sector Pension Plan", 'Q1'!$B$101:$D$101))), ISBLANK($E$41), ISBLANK($H$41))</xm:f>
            <x14:dxf>
              <fill>
                <patternFill>
                  <bgColor rgb="FFFF0000"/>
                </patternFill>
              </fill>
            </x14:dxf>
          </x14:cfRule>
          <xm:sqref>E41</xm:sqref>
        </x14:conditionalFormatting>
        <x14:conditionalFormatting xmlns:xm="http://schemas.microsoft.com/office/excel/2006/main">
          <x14:cfRule type="expression" priority="14" id="{A72CF2F4-0EF4-40F9-BCB1-05FBDB3017D5}">
            <xm:f>AND(OR(ISNUMBER(SEARCH("PSPP", 'Q1'!$B$100:$D$100)), ISNUMBER(SEARCH("Public Sector Pension Plan", 'Q1'!$B$100:$D$100)), ISNUMBER(SEARCH("PSPP - Public Sector Pension Plan", 'Q1'!$B$100:$D$100))), ISBLANK($G$41), ISBLANK($D$41))</xm:f>
            <x14:dxf>
              <fill>
                <patternFill>
                  <bgColor rgb="FFFF0000"/>
                </patternFill>
              </fill>
            </x14:dxf>
          </x14:cfRule>
          <xm:sqref>G41</xm:sqref>
        </x14:conditionalFormatting>
        <x14:conditionalFormatting xmlns:xm="http://schemas.microsoft.com/office/excel/2006/main">
          <x14:cfRule type="expression" priority="13" id="{E511FFF6-9C78-4457-8773-0C07918DBEA6}">
            <xm:f>AND(OR(ISNUMBER(SEARCH("PSPP", 'Q1'!$B$101:$D$101)), ISNUMBER(SEARCH("Public Sector Pension Plan", 'Q1'!$B$101:$D$101)), ISNUMBER(SEARCH("PSPP - Public Sector Pension Plan", 'Q1'!$B$101:$D$101))), ISBLANK($H$41), ISBLANK($E$41))</xm:f>
            <x14:dxf>
              <fill>
                <patternFill>
                  <bgColor rgb="FFFF0000"/>
                </patternFill>
              </fill>
            </x14:dxf>
          </x14:cfRule>
          <xm:sqref>H41</xm:sqref>
        </x14:conditionalFormatting>
        <x14:conditionalFormatting xmlns:xm="http://schemas.microsoft.com/office/excel/2006/main">
          <x14:cfRule type="expression" priority="6" id="{9C216F64-2641-4C29-BB1E-2DB61735D884}">
            <xm:f>AND('Q1'!$B$99&lt;&gt;"MPP", 'Q1'!$B$99&lt;&gt;"MPP - Municipal Pension Plan", 'Q1'!$B$99&lt;&gt;"Municipal Pension Plan", 'Q1'!$B$99&lt;&gt;"PSPP", 'Q1'!$B$99&lt;&gt;"PSPP - Public Sector Pension Plan", 'Q1'!$B$99&lt;&gt;"Public Sector Pension Plan", 'Q1'!$B$99&lt;&gt;"", ISBLANK($F$42), ISBLANK($C$42))</xm:f>
            <x14:dxf>
              <fill>
                <patternFill>
                  <bgColor rgb="FFFF0000"/>
                </patternFill>
              </fill>
            </x14:dxf>
          </x14:cfRule>
          <xm:sqref>C42</xm:sqref>
        </x14:conditionalFormatting>
        <x14:conditionalFormatting xmlns:xm="http://schemas.microsoft.com/office/excel/2006/main">
          <x14:cfRule type="expression" priority="5" id="{BB8D5FBA-AFA1-4634-8A2C-25FB81ECF042}">
            <xm:f>AND('Q1'!$B$100&lt;&gt;"MPP", 'Q1'!$B$100&lt;&gt;"MPP - Municipal Pension Plan", 'Q1'!$B$100&lt;&gt;"Municipal Pension Plan", 'Q1'!$B$100&lt;&gt;"PSPP", 'Q1'!$B$100&lt;&gt;"PSPP - Public Sector Pension Plan", 'Q1'!$B$100&lt;&gt;"Public Sector Pension Plan", 'Q1'!$B$100&lt;&gt;"", ISBLANK($G$42), ISBLANK($D$42))</xm:f>
            <x14:dxf>
              <fill>
                <patternFill>
                  <bgColor rgb="FFFF0000"/>
                </patternFill>
              </fill>
            </x14:dxf>
          </x14:cfRule>
          <xm:sqref>D42</xm:sqref>
        </x14:conditionalFormatting>
        <x14:conditionalFormatting xmlns:xm="http://schemas.microsoft.com/office/excel/2006/main">
          <x14:cfRule type="expression" priority="4" id="{987C0878-2436-4563-87A1-1D18C14920D4}">
            <xm:f>AND('Q1'!$B$101&lt;&gt;"MPP", 'Q1'!$B$101&lt;&gt;"MPP - Municipal Pension Plan", 'Q1'!$B$101&lt;&gt;"Municipal Pension Plan", 'Q1'!$B$101&lt;&gt;"PSPP", 'Q1'!$B$101&lt;&gt;"PSPP - Public Sector Pension Plan", 'Q1'!$B$101&lt;&gt;"Public Sector Pension Plan", 'Q1'!$B$101&lt;&gt;"", ISBLANK($H$42), ISBLANK($E$42))</xm:f>
            <x14:dxf>
              <fill>
                <patternFill>
                  <bgColor rgb="FFFF0000"/>
                </patternFill>
              </fill>
            </x14:dxf>
          </x14:cfRule>
          <xm:sqref>E42</xm:sqref>
        </x14:conditionalFormatting>
        <x14:conditionalFormatting xmlns:xm="http://schemas.microsoft.com/office/excel/2006/main">
          <x14:cfRule type="expression" priority="3" id="{BAB09817-334D-4A43-8F7C-2E125187110A}">
            <xm:f>AND('Q1'!$B$99&lt;&gt;"MPP", 'Q1'!$B$99&lt;&gt;"MPP - Municipal Pension Plan", 'Q1'!$B$99&lt;&gt;"Municipal Pension Plan", 'Q1'!$B$99&lt;&gt;"PSPP", 'Q1'!$B$99&lt;&gt;"PSPP - Public Sector Pension Plan", 'Q1'!$B$99&lt;&gt;"Public Sector Pension Plan", 'Q1'!$B$99&lt;&gt;"", ISBLANK($C$42), ISBLANK($F$42))</xm:f>
            <x14:dxf>
              <fill>
                <patternFill>
                  <bgColor rgb="FFFF0000"/>
                </patternFill>
              </fill>
            </x14:dxf>
          </x14:cfRule>
          <xm:sqref>F42</xm:sqref>
        </x14:conditionalFormatting>
        <x14:conditionalFormatting xmlns:xm="http://schemas.microsoft.com/office/excel/2006/main">
          <x14:cfRule type="expression" priority="2" id="{317BE25A-F964-4276-B354-188BC750D0A4}">
            <xm:f>AND('Q1'!$B$100&lt;&gt;"MPP", 'Q1'!$B$100&lt;&gt;"MPP - Municipal Pension Plan", 'Q1'!$B$100&lt;&gt;"Municipal Pension Plan", 'Q1'!$B$100&lt;&gt;"PSPP", 'Q1'!$B$100&lt;&gt;"PSPP - Public Sector Pension Plan", 'Q1'!$B$100&lt;&gt;"Public Sector Pension Plan", 'Q1'!$B$100&lt;&gt;"", ISBLANK($D$42), ISBLANK($G$42))</xm:f>
            <x14:dxf>
              <fill>
                <patternFill>
                  <bgColor rgb="FFFF0000"/>
                </patternFill>
              </fill>
            </x14:dxf>
          </x14:cfRule>
          <xm:sqref>G42</xm:sqref>
        </x14:conditionalFormatting>
        <x14:conditionalFormatting xmlns:xm="http://schemas.microsoft.com/office/excel/2006/main">
          <x14:cfRule type="expression" priority="1" id="{3FEDB99E-AE4E-4AE5-B60C-B6F64D365172}">
            <xm:f>AND('Q1'!$B$101&lt;&gt;"MPP", 'Q1'!$B$101&lt;&gt;"MPP - Municipal Pension Plan", 'Q1'!$B$101&lt;&gt;"Municipal Pension Plan", 'Q1'!$B$101&lt;&gt;"PSPP", 'Q1'!$B$101&lt;&gt;"PSPP - Public Sector Pension Plan", 'Q1'!$B$101&lt;&gt;"Public Sector Pension Plan", 'Q1'!$B$101&lt;&gt;"", ISBLANK($E$42), ISBLANK($H$42))</xm:f>
            <x14:dxf>
              <fill>
                <patternFill>
                  <bgColor rgb="FFFF0000"/>
                </patternFill>
              </fill>
            </x14:dxf>
          </x14:cfRule>
          <xm:sqref>H42</xm:sqref>
        </x14:conditionalFormatting>
      </x14:conditionalFormatting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499984740745262"/>
    <pageSetUpPr fitToPage="1"/>
  </sheetPr>
  <dimension ref="A1:N82"/>
  <sheetViews>
    <sheetView topLeftCell="A11" zoomScaleNormal="100" workbookViewId="0">
      <selection activeCell="K22" sqref="K22"/>
    </sheetView>
  </sheetViews>
  <sheetFormatPr defaultColWidth="9.140625" defaultRowHeight="15" x14ac:dyDescent="0.25"/>
  <cols>
    <col min="1" max="1" width="20.7109375" style="87" customWidth="1"/>
    <col min="2" max="3" width="15.7109375" style="87" customWidth="1"/>
    <col min="4" max="4" width="15.7109375" style="176" customWidth="1"/>
    <col min="5" max="14" width="15.7109375" style="87" customWidth="1"/>
    <col min="15" max="16384" width="9.140625" style="87"/>
  </cols>
  <sheetData>
    <row r="1" spans="1:14" s="85" customFormat="1" x14ac:dyDescent="0.25">
      <c r="D1" s="173"/>
    </row>
    <row r="2" spans="1:14" s="85" customFormat="1" x14ac:dyDescent="0.25">
      <c r="D2" s="173"/>
    </row>
    <row r="3" spans="1:14" s="85" customFormat="1" x14ac:dyDescent="0.25">
      <c r="D3" s="173"/>
    </row>
    <row r="4" spans="1:14" s="85" customFormat="1" x14ac:dyDescent="0.25">
      <c r="D4" s="173"/>
    </row>
    <row r="5" spans="1:14" s="85" customFormat="1" x14ac:dyDescent="0.25">
      <c r="D5" s="173"/>
    </row>
    <row r="6" spans="1:14" s="85" customFormat="1" x14ac:dyDescent="0.25">
      <c r="D6" s="173"/>
    </row>
    <row r="7" spans="1:14" s="85" customFormat="1" x14ac:dyDescent="0.25">
      <c r="D7" s="173"/>
    </row>
    <row r="8" spans="1:14" s="85" customFormat="1" x14ac:dyDescent="0.25">
      <c r="D8" s="173"/>
    </row>
    <row r="9" spans="1:14" ht="18.75" x14ac:dyDescent="0.25">
      <c r="A9" s="1118" t="s">
        <v>331</v>
      </c>
      <c r="B9" s="1118"/>
      <c r="C9" s="1118"/>
      <c r="D9" s="1118"/>
      <c r="E9" s="1118"/>
      <c r="F9" s="1118"/>
      <c r="G9" s="1118"/>
      <c r="H9" s="1118"/>
      <c r="I9" s="1118"/>
      <c r="J9" s="1118"/>
      <c r="K9" s="1118"/>
      <c r="L9" s="1118"/>
      <c r="M9" s="1118"/>
      <c r="N9" s="840"/>
    </row>
    <row r="10" spans="1:14" ht="18.75" x14ac:dyDescent="0.25">
      <c r="A10" s="1118" t="s">
        <v>367</v>
      </c>
      <c r="B10" s="1118"/>
      <c r="C10" s="1118"/>
      <c r="D10" s="1118"/>
      <c r="E10" s="1118"/>
      <c r="F10" s="1118"/>
      <c r="G10" s="1118"/>
      <c r="H10" s="1118"/>
      <c r="I10" s="1118"/>
      <c r="J10" s="1118"/>
      <c r="K10" s="1118"/>
      <c r="L10" s="1118"/>
      <c r="M10" s="1118"/>
      <c r="N10" s="840"/>
    </row>
    <row r="11" spans="1:14" ht="18.75" x14ac:dyDescent="0.25">
      <c r="A11" s="1251" t="s">
        <v>842</v>
      </c>
      <c r="B11" s="1251"/>
      <c r="C11" s="1251"/>
      <c r="D11" s="1251"/>
      <c r="E11" s="1251"/>
      <c r="F11" s="1251"/>
      <c r="G11" s="1251"/>
      <c r="H11" s="1251"/>
      <c r="I11" s="1251"/>
      <c r="J11" s="1251"/>
      <c r="K11" s="95"/>
      <c r="L11" s="95"/>
      <c r="M11" s="95"/>
      <c r="N11" s="840"/>
    </row>
    <row r="12" spans="1:14" ht="45" customHeight="1" x14ac:dyDescent="0.25">
      <c r="A12" s="1119" t="s">
        <v>814</v>
      </c>
      <c r="B12" s="1119"/>
      <c r="C12" s="1119"/>
      <c r="D12" s="1119"/>
      <c r="E12" s="1119"/>
      <c r="F12" s="1119"/>
      <c r="G12" s="1119"/>
      <c r="H12" s="1119"/>
      <c r="I12" s="1119"/>
      <c r="J12" s="1119"/>
      <c r="K12" s="177"/>
      <c r="L12" s="86"/>
      <c r="M12" s="86"/>
      <c r="N12" s="588"/>
    </row>
    <row r="13" spans="1:14" x14ac:dyDescent="0.25">
      <c r="A13" s="1250" t="s">
        <v>341</v>
      </c>
      <c r="B13" s="1250"/>
      <c r="C13" s="1250"/>
      <c r="D13" s="1250"/>
      <c r="E13" s="588"/>
      <c r="F13" s="588"/>
      <c r="G13" s="588"/>
      <c r="H13" s="588"/>
      <c r="I13" s="588"/>
      <c r="J13" s="588"/>
      <c r="K13" s="86"/>
      <c r="L13" s="86"/>
      <c r="M13" s="86"/>
      <c r="N13" s="588"/>
    </row>
    <row r="14" spans="1:14" x14ac:dyDescent="0.25">
      <c r="A14" s="296"/>
      <c r="B14" s="296"/>
      <c r="C14" s="296"/>
      <c r="D14" s="296"/>
      <c r="E14" s="86"/>
      <c r="F14" s="86"/>
      <c r="G14" s="86"/>
      <c r="H14" s="86"/>
      <c r="I14" s="86"/>
      <c r="J14" s="86"/>
      <c r="K14" s="86"/>
      <c r="L14" s="86"/>
      <c r="M14" s="86"/>
      <c r="N14" s="588"/>
    </row>
    <row r="15" spans="1:14" s="178" customFormat="1" ht="19.5" thickBot="1" x14ac:dyDescent="0.3">
      <c r="A15" s="92" t="s">
        <v>332</v>
      </c>
      <c r="B15" s="92"/>
      <c r="C15" s="92"/>
      <c r="D15" s="45" t="s">
        <v>340</v>
      </c>
      <c r="E15" s="92"/>
      <c r="F15" s="92"/>
      <c r="G15" s="92" t="s">
        <v>208</v>
      </c>
      <c r="H15" s="92"/>
      <c r="I15" s="92"/>
      <c r="J15" s="45" t="s">
        <v>340</v>
      </c>
      <c r="K15" s="92"/>
      <c r="L15" s="1118" t="s">
        <v>342</v>
      </c>
      <c r="M15" s="1118"/>
      <c r="N15" s="302" t="s">
        <v>340</v>
      </c>
    </row>
    <row r="16" spans="1:14" x14ac:dyDescent="0.25">
      <c r="A16" s="1246" t="s">
        <v>347</v>
      </c>
      <c r="B16" s="1116" t="s">
        <v>333</v>
      </c>
      <c r="C16" s="1117"/>
      <c r="D16" s="349"/>
      <c r="E16" s="86"/>
      <c r="F16" s="86"/>
      <c r="G16" s="1246" t="s">
        <v>338</v>
      </c>
      <c r="H16" s="1116" t="s">
        <v>333</v>
      </c>
      <c r="I16" s="1117"/>
      <c r="J16" s="349"/>
      <c r="K16" s="86"/>
      <c r="L16" s="1266" t="s">
        <v>695</v>
      </c>
      <c r="M16" s="1267"/>
      <c r="N16" s="349"/>
    </row>
    <row r="17" spans="1:14" x14ac:dyDescent="0.25">
      <c r="A17" s="1199"/>
      <c r="B17" s="1232" t="s">
        <v>121</v>
      </c>
      <c r="C17" s="1233"/>
      <c r="D17" s="310"/>
      <c r="E17" s="86"/>
      <c r="F17" s="86"/>
      <c r="G17" s="1199"/>
      <c r="H17" s="1232" t="s">
        <v>121</v>
      </c>
      <c r="I17" s="1233"/>
      <c r="J17" s="310"/>
      <c r="K17" s="86"/>
      <c r="L17" s="1268" t="s">
        <v>421</v>
      </c>
      <c r="M17" s="1269"/>
      <c r="N17" s="310"/>
    </row>
    <row r="18" spans="1:14" ht="30" customHeight="1" thickBot="1" x14ac:dyDescent="0.3">
      <c r="A18" s="1114"/>
      <c r="B18" s="1247" t="s">
        <v>334</v>
      </c>
      <c r="C18" s="1248"/>
      <c r="D18" s="470"/>
      <c r="E18" s="86"/>
      <c r="F18" s="86"/>
      <c r="G18" s="1114"/>
      <c r="H18" s="1247" t="s">
        <v>334</v>
      </c>
      <c r="I18" s="1248"/>
      <c r="J18" s="470"/>
      <c r="K18" s="86"/>
      <c r="L18" s="1268" t="s">
        <v>696</v>
      </c>
      <c r="M18" s="1269"/>
      <c r="N18" s="310"/>
    </row>
    <row r="19" spans="1:14" ht="15.75" thickBot="1" x14ac:dyDescent="0.3">
      <c r="A19" s="1246" t="s">
        <v>348</v>
      </c>
      <c r="B19" s="1116" t="s">
        <v>333</v>
      </c>
      <c r="C19" s="1117"/>
      <c r="D19" s="349"/>
      <c r="E19" s="86"/>
      <c r="F19" s="86"/>
      <c r="G19" s="1246" t="s">
        <v>339</v>
      </c>
      <c r="H19" s="1116" t="s">
        <v>333</v>
      </c>
      <c r="I19" s="1117"/>
      <c r="J19" s="349"/>
      <c r="K19" s="86"/>
      <c r="L19" s="1270" t="s">
        <v>697</v>
      </c>
      <c r="M19" s="1271"/>
      <c r="N19" s="470"/>
    </row>
    <row r="20" spans="1:14" ht="30" customHeight="1" x14ac:dyDescent="0.25">
      <c r="A20" s="1199"/>
      <c r="B20" s="1230" t="s">
        <v>335</v>
      </c>
      <c r="C20" s="1231"/>
      <c r="D20" s="310"/>
      <c r="E20" s="86"/>
      <c r="F20" s="86"/>
      <c r="G20" s="1199"/>
      <c r="H20" s="1230" t="s">
        <v>335</v>
      </c>
      <c r="I20" s="1231"/>
      <c r="J20" s="310"/>
      <c r="K20" s="86"/>
      <c r="L20" s="86"/>
      <c r="M20" s="86"/>
      <c r="N20" s="588"/>
    </row>
    <row r="21" spans="1:14" x14ac:dyDescent="0.25">
      <c r="A21" s="1199"/>
      <c r="B21" s="1232" t="s">
        <v>111</v>
      </c>
      <c r="C21" s="1233"/>
      <c r="D21" s="310"/>
      <c r="E21" s="86"/>
      <c r="F21" s="86"/>
      <c r="G21" s="1199"/>
      <c r="H21" s="1232" t="s">
        <v>111</v>
      </c>
      <c r="I21" s="1233"/>
      <c r="J21" s="310"/>
      <c r="K21" s="86"/>
      <c r="L21" s="86"/>
      <c r="M21" s="86"/>
      <c r="N21" s="588"/>
    </row>
    <row r="22" spans="1:14" x14ac:dyDescent="0.25">
      <c r="A22" s="1199"/>
      <c r="B22" s="1232" t="s">
        <v>119</v>
      </c>
      <c r="C22" s="1233"/>
      <c r="D22" s="310"/>
      <c r="E22" s="86"/>
      <c r="F22" s="86"/>
      <c r="G22" s="1199"/>
      <c r="H22" s="1232" t="s">
        <v>119</v>
      </c>
      <c r="I22" s="1233"/>
      <c r="J22" s="310"/>
      <c r="K22" s="86"/>
      <c r="L22" s="86"/>
      <c r="M22" s="86"/>
      <c r="N22" s="588"/>
    </row>
    <row r="23" spans="1:14" ht="15.75" thickBot="1" x14ac:dyDescent="0.3">
      <c r="A23" s="1114"/>
      <c r="B23" s="1234" t="s">
        <v>118</v>
      </c>
      <c r="C23" s="1235"/>
      <c r="D23" s="470"/>
      <c r="E23" s="86"/>
      <c r="F23" s="86"/>
      <c r="G23" s="1114"/>
      <c r="H23" s="1234" t="s">
        <v>118</v>
      </c>
      <c r="I23" s="1235"/>
      <c r="J23" s="470"/>
      <c r="K23" s="86"/>
      <c r="L23" s="86"/>
      <c r="M23" s="86"/>
      <c r="N23" s="588"/>
    </row>
    <row r="24" spans="1:14" x14ac:dyDescent="0.25">
      <c r="A24" s="86"/>
      <c r="B24" s="86"/>
      <c r="C24" s="86"/>
      <c r="D24" s="174"/>
      <c r="E24" s="86"/>
      <c r="F24" s="86"/>
      <c r="G24" s="86"/>
      <c r="H24" s="86"/>
      <c r="I24" s="86"/>
      <c r="J24" s="86"/>
      <c r="K24" s="86"/>
      <c r="L24" s="86"/>
      <c r="M24" s="86"/>
      <c r="N24" s="588"/>
    </row>
    <row r="25" spans="1:14" s="178" customFormat="1" ht="19.5" thickBot="1" x14ac:dyDescent="0.3">
      <c r="A25" s="838" t="s">
        <v>693</v>
      </c>
      <c r="B25" s="838"/>
      <c r="C25" s="838"/>
      <c r="D25" s="45" t="s">
        <v>340</v>
      </c>
      <c r="E25" s="838"/>
      <c r="F25" s="838"/>
      <c r="G25" s="839" t="s">
        <v>694</v>
      </c>
      <c r="H25" s="839"/>
      <c r="I25" s="839"/>
      <c r="J25" s="45" t="s">
        <v>340</v>
      </c>
      <c r="K25" s="838"/>
      <c r="L25" s="838"/>
      <c r="M25" s="838"/>
      <c r="N25" s="839"/>
    </row>
    <row r="26" spans="1:14" x14ac:dyDescent="0.25">
      <c r="A26" s="1246" t="s">
        <v>347</v>
      </c>
      <c r="B26" s="1116" t="s">
        <v>333</v>
      </c>
      <c r="C26" s="1117"/>
      <c r="D26" s="349"/>
      <c r="E26" s="588"/>
      <c r="F26" s="588"/>
      <c r="G26" s="1246" t="s">
        <v>347</v>
      </c>
      <c r="H26" s="1116" t="s">
        <v>333</v>
      </c>
      <c r="I26" s="1117"/>
      <c r="J26" s="349"/>
      <c r="K26" s="588"/>
      <c r="L26" s="588"/>
      <c r="M26" s="588"/>
      <c r="N26" s="588"/>
    </row>
    <row r="27" spans="1:14" x14ac:dyDescent="0.25">
      <c r="A27" s="1199"/>
      <c r="B27" s="1232" t="s">
        <v>121</v>
      </c>
      <c r="C27" s="1233"/>
      <c r="D27" s="310"/>
      <c r="E27" s="588"/>
      <c r="F27" s="588"/>
      <c r="G27" s="1199"/>
      <c r="H27" s="1232" t="s">
        <v>121</v>
      </c>
      <c r="I27" s="1233"/>
      <c r="J27" s="310"/>
      <c r="K27" s="588"/>
      <c r="L27" s="588"/>
      <c r="M27" s="588"/>
      <c r="N27" s="588"/>
    </row>
    <row r="28" spans="1:14" ht="30" customHeight="1" thickBot="1" x14ac:dyDescent="0.3">
      <c r="A28" s="1114"/>
      <c r="B28" s="1247" t="s">
        <v>334</v>
      </c>
      <c r="C28" s="1248"/>
      <c r="D28" s="470"/>
      <c r="E28" s="588"/>
      <c r="F28" s="588"/>
      <c r="G28" s="1114"/>
      <c r="H28" s="1247" t="s">
        <v>334</v>
      </c>
      <c r="I28" s="1248"/>
      <c r="J28" s="470"/>
      <c r="K28" s="588"/>
      <c r="L28" s="588"/>
      <c r="M28" s="588"/>
      <c r="N28" s="588"/>
    </row>
    <row r="29" spans="1:14" x14ac:dyDescent="0.25">
      <c r="A29" s="1246" t="s">
        <v>348</v>
      </c>
      <c r="B29" s="1116" t="s">
        <v>333</v>
      </c>
      <c r="C29" s="1117"/>
      <c r="D29" s="349"/>
      <c r="E29" s="588"/>
      <c r="F29" s="588"/>
      <c r="G29" s="1246" t="s">
        <v>348</v>
      </c>
      <c r="H29" s="1116" t="s">
        <v>333</v>
      </c>
      <c r="I29" s="1117"/>
      <c r="J29" s="349"/>
      <c r="K29" s="588"/>
      <c r="L29" s="588"/>
      <c r="M29" s="588"/>
      <c r="N29" s="588"/>
    </row>
    <row r="30" spans="1:14" ht="30" customHeight="1" x14ac:dyDescent="0.25">
      <c r="A30" s="1199"/>
      <c r="B30" s="1230" t="s">
        <v>335</v>
      </c>
      <c r="C30" s="1231"/>
      <c r="D30" s="310"/>
      <c r="E30" s="588"/>
      <c r="F30" s="588"/>
      <c r="G30" s="1199"/>
      <c r="H30" s="1230" t="s">
        <v>335</v>
      </c>
      <c r="I30" s="1231"/>
      <c r="J30" s="310"/>
      <c r="K30" s="588"/>
      <c r="L30" s="588"/>
      <c r="M30" s="588"/>
      <c r="N30" s="588"/>
    </row>
    <row r="31" spans="1:14" x14ac:dyDescent="0.25">
      <c r="A31" s="1199"/>
      <c r="B31" s="1232" t="s">
        <v>111</v>
      </c>
      <c r="C31" s="1233"/>
      <c r="D31" s="310"/>
      <c r="E31" s="588"/>
      <c r="F31" s="588"/>
      <c r="G31" s="1199"/>
      <c r="H31" s="1232" t="s">
        <v>111</v>
      </c>
      <c r="I31" s="1233"/>
      <c r="J31" s="310"/>
      <c r="K31" s="588"/>
      <c r="L31" s="588"/>
      <c r="M31" s="588"/>
      <c r="N31" s="588"/>
    </row>
    <row r="32" spans="1:14" x14ac:dyDescent="0.25">
      <c r="A32" s="1199"/>
      <c r="B32" s="1232" t="s">
        <v>119</v>
      </c>
      <c r="C32" s="1233"/>
      <c r="D32" s="310"/>
      <c r="E32" s="588"/>
      <c r="F32" s="588"/>
      <c r="G32" s="1199"/>
      <c r="H32" s="1232" t="s">
        <v>119</v>
      </c>
      <c r="I32" s="1233"/>
      <c r="J32" s="310"/>
      <c r="K32" s="588"/>
      <c r="L32" s="588"/>
      <c r="M32" s="588"/>
      <c r="N32" s="588"/>
    </row>
    <row r="33" spans="1:14" ht="15.75" thickBot="1" x14ac:dyDescent="0.3">
      <c r="A33" s="1114"/>
      <c r="B33" s="1234" t="s">
        <v>118</v>
      </c>
      <c r="C33" s="1235"/>
      <c r="D33" s="470"/>
      <c r="E33" s="588"/>
      <c r="F33" s="588"/>
      <c r="G33" s="1114"/>
      <c r="H33" s="1234" t="s">
        <v>118</v>
      </c>
      <c r="I33" s="1235"/>
      <c r="J33" s="470"/>
      <c r="K33" s="588"/>
      <c r="L33" s="588"/>
      <c r="M33" s="588"/>
      <c r="N33" s="588"/>
    </row>
    <row r="34" spans="1:14" x14ac:dyDescent="0.25">
      <c r="A34" s="588"/>
      <c r="B34" s="588"/>
      <c r="C34" s="588"/>
      <c r="D34" s="174"/>
      <c r="E34" s="588"/>
      <c r="F34" s="588"/>
      <c r="G34" s="588"/>
      <c r="H34" s="588"/>
      <c r="I34" s="588"/>
      <c r="J34" s="588"/>
      <c r="K34" s="588"/>
      <c r="L34" s="588"/>
      <c r="M34" s="588"/>
      <c r="N34" s="588"/>
    </row>
    <row r="35" spans="1:14" ht="45" customHeight="1" x14ac:dyDescent="0.25">
      <c r="A35" s="1245" t="s">
        <v>815</v>
      </c>
      <c r="B35" s="1245"/>
      <c r="C35" s="1245"/>
      <c r="D35" s="1245"/>
      <c r="E35" s="1245"/>
      <c r="F35" s="1245"/>
      <c r="G35" s="177"/>
      <c r="H35" s="177"/>
      <c r="I35" s="177"/>
      <c r="J35" s="177"/>
      <c r="K35" s="86"/>
      <c r="L35" s="86"/>
      <c r="M35" s="86"/>
      <c r="N35" s="588"/>
    </row>
    <row r="36" spans="1:14" x14ac:dyDescent="0.25">
      <c r="A36" s="1249" t="s">
        <v>349</v>
      </c>
      <c r="B36" s="1249"/>
      <c r="C36" s="1249"/>
      <c r="D36" s="1249"/>
      <c r="E36" s="1249"/>
      <c r="F36" s="1249"/>
      <c r="G36" s="86"/>
      <c r="H36" s="86"/>
      <c r="I36" s="86"/>
      <c r="J36" s="86"/>
      <c r="K36" s="86"/>
      <c r="L36" s="86"/>
      <c r="M36" s="86"/>
      <c r="N36" s="588"/>
    </row>
    <row r="37" spans="1:14" ht="15.75" thickBot="1" x14ac:dyDescent="0.3">
      <c r="A37" s="301"/>
      <c r="B37" s="301"/>
      <c r="C37" s="301"/>
      <c r="D37" s="301"/>
      <c r="E37" s="301"/>
      <c r="F37" s="301"/>
      <c r="G37" s="86"/>
      <c r="H37" s="86"/>
      <c r="I37" s="86"/>
      <c r="J37" s="86"/>
      <c r="K37" s="86"/>
      <c r="L37" s="86"/>
      <c r="M37" s="86"/>
      <c r="N37" s="588"/>
    </row>
    <row r="38" spans="1:14" ht="15" customHeight="1" x14ac:dyDescent="0.25">
      <c r="A38" s="303"/>
      <c r="B38" s="304"/>
      <c r="C38" s="305"/>
      <c r="D38" s="1115" t="s">
        <v>332</v>
      </c>
      <c r="E38" s="1116"/>
      <c r="F38" s="1117"/>
      <c r="G38" s="1115" t="s">
        <v>208</v>
      </c>
      <c r="H38" s="1116"/>
      <c r="I38" s="1117"/>
      <c r="J38" s="1068" t="s">
        <v>209</v>
      </c>
      <c r="K38" s="297"/>
      <c r="L38" s="86"/>
      <c r="M38" s="86"/>
      <c r="N38" s="588"/>
    </row>
    <row r="39" spans="1:14" ht="45" customHeight="1" thickBot="1" x14ac:dyDescent="0.3">
      <c r="A39" s="104"/>
      <c r="B39" s="50"/>
      <c r="C39" s="33"/>
      <c r="D39" s="29" t="s">
        <v>347</v>
      </c>
      <c r="E39" s="299" t="s">
        <v>348</v>
      </c>
      <c r="F39" s="300" t="s">
        <v>400</v>
      </c>
      <c r="G39" s="29" t="s">
        <v>347</v>
      </c>
      <c r="H39" s="299" t="s">
        <v>348</v>
      </c>
      <c r="I39" s="298" t="s">
        <v>471</v>
      </c>
      <c r="J39" s="1070"/>
      <c r="K39" s="103"/>
      <c r="L39" s="86"/>
      <c r="M39" s="86"/>
      <c r="N39" s="588"/>
    </row>
    <row r="40" spans="1:14" x14ac:dyDescent="0.25">
      <c r="A40" s="1236" t="s">
        <v>343</v>
      </c>
      <c r="B40" s="1237"/>
      <c r="C40" s="1238"/>
      <c r="D40" s="321"/>
      <c r="E40" s="322"/>
      <c r="F40" s="323"/>
      <c r="G40" s="321"/>
      <c r="H40" s="696"/>
      <c r="I40" s="323"/>
      <c r="J40" s="471"/>
      <c r="K40" s="103"/>
      <c r="L40" s="86"/>
      <c r="M40" s="86"/>
      <c r="N40" s="588"/>
    </row>
    <row r="41" spans="1:14" x14ac:dyDescent="0.25">
      <c r="A41" s="1239" t="s">
        <v>536</v>
      </c>
      <c r="B41" s="1240"/>
      <c r="C41" s="1241"/>
      <c r="D41" s="315"/>
      <c r="E41" s="324"/>
      <c r="F41" s="325"/>
      <c r="G41" s="315"/>
      <c r="H41" s="697"/>
      <c r="I41" s="325"/>
      <c r="J41" s="316"/>
      <c r="K41" s="103"/>
      <c r="L41" s="86"/>
      <c r="M41" s="86"/>
      <c r="N41" s="588"/>
    </row>
    <row r="42" spans="1:14" ht="15.75" thickBot="1" x14ac:dyDescent="0.3">
      <c r="A42" s="1242" t="s">
        <v>344</v>
      </c>
      <c r="B42" s="1243"/>
      <c r="C42" s="1244"/>
      <c r="D42" s="317"/>
      <c r="E42" s="472"/>
      <c r="F42" s="433"/>
      <c r="G42" s="317"/>
      <c r="H42" s="698"/>
      <c r="I42" s="433"/>
      <c r="J42" s="318"/>
      <c r="K42" s="103"/>
      <c r="L42" s="86"/>
      <c r="M42" s="86"/>
      <c r="N42" s="588"/>
    </row>
    <row r="43" spans="1:14" x14ac:dyDescent="0.25">
      <c r="A43" s="1236" t="s">
        <v>537</v>
      </c>
      <c r="B43" s="1237"/>
      <c r="C43" s="1238"/>
      <c r="D43" s="315"/>
      <c r="E43" s="324"/>
      <c r="F43" s="325"/>
      <c r="G43" s="315"/>
      <c r="H43" s="697"/>
      <c r="I43" s="325"/>
      <c r="J43" s="316"/>
      <c r="K43" s="103"/>
      <c r="L43" s="86"/>
      <c r="M43" s="86"/>
      <c r="N43" s="588"/>
    </row>
    <row r="44" spans="1:14" ht="15.75" thickBot="1" x14ac:dyDescent="0.3">
      <c r="A44" s="1242" t="s">
        <v>538</v>
      </c>
      <c r="B44" s="1243"/>
      <c r="C44" s="1244"/>
      <c r="D44" s="315"/>
      <c r="E44" s="324"/>
      <c r="F44" s="325"/>
      <c r="G44" s="315"/>
      <c r="H44" s="697"/>
      <c r="I44" s="325"/>
      <c r="J44" s="316"/>
      <c r="K44" s="589"/>
      <c r="L44" s="588"/>
      <c r="M44" s="588"/>
      <c r="N44" s="588"/>
    </row>
    <row r="45" spans="1:14" x14ac:dyDescent="0.25">
      <c r="A45" s="1236" t="s">
        <v>539</v>
      </c>
      <c r="B45" s="1237"/>
      <c r="C45" s="1238"/>
      <c r="D45" s="317"/>
      <c r="E45" s="472"/>
      <c r="F45" s="433"/>
      <c r="G45" s="317"/>
      <c r="H45" s="698"/>
      <c r="I45" s="433"/>
      <c r="J45" s="318"/>
      <c r="K45" s="589"/>
      <c r="L45" s="588"/>
      <c r="M45" s="588"/>
      <c r="N45" s="588"/>
    </row>
    <row r="46" spans="1:14" x14ac:dyDescent="0.25">
      <c r="A46" s="1239" t="s">
        <v>540</v>
      </c>
      <c r="B46" s="1240"/>
      <c r="C46" s="1241"/>
      <c r="D46" s="315"/>
      <c r="E46" s="324"/>
      <c r="F46" s="325"/>
      <c r="G46" s="315"/>
      <c r="H46" s="697"/>
      <c r="I46" s="325"/>
      <c r="J46" s="316"/>
      <c r="K46" s="589"/>
      <c r="L46" s="588"/>
      <c r="M46" s="588"/>
      <c r="N46" s="588"/>
    </row>
    <row r="47" spans="1:14" x14ac:dyDescent="0.25">
      <c r="A47" s="1239" t="s">
        <v>550</v>
      </c>
      <c r="B47" s="1240"/>
      <c r="C47" s="1241"/>
      <c r="D47" s="315"/>
      <c r="E47" s="324"/>
      <c r="F47" s="325"/>
      <c r="G47" s="315"/>
      <c r="H47" s="697"/>
      <c r="I47" s="325"/>
      <c r="J47" s="316"/>
      <c r="K47" s="103"/>
      <c r="L47" s="86"/>
      <c r="M47" s="86"/>
      <c r="N47" s="588"/>
    </row>
    <row r="48" spans="1:14" x14ac:dyDescent="0.25">
      <c r="A48" s="1239" t="s">
        <v>541</v>
      </c>
      <c r="B48" s="1240"/>
      <c r="C48" s="1241"/>
      <c r="D48" s="315"/>
      <c r="E48" s="324"/>
      <c r="F48" s="325"/>
      <c r="G48" s="315"/>
      <c r="H48" s="697"/>
      <c r="I48" s="325"/>
      <c r="J48" s="316"/>
      <c r="K48" s="103"/>
      <c r="L48" s="86"/>
      <c r="M48" s="86"/>
      <c r="N48" s="588"/>
    </row>
    <row r="49" spans="1:14" ht="15.75" thickBot="1" x14ac:dyDescent="0.3">
      <c r="A49" s="1242" t="s">
        <v>542</v>
      </c>
      <c r="B49" s="1243"/>
      <c r="C49" s="1244"/>
      <c r="D49" s="315"/>
      <c r="E49" s="324"/>
      <c r="F49" s="325"/>
      <c r="G49" s="315"/>
      <c r="H49" s="697"/>
      <c r="I49" s="325"/>
      <c r="J49" s="316"/>
      <c r="K49" s="103"/>
      <c r="L49" s="86"/>
      <c r="M49" s="86"/>
      <c r="N49" s="588"/>
    </row>
    <row r="50" spans="1:14" x14ac:dyDescent="0.25">
      <c r="A50" s="1236" t="s">
        <v>543</v>
      </c>
      <c r="B50" s="1237"/>
      <c r="C50" s="1238"/>
      <c r="D50" s="315"/>
      <c r="E50" s="324"/>
      <c r="F50" s="325"/>
      <c r="G50" s="315"/>
      <c r="H50" s="697"/>
      <c r="I50" s="325"/>
      <c r="J50" s="316"/>
      <c r="K50" s="103"/>
      <c r="L50" s="86"/>
      <c r="M50" s="86"/>
      <c r="N50" s="588"/>
    </row>
    <row r="51" spans="1:14" x14ac:dyDescent="0.25">
      <c r="A51" s="1239" t="s">
        <v>545</v>
      </c>
      <c r="B51" s="1240"/>
      <c r="C51" s="1241"/>
      <c r="D51" s="315"/>
      <c r="E51" s="324"/>
      <c r="F51" s="325"/>
      <c r="G51" s="315"/>
      <c r="H51" s="697"/>
      <c r="I51" s="325"/>
      <c r="J51" s="316"/>
      <c r="K51" s="103"/>
      <c r="L51" s="86"/>
      <c r="M51" s="86"/>
      <c r="N51" s="588"/>
    </row>
    <row r="52" spans="1:14" x14ac:dyDescent="0.25">
      <c r="A52" s="1239" t="s">
        <v>544</v>
      </c>
      <c r="B52" s="1240"/>
      <c r="C52" s="1241"/>
      <c r="D52" s="315"/>
      <c r="E52" s="324"/>
      <c r="F52" s="325"/>
      <c r="G52" s="315"/>
      <c r="H52" s="697"/>
      <c r="I52" s="325"/>
      <c r="J52" s="316"/>
      <c r="K52" s="103"/>
      <c r="L52" s="86"/>
      <c r="M52" s="86"/>
      <c r="N52" s="588"/>
    </row>
    <row r="53" spans="1:14" ht="15.75" thickBot="1" x14ac:dyDescent="0.3">
      <c r="A53" s="1242" t="s">
        <v>546</v>
      </c>
      <c r="B53" s="1243"/>
      <c r="C53" s="1244"/>
      <c r="D53" s="315"/>
      <c r="E53" s="324"/>
      <c r="F53" s="325"/>
      <c r="G53" s="315"/>
      <c r="H53" s="697"/>
      <c r="I53" s="325"/>
      <c r="J53" s="316"/>
      <c r="K53" s="590"/>
      <c r="L53" s="588"/>
      <c r="M53" s="588"/>
      <c r="N53" s="588"/>
    </row>
    <row r="54" spans="1:14" x14ac:dyDescent="0.25">
      <c r="A54" s="1236" t="s">
        <v>547</v>
      </c>
      <c r="B54" s="1237"/>
      <c r="C54" s="1238"/>
      <c r="D54" s="315"/>
      <c r="E54" s="324"/>
      <c r="F54" s="325"/>
      <c r="G54" s="315"/>
      <c r="H54" s="697"/>
      <c r="I54" s="325"/>
      <c r="J54" s="316"/>
      <c r="K54" s="103"/>
      <c r="L54" s="86"/>
      <c r="M54" s="86"/>
      <c r="N54" s="588"/>
    </row>
    <row r="55" spans="1:14" x14ac:dyDescent="0.25">
      <c r="A55" s="1239" t="s">
        <v>549</v>
      </c>
      <c r="B55" s="1240"/>
      <c r="C55" s="1241"/>
      <c r="D55" s="317"/>
      <c r="E55" s="472"/>
      <c r="F55" s="433"/>
      <c r="G55" s="317"/>
      <c r="H55" s="698"/>
      <c r="I55" s="433"/>
      <c r="J55" s="318"/>
      <c r="K55" s="590"/>
      <c r="L55" s="588"/>
      <c r="M55" s="588"/>
      <c r="N55" s="588"/>
    </row>
    <row r="56" spans="1:14" ht="15.75" thickBot="1" x14ac:dyDescent="0.3">
      <c r="A56" s="1242" t="s">
        <v>548</v>
      </c>
      <c r="B56" s="1243"/>
      <c r="C56" s="1244"/>
      <c r="D56" s="317"/>
      <c r="E56" s="472"/>
      <c r="F56" s="433"/>
      <c r="G56" s="317"/>
      <c r="H56" s="698"/>
      <c r="I56" s="433"/>
      <c r="J56" s="318"/>
      <c r="K56" s="590"/>
      <c r="L56" s="588"/>
      <c r="M56" s="588"/>
      <c r="N56" s="588"/>
    </row>
    <row r="57" spans="1:14" ht="15.75" thickBot="1" x14ac:dyDescent="0.3">
      <c r="A57" s="1256" t="s">
        <v>345</v>
      </c>
      <c r="B57" s="1257"/>
      <c r="C57" s="1258"/>
      <c r="D57" s="317"/>
      <c r="E57" s="472"/>
      <c r="F57" s="433"/>
      <c r="G57" s="317"/>
      <c r="H57" s="698"/>
      <c r="I57" s="433"/>
      <c r="J57" s="318"/>
      <c r="K57" s="485"/>
      <c r="L57" s="86"/>
      <c r="M57" s="86"/>
      <c r="N57" s="588"/>
    </row>
    <row r="58" spans="1:14" x14ac:dyDescent="0.25">
      <c r="A58" s="1236" t="s">
        <v>551</v>
      </c>
      <c r="B58" s="1237"/>
      <c r="C58" s="1238"/>
      <c r="D58" s="317"/>
      <c r="E58" s="472"/>
      <c r="F58" s="433"/>
      <c r="G58" s="317"/>
      <c r="H58" s="698"/>
      <c r="I58" s="433"/>
      <c r="J58" s="318"/>
      <c r="K58" s="590"/>
      <c r="L58" s="588"/>
      <c r="M58" s="588"/>
      <c r="N58" s="588"/>
    </row>
    <row r="59" spans="1:14" x14ac:dyDescent="0.25">
      <c r="A59" s="1239" t="s">
        <v>552</v>
      </c>
      <c r="B59" s="1240"/>
      <c r="C59" s="1241"/>
      <c r="D59" s="317"/>
      <c r="E59" s="472"/>
      <c r="F59" s="433"/>
      <c r="G59" s="317"/>
      <c r="H59" s="698"/>
      <c r="I59" s="433"/>
      <c r="J59" s="318"/>
      <c r="K59" s="590"/>
      <c r="L59" s="588"/>
      <c r="M59" s="588"/>
      <c r="N59" s="588"/>
    </row>
    <row r="60" spans="1:14" x14ac:dyDescent="0.25">
      <c r="A60" s="1239" t="s">
        <v>346</v>
      </c>
      <c r="B60" s="1240"/>
      <c r="C60" s="1241"/>
      <c r="D60" s="317"/>
      <c r="E60" s="472"/>
      <c r="F60" s="433"/>
      <c r="G60" s="317"/>
      <c r="H60" s="698"/>
      <c r="I60" s="433"/>
      <c r="J60" s="318"/>
      <c r="K60" s="406"/>
      <c r="L60" s="86"/>
      <c r="M60" s="86"/>
      <c r="N60" s="588"/>
    </row>
    <row r="61" spans="1:14" ht="15.75" thickBot="1" x14ac:dyDescent="0.3">
      <c r="A61" s="1242" t="s">
        <v>436</v>
      </c>
      <c r="B61" s="1243"/>
      <c r="C61" s="1244"/>
      <c r="D61" s="317"/>
      <c r="E61" s="472"/>
      <c r="F61" s="433"/>
      <c r="G61" s="317"/>
      <c r="H61" s="698"/>
      <c r="I61" s="433"/>
      <c r="J61" s="318"/>
      <c r="K61" s="103"/>
      <c r="L61" s="86"/>
      <c r="M61" s="86"/>
      <c r="N61" s="588"/>
    </row>
    <row r="62" spans="1:14" ht="15.75" thickBot="1" x14ac:dyDescent="0.3">
      <c r="A62" s="1263" t="s">
        <v>319</v>
      </c>
      <c r="B62" s="1264"/>
      <c r="C62" s="1265"/>
      <c r="D62" s="917">
        <f>SUM(D40:D61)</f>
        <v>0</v>
      </c>
      <c r="E62" s="474">
        <f>SUM(E40:E61)</f>
        <v>0</v>
      </c>
      <c r="F62" s="475">
        <f t="shared" ref="F62:J62" si="0">SUM(F40:F61)</f>
        <v>0</v>
      </c>
      <c r="G62" s="473">
        <f t="shared" si="0"/>
        <v>0</v>
      </c>
      <c r="H62" s="475">
        <f t="shared" si="0"/>
        <v>0</v>
      </c>
      <c r="I62" s="476">
        <f t="shared" ref="I62" si="1">SUM(I40:I61)</f>
        <v>0</v>
      </c>
      <c r="J62" s="477">
        <f t="shared" si="0"/>
        <v>0</v>
      </c>
      <c r="K62" s="175"/>
      <c r="L62" s="86"/>
      <c r="M62" s="86"/>
      <c r="N62" s="588"/>
    </row>
    <row r="63" spans="1:14" x14ac:dyDescent="0.25">
      <c r="A63" s="86"/>
      <c r="B63" s="86"/>
      <c r="C63" s="86"/>
      <c r="D63" s="174"/>
      <c r="E63" s="86"/>
      <c r="F63" s="86"/>
      <c r="G63" s="86"/>
      <c r="H63" s="86"/>
      <c r="I63" s="86"/>
      <c r="J63" s="86"/>
      <c r="K63" s="86"/>
      <c r="L63" s="86"/>
      <c r="M63" s="86"/>
      <c r="N63" s="588"/>
    </row>
    <row r="64" spans="1:14" ht="45" customHeight="1" x14ac:dyDescent="0.25">
      <c r="A64" s="1191" t="s">
        <v>816</v>
      </c>
      <c r="B64" s="1191"/>
      <c r="C64" s="1191"/>
      <c r="D64" s="1191"/>
      <c r="E64" s="1191"/>
      <c r="F64" s="1191"/>
      <c r="G64" s="1191"/>
      <c r="H64" s="1191"/>
      <c r="I64" s="1191"/>
      <c r="J64" s="86"/>
      <c r="K64" s="86"/>
      <c r="L64" s="86"/>
      <c r="M64" s="86"/>
      <c r="N64" s="588"/>
    </row>
    <row r="65" spans="1:14" ht="15.75" thickBot="1" x14ac:dyDescent="0.3">
      <c r="A65" s="86"/>
      <c r="B65" s="86"/>
      <c r="C65" s="86"/>
      <c r="D65" s="174"/>
      <c r="E65" s="86"/>
      <c r="F65" s="86"/>
      <c r="G65" s="86"/>
      <c r="H65" s="86"/>
      <c r="I65" s="86"/>
      <c r="J65" s="86"/>
      <c r="K65" s="86"/>
      <c r="L65" s="86"/>
      <c r="M65" s="86"/>
      <c r="N65" s="588"/>
    </row>
    <row r="66" spans="1:14" x14ac:dyDescent="0.25">
      <c r="A66" s="295"/>
      <c r="B66" s="306"/>
      <c r="C66" s="307"/>
      <c r="D66" s="1115" t="s">
        <v>332</v>
      </c>
      <c r="E66" s="1116"/>
      <c r="F66" s="1117"/>
      <c r="G66" s="1115" t="s">
        <v>208</v>
      </c>
      <c r="H66" s="1116"/>
      <c r="I66" s="1117"/>
      <c r="J66" s="1068" t="s">
        <v>209</v>
      </c>
      <c r="K66" s="86"/>
      <c r="L66" s="86"/>
      <c r="M66" s="86"/>
      <c r="N66" s="588"/>
    </row>
    <row r="67" spans="1:14" ht="45" customHeight="1" thickBot="1" x14ac:dyDescent="0.3">
      <c r="A67" s="446"/>
      <c r="B67" s="447"/>
      <c r="C67" s="448"/>
      <c r="D67" s="29" t="s">
        <v>347</v>
      </c>
      <c r="E67" s="299" t="s">
        <v>348</v>
      </c>
      <c r="F67" s="298" t="s">
        <v>400</v>
      </c>
      <c r="G67" s="29" t="s">
        <v>347</v>
      </c>
      <c r="H67" s="299" t="s">
        <v>348</v>
      </c>
      <c r="I67" s="298" t="s">
        <v>471</v>
      </c>
      <c r="J67" s="1229"/>
      <c r="K67" s="86"/>
      <c r="L67" s="86"/>
      <c r="M67" s="86"/>
      <c r="N67" s="588"/>
    </row>
    <row r="68" spans="1:14" ht="15" customHeight="1" x14ac:dyDescent="0.25">
      <c r="A68" s="1253" t="s">
        <v>437</v>
      </c>
      <c r="B68" s="1254"/>
      <c r="C68" s="1255"/>
      <c r="D68" s="321"/>
      <c r="E68" s="322"/>
      <c r="F68" s="323"/>
      <c r="G68" s="321"/>
      <c r="H68" s="696"/>
      <c r="I68" s="323"/>
      <c r="J68" s="471"/>
      <c r="K68" s="86"/>
      <c r="L68" s="86"/>
      <c r="M68" s="86"/>
      <c r="N68" s="588"/>
    </row>
    <row r="69" spans="1:14" x14ac:dyDescent="0.25">
      <c r="A69" s="1252" t="s">
        <v>17</v>
      </c>
      <c r="B69" s="1230"/>
      <c r="C69" s="1231"/>
      <c r="D69" s="315"/>
      <c r="E69" s="324"/>
      <c r="F69" s="325"/>
      <c r="G69" s="315"/>
      <c r="H69" s="697"/>
      <c r="I69" s="325"/>
      <c r="J69" s="316"/>
      <c r="K69" s="86"/>
      <c r="L69" s="86"/>
      <c r="M69" s="86"/>
      <c r="N69" s="588"/>
    </row>
    <row r="70" spans="1:14" x14ac:dyDescent="0.25">
      <c r="A70" s="1252" t="s">
        <v>15</v>
      </c>
      <c r="B70" s="1230"/>
      <c r="C70" s="1231"/>
      <c r="D70" s="315"/>
      <c r="E70" s="324"/>
      <c r="F70" s="325"/>
      <c r="G70" s="315"/>
      <c r="H70" s="697"/>
      <c r="I70" s="325"/>
      <c r="J70" s="316"/>
      <c r="K70" s="86"/>
      <c r="L70" s="86"/>
      <c r="M70" s="86"/>
      <c r="N70" s="588"/>
    </row>
    <row r="71" spans="1:14" ht="15" customHeight="1" x14ac:dyDescent="0.25">
      <c r="A71" s="1252" t="s">
        <v>498</v>
      </c>
      <c r="B71" s="1230"/>
      <c r="C71" s="1231"/>
      <c r="D71" s="315"/>
      <c r="E71" s="324"/>
      <c r="F71" s="325"/>
      <c r="G71" s="315"/>
      <c r="H71" s="697"/>
      <c r="I71" s="325"/>
      <c r="J71" s="316"/>
      <c r="K71" s="86"/>
      <c r="L71" s="86"/>
      <c r="M71" s="86"/>
      <c r="N71" s="588"/>
    </row>
    <row r="72" spans="1:14" ht="15" customHeight="1" x14ac:dyDescent="0.25">
      <c r="A72" s="1252" t="s">
        <v>487</v>
      </c>
      <c r="B72" s="1230"/>
      <c r="C72" s="1231"/>
      <c r="D72" s="315"/>
      <c r="E72" s="324"/>
      <c r="F72" s="325"/>
      <c r="G72" s="315"/>
      <c r="H72" s="697"/>
      <c r="I72" s="325"/>
      <c r="J72" s="316"/>
      <c r="K72" s="86"/>
      <c r="L72" s="86"/>
      <c r="M72" s="86"/>
      <c r="N72" s="588"/>
    </row>
    <row r="73" spans="1:14" ht="15" customHeight="1" x14ac:dyDescent="0.25">
      <c r="A73" s="1252" t="s">
        <v>488</v>
      </c>
      <c r="B73" s="1230"/>
      <c r="C73" s="1231"/>
      <c r="D73" s="315"/>
      <c r="E73" s="324"/>
      <c r="F73" s="325"/>
      <c r="G73" s="315"/>
      <c r="H73" s="697"/>
      <c r="I73" s="325"/>
      <c r="J73" s="316"/>
      <c r="K73" s="86"/>
      <c r="L73" s="86"/>
      <c r="M73" s="86"/>
      <c r="N73" s="588"/>
    </row>
    <row r="74" spans="1:14" ht="15" customHeight="1" x14ac:dyDescent="0.25">
      <c r="A74" s="1252" t="s">
        <v>489</v>
      </c>
      <c r="B74" s="1230"/>
      <c r="C74" s="1231"/>
      <c r="D74" s="315"/>
      <c r="E74" s="324"/>
      <c r="F74" s="325"/>
      <c r="G74" s="315"/>
      <c r="H74" s="697"/>
      <c r="I74" s="325"/>
      <c r="J74" s="316"/>
      <c r="K74" s="86"/>
      <c r="L74" s="86"/>
      <c r="M74" s="86"/>
      <c r="N74" s="588"/>
    </row>
    <row r="75" spans="1:14" ht="15" customHeight="1" x14ac:dyDescent="0.25">
      <c r="A75" s="1252" t="s">
        <v>490</v>
      </c>
      <c r="B75" s="1230"/>
      <c r="C75" s="1231"/>
      <c r="D75" s="315"/>
      <c r="E75" s="324"/>
      <c r="F75" s="325"/>
      <c r="G75" s="315"/>
      <c r="H75" s="697"/>
      <c r="I75" s="325"/>
      <c r="J75" s="316"/>
      <c r="K75" s="86"/>
      <c r="L75" s="86"/>
      <c r="M75" s="86"/>
      <c r="N75" s="588"/>
    </row>
    <row r="76" spans="1:14" ht="15" customHeight="1" x14ac:dyDescent="0.25">
      <c r="A76" s="1252" t="s">
        <v>491</v>
      </c>
      <c r="B76" s="1230"/>
      <c r="C76" s="1231"/>
      <c r="D76" s="315"/>
      <c r="E76" s="324"/>
      <c r="F76" s="325"/>
      <c r="G76" s="315"/>
      <c r="H76" s="697"/>
      <c r="I76" s="325"/>
      <c r="J76" s="316"/>
      <c r="K76" s="86"/>
      <c r="L76" s="86"/>
      <c r="M76" s="86"/>
      <c r="N76" s="588"/>
    </row>
    <row r="77" spans="1:14" ht="15" customHeight="1" x14ac:dyDescent="0.25">
      <c r="A77" s="1252" t="s">
        <v>492</v>
      </c>
      <c r="B77" s="1230"/>
      <c r="C77" s="1231"/>
      <c r="D77" s="315"/>
      <c r="E77" s="324"/>
      <c r="F77" s="325"/>
      <c r="G77" s="315"/>
      <c r="H77" s="697"/>
      <c r="I77" s="325"/>
      <c r="J77" s="316"/>
      <c r="K77" s="86"/>
      <c r="L77" s="86"/>
      <c r="M77" s="86"/>
      <c r="N77" s="588"/>
    </row>
    <row r="78" spans="1:14" ht="15" customHeight="1" x14ac:dyDescent="0.25">
      <c r="A78" s="1252" t="s">
        <v>493</v>
      </c>
      <c r="B78" s="1230"/>
      <c r="C78" s="1231"/>
      <c r="D78" s="315"/>
      <c r="E78" s="324"/>
      <c r="F78" s="325"/>
      <c r="G78" s="315"/>
      <c r="H78" s="697"/>
      <c r="I78" s="325"/>
      <c r="J78" s="316"/>
      <c r="K78" s="86"/>
      <c r="L78" s="86"/>
      <c r="M78" s="86"/>
      <c r="N78" s="588"/>
    </row>
    <row r="79" spans="1:14" ht="15" customHeight="1" x14ac:dyDescent="0.25">
      <c r="A79" s="1252" t="s">
        <v>494</v>
      </c>
      <c r="B79" s="1230"/>
      <c r="C79" s="1231"/>
      <c r="D79" s="315"/>
      <c r="E79" s="324"/>
      <c r="F79" s="325"/>
      <c r="G79" s="315"/>
      <c r="H79" s="697"/>
      <c r="I79" s="325"/>
      <c r="J79" s="316"/>
      <c r="K79" s="86"/>
      <c r="L79" s="86"/>
      <c r="M79" s="86"/>
      <c r="N79" s="588"/>
    </row>
    <row r="80" spans="1:14" x14ac:dyDescent="0.25">
      <c r="A80" s="1252" t="s">
        <v>346</v>
      </c>
      <c r="B80" s="1230"/>
      <c r="C80" s="1231"/>
      <c r="D80" s="315"/>
      <c r="E80" s="324"/>
      <c r="F80" s="325"/>
      <c r="G80" s="315"/>
      <c r="H80" s="697"/>
      <c r="I80" s="325"/>
      <c r="J80" s="316"/>
      <c r="K80" s="86"/>
      <c r="L80" s="86"/>
      <c r="M80" s="86"/>
      <c r="N80" s="588"/>
    </row>
    <row r="81" spans="1:14" ht="15.75" thickBot="1" x14ac:dyDescent="0.3">
      <c r="A81" s="1259" t="s">
        <v>436</v>
      </c>
      <c r="B81" s="1247"/>
      <c r="C81" s="1248"/>
      <c r="D81" s="317"/>
      <c r="E81" s="472"/>
      <c r="F81" s="433"/>
      <c r="G81" s="317"/>
      <c r="H81" s="698"/>
      <c r="I81" s="699"/>
      <c r="J81" s="318"/>
      <c r="K81" s="86"/>
      <c r="L81" s="86"/>
      <c r="M81" s="86"/>
      <c r="N81" s="588"/>
    </row>
    <row r="82" spans="1:14" ht="15.75" thickBot="1" x14ac:dyDescent="0.3">
      <c r="A82" s="1260" t="s">
        <v>319</v>
      </c>
      <c r="B82" s="1261"/>
      <c r="C82" s="1262"/>
      <c r="D82" s="478">
        <f>SUM(D68:D81)</f>
        <v>0</v>
      </c>
      <c r="E82" s="479">
        <f t="shared" ref="E82:J82" si="2">SUM(E68:E81)</f>
        <v>0</v>
      </c>
      <c r="F82" s="480">
        <f t="shared" si="2"/>
        <v>0</v>
      </c>
      <c r="G82" s="481">
        <f t="shared" si="2"/>
        <v>0</v>
      </c>
      <c r="H82" s="482">
        <f t="shared" si="2"/>
        <v>0</v>
      </c>
      <c r="I82" s="482">
        <f t="shared" ref="I82" si="3">SUM(I68:I81)</f>
        <v>0</v>
      </c>
      <c r="J82" s="483">
        <f t="shared" si="2"/>
        <v>0</v>
      </c>
      <c r="K82" s="86"/>
      <c r="L82" s="86"/>
      <c r="M82" s="86"/>
      <c r="N82" s="588"/>
    </row>
  </sheetData>
  <sheetProtection algorithmName="SHA-512" hashValue="2BhO0Mx6nKLOX4ankfcS+dZwCiL9n60uDkMQy835i42Oa29nfaMeo3Pd245QNrz6oY7Pk6X0TMRfr9t8wvoUjA==" saltValue="08/hTX9WLdtmg4mdnDzPAw==" spinCount="100000" sheet="1" objects="1" scenarios="1"/>
  <mergeCells count="97">
    <mergeCell ref="A52:C52"/>
    <mergeCell ref="A40:C40"/>
    <mergeCell ref="L16:M16"/>
    <mergeCell ref="L17:M17"/>
    <mergeCell ref="L18:M18"/>
    <mergeCell ref="L19:M19"/>
    <mergeCell ref="H29:I29"/>
    <mergeCell ref="H30:I30"/>
    <mergeCell ref="H31:I31"/>
    <mergeCell ref="H32:I32"/>
    <mergeCell ref="H33:I33"/>
    <mergeCell ref="A41:C41"/>
    <mergeCell ref="A42:C42"/>
    <mergeCell ref="A43:C43"/>
    <mergeCell ref="B20:C20"/>
    <mergeCell ref="B21:C21"/>
    <mergeCell ref="A81:C81"/>
    <mergeCell ref="A82:C82"/>
    <mergeCell ref="A80:C80"/>
    <mergeCell ref="A55:C55"/>
    <mergeCell ref="A53:C53"/>
    <mergeCell ref="A78:C78"/>
    <mergeCell ref="A79:C79"/>
    <mergeCell ref="A61:C61"/>
    <mergeCell ref="A64:I64"/>
    <mergeCell ref="A73:C73"/>
    <mergeCell ref="A74:C74"/>
    <mergeCell ref="A62:C62"/>
    <mergeCell ref="D66:F66"/>
    <mergeCell ref="A77:C77"/>
    <mergeCell ref="A76:C76"/>
    <mergeCell ref="A75:C75"/>
    <mergeCell ref="A57:C57"/>
    <mergeCell ref="A54:C54"/>
    <mergeCell ref="A58:C58"/>
    <mergeCell ref="A59:C59"/>
    <mergeCell ref="A56:C56"/>
    <mergeCell ref="A72:C72"/>
    <mergeCell ref="A71:C71"/>
    <mergeCell ref="A70:C70"/>
    <mergeCell ref="A69:C69"/>
    <mergeCell ref="A68:C68"/>
    <mergeCell ref="A9:M9"/>
    <mergeCell ref="A10:M10"/>
    <mergeCell ref="H16:I16"/>
    <mergeCell ref="L15:M15"/>
    <mergeCell ref="A16:A18"/>
    <mergeCell ref="G16:G18"/>
    <mergeCell ref="H17:I17"/>
    <mergeCell ref="H18:I18"/>
    <mergeCell ref="B16:C16"/>
    <mergeCell ref="B17:C17"/>
    <mergeCell ref="B18:C18"/>
    <mergeCell ref="A11:J11"/>
    <mergeCell ref="A36:F36"/>
    <mergeCell ref="A12:J12"/>
    <mergeCell ref="A13:D13"/>
    <mergeCell ref="B22:C22"/>
    <mergeCell ref="B23:C23"/>
    <mergeCell ref="A29:A33"/>
    <mergeCell ref="B29:C29"/>
    <mergeCell ref="A26:A28"/>
    <mergeCell ref="B26:C26"/>
    <mergeCell ref="B27:C27"/>
    <mergeCell ref="B28:C28"/>
    <mergeCell ref="A46:C46"/>
    <mergeCell ref="H19:I19"/>
    <mergeCell ref="H20:I20"/>
    <mergeCell ref="B19:C19"/>
    <mergeCell ref="H21:I21"/>
    <mergeCell ref="D38:F38"/>
    <mergeCell ref="H22:I22"/>
    <mergeCell ref="H23:I23"/>
    <mergeCell ref="A35:F35"/>
    <mergeCell ref="G19:G23"/>
    <mergeCell ref="A19:A23"/>
    <mergeCell ref="G26:G28"/>
    <mergeCell ref="H26:I26"/>
    <mergeCell ref="H27:I27"/>
    <mergeCell ref="H28:I28"/>
    <mergeCell ref="G29:G33"/>
    <mergeCell ref="G38:I38"/>
    <mergeCell ref="G66:I66"/>
    <mergeCell ref="J66:J67"/>
    <mergeCell ref="J38:J39"/>
    <mergeCell ref="B30:C30"/>
    <mergeCell ref="B31:C31"/>
    <mergeCell ref="B32:C32"/>
    <mergeCell ref="B33:C33"/>
    <mergeCell ref="A50:C50"/>
    <mergeCell ref="A51:C51"/>
    <mergeCell ref="A48:C48"/>
    <mergeCell ref="A60:C60"/>
    <mergeCell ref="A49:C49"/>
    <mergeCell ref="A47:C47"/>
    <mergeCell ref="A44:C44"/>
    <mergeCell ref="A45:C45"/>
  </mergeCells>
  <dataValidations count="1">
    <dataValidation type="whole" operator="greaterThanOrEqual" allowBlank="1" showInputMessage="1" showErrorMessage="1" error="Please enter a whole number greater than or equal to 0." sqref="D16:D23 J16:J23 J26:J33 D26:D33 D68:J81 D40:J62" xr:uid="{00000000-0002-0000-0F00-000000000000}">
      <formula1>0</formula1>
    </dataValidation>
  </dataValidations>
  <pageMargins left="0.7" right="0.7" top="0.75" bottom="0.75" header="0.3" footer="0.3"/>
  <pageSetup paperSize="5" scale="39"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8" id="{F85969D9-BBDB-4AD0-ADA4-CDA1746D2E81}">
            <xm:f>AND(SUM($D$62:$F$62)&lt;&gt;SUM('E2'!$C$17:$C$196), SUM('E2'!$C$17:$C$196)&gt;0, SUM($D$62:$F$62)&gt;0)</xm:f>
            <x14:dxf>
              <fill>
                <patternFill>
                  <bgColor rgb="FFFF0000"/>
                </patternFill>
              </fill>
            </x14:dxf>
          </x14:cfRule>
          <xm:sqref>D62:E62</xm:sqref>
        </x14:conditionalFormatting>
        <x14:conditionalFormatting xmlns:xm="http://schemas.microsoft.com/office/excel/2006/main">
          <x14:cfRule type="expression" priority="7" id="{A9BC000C-B1EB-4ACE-B32E-BF0BEA5EC828}">
            <xm:f>AND(SUM($D$62:$F$62)&lt;&gt;SUM('E5'!$C$17:$C$196), SUM('E5'!$C$17:$C$196)&gt;0, SUM($D$62:$F$62)&gt;0)</xm:f>
            <x14:dxf>
              <fill>
                <patternFill>
                  <bgColor rgb="FFFF0000"/>
                </patternFill>
              </fill>
            </x14:dxf>
          </x14:cfRule>
          <xm:sqref>F62</xm:sqref>
        </x14:conditionalFormatting>
        <x14:conditionalFormatting xmlns:xm="http://schemas.microsoft.com/office/excel/2006/main">
          <x14:cfRule type="expression" priority="6" id="{F6BE38BB-295D-454C-A63E-10ABD53D5FA7}">
            <xm:f>AND(SUM($D$62:$F$62)&lt;&gt;SUM('E3'!$C$17:$C$196), SUM('E3'!$C$17:$C$196)&gt;0, SUM($D$62:$F$62)&gt;0)</xm:f>
            <x14:dxf>
              <fill>
                <patternFill>
                  <bgColor rgb="FFFF0000"/>
                </patternFill>
              </fill>
            </x14:dxf>
          </x14:cfRule>
          <xm:sqref>G62:I62</xm:sqref>
        </x14:conditionalFormatting>
        <x14:conditionalFormatting xmlns:xm="http://schemas.microsoft.com/office/excel/2006/main">
          <x14:cfRule type="expression" priority="5" id="{123F70F9-00E4-4BAE-BB47-2FA2BB80FF13}">
            <xm:f>AND(SUM($D$62:$F$62)&lt;&gt;SUM('E4'!$C$17:$C$196), SUM('E4'!$C$17:$C$196)&gt;0, SUM($D$62:$F$62)&gt;0)</xm:f>
            <x14:dxf>
              <fill>
                <patternFill>
                  <bgColor rgb="FFFF0000"/>
                </patternFill>
              </fill>
            </x14:dxf>
          </x14:cfRule>
          <xm:sqref>J62</xm:sqref>
        </x14:conditionalFormatting>
        <x14:conditionalFormatting xmlns:xm="http://schemas.microsoft.com/office/excel/2006/main">
          <x14:cfRule type="expression" priority="4" id="{A856C928-81AF-47A9-8999-DE101701C76B}">
            <xm:f>AND(SUM($D$62:$F$62)&lt;&gt;SUM('E2'!$C$17:$C$196), SUM('E2'!$C$17:$C$196)&gt;0, SUM($D$62:$F$62)&gt;0)</xm:f>
            <x14:dxf>
              <fill>
                <patternFill>
                  <bgColor rgb="FFFF0000"/>
                </patternFill>
              </fill>
            </x14:dxf>
          </x14:cfRule>
          <xm:sqref>D82:E82</xm:sqref>
        </x14:conditionalFormatting>
        <x14:conditionalFormatting xmlns:xm="http://schemas.microsoft.com/office/excel/2006/main">
          <x14:cfRule type="expression" priority="3" id="{8F33961A-F3E2-4E57-83EE-31072E99D95E}">
            <xm:f>AND(SUM($D$62:$F$62)&lt;&gt;SUM('E5'!$C$17:$C$196), SUM('E5'!$C$17:$C$196)&gt;0, SUM($D$62:$F$62)&gt;0)</xm:f>
            <x14:dxf>
              <fill>
                <patternFill>
                  <bgColor rgb="FFFF0000"/>
                </patternFill>
              </fill>
            </x14:dxf>
          </x14:cfRule>
          <xm:sqref>F82</xm:sqref>
        </x14:conditionalFormatting>
        <x14:conditionalFormatting xmlns:xm="http://schemas.microsoft.com/office/excel/2006/main">
          <x14:cfRule type="expression" priority="2" id="{9D521D7B-1C80-4212-8D95-294E618EE198}">
            <xm:f>AND(SUM($D$62:$F$62)&lt;&gt;SUM('E3'!$C$17:$C$196), SUM('E3'!$C$17:$C$196)&gt;0, SUM($D$62:$F$62)&gt;0)</xm:f>
            <x14:dxf>
              <fill>
                <patternFill>
                  <bgColor rgb="FFFF0000"/>
                </patternFill>
              </fill>
            </x14:dxf>
          </x14:cfRule>
          <xm:sqref>G82:I82</xm:sqref>
        </x14:conditionalFormatting>
        <x14:conditionalFormatting xmlns:xm="http://schemas.microsoft.com/office/excel/2006/main">
          <x14:cfRule type="expression" priority="1" id="{E94D5D80-28B0-4810-AA07-7BB3212FA610}">
            <xm:f>AND(SUM($D$62:$F$62)&lt;&gt;SUM('E4'!$C$17:$C$196), SUM('E4'!$C$17:$C$196)&gt;0, SUM($D$62:$F$62)&gt;0)</xm:f>
            <x14:dxf>
              <fill>
                <patternFill>
                  <bgColor rgb="FFFF0000"/>
                </patternFill>
              </fill>
            </x14:dxf>
          </x14:cfRule>
          <xm:sqref>J82</xm:sqref>
        </x14:conditionalFormatting>
      </x14:conditionalFormatting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249977111117893"/>
    <pageSetUpPr fitToPage="1"/>
  </sheetPr>
  <dimension ref="A1:AF196"/>
  <sheetViews>
    <sheetView zoomScaleNormal="100" workbookViewId="0">
      <selection activeCell="C17" sqref="C17"/>
    </sheetView>
  </sheetViews>
  <sheetFormatPr defaultColWidth="9.140625" defaultRowHeight="15" x14ac:dyDescent="0.25"/>
  <cols>
    <col min="1" max="1" width="40.7109375" style="42" customWidth="1"/>
    <col min="2" max="3" width="13.7109375" style="42" customWidth="1"/>
    <col min="4" max="22" width="9.7109375" style="42" customWidth="1"/>
    <col min="23" max="23" width="9.140625" style="42"/>
    <col min="24" max="27" width="10.7109375" style="42" hidden="1" customWidth="1"/>
    <col min="28" max="28" width="2.85546875" style="42" hidden="1" customWidth="1"/>
    <col min="29" max="32" width="10.7109375" style="42" hidden="1" customWidth="1"/>
    <col min="33" max="16384" width="9.140625" style="42"/>
  </cols>
  <sheetData>
    <row r="1" spans="1:32" s="40" customFormat="1" x14ac:dyDescent="0.25"/>
    <row r="2" spans="1:32" s="40" customFormat="1" x14ac:dyDescent="0.25"/>
    <row r="3" spans="1:32" s="40" customFormat="1" x14ac:dyDescent="0.25"/>
    <row r="4" spans="1:32" s="40" customFormat="1" x14ac:dyDescent="0.25"/>
    <row r="5" spans="1:32" s="40" customFormat="1" x14ac:dyDescent="0.25"/>
    <row r="6" spans="1:32" s="40" customFormat="1" x14ac:dyDescent="0.25"/>
    <row r="7" spans="1:32" s="40" customFormat="1" x14ac:dyDescent="0.25"/>
    <row r="8" spans="1:32" s="40" customFormat="1" x14ac:dyDescent="0.25"/>
    <row r="9" spans="1:32" ht="18.75" x14ac:dyDescent="0.25">
      <c r="A9" s="1118" t="s">
        <v>263</v>
      </c>
      <c r="B9" s="1118"/>
      <c r="C9" s="1118"/>
      <c r="D9" s="41"/>
      <c r="E9" s="41"/>
      <c r="F9" s="41"/>
      <c r="G9" s="41"/>
      <c r="H9" s="41"/>
      <c r="I9" s="41"/>
      <c r="J9" s="41"/>
      <c r="K9" s="41"/>
      <c r="L9" s="41"/>
      <c r="M9" s="41"/>
      <c r="N9" s="41"/>
      <c r="O9" s="41"/>
      <c r="P9" s="41"/>
      <c r="Q9" s="41"/>
      <c r="R9" s="41"/>
      <c r="S9" s="41"/>
      <c r="T9" s="41"/>
      <c r="U9" s="41"/>
      <c r="V9" s="41"/>
    </row>
    <row r="10" spans="1:32" ht="18.75" x14ac:dyDescent="0.25">
      <c r="A10" s="1118" t="s">
        <v>279</v>
      </c>
      <c r="B10" s="1118"/>
      <c r="C10" s="1118"/>
      <c r="D10" s="41"/>
      <c r="E10" s="41"/>
      <c r="F10" s="41"/>
      <c r="G10" s="41"/>
      <c r="H10" s="41"/>
      <c r="I10" s="41"/>
      <c r="J10" s="41"/>
      <c r="K10" s="41"/>
      <c r="L10" s="41"/>
      <c r="M10" s="41"/>
      <c r="N10" s="41"/>
      <c r="O10" s="41"/>
      <c r="P10" s="41"/>
      <c r="Q10" s="41"/>
      <c r="R10" s="41"/>
      <c r="S10" s="41"/>
      <c r="T10" s="41"/>
      <c r="U10" s="41"/>
      <c r="V10" s="41"/>
    </row>
    <row r="11" spans="1:32" ht="15.75" thickBot="1" x14ac:dyDescent="0.3">
      <c r="A11" s="904" t="s">
        <v>817</v>
      </c>
      <c r="B11" s="41"/>
      <c r="C11" s="41"/>
      <c r="D11" s="41"/>
      <c r="E11" s="41"/>
      <c r="F11" s="41"/>
      <c r="G11" s="41"/>
      <c r="H11" s="41"/>
      <c r="I11" s="41"/>
      <c r="J11" s="41"/>
      <c r="K11" s="41"/>
      <c r="L11" s="41"/>
      <c r="M11" s="41"/>
      <c r="N11" s="41"/>
      <c r="O11" s="41"/>
      <c r="P11" s="41"/>
      <c r="Q11" s="41"/>
      <c r="R11" s="41"/>
      <c r="S11" s="41"/>
      <c r="T11" s="41"/>
      <c r="U11" s="41"/>
      <c r="V11" s="41"/>
    </row>
    <row r="12" spans="1:32" ht="45.75" customHeight="1" thickBot="1" x14ac:dyDescent="0.3">
      <c r="A12" s="1139" t="s">
        <v>819</v>
      </c>
      <c r="B12" s="1275" t="s">
        <v>25</v>
      </c>
      <c r="C12" s="1130" t="s">
        <v>818</v>
      </c>
      <c r="D12" s="1278" t="s">
        <v>843</v>
      </c>
      <c r="E12" s="1279"/>
      <c r="F12" s="1279"/>
      <c r="G12" s="1279"/>
      <c r="H12" s="1279"/>
      <c r="I12" s="1279"/>
      <c r="J12" s="1279"/>
      <c r="K12" s="1279"/>
      <c r="L12" s="1279"/>
      <c r="M12" s="1279"/>
      <c r="N12" s="1279"/>
      <c r="O12" s="1279"/>
      <c r="P12" s="1279"/>
      <c r="Q12" s="1279"/>
      <c r="R12" s="1279"/>
      <c r="S12" s="1279"/>
      <c r="T12" s="1279"/>
      <c r="U12" s="1279"/>
      <c r="V12" s="1280"/>
    </row>
    <row r="13" spans="1:32" x14ac:dyDescent="0.25">
      <c r="A13" s="1140"/>
      <c r="B13" s="1276"/>
      <c r="C13" s="1131"/>
      <c r="D13" s="1272" t="s">
        <v>275</v>
      </c>
      <c r="E13" s="1273"/>
      <c r="F13" s="1273"/>
      <c r="G13" s="1273"/>
      <c r="H13" s="1273"/>
      <c r="I13" s="1274"/>
      <c r="J13" s="1272" t="s">
        <v>169</v>
      </c>
      <c r="K13" s="1273"/>
      <c r="L13" s="1274"/>
      <c r="M13" s="1272" t="s">
        <v>274</v>
      </c>
      <c r="N13" s="1273"/>
      <c r="O13" s="1273"/>
      <c r="P13" s="1274"/>
      <c r="Q13" s="1281" t="s">
        <v>276</v>
      </c>
      <c r="R13" s="1282"/>
      <c r="S13" s="1282"/>
      <c r="T13" s="1282"/>
      <c r="U13" s="1282"/>
      <c r="V13" s="1283"/>
    </row>
    <row r="14" spans="1:32" ht="51.75" customHeight="1" thickBot="1" x14ac:dyDescent="0.3">
      <c r="A14" s="1140"/>
      <c r="B14" s="1276"/>
      <c r="C14" s="1131"/>
      <c r="D14" s="75" t="s">
        <v>264</v>
      </c>
      <c r="E14" s="76" t="s">
        <v>265</v>
      </c>
      <c r="F14" s="73" t="s">
        <v>266</v>
      </c>
      <c r="G14" s="73" t="s">
        <v>267</v>
      </c>
      <c r="H14" s="77" t="s">
        <v>268</v>
      </c>
      <c r="I14" s="74" t="s">
        <v>269</v>
      </c>
      <c r="J14" s="143" t="s">
        <v>171</v>
      </c>
      <c r="K14" s="496" t="s">
        <v>170</v>
      </c>
      <c r="L14" s="72" t="s">
        <v>477</v>
      </c>
      <c r="M14" s="144" t="s">
        <v>270</v>
      </c>
      <c r="N14" s="145" t="s">
        <v>271</v>
      </c>
      <c r="O14" s="145" t="s">
        <v>272</v>
      </c>
      <c r="P14" s="146" t="s">
        <v>273</v>
      </c>
      <c r="Q14" s="71" t="s">
        <v>215</v>
      </c>
      <c r="R14" s="77" t="s">
        <v>216</v>
      </c>
      <c r="S14" s="77" t="s">
        <v>218</v>
      </c>
      <c r="T14" s="952" t="s">
        <v>277</v>
      </c>
      <c r="U14" s="77" t="s">
        <v>278</v>
      </c>
      <c r="V14" s="84" t="s">
        <v>802</v>
      </c>
    </row>
    <row r="15" spans="1:32" ht="15.75" thickBot="1" x14ac:dyDescent="0.3">
      <c r="A15" s="1141"/>
      <c r="B15" s="1277"/>
      <c r="C15" s="1132"/>
      <c r="D15" s="78" t="s">
        <v>178</v>
      </c>
      <c r="E15" s="81" t="s">
        <v>178</v>
      </c>
      <c r="F15" s="79" t="s">
        <v>178</v>
      </c>
      <c r="G15" s="79" t="s">
        <v>178</v>
      </c>
      <c r="H15" s="79" t="s">
        <v>178</v>
      </c>
      <c r="I15" s="80" t="s">
        <v>178</v>
      </c>
      <c r="J15" s="81" t="s">
        <v>178</v>
      </c>
      <c r="K15" s="79" t="s">
        <v>178</v>
      </c>
      <c r="L15" s="148" t="s">
        <v>178</v>
      </c>
      <c r="M15" s="78" t="s">
        <v>178</v>
      </c>
      <c r="N15" s="79" t="s">
        <v>178</v>
      </c>
      <c r="O15" s="79" t="s">
        <v>178</v>
      </c>
      <c r="P15" s="80" t="s">
        <v>178</v>
      </c>
      <c r="Q15" s="78" t="s">
        <v>178</v>
      </c>
      <c r="R15" s="79" t="s">
        <v>178</v>
      </c>
      <c r="S15" s="79" t="s">
        <v>178</v>
      </c>
      <c r="T15" s="79" t="s">
        <v>178</v>
      </c>
      <c r="U15" s="79" t="s">
        <v>178</v>
      </c>
      <c r="V15" s="80" t="s">
        <v>178</v>
      </c>
      <c r="X15" s="155" t="s">
        <v>280</v>
      </c>
      <c r="Y15" s="156" t="s">
        <v>281</v>
      </c>
      <c r="Z15" s="156" t="s">
        <v>282</v>
      </c>
      <c r="AA15" s="157" t="s">
        <v>283</v>
      </c>
      <c r="AC15" s="155" t="s">
        <v>284</v>
      </c>
      <c r="AD15" s="156" t="s">
        <v>285</v>
      </c>
      <c r="AE15" s="156" t="s">
        <v>286</v>
      </c>
      <c r="AF15" s="157" t="s">
        <v>287</v>
      </c>
    </row>
    <row r="16" spans="1:32" ht="15.75" thickBot="1" x14ac:dyDescent="0.3">
      <c r="A16" s="231"/>
      <c r="B16" s="263"/>
      <c r="C16" s="264" t="s">
        <v>174</v>
      </c>
      <c r="D16" s="237">
        <f>SUM(D17:D196)</f>
        <v>0</v>
      </c>
      <c r="E16" s="237">
        <f t="shared" ref="E16:U16" si="0">SUM(E17:E196)</f>
        <v>0</v>
      </c>
      <c r="F16" s="237">
        <f t="shared" si="0"/>
        <v>0</v>
      </c>
      <c r="G16" s="237">
        <f t="shared" si="0"/>
        <v>0</v>
      </c>
      <c r="H16" s="237">
        <f t="shared" si="0"/>
        <v>0</v>
      </c>
      <c r="I16" s="237">
        <f t="shared" si="0"/>
        <v>0</v>
      </c>
      <c r="J16" s="237">
        <f t="shared" si="0"/>
        <v>0</v>
      </c>
      <c r="K16" s="237">
        <f t="shared" si="0"/>
        <v>0</v>
      </c>
      <c r="L16" s="237">
        <f t="shared" si="0"/>
        <v>0</v>
      </c>
      <c r="M16" s="237">
        <f t="shared" si="0"/>
        <v>0</v>
      </c>
      <c r="N16" s="237">
        <f t="shared" si="0"/>
        <v>0</v>
      </c>
      <c r="O16" s="237">
        <f t="shared" si="0"/>
        <v>0</v>
      </c>
      <c r="P16" s="237">
        <f t="shared" si="0"/>
        <v>0</v>
      </c>
      <c r="Q16" s="237">
        <f t="shared" si="0"/>
        <v>0</v>
      </c>
      <c r="R16" s="237">
        <f t="shared" si="0"/>
        <v>0</v>
      </c>
      <c r="S16" s="237">
        <f t="shared" si="0"/>
        <v>0</v>
      </c>
      <c r="T16" s="237">
        <f t="shared" si="0"/>
        <v>0</v>
      </c>
      <c r="U16" s="237">
        <f t="shared" si="0"/>
        <v>0</v>
      </c>
      <c r="V16" s="953">
        <f>SUM(V17:V196)</f>
        <v>0</v>
      </c>
    </row>
    <row r="17" spans="1:32" x14ac:dyDescent="0.25">
      <c r="A17" s="149" t="str">
        <f>IF(ISBLANK('A1'!B17),"",IF(ISBLANK('A1'!D17),'A1'!A17&amp;"-"&amp;'A1'!B17,'A1'!A17&amp;"-"&amp;'A1'!B17&amp;"; "&amp;'A1'!D17))</f>
        <v/>
      </c>
      <c r="B17" s="152" t="str">
        <f>IF(ISBLANK('A1'!G17),"",'A1'!G17)</f>
        <v/>
      </c>
      <c r="C17" s="265" t="str">
        <f>IF(ISBLANK('A2'!O17),"",'A2'!O17)</f>
        <v/>
      </c>
      <c r="D17" s="200"/>
      <c r="E17" s="201"/>
      <c r="F17" s="201"/>
      <c r="G17" s="201"/>
      <c r="H17" s="201"/>
      <c r="I17" s="201"/>
      <c r="J17" s="203"/>
      <c r="K17" s="497"/>
      <c r="L17" s="204"/>
      <c r="M17" s="202"/>
      <c r="N17" s="202"/>
      <c r="O17" s="202"/>
      <c r="P17" s="202"/>
      <c r="Q17" s="203"/>
      <c r="R17" s="201"/>
      <c r="S17" s="201"/>
      <c r="T17" s="201"/>
      <c r="U17" s="201"/>
      <c r="V17" s="204"/>
      <c r="X17" s="159">
        <f>SUM(D17:I17)</f>
        <v>0</v>
      </c>
      <c r="Y17" s="160">
        <f>SUM(J17:L17)</f>
        <v>0</v>
      </c>
      <c r="Z17" s="160">
        <f>SUM(M17:P17)</f>
        <v>0</v>
      </c>
      <c r="AA17" s="958">
        <f>SUM(Q17:V17)</f>
        <v>0</v>
      </c>
      <c r="AC17" s="159">
        <f>IF(C17="",X17,C17-X17)</f>
        <v>0</v>
      </c>
      <c r="AD17" s="160">
        <f>IF(C17="",Y17,C17-Y17)</f>
        <v>0</v>
      </c>
      <c r="AE17" s="160">
        <f>IF(C17="",Z17,C17-Z17)</f>
        <v>0</v>
      </c>
      <c r="AF17" s="161">
        <f>IF(C17="",AA17,C17-AA17)</f>
        <v>0</v>
      </c>
    </row>
    <row r="18" spans="1:32" x14ac:dyDescent="0.25">
      <c r="A18" s="150" t="str">
        <f>IF(ISBLANK('A1'!B18),"",IF(ISBLANK('A1'!D18),'A1'!A18&amp;"-"&amp;'A1'!B18,'A1'!A18&amp;"-"&amp;'A1'!B18&amp;"; "&amp;'A1'!D18))</f>
        <v/>
      </c>
      <c r="B18" s="153" t="str">
        <f>IF(ISBLANK('A1'!G18),"",'A1'!G18)</f>
        <v/>
      </c>
      <c r="C18" s="266" t="str">
        <f>IF(ISBLANK('A2'!O18),"",'A2'!O18)</f>
        <v/>
      </c>
      <c r="D18" s="205"/>
      <c r="E18" s="206"/>
      <c r="F18" s="206"/>
      <c r="G18" s="206"/>
      <c r="H18" s="206"/>
      <c r="I18" s="206"/>
      <c r="J18" s="208"/>
      <c r="K18" s="498"/>
      <c r="L18" s="209"/>
      <c r="M18" s="207"/>
      <c r="N18" s="207"/>
      <c r="O18" s="207"/>
      <c r="P18" s="207"/>
      <c r="Q18" s="208"/>
      <c r="R18" s="206"/>
      <c r="S18" s="206"/>
      <c r="T18" s="206"/>
      <c r="U18" s="206"/>
      <c r="V18" s="209"/>
      <c r="X18" s="162">
        <f t="shared" ref="X18:X81" si="1">SUM(D18:I18)</f>
        <v>0</v>
      </c>
      <c r="Y18" s="158">
        <f t="shared" ref="Y18:Y81" si="2">SUM(J18:L18)</f>
        <v>0</v>
      </c>
      <c r="Z18" s="158">
        <f t="shared" ref="Z18:Z81" si="3">SUM(M18:P18)</f>
        <v>0</v>
      </c>
      <c r="AA18" s="959">
        <f t="shared" ref="AA18:AA81" si="4">SUM(Q18:V18)</f>
        <v>0</v>
      </c>
      <c r="AC18" s="162">
        <f t="shared" ref="AC18:AC81" si="5">IF(C18="",X18,C18-X18)</f>
        <v>0</v>
      </c>
      <c r="AD18" s="158">
        <f t="shared" ref="AD18:AD81" si="6">IF(C18="",Y18,C18-Y18)</f>
        <v>0</v>
      </c>
      <c r="AE18" s="158">
        <f t="shared" ref="AE18:AE81" si="7">IF(C18="",Z18,C18-Z18)</f>
        <v>0</v>
      </c>
      <c r="AF18" s="163">
        <f t="shared" ref="AF18:AF81" si="8">IF(C18="",AA18,C18-AA18)</f>
        <v>0</v>
      </c>
    </row>
    <row r="19" spans="1:32" x14ac:dyDescent="0.25">
      <c r="A19" s="150" t="str">
        <f>IF(ISBLANK('A1'!B19),"",IF(ISBLANK('A1'!D19),'A1'!A19&amp;"-"&amp;'A1'!B19,'A1'!A19&amp;"-"&amp;'A1'!B19&amp;"; "&amp;'A1'!D19))</f>
        <v/>
      </c>
      <c r="B19" s="153" t="str">
        <f>IF(ISBLANK('A1'!G19),"",'A1'!G19)</f>
        <v/>
      </c>
      <c r="C19" s="266" t="str">
        <f>IF(ISBLANK('A2'!O19),"",'A2'!O19)</f>
        <v/>
      </c>
      <c r="D19" s="205"/>
      <c r="E19" s="206"/>
      <c r="F19" s="206"/>
      <c r="G19" s="206"/>
      <c r="H19" s="206"/>
      <c r="I19" s="206"/>
      <c r="J19" s="208"/>
      <c r="K19" s="498"/>
      <c r="L19" s="209"/>
      <c r="M19" s="207"/>
      <c r="N19" s="207"/>
      <c r="O19" s="207"/>
      <c r="P19" s="207"/>
      <c r="Q19" s="208"/>
      <c r="R19" s="206"/>
      <c r="S19" s="206"/>
      <c r="T19" s="206"/>
      <c r="U19" s="206"/>
      <c r="V19" s="209"/>
      <c r="X19" s="162">
        <f t="shared" si="1"/>
        <v>0</v>
      </c>
      <c r="Y19" s="158">
        <f t="shared" si="2"/>
        <v>0</v>
      </c>
      <c r="Z19" s="158">
        <f t="shared" si="3"/>
        <v>0</v>
      </c>
      <c r="AA19" s="959">
        <f t="shared" si="4"/>
        <v>0</v>
      </c>
      <c r="AC19" s="162">
        <f t="shared" si="5"/>
        <v>0</v>
      </c>
      <c r="AD19" s="158">
        <f t="shared" si="6"/>
        <v>0</v>
      </c>
      <c r="AE19" s="158">
        <f t="shared" si="7"/>
        <v>0</v>
      </c>
      <c r="AF19" s="163">
        <f t="shared" si="8"/>
        <v>0</v>
      </c>
    </row>
    <row r="20" spans="1:32" x14ac:dyDescent="0.25">
      <c r="A20" s="150" t="str">
        <f>IF(ISBLANK('A1'!B20),"",IF(ISBLANK('A1'!D20),'A1'!A20&amp;"-"&amp;'A1'!B20,'A1'!A20&amp;"-"&amp;'A1'!B20&amp;"; "&amp;'A1'!D20))</f>
        <v/>
      </c>
      <c r="B20" s="153" t="str">
        <f>IF(ISBLANK('A1'!G20),"",'A1'!G20)</f>
        <v/>
      </c>
      <c r="C20" s="266" t="str">
        <f>IF(ISBLANK('A2'!O20),"",'A2'!O20)</f>
        <v/>
      </c>
      <c r="D20" s="205"/>
      <c r="E20" s="206"/>
      <c r="F20" s="206"/>
      <c r="G20" s="206"/>
      <c r="H20" s="206"/>
      <c r="I20" s="206"/>
      <c r="J20" s="208"/>
      <c r="K20" s="498"/>
      <c r="L20" s="209"/>
      <c r="M20" s="207"/>
      <c r="N20" s="207"/>
      <c r="O20" s="207"/>
      <c r="P20" s="207"/>
      <c r="Q20" s="208"/>
      <c r="R20" s="206"/>
      <c r="S20" s="206"/>
      <c r="T20" s="206"/>
      <c r="U20" s="206"/>
      <c r="V20" s="209"/>
      <c r="X20" s="162">
        <f t="shared" si="1"/>
        <v>0</v>
      </c>
      <c r="Y20" s="158">
        <f t="shared" si="2"/>
        <v>0</v>
      </c>
      <c r="Z20" s="158">
        <f t="shared" si="3"/>
        <v>0</v>
      </c>
      <c r="AA20" s="959">
        <f t="shared" si="4"/>
        <v>0</v>
      </c>
      <c r="AC20" s="162">
        <f t="shared" si="5"/>
        <v>0</v>
      </c>
      <c r="AD20" s="158">
        <f t="shared" si="6"/>
        <v>0</v>
      </c>
      <c r="AE20" s="158">
        <f t="shared" si="7"/>
        <v>0</v>
      </c>
      <c r="AF20" s="163">
        <f t="shared" si="8"/>
        <v>0</v>
      </c>
    </row>
    <row r="21" spans="1:32" x14ac:dyDescent="0.25">
      <c r="A21" s="150" t="str">
        <f>IF(ISBLANK('A1'!B21),"",IF(ISBLANK('A1'!D21),'A1'!A21&amp;"-"&amp;'A1'!B21,'A1'!A21&amp;"-"&amp;'A1'!B21&amp;"; "&amp;'A1'!D21))</f>
        <v/>
      </c>
      <c r="B21" s="153" t="str">
        <f>IF(ISBLANK('A1'!G21),"",'A1'!G21)</f>
        <v/>
      </c>
      <c r="C21" s="266" t="str">
        <f>IF(ISBLANK('A2'!O21),"",'A2'!O21)</f>
        <v/>
      </c>
      <c r="D21" s="205"/>
      <c r="E21" s="206"/>
      <c r="F21" s="206"/>
      <c r="G21" s="206"/>
      <c r="H21" s="206"/>
      <c r="I21" s="206"/>
      <c r="J21" s="208"/>
      <c r="K21" s="498"/>
      <c r="L21" s="209"/>
      <c r="M21" s="207"/>
      <c r="N21" s="207"/>
      <c r="O21" s="207"/>
      <c r="P21" s="207"/>
      <c r="Q21" s="208"/>
      <c r="R21" s="206"/>
      <c r="S21" s="206"/>
      <c r="T21" s="206"/>
      <c r="U21" s="206"/>
      <c r="V21" s="209"/>
      <c r="X21" s="162">
        <f t="shared" si="1"/>
        <v>0</v>
      </c>
      <c r="Y21" s="158">
        <f t="shared" si="2"/>
        <v>0</v>
      </c>
      <c r="Z21" s="158">
        <f t="shared" si="3"/>
        <v>0</v>
      </c>
      <c r="AA21" s="959">
        <f t="shared" si="4"/>
        <v>0</v>
      </c>
      <c r="AC21" s="162">
        <f t="shared" si="5"/>
        <v>0</v>
      </c>
      <c r="AD21" s="158">
        <f t="shared" si="6"/>
        <v>0</v>
      </c>
      <c r="AE21" s="158">
        <f t="shared" si="7"/>
        <v>0</v>
      </c>
      <c r="AF21" s="163">
        <f t="shared" si="8"/>
        <v>0</v>
      </c>
    </row>
    <row r="22" spans="1:32" x14ac:dyDescent="0.25">
      <c r="A22" s="150" t="str">
        <f>IF(ISBLANK('A1'!B22),"",IF(ISBLANK('A1'!D22),'A1'!A22&amp;"-"&amp;'A1'!B22,'A1'!A22&amp;"-"&amp;'A1'!B22&amp;"; "&amp;'A1'!D22))</f>
        <v/>
      </c>
      <c r="B22" s="153" t="str">
        <f>IF(ISBLANK('A1'!G22),"",'A1'!G22)</f>
        <v/>
      </c>
      <c r="C22" s="266" t="str">
        <f>IF(ISBLANK('A2'!O22),"",'A2'!O22)</f>
        <v/>
      </c>
      <c r="D22" s="205"/>
      <c r="E22" s="206"/>
      <c r="F22" s="206"/>
      <c r="G22" s="206"/>
      <c r="H22" s="206"/>
      <c r="I22" s="206"/>
      <c r="J22" s="208"/>
      <c r="K22" s="498"/>
      <c r="L22" s="209"/>
      <c r="M22" s="207"/>
      <c r="N22" s="207"/>
      <c r="O22" s="207"/>
      <c r="P22" s="207"/>
      <c r="Q22" s="208"/>
      <c r="R22" s="206"/>
      <c r="S22" s="206"/>
      <c r="T22" s="206"/>
      <c r="U22" s="206"/>
      <c r="V22" s="209"/>
      <c r="X22" s="162">
        <f t="shared" si="1"/>
        <v>0</v>
      </c>
      <c r="Y22" s="158">
        <f t="shared" si="2"/>
        <v>0</v>
      </c>
      <c r="Z22" s="158">
        <f t="shared" si="3"/>
        <v>0</v>
      </c>
      <c r="AA22" s="959">
        <f t="shared" si="4"/>
        <v>0</v>
      </c>
      <c r="AC22" s="162">
        <f t="shared" si="5"/>
        <v>0</v>
      </c>
      <c r="AD22" s="158">
        <f t="shared" si="6"/>
        <v>0</v>
      </c>
      <c r="AE22" s="158">
        <f t="shared" si="7"/>
        <v>0</v>
      </c>
      <c r="AF22" s="163">
        <f t="shared" si="8"/>
        <v>0</v>
      </c>
    </row>
    <row r="23" spans="1:32" x14ac:dyDescent="0.25">
      <c r="A23" s="150" t="str">
        <f>IF(ISBLANK('A1'!B23),"",IF(ISBLANK('A1'!D23),'A1'!A23&amp;"-"&amp;'A1'!B23,'A1'!A23&amp;"-"&amp;'A1'!B23&amp;"; "&amp;'A1'!D23))</f>
        <v/>
      </c>
      <c r="B23" s="153" t="str">
        <f>IF(ISBLANK('A1'!G23),"",'A1'!G23)</f>
        <v/>
      </c>
      <c r="C23" s="266" t="str">
        <f>IF(ISBLANK('A2'!O23),"",'A2'!O23)</f>
        <v/>
      </c>
      <c r="D23" s="205"/>
      <c r="E23" s="206"/>
      <c r="F23" s="206"/>
      <c r="G23" s="206"/>
      <c r="H23" s="206"/>
      <c r="I23" s="206"/>
      <c r="J23" s="208"/>
      <c r="K23" s="498"/>
      <c r="L23" s="209"/>
      <c r="M23" s="207"/>
      <c r="N23" s="207"/>
      <c r="O23" s="207"/>
      <c r="P23" s="207"/>
      <c r="Q23" s="208"/>
      <c r="R23" s="206"/>
      <c r="S23" s="206"/>
      <c r="T23" s="206"/>
      <c r="U23" s="206"/>
      <c r="V23" s="209"/>
      <c r="X23" s="162">
        <f t="shared" si="1"/>
        <v>0</v>
      </c>
      <c r="Y23" s="158">
        <f t="shared" si="2"/>
        <v>0</v>
      </c>
      <c r="Z23" s="158">
        <f t="shared" si="3"/>
        <v>0</v>
      </c>
      <c r="AA23" s="959">
        <f t="shared" si="4"/>
        <v>0</v>
      </c>
      <c r="AC23" s="162">
        <f t="shared" si="5"/>
        <v>0</v>
      </c>
      <c r="AD23" s="158">
        <f t="shared" si="6"/>
        <v>0</v>
      </c>
      <c r="AE23" s="158">
        <f t="shared" si="7"/>
        <v>0</v>
      </c>
      <c r="AF23" s="163">
        <f t="shared" si="8"/>
        <v>0</v>
      </c>
    </row>
    <row r="24" spans="1:32" x14ac:dyDescent="0.25">
      <c r="A24" s="150" t="str">
        <f>IF(ISBLANK('A1'!B24),"",IF(ISBLANK('A1'!D24),'A1'!A24&amp;"-"&amp;'A1'!B24,'A1'!A24&amp;"-"&amp;'A1'!B24&amp;"; "&amp;'A1'!D24))</f>
        <v/>
      </c>
      <c r="B24" s="153" t="str">
        <f>IF(ISBLANK('A1'!G24),"",'A1'!G24)</f>
        <v/>
      </c>
      <c r="C24" s="266" t="str">
        <f>IF(ISBLANK('A2'!O24),"",'A2'!O24)</f>
        <v/>
      </c>
      <c r="D24" s="205"/>
      <c r="E24" s="206"/>
      <c r="F24" s="206"/>
      <c r="G24" s="206"/>
      <c r="H24" s="206"/>
      <c r="I24" s="206"/>
      <c r="J24" s="208"/>
      <c r="K24" s="498"/>
      <c r="L24" s="209"/>
      <c r="M24" s="207"/>
      <c r="N24" s="207"/>
      <c r="O24" s="207"/>
      <c r="P24" s="207"/>
      <c r="Q24" s="208"/>
      <c r="R24" s="206"/>
      <c r="S24" s="206"/>
      <c r="T24" s="206"/>
      <c r="U24" s="206"/>
      <c r="V24" s="209"/>
      <c r="X24" s="162">
        <f t="shared" si="1"/>
        <v>0</v>
      </c>
      <c r="Y24" s="158">
        <f t="shared" si="2"/>
        <v>0</v>
      </c>
      <c r="Z24" s="158">
        <f t="shared" si="3"/>
        <v>0</v>
      </c>
      <c r="AA24" s="959">
        <f t="shared" si="4"/>
        <v>0</v>
      </c>
      <c r="AC24" s="162">
        <f t="shared" si="5"/>
        <v>0</v>
      </c>
      <c r="AD24" s="158">
        <f t="shared" si="6"/>
        <v>0</v>
      </c>
      <c r="AE24" s="158">
        <f t="shared" si="7"/>
        <v>0</v>
      </c>
      <c r="AF24" s="163">
        <f t="shared" si="8"/>
        <v>0</v>
      </c>
    </row>
    <row r="25" spans="1:32" x14ac:dyDescent="0.25">
      <c r="A25" s="150" t="str">
        <f>IF(ISBLANK('A1'!B25),"",IF(ISBLANK('A1'!D25),'A1'!A25&amp;"-"&amp;'A1'!B25,'A1'!A25&amp;"-"&amp;'A1'!B25&amp;"; "&amp;'A1'!D25))</f>
        <v/>
      </c>
      <c r="B25" s="153" t="str">
        <f>IF(ISBLANK('A1'!G25),"",'A1'!G25)</f>
        <v/>
      </c>
      <c r="C25" s="266" t="str">
        <f>IF(ISBLANK('A2'!O25),"",'A2'!O25)</f>
        <v/>
      </c>
      <c r="D25" s="205"/>
      <c r="E25" s="206"/>
      <c r="F25" s="206"/>
      <c r="G25" s="206"/>
      <c r="H25" s="206"/>
      <c r="I25" s="206"/>
      <c r="J25" s="208"/>
      <c r="K25" s="498"/>
      <c r="L25" s="209"/>
      <c r="M25" s="207"/>
      <c r="N25" s="207"/>
      <c r="O25" s="207"/>
      <c r="P25" s="207"/>
      <c r="Q25" s="208"/>
      <c r="R25" s="206"/>
      <c r="S25" s="206"/>
      <c r="T25" s="206"/>
      <c r="U25" s="206"/>
      <c r="V25" s="209"/>
      <c r="X25" s="162">
        <f t="shared" si="1"/>
        <v>0</v>
      </c>
      <c r="Y25" s="158">
        <f t="shared" si="2"/>
        <v>0</v>
      </c>
      <c r="Z25" s="158">
        <f t="shared" si="3"/>
        <v>0</v>
      </c>
      <c r="AA25" s="959">
        <f t="shared" si="4"/>
        <v>0</v>
      </c>
      <c r="AC25" s="162">
        <f t="shared" si="5"/>
        <v>0</v>
      </c>
      <c r="AD25" s="158">
        <f t="shared" si="6"/>
        <v>0</v>
      </c>
      <c r="AE25" s="158">
        <f t="shared" si="7"/>
        <v>0</v>
      </c>
      <c r="AF25" s="163">
        <f t="shared" si="8"/>
        <v>0</v>
      </c>
    </row>
    <row r="26" spans="1:32" x14ac:dyDescent="0.25">
      <c r="A26" s="150" t="str">
        <f>IF(ISBLANK('A1'!B26),"",IF(ISBLANK('A1'!D26),'A1'!A26&amp;"-"&amp;'A1'!B26,'A1'!A26&amp;"-"&amp;'A1'!B26&amp;"; "&amp;'A1'!D26))</f>
        <v/>
      </c>
      <c r="B26" s="153" t="str">
        <f>IF(ISBLANK('A1'!G26),"",'A1'!G26)</f>
        <v/>
      </c>
      <c r="C26" s="266" t="str">
        <f>IF(ISBLANK('A2'!O26),"",'A2'!O26)</f>
        <v/>
      </c>
      <c r="D26" s="205"/>
      <c r="E26" s="206"/>
      <c r="F26" s="206"/>
      <c r="G26" s="206"/>
      <c r="H26" s="206"/>
      <c r="I26" s="206"/>
      <c r="J26" s="208"/>
      <c r="K26" s="498"/>
      <c r="L26" s="209"/>
      <c r="M26" s="207"/>
      <c r="N26" s="207"/>
      <c r="O26" s="207"/>
      <c r="P26" s="207"/>
      <c r="Q26" s="208"/>
      <c r="R26" s="206"/>
      <c r="S26" s="206"/>
      <c r="T26" s="206"/>
      <c r="U26" s="206"/>
      <c r="V26" s="209"/>
      <c r="X26" s="162">
        <f t="shared" si="1"/>
        <v>0</v>
      </c>
      <c r="Y26" s="158">
        <f t="shared" si="2"/>
        <v>0</v>
      </c>
      <c r="Z26" s="158">
        <f t="shared" si="3"/>
        <v>0</v>
      </c>
      <c r="AA26" s="959">
        <f t="shared" si="4"/>
        <v>0</v>
      </c>
      <c r="AC26" s="162">
        <f t="shared" si="5"/>
        <v>0</v>
      </c>
      <c r="AD26" s="158">
        <f t="shared" si="6"/>
        <v>0</v>
      </c>
      <c r="AE26" s="158">
        <f t="shared" si="7"/>
        <v>0</v>
      </c>
      <c r="AF26" s="163">
        <f t="shared" si="8"/>
        <v>0</v>
      </c>
    </row>
    <row r="27" spans="1:32" x14ac:dyDescent="0.25">
      <c r="A27" s="150" t="str">
        <f>IF(ISBLANK('A1'!B27),"",IF(ISBLANK('A1'!D27),'A1'!A27&amp;"-"&amp;'A1'!B27,'A1'!A27&amp;"-"&amp;'A1'!B27&amp;"; "&amp;'A1'!D27))</f>
        <v/>
      </c>
      <c r="B27" s="153" t="str">
        <f>IF(ISBLANK('A1'!G27),"",'A1'!G27)</f>
        <v/>
      </c>
      <c r="C27" s="266" t="str">
        <f>IF(ISBLANK('A2'!O27),"",'A2'!O27)</f>
        <v/>
      </c>
      <c r="D27" s="205"/>
      <c r="E27" s="206"/>
      <c r="F27" s="206"/>
      <c r="G27" s="206"/>
      <c r="H27" s="206"/>
      <c r="I27" s="206"/>
      <c r="J27" s="208"/>
      <c r="K27" s="498"/>
      <c r="L27" s="209"/>
      <c r="M27" s="207"/>
      <c r="N27" s="207"/>
      <c r="O27" s="207"/>
      <c r="P27" s="207"/>
      <c r="Q27" s="208"/>
      <c r="R27" s="206"/>
      <c r="S27" s="206"/>
      <c r="T27" s="206"/>
      <c r="U27" s="206"/>
      <c r="V27" s="209"/>
      <c r="X27" s="162">
        <f t="shared" si="1"/>
        <v>0</v>
      </c>
      <c r="Y27" s="158">
        <f t="shared" si="2"/>
        <v>0</v>
      </c>
      <c r="Z27" s="158">
        <f t="shared" si="3"/>
        <v>0</v>
      </c>
      <c r="AA27" s="959">
        <f t="shared" si="4"/>
        <v>0</v>
      </c>
      <c r="AC27" s="162">
        <f t="shared" si="5"/>
        <v>0</v>
      </c>
      <c r="AD27" s="158">
        <f t="shared" si="6"/>
        <v>0</v>
      </c>
      <c r="AE27" s="158">
        <f t="shared" si="7"/>
        <v>0</v>
      </c>
      <c r="AF27" s="163">
        <f t="shared" si="8"/>
        <v>0</v>
      </c>
    </row>
    <row r="28" spans="1:32" x14ac:dyDescent="0.25">
      <c r="A28" s="150" t="str">
        <f>IF(ISBLANK('A1'!B28),"",IF(ISBLANK('A1'!D28),'A1'!A28&amp;"-"&amp;'A1'!B28,'A1'!A28&amp;"-"&amp;'A1'!B28&amp;"; "&amp;'A1'!D28))</f>
        <v/>
      </c>
      <c r="B28" s="153" t="str">
        <f>IF(ISBLANK('A1'!G28),"",'A1'!G28)</f>
        <v/>
      </c>
      <c r="C28" s="266" t="str">
        <f>IF(ISBLANK('A2'!O28),"",'A2'!O28)</f>
        <v/>
      </c>
      <c r="D28" s="205"/>
      <c r="E28" s="206"/>
      <c r="F28" s="206"/>
      <c r="G28" s="206"/>
      <c r="H28" s="206"/>
      <c r="I28" s="206"/>
      <c r="J28" s="208"/>
      <c r="K28" s="498"/>
      <c r="L28" s="209"/>
      <c r="M28" s="207"/>
      <c r="N28" s="207"/>
      <c r="O28" s="207"/>
      <c r="P28" s="207"/>
      <c r="Q28" s="208"/>
      <c r="R28" s="206"/>
      <c r="S28" s="206"/>
      <c r="T28" s="206"/>
      <c r="U28" s="206"/>
      <c r="V28" s="209"/>
      <c r="X28" s="162">
        <f t="shared" si="1"/>
        <v>0</v>
      </c>
      <c r="Y28" s="158">
        <f t="shared" si="2"/>
        <v>0</v>
      </c>
      <c r="Z28" s="158">
        <f t="shared" si="3"/>
        <v>0</v>
      </c>
      <c r="AA28" s="959">
        <f t="shared" si="4"/>
        <v>0</v>
      </c>
      <c r="AC28" s="162">
        <f t="shared" si="5"/>
        <v>0</v>
      </c>
      <c r="AD28" s="158">
        <f t="shared" si="6"/>
        <v>0</v>
      </c>
      <c r="AE28" s="158">
        <f t="shared" si="7"/>
        <v>0</v>
      </c>
      <c r="AF28" s="163">
        <f t="shared" si="8"/>
        <v>0</v>
      </c>
    </row>
    <row r="29" spans="1:32" x14ac:dyDescent="0.25">
      <c r="A29" s="150" t="str">
        <f>IF(ISBLANK('A1'!B29),"",IF(ISBLANK('A1'!D29),'A1'!A29&amp;"-"&amp;'A1'!B29,'A1'!A29&amp;"-"&amp;'A1'!B29&amp;"; "&amp;'A1'!D29))</f>
        <v/>
      </c>
      <c r="B29" s="153" t="str">
        <f>IF(ISBLANK('A1'!G29),"",'A1'!G29)</f>
        <v/>
      </c>
      <c r="C29" s="266" t="str">
        <f>IF(ISBLANK('A2'!O29),"",'A2'!O29)</f>
        <v/>
      </c>
      <c r="D29" s="205"/>
      <c r="E29" s="206"/>
      <c r="F29" s="206"/>
      <c r="G29" s="206"/>
      <c r="H29" s="206"/>
      <c r="I29" s="206"/>
      <c r="J29" s="208"/>
      <c r="K29" s="498"/>
      <c r="L29" s="209"/>
      <c r="M29" s="207"/>
      <c r="N29" s="207"/>
      <c r="O29" s="207"/>
      <c r="P29" s="207"/>
      <c r="Q29" s="208"/>
      <c r="R29" s="206"/>
      <c r="S29" s="206"/>
      <c r="T29" s="206"/>
      <c r="U29" s="206"/>
      <c r="V29" s="209"/>
      <c r="X29" s="162">
        <f t="shared" si="1"/>
        <v>0</v>
      </c>
      <c r="Y29" s="158">
        <f t="shared" si="2"/>
        <v>0</v>
      </c>
      <c r="Z29" s="158">
        <f t="shared" si="3"/>
        <v>0</v>
      </c>
      <c r="AA29" s="959">
        <f t="shared" si="4"/>
        <v>0</v>
      </c>
      <c r="AC29" s="162">
        <f t="shared" si="5"/>
        <v>0</v>
      </c>
      <c r="AD29" s="158">
        <f t="shared" si="6"/>
        <v>0</v>
      </c>
      <c r="AE29" s="158">
        <f t="shared" si="7"/>
        <v>0</v>
      </c>
      <c r="AF29" s="163">
        <f t="shared" si="8"/>
        <v>0</v>
      </c>
    </row>
    <row r="30" spans="1:32" x14ac:dyDescent="0.25">
      <c r="A30" s="150" t="str">
        <f>IF(ISBLANK('A1'!B30),"",IF(ISBLANK('A1'!D30),'A1'!A30&amp;"-"&amp;'A1'!B30,'A1'!A30&amp;"-"&amp;'A1'!B30&amp;"; "&amp;'A1'!D30))</f>
        <v/>
      </c>
      <c r="B30" s="153" t="str">
        <f>IF(ISBLANK('A1'!G30),"",'A1'!G30)</f>
        <v/>
      </c>
      <c r="C30" s="266" t="str">
        <f>IF(ISBLANK('A2'!O30),"",'A2'!O30)</f>
        <v/>
      </c>
      <c r="D30" s="205"/>
      <c r="E30" s="206"/>
      <c r="F30" s="206"/>
      <c r="G30" s="206"/>
      <c r="H30" s="206"/>
      <c r="I30" s="206"/>
      <c r="J30" s="208"/>
      <c r="K30" s="498"/>
      <c r="L30" s="209"/>
      <c r="M30" s="207"/>
      <c r="N30" s="207"/>
      <c r="O30" s="207"/>
      <c r="P30" s="207"/>
      <c r="Q30" s="208"/>
      <c r="R30" s="206"/>
      <c r="S30" s="206"/>
      <c r="T30" s="206"/>
      <c r="U30" s="206"/>
      <c r="V30" s="209"/>
      <c r="X30" s="162">
        <f t="shared" si="1"/>
        <v>0</v>
      </c>
      <c r="Y30" s="158">
        <f t="shared" si="2"/>
        <v>0</v>
      </c>
      <c r="Z30" s="158">
        <f t="shared" si="3"/>
        <v>0</v>
      </c>
      <c r="AA30" s="959">
        <f t="shared" si="4"/>
        <v>0</v>
      </c>
      <c r="AC30" s="162">
        <f t="shared" si="5"/>
        <v>0</v>
      </c>
      <c r="AD30" s="158">
        <f t="shared" si="6"/>
        <v>0</v>
      </c>
      <c r="AE30" s="158">
        <f t="shared" si="7"/>
        <v>0</v>
      </c>
      <c r="AF30" s="163">
        <f t="shared" si="8"/>
        <v>0</v>
      </c>
    </row>
    <row r="31" spans="1:32" x14ac:dyDescent="0.25">
      <c r="A31" s="150" t="str">
        <f>IF(ISBLANK('A1'!B31),"",IF(ISBLANK('A1'!D31),'A1'!A31&amp;"-"&amp;'A1'!B31,'A1'!A31&amp;"-"&amp;'A1'!B31&amp;"; "&amp;'A1'!D31))</f>
        <v/>
      </c>
      <c r="B31" s="153" t="str">
        <f>IF(ISBLANK('A1'!G31),"",'A1'!G31)</f>
        <v/>
      </c>
      <c r="C31" s="266" t="str">
        <f>IF(ISBLANK('A2'!O31),"",'A2'!O31)</f>
        <v/>
      </c>
      <c r="D31" s="205"/>
      <c r="E31" s="206"/>
      <c r="F31" s="206"/>
      <c r="G31" s="206"/>
      <c r="H31" s="206"/>
      <c r="I31" s="206"/>
      <c r="J31" s="208"/>
      <c r="K31" s="498"/>
      <c r="L31" s="209"/>
      <c r="M31" s="207"/>
      <c r="N31" s="207"/>
      <c r="O31" s="207"/>
      <c r="P31" s="207"/>
      <c r="Q31" s="208"/>
      <c r="R31" s="206"/>
      <c r="S31" s="206"/>
      <c r="T31" s="206"/>
      <c r="U31" s="206"/>
      <c r="V31" s="209"/>
      <c r="X31" s="162">
        <f t="shared" si="1"/>
        <v>0</v>
      </c>
      <c r="Y31" s="158">
        <f t="shared" si="2"/>
        <v>0</v>
      </c>
      <c r="Z31" s="158">
        <f t="shared" si="3"/>
        <v>0</v>
      </c>
      <c r="AA31" s="959">
        <f t="shared" si="4"/>
        <v>0</v>
      </c>
      <c r="AC31" s="162">
        <f t="shared" si="5"/>
        <v>0</v>
      </c>
      <c r="AD31" s="158">
        <f t="shared" si="6"/>
        <v>0</v>
      </c>
      <c r="AE31" s="158">
        <f t="shared" si="7"/>
        <v>0</v>
      </c>
      <c r="AF31" s="163">
        <f t="shared" si="8"/>
        <v>0</v>
      </c>
    </row>
    <row r="32" spans="1:32" x14ac:dyDescent="0.25">
      <c r="A32" s="150" t="str">
        <f>IF(ISBLANK('A1'!B32),"",IF(ISBLANK('A1'!D32),'A1'!A32&amp;"-"&amp;'A1'!B32,'A1'!A32&amp;"-"&amp;'A1'!B32&amp;"; "&amp;'A1'!D32))</f>
        <v/>
      </c>
      <c r="B32" s="153" t="str">
        <f>IF(ISBLANK('A1'!G32),"",'A1'!G32)</f>
        <v/>
      </c>
      <c r="C32" s="266" t="str">
        <f>IF(ISBLANK('A2'!O32),"",'A2'!O32)</f>
        <v/>
      </c>
      <c r="D32" s="205"/>
      <c r="E32" s="206"/>
      <c r="F32" s="206"/>
      <c r="G32" s="206"/>
      <c r="H32" s="206"/>
      <c r="I32" s="206"/>
      <c r="J32" s="208"/>
      <c r="K32" s="498"/>
      <c r="L32" s="209"/>
      <c r="M32" s="207"/>
      <c r="N32" s="207"/>
      <c r="O32" s="207"/>
      <c r="P32" s="207"/>
      <c r="Q32" s="208"/>
      <c r="R32" s="206"/>
      <c r="S32" s="206"/>
      <c r="T32" s="206"/>
      <c r="U32" s="206"/>
      <c r="V32" s="209"/>
      <c r="X32" s="162">
        <f t="shared" si="1"/>
        <v>0</v>
      </c>
      <c r="Y32" s="158">
        <f t="shared" si="2"/>
        <v>0</v>
      </c>
      <c r="Z32" s="158">
        <f t="shared" si="3"/>
        <v>0</v>
      </c>
      <c r="AA32" s="959">
        <f t="shared" si="4"/>
        <v>0</v>
      </c>
      <c r="AC32" s="162">
        <f t="shared" si="5"/>
        <v>0</v>
      </c>
      <c r="AD32" s="158">
        <f t="shared" si="6"/>
        <v>0</v>
      </c>
      <c r="AE32" s="158">
        <f t="shared" si="7"/>
        <v>0</v>
      </c>
      <c r="AF32" s="163">
        <f t="shared" si="8"/>
        <v>0</v>
      </c>
    </row>
    <row r="33" spans="1:32" x14ac:dyDescent="0.25">
      <c r="A33" s="150" t="str">
        <f>IF(ISBLANK('A1'!B33),"",IF(ISBLANK('A1'!D33),'A1'!A33&amp;"-"&amp;'A1'!B33,'A1'!A33&amp;"-"&amp;'A1'!B33&amp;"; "&amp;'A1'!D33))</f>
        <v/>
      </c>
      <c r="B33" s="153" t="str">
        <f>IF(ISBLANK('A1'!G33),"",'A1'!G33)</f>
        <v/>
      </c>
      <c r="C33" s="266" t="str">
        <f>IF(ISBLANK('A2'!O33),"",'A2'!O33)</f>
        <v/>
      </c>
      <c r="D33" s="205"/>
      <c r="E33" s="206"/>
      <c r="F33" s="206"/>
      <c r="G33" s="206"/>
      <c r="H33" s="206"/>
      <c r="I33" s="206"/>
      <c r="J33" s="208"/>
      <c r="K33" s="498"/>
      <c r="L33" s="209"/>
      <c r="M33" s="207"/>
      <c r="N33" s="207"/>
      <c r="O33" s="207"/>
      <c r="P33" s="207"/>
      <c r="Q33" s="208"/>
      <c r="R33" s="206"/>
      <c r="S33" s="206"/>
      <c r="T33" s="206"/>
      <c r="U33" s="206"/>
      <c r="V33" s="209"/>
      <c r="X33" s="162">
        <f t="shared" si="1"/>
        <v>0</v>
      </c>
      <c r="Y33" s="158">
        <f t="shared" si="2"/>
        <v>0</v>
      </c>
      <c r="Z33" s="158">
        <f t="shared" si="3"/>
        <v>0</v>
      </c>
      <c r="AA33" s="959">
        <f t="shared" si="4"/>
        <v>0</v>
      </c>
      <c r="AC33" s="162">
        <f t="shared" si="5"/>
        <v>0</v>
      </c>
      <c r="AD33" s="158">
        <f t="shared" si="6"/>
        <v>0</v>
      </c>
      <c r="AE33" s="158">
        <f t="shared" si="7"/>
        <v>0</v>
      </c>
      <c r="AF33" s="163">
        <f t="shared" si="8"/>
        <v>0</v>
      </c>
    </row>
    <row r="34" spans="1:32" x14ac:dyDescent="0.25">
      <c r="A34" s="150" t="str">
        <f>IF(ISBLANK('A1'!B34),"",IF(ISBLANK('A1'!D34),'A1'!A34&amp;"-"&amp;'A1'!B34,'A1'!A34&amp;"-"&amp;'A1'!B34&amp;"; "&amp;'A1'!D34))</f>
        <v/>
      </c>
      <c r="B34" s="153" t="str">
        <f>IF(ISBLANK('A1'!G34),"",'A1'!G34)</f>
        <v/>
      </c>
      <c r="C34" s="266" t="str">
        <f>IF(ISBLANK('A2'!O34),"",'A2'!O34)</f>
        <v/>
      </c>
      <c r="D34" s="205"/>
      <c r="E34" s="206"/>
      <c r="F34" s="206"/>
      <c r="G34" s="206"/>
      <c r="H34" s="206"/>
      <c r="I34" s="206"/>
      <c r="J34" s="208"/>
      <c r="K34" s="498"/>
      <c r="L34" s="209"/>
      <c r="M34" s="207"/>
      <c r="N34" s="207"/>
      <c r="O34" s="207"/>
      <c r="P34" s="207"/>
      <c r="Q34" s="208"/>
      <c r="R34" s="206"/>
      <c r="S34" s="206"/>
      <c r="T34" s="206"/>
      <c r="U34" s="206"/>
      <c r="V34" s="209"/>
      <c r="X34" s="162">
        <f t="shared" si="1"/>
        <v>0</v>
      </c>
      <c r="Y34" s="158">
        <f t="shared" si="2"/>
        <v>0</v>
      </c>
      <c r="Z34" s="158">
        <f t="shared" si="3"/>
        <v>0</v>
      </c>
      <c r="AA34" s="959">
        <f t="shared" si="4"/>
        <v>0</v>
      </c>
      <c r="AC34" s="162">
        <f t="shared" si="5"/>
        <v>0</v>
      </c>
      <c r="AD34" s="158">
        <f t="shared" si="6"/>
        <v>0</v>
      </c>
      <c r="AE34" s="158">
        <f t="shared" si="7"/>
        <v>0</v>
      </c>
      <c r="AF34" s="163">
        <f t="shared" si="8"/>
        <v>0</v>
      </c>
    </row>
    <row r="35" spans="1:32" x14ac:dyDescent="0.25">
      <c r="A35" s="150" t="str">
        <f>IF(ISBLANK('A1'!B35),"",IF(ISBLANK('A1'!D35),'A1'!A35&amp;"-"&amp;'A1'!B35,'A1'!A35&amp;"-"&amp;'A1'!B35&amp;"; "&amp;'A1'!D35))</f>
        <v/>
      </c>
      <c r="B35" s="153" t="str">
        <f>IF(ISBLANK('A1'!G35),"",'A1'!G35)</f>
        <v/>
      </c>
      <c r="C35" s="266" t="str">
        <f>IF(ISBLANK('A2'!O35),"",'A2'!O35)</f>
        <v/>
      </c>
      <c r="D35" s="205"/>
      <c r="E35" s="206"/>
      <c r="F35" s="206"/>
      <c r="G35" s="206"/>
      <c r="H35" s="206"/>
      <c r="I35" s="206"/>
      <c r="J35" s="208"/>
      <c r="K35" s="498"/>
      <c r="L35" s="209"/>
      <c r="M35" s="207"/>
      <c r="N35" s="207"/>
      <c r="O35" s="207"/>
      <c r="P35" s="207"/>
      <c r="Q35" s="208"/>
      <c r="R35" s="206"/>
      <c r="S35" s="206"/>
      <c r="T35" s="206"/>
      <c r="U35" s="206"/>
      <c r="V35" s="209"/>
      <c r="X35" s="162">
        <f t="shared" si="1"/>
        <v>0</v>
      </c>
      <c r="Y35" s="158">
        <f t="shared" si="2"/>
        <v>0</v>
      </c>
      <c r="Z35" s="158">
        <f t="shared" si="3"/>
        <v>0</v>
      </c>
      <c r="AA35" s="959">
        <f t="shared" si="4"/>
        <v>0</v>
      </c>
      <c r="AC35" s="162">
        <f t="shared" si="5"/>
        <v>0</v>
      </c>
      <c r="AD35" s="158">
        <f t="shared" si="6"/>
        <v>0</v>
      </c>
      <c r="AE35" s="158">
        <f t="shared" si="7"/>
        <v>0</v>
      </c>
      <c r="AF35" s="163">
        <f t="shared" si="8"/>
        <v>0</v>
      </c>
    </row>
    <row r="36" spans="1:32" x14ac:dyDescent="0.25">
      <c r="A36" s="150" t="str">
        <f>IF(ISBLANK('A1'!B36),"",IF(ISBLANK('A1'!D36),'A1'!A36&amp;"-"&amp;'A1'!B36,'A1'!A36&amp;"-"&amp;'A1'!B36&amp;"; "&amp;'A1'!D36))</f>
        <v/>
      </c>
      <c r="B36" s="153" t="str">
        <f>IF(ISBLANK('A1'!G36),"",'A1'!G36)</f>
        <v/>
      </c>
      <c r="C36" s="266" t="str">
        <f>IF(ISBLANK('A2'!O36),"",'A2'!O36)</f>
        <v/>
      </c>
      <c r="D36" s="205"/>
      <c r="E36" s="206"/>
      <c r="F36" s="206"/>
      <c r="G36" s="206"/>
      <c r="H36" s="206"/>
      <c r="I36" s="206"/>
      <c r="J36" s="208"/>
      <c r="K36" s="498"/>
      <c r="L36" s="209"/>
      <c r="M36" s="207"/>
      <c r="N36" s="207"/>
      <c r="O36" s="207"/>
      <c r="P36" s="207"/>
      <c r="Q36" s="208"/>
      <c r="R36" s="206"/>
      <c r="S36" s="206"/>
      <c r="T36" s="206"/>
      <c r="U36" s="206"/>
      <c r="V36" s="209"/>
      <c r="X36" s="162">
        <f t="shared" si="1"/>
        <v>0</v>
      </c>
      <c r="Y36" s="158">
        <f t="shared" si="2"/>
        <v>0</v>
      </c>
      <c r="Z36" s="158">
        <f t="shared" si="3"/>
        <v>0</v>
      </c>
      <c r="AA36" s="959">
        <f t="shared" si="4"/>
        <v>0</v>
      </c>
      <c r="AC36" s="162">
        <f t="shared" si="5"/>
        <v>0</v>
      </c>
      <c r="AD36" s="158">
        <f t="shared" si="6"/>
        <v>0</v>
      </c>
      <c r="AE36" s="158">
        <f t="shared" si="7"/>
        <v>0</v>
      </c>
      <c r="AF36" s="163">
        <f t="shared" si="8"/>
        <v>0</v>
      </c>
    </row>
    <row r="37" spans="1:32" x14ac:dyDescent="0.25">
      <c r="A37" s="150" t="str">
        <f>IF(ISBLANK('A1'!B37),"",IF(ISBLANK('A1'!D37),'A1'!A37&amp;"-"&amp;'A1'!B37,'A1'!A37&amp;"-"&amp;'A1'!B37&amp;"; "&amp;'A1'!D37))</f>
        <v/>
      </c>
      <c r="B37" s="153" t="str">
        <f>IF(ISBLANK('A1'!G37),"",'A1'!G37)</f>
        <v/>
      </c>
      <c r="C37" s="266" t="str">
        <f>IF(ISBLANK('A2'!O37),"",'A2'!O37)</f>
        <v/>
      </c>
      <c r="D37" s="205"/>
      <c r="E37" s="206"/>
      <c r="F37" s="206"/>
      <c r="G37" s="206"/>
      <c r="H37" s="206"/>
      <c r="I37" s="206"/>
      <c r="J37" s="208"/>
      <c r="K37" s="498"/>
      <c r="L37" s="209"/>
      <c r="M37" s="207"/>
      <c r="N37" s="207"/>
      <c r="O37" s="207"/>
      <c r="P37" s="207"/>
      <c r="Q37" s="208"/>
      <c r="R37" s="206"/>
      <c r="S37" s="206"/>
      <c r="T37" s="206"/>
      <c r="U37" s="206"/>
      <c r="V37" s="209"/>
      <c r="X37" s="162">
        <f t="shared" si="1"/>
        <v>0</v>
      </c>
      <c r="Y37" s="158">
        <f t="shared" si="2"/>
        <v>0</v>
      </c>
      <c r="Z37" s="158">
        <f t="shared" si="3"/>
        <v>0</v>
      </c>
      <c r="AA37" s="959">
        <f t="shared" si="4"/>
        <v>0</v>
      </c>
      <c r="AC37" s="162">
        <f t="shared" si="5"/>
        <v>0</v>
      </c>
      <c r="AD37" s="158">
        <f t="shared" si="6"/>
        <v>0</v>
      </c>
      <c r="AE37" s="158">
        <f t="shared" si="7"/>
        <v>0</v>
      </c>
      <c r="AF37" s="163">
        <f t="shared" si="8"/>
        <v>0</v>
      </c>
    </row>
    <row r="38" spans="1:32" x14ac:dyDescent="0.25">
      <c r="A38" s="150" t="str">
        <f>IF(ISBLANK('A1'!B38),"",IF(ISBLANK('A1'!D38),'A1'!A38&amp;"-"&amp;'A1'!B38,'A1'!A38&amp;"-"&amp;'A1'!B38&amp;"; "&amp;'A1'!D38))</f>
        <v/>
      </c>
      <c r="B38" s="153" t="str">
        <f>IF(ISBLANK('A1'!G38),"",'A1'!G38)</f>
        <v/>
      </c>
      <c r="C38" s="266" t="str">
        <f>IF(ISBLANK('A2'!O38),"",'A2'!O38)</f>
        <v/>
      </c>
      <c r="D38" s="205"/>
      <c r="E38" s="206"/>
      <c r="F38" s="206"/>
      <c r="G38" s="206"/>
      <c r="H38" s="206"/>
      <c r="I38" s="206"/>
      <c r="J38" s="208"/>
      <c r="K38" s="498"/>
      <c r="L38" s="209"/>
      <c r="M38" s="207"/>
      <c r="N38" s="207"/>
      <c r="O38" s="207"/>
      <c r="P38" s="207"/>
      <c r="Q38" s="208"/>
      <c r="R38" s="206"/>
      <c r="S38" s="206"/>
      <c r="T38" s="206"/>
      <c r="U38" s="206"/>
      <c r="V38" s="209"/>
      <c r="X38" s="162">
        <f t="shared" si="1"/>
        <v>0</v>
      </c>
      <c r="Y38" s="158">
        <f t="shared" si="2"/>
        <v>0</v>
      </c>
      <c r="Z38" s="158">
        <f t="shared" si="3"/>
        <v>0</v>
      </c>
      <c r="AA38" s="959">
        <f t="shared" si="4"/>
        <v>0</v>
      </c>
      <c r="AC38" s="162">
        <f t="shared" si="5"/>
        <v>0</v>
      </c>
      <c r="AD38" s="158">
        <f t="shared" si="6"/>
        <v>0</v>
      </c>
      <c r="AE38" s="158">
        <f t="shared" si="7"/>
        <v>0</v>
      </c>
      <c r="AF38" s="163">
        <f t="shared" si="8"/>
        <v>0</v>
      </c>
    </row>
    <row r="39" spans="1:32" x14ac:dyDescent="0.25">
      <c r="A39" s="150" t="str">
        <f>IF(ISBLANK('A1'!B39),"",IF(ISBLANK('A1'!D39),'A1'!A39&amp;"-"&amp;'A1'!B39,'A1'!A39&amp;"-"&amp;'A1'!B39&amp;"; "&amp;'A1'!D39))</f>
        <v/>
      </c>
      <c r="B39" s="153" t="str">
        <f>IF(ISBLANK('A1'!G39),"",'A1'!G39)</f>
        <v/>
      </c>
      <c r="C39" s="266" t="str">
        <f>IF(ISBLANK('A2'!O39),"",'A2'!O39)</f>
        <v/>
      </c>
      <c r="D39" s="205"/>
      <c r="E39" s="206"/>
      <c r="F39" s="206"/>
      <c r="G39" s="206"/>
      <c r="H39" s="206"/>
      <c r="I39" s="206"/>
      <c r="J39" s="208"/>
      <c r="K39" s="498"/>
      <c r="L39" s="209"/>
      <c r="M39" s="207"/>
      <c r="N39" s="207"/>
      <c r="O39" s="207"/>
      <c r="P39" s="207"/>
      <c r="Q39" s="208"/>
      <c r="R39" s="206"/>
      <c r="S39" s="206"/>
      <c r="T39" s="206"/>
      <c r="U39" s="206"/>
      <c r="V39" s="209"/>
      <c r="X39" s="162">
        <f t="shared" si="1"/>
        <v>0</v>
      </c>
      <c r="Y39" s="158">
        <f t="shared" si="2"/>
        <v>0</v>
      </c>
      <c r="Z39" s="158">
        <f t="shared" si="3"/>
        <v>0</v>
      </c>
      <c r="AA39" s="959">
        <f t="shared" si="4"/>
        <v>0</v>
      </c>
      <c r="AC39" s="162">
        <f t="shared" si="5"/>
        <v>0</v>
      </c>
      <c r="AD39" s="158">
        <f t="shared" si="6"/>
        <v>0</v>
      </c>
      <c r="AE39" s="158">
        <f t="shared" si="7"/>
        <v>0</v>
      </c>
      <c r="AF39" s="163">
        <f t="shared" si="8"/>
        <v>0</v>
      </c>
    </row>
    <row r="40" spans="1:32" x14ac:dyDescent="0.25">
      <c r="A40" s="150" t="str">
        <f>IF(ISBLANK('A1'!B40),"",IF(ISBLANK('A1'!D40),'A1'!A40&amp;"-"&amp;'A1'!B40,'A1'!A40&amp;"-"&amp;'A1'!B40&amp;"; "&amp;'A1'!D40))</f>
        <v/>
      </c>
      <c r="B40" s="153" t="str">
        <f>IF(ISBLANK('A1'!G40),"",'A1'!G40)</f>
        <v/>
      </c>
      <c r="C40" s="266" t="str">
        <f>IF(ISBLANK('A2'!O40),"",'A2'!O40)</f>
        <v/>
      </c>
      <c r="D40" s="205"/>
      <c r="E40" s="206"/>
      <c r="F40" s="206"/>
      <c r="G40" s="206"/>
      <c r="H40" s="206"/>
      <c r="I40" s="206"/>
      <c r="J40" s="208"/>
      <c r="K40" s="498"/>
      <c r="L40" s="209"/>
      <c r="M40" s="207"/>
      <c r="N40" s="207"/>
      <c r="O40" s="207"/>
      <c r="P40" s="207"/>
      <c r="Q40" s="208"/>
      <c r="R40" s="206"/>
      <c r="S40" s="206"/>
      <c r="T40" s="206"/>
      <c r="U40" s="206"/>
      <c r="V40" s="209"/>
      <c r="X40" s="162">
        <f t="shared" si="1"/>
        <v>0</v>
      </c>
      <c r="Y40" s="158">
        <f t="shared" si="2"/>
        <v>0</v>
      </c>
      <c r="Z40" s="158">
        <f t="shared" si="3"/>
        <v>0</v>
      </c>
      <c r="AA40" s="959">
        <f t="shared" si="4"/>
        <v>0</v>
      </c>
      <c r="AC40" s="162">
        <f t="shared" si="5"/>
        <v>0</v>
      </c>
      <c r="AD40" s="158">
        <f t="shared" si="6"/>
        <v>0</v>
      </c>
      <c r="AE40" s="158">
        <f t="shared" si="7"/>
        <v>0</v>
      </c>
      <c r="AF40" s="163">
        <f t="shared" si="8"/>
        <v>0</v>
      </c>
    </row>
    <row r="41" spans="1:32" x14ac:dyDescent="0.25">
      <c r="A41" s="150" t="str">
        <f>IF(ISBLANK('A1'!B41),"",IF(ISBLANK('A1'!D41),'A1'!A41&amp;"-"&amp;'A1'!B41,'A1'!A41&amp;"-"&amp;'A1'!B41&amp;"; "&amp;'A1'!D41))</f>
        <v/>
      </c>
      <c r="B41" s="153" t="str">
        <f>IF(ISBLANK('A1'!G41),"",'A1'!G41)</f>
        <v/>
      </c>
      <c r="C41" s="266" t="str">
        <f>IF(ISBLANK('A2'!O41),"",'A2'!O41)</f>
        <v/>
      </c>
      <c r="D41" s="205"/>
      <c r="E41" s="206"/>
      <c r="F41" s="206"/>
      <c r="G41" s="206"/>
      <c r="H41" s="206"/>
      <c r="I41" s="206"/>
      <c r="J41" s="208"/>
      <c r="K41" s="498"/>
      <c r="L41" s="209"/>
      <c r="M41" s="207"/>
      <c r="N41" s="207"/>
      <c r="O41" s="207"/>
      <c r="P41" s="207"/>
      <c r="Q41" s="208"/>
      <c r="R41" s="206"/>
      <c r="S41" s="206"/>
      <c r="T41" s="206"/>
      <c r="U41" s="206"/>
      <c r="V41" s="209"/>
      <c r="X41" s="162">
        <f t="shared" si="1"/>
        <v>0</v>
      </c>
      <c r="Y41" s="158">
        <f t="shared" si="2"/>
        <v>0</v>
      </c>
      <c r="Z41" s="158">
        <f t="shared" si="3"/>
        <v>0</v>
      </c>
      <c r="AA41" s="959">
        <f t="shared" si="4"/>
        <v>0</v>
      </c>
      <c r="AC41" s="162">
        <f t="shared" si="5"/>
        <v>0</v>
      </c>
      <c r="AD41" s="158">
        <f t="shared" si="6"/>
        <v>0</v>
      </c>
      <c r="AE41" s="158">
        <f t="shared" si="7"/>
        <v>0</v>
      </c>
      <c r="AF41" s="163">
        <f t="shared" si="8"/>
        <v>0</v>
      </c>
    </row>
    <row r="42" spans="1:32" x14ac:dyDescent="0.25">
      <c r="A42" s="150" t="str">
        <f>IF(ISBLANK('A1'!B42),"",IF(ISBLANK('A1'!D42),'A1'!A42&amp;"-"&amp;'A1'!B42,'A1'!A42&amp;"-"&amp;'A1'!B42&amp;"; "&amp;'A1'!D42))</f>
        <v/>
      </c>
      <c r="B42" s="153" t="str">
        <f>IF(ISBLANK('A1'!G42),"",'A1'!G42)</f>
        <v/>
      </c>
      <c r="C42" s="266" t="str">
        <f>IF(ISBLANK('A2'!O42),"",'A2'!O42)</f>
        <v/>
      </c>
      <c r="D42" s="205"/>
      <c r="E42" s="206"/>
      <c r="F42" s="206"/>
      <c r="G42" s="206"/>
      <c r="H42" s="206"/>
      <c r="I42" s="206"/>
      <c r="J42" s="208"/>
      <c r="K42" s="498"/>
      <c r="L42" s="209"/>
      <c r="M42" s="207"/>
      <c r="N42" s="207"/>
      <c r="O42" s="207"/>
      <c r="P42" s="207"/>
      <c r="Q42" s="208"/>
      <c r="R42" s="206"/>
      <c r="S42" s="206"/>
      <c r="T42" s="206"/>
      <c r="U42" s="206"/>
      <c r="V42" s="209"/>
      <c r="X42" s="162">
        <f t="shared" si="1"/>
        <v>0</v>
      </c>
      <c r="Y42" s="158">
        <f t="shared" si="2"/>
        <v>0</v>
      </c>
      <c r="Z42" s="158">
        <f t="shared" si="3"/>
        <v>0</v>
      </c>
      <c r="AA42" s="959">
        <f t="shared" si="4"/>
        <v>0</v>
      </c>
      <c r="AC42" s="162">
        <f t="shared" si="5"/>
        <v>0</v>
      </c>
      <c r="AD42" s="158">
        <f t="shared" si="6"/>
        <v>0</v>
      </c>
      <c r="AE42" s="158">
        <f t="shared" si="7"/>
        <v>0</v>
      </c>
      <c r="AF42" s="163">
        <f t="shared" si="8"/>
        <v>0</v>
      </c>
    </row>
    <row r="43" spans="1:32" x14ac:dyDescent="0.25">
      <c r="A43" s="150" t="str">
        <f>IF(ISBLANK('A1'!B43),"",IF(ISBLANK('A1'!D43),'A1'!A43&amp;"-"&amp;'A1'!B43,'A1'!A43&amp;"-"&amp;'A1'!B43&amp;"; "&amp;'A1'!D43))</f>
        <v/>
      </c>
      <c r="B43" s="153" t="str">
        <f>IF(ISBLANK('A1'!G43),"",'A1'!G43)</f>
        <v/>
      </c>
      <c r="C43" s="266" t="str">
        <f>IF(ISBLANK('A2'!O43),"",'A2'!O43)</f>
        <v/>
      </c>
      <c r="D43" s="205"/>
      <c r="E43" s="206"/>
      <c r="F43" s="206"/>
      <c r="G43" s="206"/>
      <c r="H43" s="206"/>
      <c r="I43" s="206"/>
      <c r="J43" s="208"/>
      <c r="K43" s="498"/>
      <c r="L43" s="209"/>
      <c r="M43" s="207"/>
      <c r="N43" s="207"/>
      <c r="O43" s="207"/>
      <c r="P43" s="207"/>
      <c r="Q43" s="208"/>
      <c r="R43" s="206"/>
      <c r="S43" s="206"/>
      <c r="T43" s="206"/>
      <c r="U43" s="206"/>
      <c r="V43" s="209"/>
      <c r="X43" s="162">
        <f t="shared" si="1"/>
        <v>0</v>
      </c>
      <c r="Y43" s="158">
        <f t="shared" si="2"/>
        <v>0</v>
      </c>
      <c r="Z43" s="158">
        <f t="shared" si="3"/>
        <v>0</v>
      </c>
      <c r="AA43" s="959">
        <f t="shared" si="4"/>
        <v>0</v>
      </c>
      <c r="AC43" s="162">
        <f t="shared" si="5"/>
        <v>0</v>
      </c>
      <c r="AD43" s="158">
        <f t="shared" si="6"/>
        <v>0</v>
      </c>
      <c r="AE43" s="158">
        <f t="shared" si="7"/>
        <v>0</v>
      </c>
      <c r="AF43" s="163">
        <f t="shared" si="8"/>
        <v>0</v>
      </c>
    </row>
    <row r="44" spans="1:32" x14ac:dyDescent="0.25">
      <c r="A44" s="150" t="str">
        <f>IF(ISBLANK('A1'!B44),"",IF(ISBLANK('A1'!D44),'A1'!A44&amp;"-"&amp;'A1'!B44,'A1'!A44&amp;"-"&amp;'A1'!B44&amp;"; "&amp;'A1'!D44))</f>
        <v/>
      </c>
      <c r="B44" s="153" t="str">
        <f>IF(ISBLANK('A1'!G44),"",'A1'!G44)</f>
        <v/>
      </c>
      <c r="C44" s="266" t="str">
        <f>IF(ISBLANK('A2'!O44),"",'A2'!O44)</f>
        <v/>
      </c>
      <c r="D44" s="205"/>
      <c r="E44" s="206"/>
      <c r="F44" s="206"/>
      <c r="G44" s="206"/>
      <c r="H44" s="206"/>
      <c r="I44" s="206"/>
      <c r="J44" s="208"/>
      <c r="K44" s="498"/>
      <c r="L44" s="209"/>
      <c r="M44" s="207"/>
      <c r="N44" s="207"/>
      <c r="O44" s="207"/>
      <c r="P44" s="207"/>
      <c r="Q44" s="208"/>
      <c r="R44" s="206"/>
      <c r="S44" s="206"/>
      <c r="T44" s="206"/>
      <c r="U44" s="206"/>
      <c r="V44" s="209"/>
      <c r="X44" s="162">
        <f t="shared" si="1"/>
        <v>0</v>
      </c>
      <c r="Y44" s="158">
        <f t="shared" si="2"/>
        <v>0</v>
      </c>
      <c r="Z44" s="158">
        <f t="shared" si="3"/>
        <v>0</v>
      </c>
      <c r="AA44" s="959">
        <f t="shared" si="4"/>
        <v>0</v>
      </c>
      <c r="AC44" s="162">
        <f t="shared" si="5"/>
        <v>0</v>
      </c>
      <c r="AD44" s="158">
        <f t="shared" si="6"/>
        <v>0</v>
      </c>
      <c r="AE44" s="158">
        <f t="shared" si="7"/>
        <v>0</v>
      </c>
      <c r="AF44" s="163">
        <f t="shared" si="8"/>
        <v>0</v>
      </c>
    </row>
    <row r="45" spans="1:32" x14ac:dyDescent="0.25">
      <c r="A45" s="150" t="str">
        <f>IF(ISBLANK('A1'!B45),"",IF(ISBLANK('A1'!D45),'A1'!A45&amp;"-"&amp;'A1'!B45,'A1'!A45&amp;"-"&amp;'A1'!B45&amp;"; "&amp;'A1'!D45))</f>
        <v/>
      </c>
      <c r="B45" s="153" t="str">
        <f>IF(ISBLANK('A1'!G45),"",'A1'!G45)</f>
        <v/>
      </c>
      <c r="C45" s="266" t="str">
        <f>IF(ISBLANK('A2'!O45),"",'A2'!O45)</f>
        <v/>
      </c>
      <c r="D45" s="205"/>
      <c r="E45" s="206"/>
      <c r="F45" s="206"/>
      <c r="G45" s="206"/>
      <c r="H45" s="206"/>
      <c r="I45" s="206"/>
      <c r="J45" s="208"/>
      <c r="K45" s="498"/>
      <c r="L45" s="209"/>
      <c r="M45" s="207"/>
      <c r="N45" s="207"/>
      <c r="O45" s="207"/>
      <c r="P45" s="207"/>
      <c r="Q45" s="208"/>
      <c r="R45" s="206"/>
      <c r="S45" s="206"/>
      <c r="T45" s="206"/>
      <c r="U45" s="206"/>
      <c r="V45" s="209"/>
      <c r="X45" s="162">
        <f t="shared" si="1"/>
        <v>0</v>
      </c>
      <c r="Y45" s="158">
        <f t="shared" si="2"/>
        <v>0</v>
      </c>
      <c r="Z45" s="158">
        <f t="shared" si="3"/>
        <v>0</v>
      </c>
      <c r="AA45" s="959">
        <f t="shared" si="4"/>
        <v>0</v>
      </c>
      <c r="AC45" s="162">
        <f t="shared" si="5"/>
        <v>0</v>
      </c>
      <c r="AD45" s="158">
        <f t="shared" si="6"/>
        <v>0</v>
      </c>
      <c r="AE45" s="158">
        <f t="shared" si="7"/>
        <v>0</v>
      </c>
      <c r="AF45" s="163">
        <f t="shared" si="8"/>
        <v>0</v>
      </c>
    </row>
    <row r="46" spans="1:32" x14ac:dyDescent="0.25">
      <c r="A46" s="150" t="str">
        <f>IF(ISBLANK('A1'!B46),"",IF(ISBLANK('A1'!D46),'A1'!A46&amp;"-"&amp;'A1'!B46,'A1'!A46&amp;"-"&amp;'A1'!B46&amp;"; "&amp;'A1'!D46))</f>
        <v/>
      </c>
      <c r="B46" s="153" t="str">
        <f>IF(ISBLANK('A1'!G46),"",'A1'!G46)</f>
        <v/>
      </c>
      <c r="C46" s="266" t="str">
        <f>IF(ISBLANK('A2'!O46),"",'A2'!O46)</f>
        <v/>
      </c>
      <c r="D46" s="205"/>
      <c r="E46" s="206"/>
      <c r="F46" s="206"/>
      <c r="G46" s="206"/>
      <c r="H46" s="206"/>
      <c r="I46" s="206"/>
      <c r="J46" s="208"/>
      <c r="K46" s="498"/>
      <c r="L46" s="209"/>
      <c r="M46" s="207"/>
      <c r="N46" s="207"/>
      <c r="O46" s="207"/>
      <c r="P46" s="207"/>
      <c r="Q46" s="208"/>
      <c r="R46" s="206"/>
      <c r="S46" s="206"/>
      <c r="T46" s="206"/>
      <c r="U46" s="206"/>
      <c r="V46" s="209"/>
      <c r="X46" s="162">
        <f t="shared" si="1"/>
        <v>0</v>
      </c>
      <c r="Y46" s="158">
        <f t="shared" si="2"/>
        <v>0</v>
      </c>
      <c r="Z46" s="158">
        <f t="shared" si="3"/>
        <v>0</v>
      </c>
      <c r="AA46" s="959">
        <f t="shared" si="4"/>
        <v>0</v>
      </c>
      <c r="AC46" s="162">
        <f t="shared" si="5"/>
        <v>0</v>
      </c>
      <c r="AD46" s="158">
        <f t="shared" si="6"/>
        <v>0</v>
      </c>
      <c r="AE46" s="158">
        <f t="shared" si="7"/>
        <v>0</v>
      </c>
      <c r="AF46" s="163">
        <f t="shared" si="8"/>
        <v>0</v>
      </c>
    </row>
    <row r="47" spans="1:32" x14ac:dyDescent="0.25">
      <c r="A47" s="150" t="str">
        <f>IF(ISBLANK('A1'!B47),"",IF(ISBLANK('A1'!D47),'A1'!A47&amp;"-"&amp;'A1'!B47,'A1'!A47&amp;"-"&amp;'A1'!B47&amp;"; "&amp;'A1'!D47))</f>
        <v/>
      </c>
      <c r="B47" s="153" t="str">
        <f>IF(ISBLANK('A1'!G47),"",'A1'!G47)</f>
        <v/>
      </c>
      <c r="C47" s="266" t="str">
        <f>IF(ISBLANK('A2'!O47),"",'A2'!O47)</f>
        <v/>
      </c>
      <c r="D47" s="205"/>
      <c r="E47" s="206"/>
      <c r="F47" s="206"/>
      <c r="G47" s="206"/>
      <c r="H47" s="206"/>
      <c r="I47" s="206"/>
      <c r="J47" s="208"/>
      <c r="K47" s="498"/>
      <c r="L47" s="209"/>
      <c r="M47" s="207"/>
      <c r="N47" s="207"/>
      <c r="O47" s="207"/>
      <c r="P47" s="207"/>
      <c r="Q47" s="208"/>
      <c r="R47" s="206"/>
      <c r="S47" s="206"/>
      <c r="T47" s="206"/>
      <c r="U47" s="206"/>
      <c r="V47" s="209"/>
      <c r="X47" s="162">
        <f t="shared" si="1"/>
        <v>0</v>
      </c>
      <c r="Y47" s="158">
        <f t="shared" si="2"/>
        <v>0</v>
      </c>
      <c r="Z47" s="158">
        <f t="shared" si="3"/>
        <v>0</v>
      </c>
      <c r="AA47" s="959">
        <f t="shared" si="4"/>
        <v>0</v>
      </c>
      <c r="AC47" s="162">
        <f t="shared" si="5"/>
        <v>0</v>
      </c>
      <c r="AD47" s="158">
        <f t="shared" si="6"/>
        <v>0</v>
      </c>
      <c r="AE47" s="158">
        <f t="shared" si="7"/>
        <v>0</v>
      </c>
      <c r="AF47" s="163">
        <f t="shared" si="8"/>
        <v>0</v>
      </c>
    </row>
    <row r="48" spans="1:32" x14ac:dyDescent="0.25">
      <c r="A48" s="150" t="str">
        <f>IF(ISBLANK('A1'!B48),"",IF(ISBLANK('A1'!D48),'A1'!A48&amp;"-"&amp;'A1'!B48,'A1'!A48&amp;"-"&amp;'A1'!B48&amp;"; "&amp;'A1'!D48))</f>
        <v/>
      </c>
      <c r="B48" s="153" t="str">
        <f>IF(ISBLANK('A1'!G48),"",'A1'!G48)</f>
        <v/>
      </c>
      <c r="C48" s="266" t="str">
        <f>IF(ISBLANK('A2'!O48),"",'A2'!O48)</f>
        <v/>
      </c>
      <c r="D48" s="205"/>
      <c r="E48" s="206"/>
      <c r="F48" s="206"/>
      <c r="G48" s="206"/>
      <c r="H48" s="206"/>
      <c r="I48" s="206"/>
      <c r="J48" s="208"/>
      <c r="K48" s="498"/>
      <c r="L48" s="209"/>
      <c r="M48" s="207"/>
      <c r="N48" s="207"/>
      <c r="O48" s="207"/>
      <c r="P48" s="207"/>
      <c r="Q48" s="208"/>
      <c r="R48" s="206"/>
      <c r="S48" s="206"/>
      <c r="T48" s="206"/>
      <c r="U48" s="206"/>
      <c r="V48" s="209"/>
      <c r="X48" s="162">
        <f t="shared" si="1"/>
        <v>0</v>
      </c>
      <c r="Y48" s="158">
        <f t="shared" si="2"/>
        <v>0</v>
      </c>
      <c r="Z48" s="158">
        <f t="shared" si="3"/>
        <v>0</v>
      </c>
      <c r="AA48" s="959">
        <f t="shared" si="4"/>
        <v>0</v>
      </c>
      <c r="AC48" s="162">
        <f t="shared" si="5"/>
        <v>0</v>
      </c>
      <c r="AD48" s="158">
        <f t="shared" si="6"/>
        <v>0</v>
      </c>
      <c r="AE48" s="158">
        <f t="shared" si="7"/>
        <v>0</v>
      </c>
      <c r="AF48" s="163">
        <f t="shared" si="8"/>
        <v>0</v>
      </c>
    </row>
    <row r="49" spans="1:32" x14ac:dyDescent="0.25">
      <c r="A49" s="150" t="str">
        <f>IF(ISBLANK('A1'!B49),"",IF(ISBLANK('A1'!D49),'A1'!A49&amp;"-"&amp;'A1'!B49,'A1'!A49&amp;"-"&amp;'A1'!B49&amp;"; "&amp;'A1'!D49))</f>
        <v/>
      </c>
      <c r="B49" s="153" t="str">
        <f>IF(ISBLANK('A1'!G49),"",'A1'!G49)</f>
        <v/>
      </c>
      <c r="C49" s="266" t="str">
        <f>IF(ISBLANK('A2'!O49),"",'A2'!O49)</f>
        <v/>
      </c>
      <c r="D49" s="205"/>
      <c r="E49" s="206"/>
      <c r="F49" s="206"/>
      <c r="G49" s="206"/>
      <c r="H49" s="206"/>
      <c r="I49" s="206"/>
      <c r="J49" s="208"/>
      <c r="K49" s="498"/>
      <c r="L49" s="209"/>
      <c r="M49" s="207"/>
      <c r="N49" s="207"/>
      <c r="O49" s="207"/>
      <c r="P49" s="207"/>
      <c r="Q49" s="208"/>
      <c r="R49" s="206"/>
      <c r="S49" s="206"/>
      <c r="T49" s="206"/>
      <c r="U49" s="206"/>
      <c r="V49" s="209"/>
      <c r="X49" s="162">
        <f t="shared" si="1"/>
        <v>0</v>
      </c>
      <c r="Y49" s="158">
        <f t="shared" si="2"/>
        <v>0</v>
      </c>
      <c r="Z49" s="158">
        <f t="shared" si="3"/>
        <v>0</v>
      </c>
      <c r="AA49" s="959">
        <f t="shared" si="4"/>
        <v>0</v>
      </c>
      <c r="AC49" s="162">
        <f t="shared" si="5"/>
        <v>0</v>
      </c>
      <c r="AD49" s="158">
        <f t="shared" si="6"/>
        <v>0</v>
      </c>
      <c r="AE49" s="158">
        <f t="shared" si="7"/>
        <v>0</v>
      </c>
      <c r="AF49" s="163">
        <f t="shared" si="8"/>
        <v>0</v>
      </c>
    </row>
    <row r="50" spans="1:32" x14ac:dyDescent="0.25">
      <c r="A50" s="150" t="str">
        <f>IF(ISBLANK('A1'!B50),"",IF(ISBLANK('A1'!D50),'A1'!A50&amp;"-"&amp;'A1'!B50,'A1'!A50&amp;"-"&amp;'A1'!B50&amp;"; "&amp;'A1'!D50))</f>
        <v/>
      </c>
      <c r="B50" s="153" t="str">
        <f>IF(ISBLANK('A1'!G50),"",'A1'!G50)</f>
        <v/>
      </c>
      <c r="C50" s="266" t="str">
        <f>IF(ISBLANK('A2'!O50),"",'A2'!O50)</f>
        <v/>
      </c>
      <c r="D50" s="205"/>
      <c r="E50" s="206"/>
      <c r="F50" s="206"/>
      <c r="G50" s="206"/>
      <c r="H50" s="206"/>
      <c r="I50" s="206"/>
      <c r="J50" s="208"/>
      <c r="K50" s="498"/>
      <c r="L50" s="209"/>
      <c r="M50" s="207"/>
      <c r="N50" s="207"/>
      <c r="O50" s="207"/>
      <c r="P50" s="207"/>
      <c r="Q50" s="208"/>
      <c r="R50" s="206"/>
      <c r="S50" s="206"/>
      <c r="T50" s="206"/>
      <c r="U50" s="206"/>
      <c r="V50" s="209"/>
      <c r="X50" s="162">
        <f t="shared" si="1"/>
        <v>0</v>
      </c>
      <c r="Y50" s="158">
        <f t="shared" si="2"/>
        <v>0</v>
      </c>
      <c r="Z50" s="158">
        <f t="shared" si="3"/>
        <v>0</v>
      </c>
      <c r="AA50" s="959">
        <f t="shared" si="4"/>
        <v>0</v>
      </c>
      <c r="AC50" s="162">
        <f t="shared" si="5"/>
        <v>0</v>
      </c>
      <c r="AD50" s="158">
        <f t="shared" si="6"/>
        <v>0</v>
      </c>
      <c r="AE50" s="158">
        <f t="shared" si="7"/>
        <v>0</v>
      </c>
      <c r="AF50" s="163">
        <f t="shared" si="8"/>
        <v>0</v>
      </c>
    </row>
    <row r="51" spans="1:32" x14ac:dyDescent="0.25">
      <c r="A51" s="150" t="str">
        <f>IF(ISBLANK('A1'!B51),"",IF(ISBLANK('A1'!D51),'A1'!A51&amp;"-"&amp;'A1'!B51,'A1'!A51&amp;"-"&amp;'A1'!B51&amp;"; "&amp;'A1'!D51))</f>
        <v/>
      </c>
      <c r="B51" s="153" t="str">
        <f>IF(ISBLANK('A1'!G51),"",'A1'!G51)</f>
        <v/>
      </c>
      <c r="C51" s="266" t="str">
        <f>IF(ISBLANK('A2'!O51),"",'A2'!O51)</f>
        <v/>
      </c>
      <c r="D51" s="205"/>
      <c r="E51" s="206"/>
      <c r="F51" s="206"/>
      <c r="G51" s="206"/>
      <c r="H51" s="206"/>
      <c r="I51" s="206"/>
      <c r="J51" s="208"/>
      <c r="K51" s="498"/>
      <c r="L51" s="209"/>
      <c r="M51" s="207"/>
      <c r="N51" s="207"/>
      <c r="O51" s="207"/>
      <c r="P51" s="207"/>
      <c r="Q51" s="208"/>
      <c r="R51" s="206"/>
      <c r="S51" s="206"/>
      <c r="T51" s="206"/>
      <c r="U51" s="206"/>
      <c r="V51" s="209"/>
      <c r="X51" s="162">
        <f t="shared" si="1"/>
        <v>0</v>
      </c>
      <c r="Y51" s="158">
        <f t="shared" si="2"/>
        <v>0</v>
      </c>
      <c r="Z51" s="158">
        <f t="shared" si="3"/>
        <v>0</v>
      </c>
      <c r="AA51" s="959">
        <f t="shared" si="4"/>
        <v>0</v>
      </c>
      <c r="AC51" s="162">
        <f t="shared" si="5"/>
        <v>0</v>
      </c>
      <c r="AD51" s="158">
        <f t="shared" si="6"/>
        <v>0</v>
      </c>
      <c r="AE51" s="158">
        <f t="shared" si="7"/>
        <v>0</v>
      </c>
      <c r="AF51" s="163">
        <f t="shared" si="8"/>
        <v>0</v>
      </c>
    </row>
    <row r="52" spans="1:32" x14ac:dyDescent="0.25">
      <c r="A52" s="150" t="str">
        <f>IF(ISBLANK('A1'!B52),"",IF(ISBLANK('A1'!D52),'A1'!A52&amp;"-"&amp;'A1'!B52,'A1'!A52&amp;"-"&amp;'A1'!B52&amp;"; "&amp;'A1'!D52))</f>
        <v/>
      </c>
      <c r="B52" s="153" t="str">
        <f>IF(ISBLANK('A1'!G52),"",'A1'!G52)</f>
        <v/>
      </c>
      <c r="C52" s="266" t="str">
        <f>IF(ISBLANK('A2'!O52),"",'A2'!O52)</f>
        <v/>
      </c>
      <c r="D52" s="205"/>
      <c r="E52" s="206"/>
      <c r="F52" s="206"/>
      <c r="G52" s="206"/>
      <c r="H52" s="206"/>
      <c r="I52" s="206"/>
      <c r="J52" s="208"/>
      <c r="K52" s="498"/>
      <c r="L52" s="209"/>
      <c r="M52" s="207"/>
      <c r="N52" s="207"/>
      <c r="O52" s="207"/>
      <c r="P52" s="207"/>
      <c r="Q52" s="208"/>
      <c r="R52" s="206"/>
      <c r="S52" s="206"/>
      <c r="T52" s="206"/>
      <c r="U52" s="206"/>
      <c r="V52" s="209"/>
      <c r="X52" s="162">
        <f t="shared" si="1"/>
        <v>0</v>
      </c>
      <c r="Y52" s="158">
        <f t="shared" si="2"/>
        <v>0</v>
      </c>
      <c r="Z52" s="158">
        <f t="shared" si="3"/>
        <v>0</v>
      </c>
      <c r="AA52" s="959">
        <f t="shared" si="4"/>
        <v>0</v>
      </c>
      <c r="AC52" s="162">
        <f t="shared" si="5"/>
        <v>0</v>
      </c>
      <c r="AD52" s="158">
        <f t="shared" si="6"/>
        <v>0</v>
      </c>
      <c r="AE52" s="158">
        <f t="shared" si="7"/>
        <v>0</v>
      </c>
      <c r="AF52" s="163">
        <f t="shared" si="8"/>
        <v>0</v>
      </c>
    </row>
    <row r="53" spans="1:32" x14ac:dyDescent="0.25">
      <c r="A53" s="150" t="str">
        <f>IF(ISBLANK('A1'!B53),"",IF(ISBLANK('A1'!D53),'A1'!A53&amp;"-"&amp;'A1'!B53,'A1'!A53&amp;"-"&amp;'A1'!B53&amp;"; "&amp;'A1'!D53))</f>
        <v/>
      </c>
      <c r="B53" s="153" t="str">
        <f>IF(ISBLANK('A1'!G53),"",'A1'!G53)</f>
        <v/>
      </c>
      <c r="C53" s="266" t="str">
        <f>IF(ISBLANK('A2'!O53),"",'A2'!O53)</f>
        <v/>
      </c>
      <c r="D53" s="205"/>
      <c r="E53" s="206"/>
      <c r="F53" s="206"/>
      <c r="G53" s="206"/>
      <c r="H53" s="206"/>
      <c r="I53" s="206"/>
      <c r="J53" s="208"/>
      <c r="K53" s="498"/>
      <c r="L53" s="209"/>
      <c r="M53" s="207"/>
      <c r="N53" s="207"/>
      <c r="O53" s="207"/>
      <c r="P53" s="207"/>
      <c r="Q53" s="208"/>
      <c r="R53" s="206"/>
      <c r="S53" s="206"/>
      <c r="T53" s="206"/>
      <c r="U53" s="206"/>
      <c r="V53" s="209"/>
      <c r="X53" s="162">
        <f t="shared" si="1"/>
        <v>0</v>
      </c>
      <c r="Y53" s="158">
        <f t="shared" si="2"/>
        <v>0</v>
      </c>
      <c r="Z53" s="158">
        <f t="shared" si="3"/>
        <v>0</v>
      </c>
      <c r="AA53" s="959">
        <f t="shared" si="4"/>
        <v>0</v>
      </c>
      <c r="AC53" s="162">
        <f t="shared" si="5"/>
        <v>0</v>
      </c>
      <c r="AD53" s="158">
        <f t="shared" si="6"/>
        <v>0</v>
      </c>
      <c r="AE53" s="158">
        <f t="shared" si="7"/>
        <v>0</v>
      </c>
      <c r="AF53" s="163">
        <f t="shared" si="8"/>
        <v>0</v>
      </c>
    </row>
    <row r="54" spans="1:32" x14ac:dyDescent="0.25">
      <c r="A54" s="150" t="str">
        <f>IF(ISBLANK('A1'!B54),"",IF(ISBLANK('A1'!D54),'A1'!A54&amp;"-"&amp;'A1'!B54,'A1'!A54&amp;"-"&amp;'A1'!B54&amp;"; "&amp;'A1'!D54))</f>
        <v/>
      </c>
      <c r="B54" s="153" t="str">
        <f>IF(ISBLANK('A1'!G54),"",'A1'!G54)</f>
        <v/>
      </c>
      <c r="C54" s="266" t="str">
        <f>IF(ISBLANK('A2'!O54),"",'A2'!O54)</f>
        <v/>
      </c>
      <c r="D54" s="205"/>
      <c r="E54" s="206"/>
      <c r="F54" s="206"/>
      <c r="G54" s="206"/>
      <c r="H54" s="206"/>
      <c r="I54" s="206"/>
      <c r="J54" s="208"/>
      <c r="K54" s="498"/>
      <c r="L54" s="209"/>
      <c r="M54" s="207"/>
      <c r="N54" s="207"/>
      <c r="O54" s="207"/>
      <c r="P54" s="207"/>
      <c r="Q54" s="208"/>
      <c r="R54" s="206"/>
      <c r="S54" s="206"/>
      <c r="T54" s="206"/>
      <c r="U54" s="206"/>
      <c r="V54" s="209"/>
      <c r="X54" s="162">
        <f t="shared" si="1"/>
        <v>0</v>
      </c>
      <c r="Y54" s="158">
        <f t="shared" si="2"/>
        <v>0</v>
      </c>
      <c r="Z54" s="158">
        <f t="shared" si="3"/>
        <v>0</v>
      </c>
      <c r="AA54" s="959">
        <f t="shared" si="4"/>
        <v>0</v>
      </c>
      <c r="AC54" s="162">
        <f t="shared" si="5"/>
        <v>0</v>
      </c>
      <c r="AD54" s="158">
        <f t="shared" si="6"/>
        <v>0</v>
      </c>
      <c r="AE54" s="158">
        <f t="shared" si="7"/>
        <v>0</v>
      </c>
      <c r="AF54" s="163">
        <f t="shared" si="8"/>
        <v>0</v>
      </c>
    </row>
    <row r="55" spans="1:32" x14ac:dyDescent="0.25">
      <c r="A55" s="150" t="str">
        <f>IF(ISBLANK('A1'!B55),"",IF(ISBLANK('A1'!D55),'A1'!A55&amp;"-"&amp;'A1'!B55,'A1'!A55&amp;"-"&amp;'A1'!B55&amp;"; "&amp;'A1'!D55))</f>
        <v/>
      </c>
      <c r="B55" s="153" t="str">
        <f>IF(ISBLANK('A1'!G55),"",'A1'!G55)</f>
        <v/>
      </c>
      <c r="C55" s="266" t="str">
        <f>IF(ISBLANK('A2'!O55),"",'A2'!O55)</f>
        <v/>
      </c>
      <c r="D55" s="205"/>
      <c r="E55" s="206"/>
      <c r="F55" s="206"/>
      <c r="G55" s="206"/>
      <c r="H55" s="206"/>
      <c r="I55" s="206"/>
      <c r="J55" s="208"/>
      <c r="K55" s="498"/>
      <c r="L55" s="209"/>
      <c r="M55" s="207"/>
      <c r="N55" s="207"/>
      <c r="O55" s="207"/>
      <c r="P55" s="207"/>
      <c r="Q55" s="208"/>
      <c r="R55" s="206"/>
      <c r="S55" s="206"/>
      <c r="T55" s="206"/>
      <c r="U55" s="206"/>
      <c r="V55" s="209"/>
      <c r="X55" s="162">
        <f t="shared" si="1"/>
        <v>0</v>
      </c>
      <c r="Y55" s="158">
        <f t="shared" si="2"/>
        <v>0</v>
      </c>
      <c r="Z55" s="158">
        <f t="shared" si="3"/>
        <v>0</v>
      </c>
      <c r="AA55" s="959">
        <f t="shared" si="4"/>
        <v>0</v>
      </c>
      <c r="AC55" s="162">
        <f t="shared" si="5"/>
        <v>0</v>
      </c>
      <c r="AD55" s="158">
        <f t="shared" si="6"/>
        <v>0</v>
      </c>
      <c r="AE55" s="158">
        <f t="shared" si="7"/>
        <v>0</v>
      </c>
      <c r="AF55" s="163">
        <f t="shared" si="8"/>
        <v>0</v>
      </c>
    </row>
    <row r="56" spans="1:32" x14ac:dyDescent="0.25">
      <c r="A56" s="150" t="str">
        <f>IF(ISBLANK('A1'!B56),"",IF(ISBLANK('A1'!D56),'A1'!A56&amp;"-"&amp;'A1'!B56,'A1'!A56&amp;"-"&amp;'A1'!B56&amp;"; "&amp;'A1'!D56))</f>
        <v/>
      </c>
      <c r="B56" s="153" t="str">
        <f>IF(ISBLANK('A1'!G56),"",'A1'!G56)</f>
        <v/>
      </c>
      <c r="C56" s="266" t="str">
        <f>IF(ISBLANK('A2'!O56),"",'A2'!O56)</f>
        <v/>
      </c>
      <c r="D56" s="205"/>
      <c r="E56" s="206"/>
      <c r="F56" s="206"/>
      <c r="G56" s="206"/>
      <c r="H56" s="206"/>
      <c r="I56" s="206"/>
      <c r="J56" s="208"/>
      <c r="K56" s="498"/>
      <c r="L56" s="209"/>
      <c r="M56" s="207"/>
      <c r="N56" s="207"/>
      <c r="O56" s="207"/>
      <c r="P56" s="207"/>
      <c r="Q56" s="208"/>
      <c r="R56" s="206"/>
      <c r="S56" s="206"/>
      <c r="T56" s="206"/>
      <c r="U56" s="206"/>
      <c r="V56" s="209"/>
      <c r="X56" s="162">
        <f t="shared" si="1"/>
        <v>0</v>
      </c>
      <c r="Y56" s="158">
        <f t="shared" si="2"/>
        <v>0</v>
      </c>
      <c r="Z56" s="158">
        <f t="shared" si="3"/>
        <v>0</v>
      </c>
      <c r="AA56" s="959">
        <f t="shared" si="4"/>
        <v>0</v>
      </c>
      <c r="AC56" s="162">
        <f t="shared" si="5"/>
        <v>0</v>
      </c>
      <c r="AD56" s="158">
        <f t="shared" si="6"/>
        <v>0</v>
      </c>
      <c r="AE56" s="158">
        <f t="shared" si="7"/>
        <v>0</v>
      </c>
      <c r="AF56" s="163">
        <f t="shared" si="8"/>
        <v>0</v>
      </c>
    </row>
    <row r="57" spans="1:32" x14ac:dyDescent="0.25">
      <c r="A57" s="150" t="str">
        <f>IF(ISBLANK('A1'!B57),"",IF(ISBLANK('A1'!D57),'A1'!A57&amp;"-"&amp;'A1'!B57,'A1'!A57&amp;"-"&amp;'A1'!B57&amp;"; "&amp;'A1'!D57))</f>
        <v/>
      </c>
      <c r="B57" s="153" t="str">
        <f>IF(ISBLANK('A1'!G57),"",'A1'!G57)</f>
        <v/>
      </c>
      <c r="C57" s="266" t="str">
        <f>IF(ISBLANK('A2'!O57),"",'A2'!O57)</f>
        <v/>
      </c>
      <c r="D57" s="205"/>
      <c r="E57" s="206"/>
      <c r="F57" s="206"/>
      <c r="G57" s="206"/>
      <c r="H57" s="206"/>
      <c r="I57" s="206"/>
      <c r="J57" s="208"/>
      <c r="K57" s="498"/>
      <c r="L57" s="209"/>
      <c r="M57" s="207"/>
      <c r="N57" s="207"/>
      <c r="O57" s="207"/>
      <c r="P57" s="207"/>
      <c r="Q57" s="208"/>
      <c r="R57" s="206"/>
      <c r="S57" s="206"/>
      <c r="T57" s="206"/>
      <c r="U57" s="206"/>
      <c r="V57" s="209"/>
      <c r="X57" s="162">
        <f t="shared" si="1"/>
        <v>0</v>
      </c>
      <c r="Y57" s="158">
        <f t="shared" si="2"/>
        <v>0</v>
      </c>
      <c r="Z57" s="158">
        <f t="shared" si="3"/>
        <v>0</v>
      </c>
      <c r="AA57" s="959">
        <f t="shared" si="4"/>
        <v>0</v>
      </c>
      <c r="AC57" s="162">
        <f t="shared" si="5"/>
        <v>0</v>
      </c>
      <c r="AD57" s="158">
        <f t="shared" si="6"/>
        <v>0</v>
      </c>
      <c r="AE57" s="158">
        <f t="shared" si="7"/>
        <v>0</v>
      </c>
      <c r="AF57" s="163">
        <f t="shared" si="8"/>
        <v>0</v>
      </c>
    </row>
    <row r="58" spans="1:32" x14ac:dyDescent="0.25">
      <c r="A58" s="150" t="str">
        <f>IF(ISBLANK('A1'!B58),"",IF(ISBLANK('A1'!D58),'A1'!A58&amp;"-"&amp;'A1'!B58,'A1'!A58&amp;"-"&amp;'A1'!B58&amp;"; "&amp;'A1'!D58))</f>
        <v/>
      </c>
      <c r="B58" s="153" t="str">
        <f>IF(ISBLANK('A1'!G58),"",'A1'!G58)</f>
        <v/>
      </c>
      <c r="C58" s="266" t="str">
        <f>IF(ISBLANK('A2'!O58),"",'A2'!O58)</f>
        <v/>
      </c>
      <c r="D58" s="205"/>
      <c r="E58" s="206"/>
      <c r="F58" s="206"/>
      <c r="G58" s="206"/>
      <c r="H58" s="206"/>
      <c r="I58" s="206"/>
      <c r="J58" s="208"/>
      <c r="K58" s="498"/>
      <c r="L58" s="209"/>
      <c r="M58" s="207"/>
      <c r="N58" s="207"/>
      <c r="O58" s="207"/>
      <c r="P58" s="207"/>
      <c r="Q58" s="208"/>
      <c r="R58" s="206"/>
      <c r="S58" s="206"/>
      <c r="T58" s="206"/>
      <c r="U58" s="206"/>
      <c r="V58" s="209"/>
      <c r="X58" s="162">
        <f t="shared" si="1"/>
        <v>0</v>
      </c>
      <c r="Y58" s="158">
        <f t="shared" si="2"/>
        <v>0</v>
      </c>
      <c r="Z58" s="158">
        <f t="shared" si="3"/>
        <v>0</v>
      </c>
      <c r="AA58" s="959">
        <f t="shared" si="4"/>
        <v>0</v>
      </c>
      <c r="AC58" s="162">
        <f t="shared" si="5"/>
        <v>0</v>
      </c>
      <c r="AD58" s="158">
        <f t="shared" si="6"/>
        <v>0</v>
      </c>
      <c r="AE58" s="158">
        <f t="shared" si="7"/>
        <v>0</v>
      </c>
      <c r="AF58" s="163">
        <f t="shared" si="8"/>
        <v>0</v>
      </c>
    </row>
    <row r="59" spans="1:32" x14ac:dyDescent="0.25">
      <c r="A59" s="150" t="str">
        <f>IF(ISBLANK('A1'!B59),"",IF(ISBLANK('A1'!D59),'A1'!A59&amp;"-"&amp;'A1'!B59,'A1'!A59&amp;"-"&amp;'A1'!B59&amp;"; "&amp;'A1'!D59))</f>
        <v/>
      </c>
      <c r="B59" s="153" t="str">
        <f>IF(ISBLANK('A1'!G59),"",'A1'!G59)</f>
        <v/>
      </c>
      <c r="C59" s="266" t="str">
        <f>IF(ISBLANK('A2'!O59),"",'A2'!O59)</f>
        <v/>
      </c>
      <c r="D59" s="205"/>
      <c r="E59" s="206"/>
      <c r="F59" s="206"/>
      <c r="G59" s="206"/>
      <c r="H59" s="206"/>
      <c r="I59" s="206"/>
      <c r="J59" s="208"/>
      <c r="K59" s="498"/>
      <c r="L59" s="209"/>
      <c r="M59" s="207"/>
      <c r="N59" s="207"/>
      <c r="O59" s="207"/>
      <c r="P59" s="207"/>
      <c r="Q59" s="208"/>
      <c r="R59" s="206"/>
      <c r="S59" s="206"/>
      <c r="T59" s="206"/>
      <c r="U59" s="206"/>
      <c r="V59" s="209"/>
      <c r="X59" s="162">
        <f t="shared" si="1"/>
        <v>0</v>
      </c>
      <c r="Y59" s="158">
        <f t="shared" si="2"/>
        <v>0</v>
      </c>
      <c r="Z59" s="158">
        <f t="shared" si="3"/>
        <v>0</v>
      </c>
      <c r="AA59" s="959">
        <f t="shared" si="4"/>
        <v>0</v>
      </c>
      <c r="AC59" s="162">
        <f t="shared" si="5"/>
        <v>0</v>
      </c>
      <c r="AD59" s="158">
        <f t="shared" si="6"/>
        <v>0</v>
      </c>
      <c r="AE59" s="158">
        <f t="shared" si="7"/>
        <v>0</v>
      </c>
      <c r="AF59" s="163">
        <f t="shared" si="8"/>
        <v>0</v>
      </c>
    </row>
    <row r="60" spans="1:32" x14ac:dyDescent="0.25">
      <c r="A60" s="150" t="str">
        <f>IF(ISBLANK('A1'!B60),"",IF(ISBLANK('A1'!D60),'A1'!A60&amp;"-"&amp;'A1'!B60,'A1'!A60&amp;"-"&amp;'A1'!B60&amp;"; "&amp;'A1'!D60))</f>
        <v/>
      </c>
      <c r="B60" s="153" t="str">
        <f>IF(ISBLANK('A1'!G60),"",'A1'!G60)</f>
        <v/>
      </c>
      <c r="C60" s="266" t="str">
        <f>IF(ISBLANK('A2'!O60),"",'A2'!O60)</f>
        <v/>
      </c>
      <c r="D60" s="205"/>
      <c r="E60" s="206"/>
      <c r="F60" s="206"/>
      <c r="G60" s="206"/>
      <c r="H60" s="206"/>
      <c r="I60" s="206"/>
      <c r="J60" s="208"/>
      <c r="K60" s="498"/>
      <c r="L60" s="209"/>
      <c r="M60" s="207"/>
      <c r="N60" s="207"/>
      <c r="O60" s="207"/>
      <c r="P60" s="207"/>
      <c r="Q60" s="208"/>
      <c r="R60" s="206"/>
      <c r="S60" s="206"/>
      <c r="T60" s="206"/>
      <c r="U60" s="206"/>
      <c r="V60" s="209"/>
      <c r="X60" s="162">
        <f t="shared" si="1"/>
        <v>0</v>
      </c>
      <c r="Y60" s="158">
        <f t="shared" si="2"/>
        <v>0</v>
      </c>
      <c r="Z60" s="158">
        <f t="shared" si="3"/>
        <v>0</v>
      </c>
      <c r="AA60" s="959">
        <f t="shared" si="4"/>
        <v>0</v>
      </c>
      <c r="AC60" s="162">
        <f t="shared" si="5"/>
        <v>0</v>
      </c>
      <c r="AD60" s="158">
        <f t="shared" si="6"/>
        <v>0</v>
      </c>
      <c r="AE60" s="158">
        <f t="shared" si="7"/>
        <v>0</v>
      </c>
      <c r="AF60" s="163">
        <f t="shared" si="8"/>
        <v>0</v>
      </c>
    </row>
    <row r="61" spans="1:32" x14ac:dyDescent="0.25">
      <c r="A61" s="150" t="str">
        <f>IF(ISBLANK('A1'!B61),"",IF(ISBLANK('A1'!D61),'A1'!A61&amp;"-"&amp;'A1'!B61,'A1'!A61&amp;"-"&amp;'A1'!B61&amp;"; "&amp;'A1'!D61))</f>
        <v/>
      </c>
      <c r="B61" s="153" t="str">
        <f>IF(ISBLANK('A1'!G61),"",'A1'!G61)</f>
        <v/>
      </c>
      <c r="C61" s="266" t="str">
        <f>IF(ISBLANK('A2'!O61),"",'A2'!O61)</f>
        <v/>
      </c>
      <c r="D61" s="205"/>
      <c r="E61" s="206"/>
      <c r="F61" s="206"/>
      <c r="G61" s="206"/>
      <c r="H61" s="206"/>
      <c r="I61" s="206"/>
      <c r="J61" s="208"/>
      <c r="K61" s="498"/>
      <c r="L61" s="209"/>
      <c r="M61" s="207"/>
      <c r="N61" s="207"/>
      <c r="O61" s="207"/>
      <c r="P61" s="207"/>
      <c r="Q61" s="208"/>
      <c r="R61" s="206"/>
      <c r="S61" s="206"/>
      <c r="T61" s="206"/>
      <c r="U61" s="206"/>
      <c r="V61" s="209"/>
      <c r="X61" s="162">
        <f t="shared" si="1"/>
        <v>0</v>
      </c>
      <c r="Y61" s="158">
        <f t="shared" si="2"/>
        <v>0</v>
      </c>
      <c r="Z61" s="158">
        <f t="shared" si="3"/>
        <v>0</v>
      </c>
      <c r="AA61" s="959">
        <f t="shared" si="4"/>
        <v>0</v>
      </c>
      <c r="AC61" s="162">
        <f t="shared" si="5"/>
        <v>0</v>
      </c>
      <c r="AD61" s="158">
        <f t="shared" si="6"/>
        <v>0</v>
      </c>
      <c r="AE61" s="158">
        <f t="shared" si="7"/>
        <v>0</v>
      </c>
      <c r="AF61" s="163">
        <f t="shared" si="8"/>
        <v>0</v>
      </c>
    </row>
    <row r="62" spans="1:32" x14ac:dyDescent="0.25">
      <c r="A62" s="150" t="str">
        <f>IF(ISBLANK('A1'!B62),"",IF(ISBLANK('A1'!D62),'A1'!A62&amp;"-"&amp;'A1'!B62,'A1'!A62&amp;"-"&amp;'A1'!B62&amp;"; "&amp;'A1'!D62))</f>
        <v/>
      </c>
      <c r="B62" s="153" t="str">
        <f>IF(ISBLANK('A1'!G62),"",'A1'!G62)</f>
        <v/>
      </c>
      <c r="C62" s="266" t="str">
        <f>IF(ISBLANK('A2'!O62),"",'A2'!O62)</f>
        <v/>
      </c>
      <c r="D62" s="205"/>
      <c r="E62" s="206"/>
      <c r="F62" s="206"/>
      <c r="G62" s="206"/>
      <c r="H62" s="206"/>
      <c r="I62" s="206"/>
      <c r="J62" s="208"/>
      <c r="K62" s="498"/>
      <c r="L62" s="209"/>
      <c r="M62" s="207"/>
      <c r="N62" s="207"/>
      <c r="O62" s="207"/>
      <c r="P62" s="207"/>
      <c r="Q62" s="208"/>
      <c r="R62" s="206"/>
      <c r="S62" s="206"/>
      <c r="T62" s="206"/>
      <c r="U62" s="206"/>
      <c r="V62" s="209"/>
      <c r="X62" s="162">
        <f t="shared" si="1"/>
        <v>0</v>
      </c>
      <c r="Y62" s="158">
        <f t="shared" si="2"/>
        <v>0</v>
      </c>
      <c r="Z62" s="158">
        <f t="shared" si="3"/>
        <v>0</v>
      </c>
      <c r="AA62" s="959">
        <f t="shared" si="4"/>
        <v>0</v>
      </c>
      <c r="AC62" s="162">
        <f t="shared" si="5"/>
        <v>0</v>
      </c>
      <c r="AD62" s="158">
        <f t="shared" si="6"/>
        <v>0</v>
      </c>
      <c r="AE62" s="158">
        <f t="shared" si="7"/>
        <v>0</v>
      </c>
      <c r="AF62" s="163">
        <f t="shared" si="8"/>
        <v>0</v>
      </c>
    </row>
    <row r="63" spans="1:32" x14ac:dyDescent="0.25">
      <c r="A63" s="150" t="str">
        <f>IF(ISBLANK('A1'!B63),"",IF(ISBLANK('A1'!D63),'A1'!A63&amp;"-"&amp;'A1'!B63,'A1'!A63&amp;"-"&amp;'A1'!B63&amp;"; "&amp;'A1'!D63))</f>
        <v/>
      </c>
      <c r="B63" s="153" t="str">
        <f>IF(ISBLANK('A1'!G63),"",'A1'!G63)</f>
        <v/>
      </c>
      <c r="C63" s="266" t="str">
        <f>IF(ISBLANK('A2'!O63),"",'A2'!O63)</f>
        <v/>
      </c>
      <c r="D63" s="205"/>
      <c r="E63" s="206"/>
      <c r="F63" s="206"/>
      <c r="G63" s="206"/>
      <c r="H63" s="206"/>
      <c r="I63" s="206"/>
      <c r="J63" s="208"/>
      <c r="K63" s="498"/>
      <c r="L63" s="209"/>
      <c r="M63" s="207"/>
      <c r="N63" s="207"/>
      <c r="O63" s="207"/>
      <c r="P63" s="207"/>
      <c r="Q63" s="208"/>
      <c r="R63" s="206"/>
      <c r="S63" s="206"/>
      <c r="T63" s="206"/>
      <c r="U63" s="206"/>
      <c r="V63" s="209"/>
      <c r="X63" s="162">
        <f t="shared" si="1"/>
        <v>0</v>
      </c>
      <c r="Y63" s="158">
        <f t="shared" si="2"/>
        <v>0</v>
      </c>
      <c r="Z63" s="158">
        <f t="shared" si="3"/>
        <v>0</v>
      </c>
      <c r="AA63" s="959">
        <f t="shared" si="4"/>
        <v>0</v>
      </c>
      <c r="AC63" s="162">
        <f t="shared" si="5"/>
        <v>0</v>
      </c>
      <c r="AD63" s="158">
        <f t="shared" si="6"/>
        <v>0</v>
      </c>
      <c r="AE63" s="158">
        <f t="shared" si="7"/>
        <v>0</v>
      </c>
      <c r="AF63" s="163">
        <f t="shared" si="8"/>
        <v>0</v>
      </c>
    </row>
    <row r="64" spans="1:32" x14ac:dyDescent="0.25">
      <c r="A64" s="150" t="str">
        <f>IF(ISBLANK('A1'!B64),"",IF(ISBLANK('A1'!D64),'A1'!A64&amp;"-"&amp;'A1'!B64,'A1'!A64&amp;"-"&amp;'A1'!B64&amp;"; "&amp;'A1'!D64))</f>
        <v/>
      </c>
      <c r="B64" s="153" t="str">
        <f>IF(ISBLANK('A1'!G64),"",'A1'!G64)</f>
        <v/>
      </c>
      <c r="C64" s="266" t="str">
        <f>IF(ISBLANK('A2'!O64),"",'A2'!O64)</f>
        <v/>
      </c>
      <c r="D64" s="205"/>
      <c r="E64" s="206"/>
      <c r="F64" s="206"/>
      <c r="G64" s="206"/>
      <c r="H64" s="206"/>
      <c r="I64" s="206"/>
      <c r="J64" s="208"/>
      <c r="K64" s="498"/>
      <c r="L64" s="209"/>
      <c r="M64" s="207"/>
      <c r="N64" s="207"/>
      <c r="O64" s="207"/>
      <c r="P64" s="207"/>
      <c r="Q64" s="208"/>
      <c r="R64" s="206"/>
      <c r="S64" s="206"/>
      <c r="T64" s="206"/>
      <c r="U64" s="206"/>
      <c r="V64" s="209"/>
      <c r="X64" s="162">
        <f t="shared" si="1"/>
        <v>0</v>
      </c>
      <c r="Y64" s="158">
        <f t="shared" si="2"/>
        <v>0</v>
      </c>
      <c r="Z64" s="158">
        <f t="shared" si="3"/>
        <v>0</v>
      </c>
      <c r="AA64" s="959">
        <f t="shared" si="4"/>
        <v>0</v>
      </c>
      <c r="AC64" s="162">
        <f t="shared" si="5"/>
        <v>0</v>
      </c>
      <c r="AD64" s="158">
        <f t="shared" si="6"/>
        <v>0</v>
      </c>
      <c r="AE64" s="158">
        <f t="shared" si="7"/>
        <v>0</v>
      </c>
      <c r="AF64" s="163">
        <f t="shared" si="8"/>
        <v>0</v>
      </c>
    </row>
    <row r="65" spans="1:32" x14ac:dyDescent="0.25">
      <c r="A65" s="150" t="str">
        <f>IF(ISBLANK('A1'!B65),"",IF(ISBLANK('A1'!D65),'A1'!A65&amp;"-"&amp;'A1'!B65,'A1'!A65&amp;"-"&amp;'A1'!B65&amp;"; "&amp;'A1'!D65))</f>
        <v/>
      </c>
      <c r="B65" s="153" t="str">
        <f>IF(ISBLANK('A1'!G65),"",'A1'!G65)</f>
        <v/>
      </c>
      <c r="C65" s="266" t="str">
        <f>IF(ISBLANK('A2'!O65),"",'A2'!O65)</f>
        <v/>
      </c>
      <c r="D65" s="205"/>
      <c r="E65" s="206"/>
      <c r="F65" s="206"/>
      <c r="G65" s="206"/>
      <c r="H65" s="206"/>
      <c r="I65" s="206"/>
      <c r="J65" s="208"/>
      <c r="K65" s="498"/>
      <c r="L65" s="209"/>
      <c r="M65" s="207"/>
      <c r="N65" s="207"/>
      <c r="O65" s="207"/>
      <c r="P65" s="207"/>
      <c r="Q65" s="208"/>
      <c r="R65" s="206"/>
      <c r="S65" s="206"/>
      <c r="T65" s="206"/>
      <c r="U65" s="206"/>
      <c r="V65" s="209"/>
      <c r="X65" s="162">
        <f t="shared" si="1"/>
        <v>0</v>
      </c>
      <c r="Y65" s="158">
        <f t="shared" si="2"/>
        <v>0</v>
      </c>
      <c r="Z65" s="158">
        <f t="shared" si="3"/>
        <v>0</v>
      </c>
      <c r="AA65" s="959">
        <f t="shared" si="4"/>
        <v>0</v>
      </c>
      <c r="AC65" s="162">
        <f t="shared" si="5"/>
        <v>0</v>
      </c>
      <c r="AD65" s="158">
        <f t="shared" si="6"/>
        <v>0</v>
      </c>
      <c r="AE65" s="158">
        <f t="shared" si="7"/>
        <v>0</v>
      </c>
      <c r="AF65" s="163">
        <f t="shared" si="8"/>
        <v>0</v>
      </c>
    </row>
    <row r="66" spans="1:32" x14ac:dyDescent="0.25">
      <c r="A66" s="150" t="str">
        <f>IF(ISBLANK('A1'!B66),"",IF(ISBLANK('A1'!D66),'A1'!A66&amp;"-"&amp;'A1'!B66,'A1'!A66&amp;"-"&amp;'A1'!B66&amp;"; "&amp;'A1'!D66))</f>
        <v/>
      </c>
      <c r="B66" s="153" t="str">
        <f>IF(ISBLANK('A1'!G66),"",'A1'!G66)</f>
        <v/>
      </c>
      <c r="C66" s="266" t="str">
        <f>IF(ISBLANK('A2'!O66),"",'A2'!O66)</f>
        <v/>
      </c>
      <c r="D66" s="205"/>
      <c r="E66" s="206"/>
      <c r="F66" s="206"/>
      <c r="G66" s="206"/>
      <c r="H66" s="206"/>
      <c r="I66" s="206"/>
      <c r="J66" s="208"/>
      <c r="K66" s="498"/>
      <c r="L66" s="209"/>
      <c r="M66" s="207"/>
      <c r="N66" s="207"/>
      <c r="O66" s="207"/>
      <c r="P66" s="207"/>
      <c r="Q66" s="208"/>
      <c r="R66" s="206"/>
      <c r="S66" s="206"/>
      <c r="T66" s="206"/>
      <c r="U66" s="206"/>
      <c r="V66" s="209"/>
      <c r="X66" s="162">
        <f t="shared" si="1"/>
        <v>0</v>
      </c>
      <c r="Y66" s="158">
        <f t="shared" si="2"/>
        <v>0</v>
      </c>
      <c r="Z66" s="158">
        <f t="shared" si="3"/>
        <v>0</v>
      </c>
      <c r="AA66" s="959">
        <f t="shared" si="4"/>
        <v>0</v>
      </c>
      <c r="AC66" s="162">
        <f t="shared" si="5"/>
        <v>0</v>
      </c>
      <c r="AD66" s="158">
        <f t="shared" si="6"/>
        <v>0</v>
      </c>
      <c r="AE66" s="158">
        <f t="shared" si="7"/>
        <v>0</v>
      </c>
      <c r="AF66" s="163">
        <f t="shared" si="8"/>
        <v>0</v>
      </c>
    </row>
    <row r="67" spans="1:32" x14ac:dyDescent="0.25">
      <c r="A67" s="150" t="str">
        <f>IF(ISBLANK('A1'!B67),"",IF(ISBLANK('A1'!D67),'A1'!A67&amp;"-"&amp;'A1'!B67,'A1'!A67&amp;"-"&amp;'A1'!B67&amp;"; "&amp;'A1'!D67))</f>
        <v/>
      </c>
      <c r="B67" s="153" t="str">
        <f>IF(ISBLANK('A1'!G67),"",'A1'!G67)</f>
        <v/>
      </c>
      <c r="C67" s="266" t="str">
        <f>IF(ISBLANK('A2'!O67),"",'A2'!O67)</f>
        <v/>
      </c>
      <c r="D67" s="205"/>
      <c r="E67" s="206"/>
      <c r="F67" s="206"/>
      <c r="G67" s="206"/>
      <c r="H67" s="206"/>
      <c r="I67" s="206"/>
      <c r="J67" s="208"/>
      <c r="K67" s="498"/>
      <c r="L67" s="209"/>
      <c r="M67" s="207"/>
      <c r="N67" s="207"/>
      <c r="O67" s="207"/>
      <c r="P67" s="207"/>
      <c r="Q67" s="208"/>
      <c r="R67" s="206"/>
      <c r="S67" s="206"/>
      <c r="T67" s="206"/>
      <c r="U67" s="206"/>
      <c r="V67" s="209"/>
      <c r="X67" s="162">
        <f t="shared" si="1"/>
        <v>0</v>
      </c>
      <c r="Y67" s="158">
        <f t="shared" si="2"/>
        <v>0</v>
      </c>
      <c r="Z67" s="158">
        <f t="shared" si="3"/>
        <v>0</v>
      </c>
      <c r="AA67" s="959">
        <f t="shared" si="4"/>
        <v>0</v>
      </c>
      <c r="AC67" s="162">
        <f t="shared" si="5"/>
        <v>0</v>
      </c>
      <c r="AD67" s="158">
        <f t="shared" si="6"/>
        <v>0</v>
      </c>
      <c r="AE67" s="158">
        <f t="shared" si="7"/>
        <v>0</v>
      </c>
      <c r="AF67" s="163">
        <f t="shared" si="8"/>
        <v>0</v>
      </c>
    </row>
    <row r="68" spans="1:32" x14ac:dyDescent="0.25">
      <c r="A68" s="150" t="str">
        <f>IF(ISBLANK('A1'!B68),"",IF(ISBLANK('A1'!D68),'A1'!A68&amp;"-"&amp;'A1'!B68,'A1'!A68&amp;"-"&amp;'A1'!B68&amp;"; "&amp;'A1'!D68))</f>
        <v/>
      </c>
      <c r="B68" s="153" t="str">
        <f>IF(ISBLANK('A1'!G68),"",'A1'!G68)</f>
        <v/>
      </c>
      <c r="C68" s="266" t="str">
        <f>IF(ISBLANK('A2'!O68),"",'A2'!O68)</f>
        <v/>
      </c>
      <c r="D68" s="205"/>
      <c r="E68" s="206"/>
      <c r="F68" s="206"/>
      <c r="G68" s="206"/>
      <c r="H68" s="206"/>
      <c r="I68" s="206"/>
      <c r="J68" s="208"/>
      <c r="K68" s="498"/>
      <c r="L68" s="209"/>
      <c r="M68" s="207"/>
      <c r="N68" s="207"/>
      <c r="O68" s="207"/>
      <c r="P68" s="207"/>
      <c r="Q68" s="208"/>
      <c r="R68" s="206"/>
      <c r="S68" s="206"/>
      <c r="T68" s="206"/>
      <c r="U68" s="206"/>
      <c r="V68" s="209"/>
      <c r="X68" s="162">
        <f t="shared" si="1"/>
        <v>0</v>
      </c>
      <c r="Y68" s="158">
        <f t="shared" si="2"/>
        <v>0</v>
      </c>
      <c r="Z68" s="158">
        <f t="shared" si="3"/>
        <v>0</v>
      </c>
      <c r="AA68" s="959">
        <f t="shared" si="4"/>
        <v>0</v>
      </c>
      <c r="AC68" s="162">
        <f t="shared" si="5"/>
        <v>0</v>
      </c>
      <c r="AD68" s="158">
        <f t="shared" si="6"/>
        <v>0</v>
      </c>
      <c r="AE68" s="158">
        <f t="shared" si="7"/>
        <v>0</v>
      </c>
      <c r="AF68" s="163">
        <f t="shared" si="8"/>
        <v>0</v>
      </c>
    </row>
    <row r="69" spans="1:32" x14ac:dyDescent="0.25">
      <c r="A69" s="150" t="str">
        <f>IF(ISBLANK('A1'!B69),"",IF(ISBLANK('A1'!D69),'A1'!A69&amp;"-"&amp;'A1'!B69,'A1'!A69&amp;"-"&amp;'A1'!B69&amp;"; "&amp;'A1'!D69))</f>
        <v/>
      </c>
      <c r="B69" s="153" t="str">
        <f>IF(ISBLANK('A1'!G69),"",'A1'!G69)</f>
        <v/>
      </c>
      <c r="C69" s="266" t="str">
        <f>IF(ISBLANK('A2'!O69),"",'A2'!O69)</f>
        <v/>
      </c>
      <c r="D69" s="205"/>
      <c r="E69" s="206"/>
      <c r="F69" s="206"/>
      <c r="G69" s="206"/>
      <c r="H69" s="206"/>
      <c r="I69" s="206"/>
      <c r="J69" s="208"/>
      <c r="K69" s="498"/>
      <c r="L69" s="209"/>
      <c r="M69" s="207"/>
      <c r="N69" s="207"/>
      <c r="O69" s="207"/>
      <c r="P69" s="207"/>
      <c r="Q69" s="208"/>
      <c r="R69" s="206"/>
      <c r="S69" s="206"/>
      <c r="T69" s="206"/>
      <c r="U69" s="206"/>
      <c r="V69" s="209"/>
      <c r="X69" s="162">
        <f t="shared" si="1"/>
        <v>0</v>
      </c>
      <c r="Y69" s="158">
        <f t="shared" si="2"/>
        <v>0</v>
      </c>
      <c r="Z69" s="158">
        <f t="shared" si="3"/>
        <v>0</v>
      </c>
      <c r="AA69" s="959">
        <f t="shared" si="4"/>
        <v>0</v>
      </c>
      <c r="AC69" s="162">
        <f t="shared" si="5"/>
        <v>0</v>
      </c>
      <c r="AD69" s="158">
        <f t="shared" si="6"/>
        <v>0</v>
      </c>
      <c r="AE69" s="158">
        <f t="shared" si="7"/>
        <v>0</v>
      </c>
      <c r="AF69" s="163">
        <f t="shared" si="8"/>
        <v>0</v>
      </c>
    </row>
    <row r="70" spans="1:32" x14ac:dyDescent="0.25">
      <c r="A70" s="150" t="str">
        <f>IF(ISBLANK('A1'!B70),"",IF(ISBLANK('A1'!D70),'A1'!A70&amp;"-"&amp;'A1'!B70,'A1'!A70&amp;"-"&amp;'A1'!B70&amp;"; "&amp;'A1'!D70))</f>
        <v/>
      </c>
      <c r="B70" s="153" t="str">
        <f>IF(ISBLANK('A1'!G70),"",'A1'!G70)</f>
        <v/>
      </c>
      <c r="C70" s="266" t="str">
        <f>IF(ISBLANK('A2'!O70),"",'A2'!O70)</f>
        <v/>
      </c>
      <c r="D70" s="205"/>
      <c r="E70" s="206"/>
      <c r="F70" s="206"/>
      <c r="G70" s="206"/>
      <c r="H70" s="206"/>
      <c r="I70" s="206"/>
      <c r="J70" s="208"/>
      <c r="K70" s="498"/>
      <c r="L70" s="209"/>
      <c r="M70" s="207"/>
      <c r="N70" s="207"/>
      <c r="O70" s="207"/>
      <c r="P70" s="207"/>
      <c r="Q70" s="208"/>
      <c r="R70" s="206"/>
      <c r="S70" s="206"/>
      <c r="T70" s="206"/>
      <c r="U70" s="206"/>
      <c r="V70" s="209"/>
      <c r="X70" s="162">
        <f t="shared" si="1"/>
        <v>0</v>
      </c>
      <c r="Y70" s="158">
        <f t="shared" si="2"/>
        <v>0</v>
      </c>
      <c r="Z70" s="158">
        <f t="shared" si="3"/>
        <v>0</v>
      </c>
      <c r="AA70" s="959">
        <f t="shared" si="4"/>
        <v>0</v>
      </c>
      <c r="AC70" s="162">
        <f t="shared" si="5"/>
        <v>0</v>
      </c>
      <c r="AD70" s="158">
        <f t="shared" si="6"/>
        <v>0</v>
      </c>
      <c r="AE70" s="158">
        <f t="shared" si="7"/>
        <v>0</v>
      </c>
      <c r="AF70" s="163">
        <f t="shared" si="8"/>
        <v>0</v>
      </c>
    </row>
    <row r="71" spans="1:32" x14ac:dyDescent="0.25">
      <c r="A71" s="150" t="str">
        <f>IF(ISBLANK('A1'!B71),"",IF(ISBLANK('A1'!D71),'A1'!A71&amp;"-"&amp;'A1'!B71,'A1'!A71&amp;"-"&amp;'A1'!B71&amp;"; "&amp;'A1'!D71))</f>
        <v/>
      </c>
      <c r="B71" s="153" t="str">
        <f>IF(ISBLANK('A1'!G71),"",'A1'!G71)</f>
        <v/>
      </c>
      <c r="C71" s="266" t="str">
        <f>IF(ISBLANK('A2'!O71),"",'A2'!O71)</f>
        <v/>
      </c>
      <c r="D71" s="205"/>
      <c r="E71" s="206"/>
      <c r="F71" s="206"/>
      <c r="G71" s="206"/>
      <c r="H71" s="206"/>
      <c r="I71" s="206"/>
      <c r="J71" s="208"/>
      <c r="K71" s="498"/>
      <c r="L71" s="209"/>
      <c r="M71" s="207"/>
      <c r="N71" s="207"/>
      <c r="O71" s="207"/>
      <c r="P71" s="207"/>
      <c r="Q71" s="208"/>
      <c r="R71" s="206"/>
      <c r="S71" s="206"/>
      <c r="T71" s="206"/>
      <c r="U71" s="206"/>
      <c r="V71" s="209"/>
      <c r="X71" s="162">
        <f t="shared" si="1"/>
        <v>0</v>
      </c>
      <c r="Y71" s="158">
        <f t="shared" si="2"/>
        <v>0</v>
      </c>
      <c r="Z71" s="158">
        <f t="shared" si="3"/>
        <v>0</v>
      </c>
      <c r="AA71" s="959">
        <f t="shared" si="4"/>
        <v>0</v>
      </c>
      <c r="AC71" s="162">
        <f t="shared" si="5"/>
        <v>0</v>
      </c>
      <c r="AD71" s="158">
        <f t="shared" si="6"/>
        <v>0</v>
      </c>
      <c r="AE71" s="158">
        <f t="shared" si="7"/>
        <v>0</v>
      </c>
      <c r="AF71" s="163">
        <f t="shared" si="8"/>
        <v>0</v>
      </c>
    </row>
    <row r="72" spans="1:32" x14ac:dyDescent="0.25">
      <c r="A72" s="150" t="str">
        <f>IF(ISBLANK('A1'!B72),"",IF(ISBLANK('A1'!D72),'A1'!A72&amp;"-"&amp;'A1'!B72,'A1'!A72&amp;"-"&amp;'A1'!B72&amp;"; "&amp;'A1'!D72))</f>
        <v/>
      </c>
      <c r="B72" s="153" t="str">
        <f>IF(ISBLANK('A1'!G72),"",'A1'!G72)</f>
        <v/>
      </c>
      <c r="C72" s="266" t="str">
        <f>IF(ISBLANK('A2'!O72),"",'A2'!O72)</f>
        <v/>
      </c>
      <c r="D72" s="205"/>
      <c r="E72" s="206"/>
      <c r="F72" s="206"/>
      <c r="G72" s="206"/>
      <c r="H72" s="206"/>
      <c r="I72" s="206"/>
      <c r="J72" s="208"/>
      <c r="K72" s="498"/>
      <c r="L72" s="209"/>
      <c r="M72" s="207"/>
      <c r="N72" s="207"/>
      <c r="O72" s="207"/>
      <c r="P72" s="207"/>
      <c r="Q72" s="208"/>
      <c r="R72" s="206"/>
      <c r="S72" s="206"/>
      <c r="T72" s="206"/>
      <c r="U72" s="206"/>
      <c r="V72" s="209"/>
      <c r="X72" s="162">
        <f t="shared" si="1"/>
        <v>0</v>
      </c>
      <c r="Y72" s="158">
        <f t="shared" si="2"/>
        <v>0</v>
      </c>
      <c r="Z72" s="158">
        <f t="shared" si="3"/>
        <v>0</v>
      </c>
      <c r="AA72" s="959">
        <f t="shared" si="4"/>
        <v>0</v>
      </c>
      <c r="AC72" s="162">
        <f t="shared" si="5"/>
        <v>0</v>
      </c>
      <c r="AD72" s="158">
        <f t="shared" si="6"/>
        <v>0</v>
      </c>
      <c r="AE72" s="158">
        <f t="shared" si="7"/>
        <v>0</v>
      </c>
      <c r="AF72" s="163">
        <f t="shared" si="8"/>
        <v>0</v>
      </c>
    </row>
    <row r="73" spans="1:32" x14ac:dyDescent="0.25">
      <c r="A73" s="150" t="str">
        <f>IF(ISBLANK('A1'!B73),"",IF(ISBLANK('A1'!D73),'A1'!A73&amp;"-"&amp;'A1'!B73,'A1'!A73&amp;"-"&amp;'A1'!B73&amp;"; "&amp;'A1'!D73))</f>
        <v/>
      </c>
      <c r="B73" s="153" t="str">
        <f>IF(ISBLANK('A1'!G73),"",'A1'!G73)</f>
        <v/>
      </c>
      <c r="C73" s="266" t="str">
        <f>IF(ISBLANK('A2'!O73),"",'A2'!O73)</f>
        <v/>
      </c>
      <c r="D73" s="205"/>
      <c r="E73" s="206"/>
      <c r="F73" s="206"/>
      <c r="G73" s="206"/>
      <c r="H73" s="206"/>
      <c r="I73" s="206"/>
      <c r="J73" s="208"/>
      <c r="K73" s="498"/>
      <c r="L73" s="209"/>
      <c r="M73" s="207"/>
      <c r="N73" s="207"/>
      <c r="O73" s="207"/>
      <c r="P73" s="207"/>
      <c r="Q73" s="208"/>
      <c r="R73" s="206"/>
      <c r="S73" s="206"/>
      <c r="T73" s="206"/>
      <c r="U73" s="206"/>
      <c r="V73" s="209"/>
      <c r="X73" s="162">
        <f t="shared" si="1"/>
        <v>0</v>
      </c>
      <c r="Y73" s="158">
        <f t="shared" si="2"/>
        <v>0</v>
      </c>
      <c r="Z73" s="158">
        <f t="shared" si="3"/>
        <v>0</v>
      </c>
      <c r="AA73" s="959">
        <f t="shared" si="4"/>
        <v>0</v>
      </c>
      <c r="AC73" s="162">
        <f t="shared" si="5"/>
        <v>0</v>
      </c>
      <c r="AD73" s="158">
        <f t="shared" si="6"/>
        <v>0</v>
      </c>
      <c r="AE73" s="158">
        <f t="shared" si="7"/>
        <v>0</v>
      </c>
      <c r="AF73" s="163">
        <f t="shared" si="8"/>
        <v>0</v>
      </c>
    </row>
    <row r="74" spans="1:32" x14ac:dyDescent="0.25">
      <c r="A74" s="150" t="str">
        <f>IF(ISBLANK('A1'!B74),"",IF(ISBLANK('A1'!D74),'A1'!A74&amp;"-"&amp;'A1'!B74,'A1'!A74&amp;"-"&amp;'A1'!B74&amp;"; "&amp;'A1'!D74))</f>
        <v/>
      </c>
      <c r="B74" s="153" t="str">
        <f>IF(ISBLANK('A1'!G74),"",'A1'!G74)</f>
        <v/>
      </c>
      <c r="C74" s="266" t="str">
        <f>IF(ISBLANK('A2'!O74),"",'A2'!O74)</f>
        <v/>
      </c>
      <c r="D74" s="205"/>
      <c r="E74" s="206"/>
      <c r="F74" s="206"/>
      <c r="G74" s="206"/>
      <c r="H74" s="206"/>
      <c r="I74" s="206"/>
      <c r="J74" s="208"/>
      <c r="K74" s="498"/>
      <c r="L74" s="209"/>
      <c r="M74" s="207"/>
      <c r="N74" s="207"/>
      <c r="O74" s="207"/>
      <c r="P74" s="207"/>
      <c r="Q74" s="208"/>
      <c r="R74" s="206"/>
      <c r="S74" s="206"/>
      <c r="T74" s="206"/>
      <c r="U74" s="206"/>
      <c r="V74" s="209"/>
      <c r="X74" s="162">
        <f t="shared" si="1"/>
        <v>0</v>
      </c>
      <c r="Y74" s="158">
        <f t="shared" si="2"/>
        <v>0</v>
      </c>
      <c r="Z74" s="158">
        <f t="shared" si="3"/>
        <v>0</v>
      </c>
      <c r="AA74" s="959">
        <f t="shared" si="4"/>
        <v>0</v>
      </c>
      <c r="AC74" s="162">
        <f t="shared" si="5"/>
        <v>0</v>
      </c>
      <c r="AD74" s="158">
        <f t="shared" si="6"/>
        <v>0</v>
      </c>
      <c r="AE74" s="158">
        <f t="shared" si="7"/>
        <v>0</v>
      </c>
      <c r="AF74" s="163">
        <f t="shared" si="8"/>
        <v>0</v>
      </c>
    </row>
    <row r="75" spans="1:32" x14ac:dyDescent="0.25">
      <c r="A75" s="150" t="str">
        <f>IF(ISBLANK('A1'!B75),"",IF(ISBLANK('A1'!D75),'A1'!A75&amp;"-"&amp;'A1'!B75,'A1'!A75&amp;"-"&amp;'A1'!B75&amp;"; "&amp;'A1'!D75))</f>
        <v/>
      </c>
      <c r="B75" s="153" t="str">
        <f>IF(ISBLANK('A1'!G75),"",'A1'!G75)</f>
        <v/>
      </c>
      <c r="C75" s="266" t="str">
        <f>IF(ISBLANK('A2'!O75),"",'A2'!O75)</f>
        <v/>
      </c>
      <c r="D75" s="205"/>
      <c r="E75" s="206"/>
      <c r="F75" s="206"/>
      <c r="G75" s="206"/>
      <c r="H75" s="206"/>
      <c r="I75" s="206"/>
      <c r="J75" s="208"/>
      <c r="K75" s="498"/>
      <c r="L75" s="209"/>
      <c r="M75" s="207"/>
      <c r="N75" s="207"/>
      <c r="O75" s="207"/>
      <c r="P75" s="207"/>
      <c r="Q75" s="208"/>
      <c r="R75" s="206"/>
      <c r="S75" s="206"/>
      <c r="T75" s="206"/>
      <c r="U75" s="206"/>
      <c r="V75" s="209"/>
      <c r="X75" s="162">
        <f t="shared" si="1"/>
        <v>0</v>
      </c>
      <c r="Y75" s="158">
        <f t="shared" si="2"/>
        <v>0</v>
      </c>
      <c r="Z75" s="158">
        <f t="shared" si="3"/>
        <v>0</v>
      </c>
      <c r="AA75" s="959">
        <f t="shared" si="4"/>
        <v>0</v>
      </c>
      <c r="AC75" s="162">
        <f t="shared" si="5"/>
        <v>0</v>
      </c>
      <c r="AD75" s="158">
        <f t="shared" si="6"/>
        <v>0</v>
      </c>
      <c r="AE75" s="158">
        <f t="shared" si="7"/>
        <v>0</v>
      </c>
      <c r="AF75" s="163">
        <f t="shared" si="8"/>
        <v>0</v>
      </c>
    </row>
    <row r="76" spans="1:32" x14ac:dyDescent="0.25">
      <c r="A76" s="150" t="str">
        <f>IF(ISBLANK('A1'!B76),"",IF(ISBLANK('A1'!D76),'A1'!A76&amp;"-"&amp;'A1'!B76,'A1'!A76&amp;"-"&amp;'A1'!B76&amp;"; "&amp;'A1'!D76))</f>
        <v/>
      </c>
      <c r="B76" s="153" t="str">
        <f>IF(ISBLANK('A1'!G76),"",'A1'!G76)</f>
        <v/>
      </c>
      <c r="C76" s="266" t="str">
        <f>IF(ISBLANK('A2'!O76),"",'A2'!O76)</f>
        <v/>
      </c>
      <c r="D76" s="205"/>
      <c r="E76" s="206"/>
      <c r="F76" s="206"/>
      <c r="G76" s="206"/>
      <c r="H76" s="206"/>
      <c r="I76" s="206"/>
      <c r="J76" s="208"/>
      <c r="K76" s="498"/>
      <c r="L76" s="209"/>
      <c r="M76" s="207"/>
      <c r="N76" s="207"/>
      <c r="O76" s="207"/>
      <c r="P76" s="207"/>
      <c r="Q76" s="208"/>
      <c r="R76" s="206"/>
      <c r="S76" s="206"/>
      <c r="T76" s="206"/>
      <c r="U76" s="206"/>
      <c r="V76" s="209"/>
      <c r="X76" s="162">
        <f t="shared" si="1"/>
        <v>0</v>
      </c>
      <c r="Y76" s="158">
        <f t="shared" si="2"/>
        <v>0</v>
      </c>
      <c r="Z76" s="158">
        <f t="shared" si="3"/>
        <v>0</v>
      </c>
      <c r="AA76" s="959">
        <f t="shared" si="4"/>
        <v>0</v>
      </c>
      <c r="AC76" s="162">
        <f t="shared" si="5"/>
        <v>0</v>
      </c>
      <c r="AD76" s="158">
        <f t="shared" si="6"/>
        <v>0</v>
      </c>
      <c r="AE76" s="158">
        <f t="shared" si="7"/>
        <v>0</v>
      </c>
      <c r="AF76" s="163">
        <f t="shared" si="8"/>
        <v>0</v>
      </c>
    </row>
    <row r="77" spans="1:32" x14ac:dyDescent="0.25">
      <c r="A77" s="150" t="str">
        <f>IF(ISBLANK('A1'!B77),"",IF(ISBLANK('A1'!D77),'A1'!A77&amp;"-"&amp;'A1'!B77,'A1'!A77&amp;"-"&amp;'A1'!B77&amp;"; "&amp;'A1'!D77))</f>
        <v/>
      </c>
      <c r="B77" s="153" t="str">
        <f>IF(ISBLANK('A1'!G77),"",'A1'!G77)</f>
        <v/>
      </c>
      <c r="C77" s="266" t="str">
        <f>IF(ISBLANK('A2'!O77),"",'A2'!O77)</f>
        <v/>
      </c>
      <c r="D77" s="205"/>
      <c r="E77" s="206"/>
      <c r="F77" s="206"/>
      <c r="G77" s="206"/>
      <c r="H77" s="206"/>
      <c r="I77" s="206"/>
      <c r="J77" s="208"/>
      <c r="K77" s="498"/>
      <c r="L77" s="209"/>
      <c r="M77" s="207"/>
      <c r="N77" s="207"/>
      <c r="O77" s="207"/>
      <c r="P77" s="207"/>
      <c r="Q77" s="208"/>
      <c r="R77" s="206"/>
      <c r="S77" s="206"/>
      <c r="T77" s="206"/>
      <c r="U77" s="206"/>
      <c r="V77" s="209"/>
      <c r="X77" s="162">
        <f t="shared" si="1"/>
        <v>0</v>
      </c>
      <c r="Y77" s="158">
        <f t="shared" si="2"/>
        <v>0</v>
      </c>
      <c r="Z77" s="158">
        <f t="shared" si="3"/>
        <v>0</v>
      </c>
      <c r="AA77" s="959">
        <f t="shared" si="4"/>
        <v>0</v>
      </c>
      <c r="AC77" s="162">
        <f t="shared" si="5"/>
        <v>0</v>
      </c>
      <c r="AD77" s="158">
        <f t="shared" si="6"/>
        <v>0</v>
      </c>
      <c r="AE77" s="158">
        <f t="shared" si="7"/>
        <v>0</v>
      </c>
      <c r="AF77" s="163">
        <f t="shared" si="8"/>
        <v>0</v>
      </c>
    </row>
    <row r="78" spans="1:32" x14ac:dyDescent="0.25">
      <c r="A78" s="150" t="str">
        <f>IF(ISBLANK('A1'!B78),"",IF(ISBLANK('A1'!D78),'A1'!A78&amp;"-"&amp;'A1'!B78,'A1'!A78&amp;"-"&amp;'A1'!B78&amp;"; "&amp;'A1'!D78))</f>
        <v/>
      </c>
      <c r="B78" s="153" t="str">
        <f>IF(ISBLANK('A1'!G78),"",'A1'!G78)</f>
        <v/>
      </c>
      <c r="C78" s="266" t="str">
        <f>IF(ISBLANK('A2'!O78),"",'A2'!O78)</f>
        <v/>
      </c>
      <c r="D78" s="205"/>
      <c r="E78" s="206"/>
      <c r="F78" s="206"/>
      <c r="G78" s="206"/>
      <c r="H78" s="206"/>
      <c r="I78" s="206"/>
      <c r="J78" s="208"/>
      <c r="K78" s="498"/>
      <c r="L78" s="209"/>
      <c r="M78" s="207"/>
      <c r="N78" s="207"/>
      <c r="O78" s="207"/>
      <c r="P78" s="207"/>
      <c r="Q78" s="208"/>
      <c r="R78" s="206"/>
      <c r="S78" s="206"/>
      <c r="T78" s="206"/>
      <c r="U78" s="206"/>
      <c r="V78" s="209"/>
      <c r="X78" s="162">
        <f t="shared" si="1"/>
        <v>0</v>
      </c>
      <c r="Y78" s="158">
        <f t="shared" si="2"/>
        <v>0</v>
      </c>
      <c r="Z78" s="158">
        <f t="shared" si="3"/>
        <v>0</v>
      </c>
      <c r="AA78" s="959">
        <f t="shared" si="4"/>
        <v>0</v>
      </c>
      <c r="AC78" s="162">
        <f t="shared" si="5"/>
        <v>0</v>
      </c>
      <c r="AD78" s="158">
        <f t="shared" si="6"/>
        <v>0</v>
      </c>
      <c r="AE78" s="158">
        <f t="shared" si="7"/>
        <v>0</v>
      </c>
      <c r="AF78" s="163">
        <f t="shared" si="8"/>
        <v>0</v>
      </c>
    </row>
    <row r="79" spans="1:32" x14ac:dyDescent="0.25">
      <c r="A79" s="150" t="str">
        <f>IF(ISBLANK('A1'!B79),"",IF(ISBLANK('A1'!D79),'A1'!A79&amp;"-"&amp;'A1'!B79,'A1'!A79&amp;"-"&amp;'A1'!B79&amp;"; "&amp;'A1'!D79))</f>
        <v/>
      </c>
      <c r="B79" s="153" t="str">
        <f>IF(ISBLANK('A1'!G79),"",'A1'!G79)</f>
        <v/>
      </c>
      <c r="C79" s="266" t="str">
        <f>IF(ISBLANK('A2'!O79),"",'A2'!O79)</f>
        <v/>
      </c>
      <c r="D79" s="205"/>
      <c r="E79" s="206"/>
      <c r="F79" s="206"/>
      <c r="G79" s="206"/>
      <c r="H79" s="206"/>
      <c r="I79" s="206"/>
      <c r="J79" s="208"/>
      <c r="K79" s="498"/>
      <c r="L79" s="209"/>
      <c r="M79" s="207"/>
      <c r="N79" s="207"/>
      <c r="O79" s="207"/>
      <c r="P79" s="207"/>
      <c r="Q79" s="208"/>
      <c r="R79" s="206"/>
      <c r="S79" s="206"/>
      <c r="T79" s="206"/>
      <c r="U79" s="206"/>
      <c r="V79" s="209"/>
      <c r="X79" s="162">
        <f t="shared" si="1"/>
        <v>0</v>
      </c>
      <c r="Y79" s="158">
        <f t="shared" si="2"/>
        <v>0</v>
      </c>
      <c r="Z79" s="158">
        <f t="shared" si="3"/>
        <v>0</v>
      </c>
      <c r="AA79" s="959">
        <f t="shared" si="4"/>
        <v>0</v>
      </c>
      <c r="AC79" s="162">
        <f t="shared" si="5"/>
        <v>0</v>
      </c>
      <c r="AD79" s="158">
        <f t="shared" si="6"/>
        <v>0</v>
      </c>
      <c r="AE79" s="158">
        <f t="shared" si="7"/>
        <v>0</v>
      </c>
      <c r="AF79" s="163">
        <f t="shared" si="8"/>
        <v>0</v>
      </c>
    </row>
    <row r="80" spans="1:32" x14ac:dyDescent="0.25">
      <c r="A80" s="150" t="str">
        <f>IF(ISBLANK('A1'!B80),"",IF(ISBLANK('A1'!D80),'A1'!A80&amp;"-"&amp;'A1'!B80,'A1'!A80&amp;"-"&amp;'A1'!B80&amp;"; "&amp;'A1'!D80))</f>
        <v/>
      </c>
      <c r="B80" s="153" t="str">
        <f>IF(ISBLANK('A1'!G80),"",'A1'!G80)</f>
        <v/>
      </c>
      <c r="C80" s="266" t="str">
        <f>IF(ISBLANK('A2'!O80),"",'A2'!O80)</f>
        <v/>
      </c>
      <c r="D80" s="205"/>
      <c r="E80" s="206"/>
      <c r="F80" s="206"/>
      <c r="G80" s="206"/>
      <c r="H80" s="206"/>
      <c r="I80" s="206"/>
      <c r="J80" s="208"/>
      <c r="K80" s="498"/>
      <c r="L80" s="209"/>
      <c r="M80" s="207"/>
      <c r="N80" s="207"/>
      <c r="O80" s="207"/>
      <c r="P80" s="207"/>
      <c r="Q80" s="208"/>
      <c r="R80" s="206"/>
      <c r="S80" s="206"/>
      <c r="T80" s="206"/>
      <c r="U80" s="206"/>
      <c r="V80" s="209"/>
      <c r="X80" s="162">
        <f t="shared" si="1"/>
        <v>0</v>
      </c>
      <c r="Y80" s="158">
        <f t="shared" si="2"/>
        <v>0</v>
      </c>
      <c r="Z80" s="158">
        <f t="shared" si="3"/>
        <v>0</v>
      </c>
      <c r="AA80" s="959">
        <f t="shared" si="4"/>
        <v>0</v>
      </c>
      <c r="AC80" s="162">
        <f t="shared" si="5"/>
        <v>0</v>
      </c>
      <c r="AD80" s="158">
        <f t="shared" si="6"/>
        <v>0</v>
      </c>
      <c r="AE80" s="158">
        <f t="shared" si="7"/>
        <v>0</v>
      </c>
      <c r="AF80" s="163">
        <f t="shared" si="8"/>
        <v>0</v>
      </c>
    </row>
    <row r="81" spans="1:32" x14ac:dyDescent="0.25">
      <c r="A81" s="150" t="str">
        <f>IF(ISBLANK('A1'!B81),"",IF(ISBLANK('A1'!D81),'A1'!A81&amp;"-"&amp;'A1'!B81,'A1'!A81&amp;"-"&amp;'A1'!B81&amp;"; "&amp;'A1'!D81))</f>
        <v/>
      </c>
      <c r="B81" s="153" t="str">
        <f>IF(ISBLANK('A1'!G81),"",'A1'!G81)</f>
        <v/>
      </c>
      <c r="C81" s="266" t="str">
        <f>IF(ISBLANK('A2'!O81),"",'A2'!O81)</f>
        <v/>
      </c>
      <c r="D81" s="205"/>
      <c r="E81" s="206"/>
      <c r="F81" s="206"/>
      <c r="G81" s="206"/>
      <c r="H81" s="206"/>
      <c r="I81" s="206"/>
      <c r="J81" s="208"/>
      <c r="K81" s="498"/>
      <c r="L81" s="209"/>
      <c r="M81" s="207"/>
      <c r="N81" s="207"/>
      <c r="O81" s="207"/>
      <c r="P81" s="207"/>
      <c r="Q81" s="208"/>
      <c r="R81" s="206"/>
      <c r="S81" s="206"/>
      <c r="T81" s="206"/>
      <c r="U81" s="206"/>
      <c r="V81" s="209"/>
      <c r="X81" s="162">
        <f t="shared" si="1"/>
        <v>0</v>
      </c>
      <c r="Y81" s="158">
        <f t="shared" si="2"/>
        <v>0</v>
      </c>
      <c r="Z81" s="158">
        <f t="shared" si="3"/>
        <v>0</v>
      </c>
      <c r="AA81" s="959">
        <f t="shared" si="4"/>
        <v>0</v>
      </c>
      <c r="AC81" s="162">
        <f t="shared" si="5"/>
        <v>0</v>
      </c>
      <c r="AD81" s="158">
        <f t="shared" si="6"/>
        <v>0</v>
      </c>
      <c r="AE81" s="158">
        <f t="shared" si="7"/>
        <v>0</v>
      </c>
      <c r="AF81" s="163">
        <f t="shared" si="8"/>
        <v>0</v>
      </c>
    </row>
    <row r="82" spans="1:32" x14ac:dyDescent="0.25">
      <c r="A82" s="150" t="str">
        <f>IF(ISBLANK('A1'!B82),"",IF(ISBLANK('A1'!D82),'A1'!A82&amp;"-"&amp;'A1'!B82,'A1'!A82&amp;"-"&amp;'A1'!B82&amp;"; "&amp;'A1'!D82))</f>
        <v/>
      </c>
      <c r="B82" s="153" t="str">
        <f>IF(ISBLANK('A1'!G82),"",'A1'!G82)</f>
        <v/>
      </c>
      <c r="C82" s="266" t="str">
        <f>IF(ISBLANK('A2'!O82),"",'A2'!O82)</f>
        <v/>
      </c>
      <c r="D82" s="205"/>
      <c r="E82" s="206"/>
      <c r="F82" s="206"/>
      <c r="G82" s="206"/>
      <c r="H82" s="206"/>
      <c r="I82" s="206"/>
      <c r="J82" s="208"/>
      <c r="K82" s="498"/>
      <c r="L82" s="209"/>
      <c r="M82" s="207"/>
      <c r="N82" s="207"/>
      <c r="O82" s="207"/>
      <c r="P82" s="207"/>
      <c r="Q82" s="208"/>
      <c r="R82" s="206"/>
      <c r="S82" s="206"/>
      <c r="T82" s="206"/>
      <c r="U82" s="206"/>
      <c r="V82" s="209"/>
      <c r="X82" s="162">
        <f t="shared" ref="X82:X145" si="9">SUM(D82:I82)</f>
        <v>0</v>
      </c>
      <c r="Y82" s="158">
        <f t="shared" ref="Y82:Y145" si="10">SUM(J82:L82)</f>
        <v>0</v>
      </c>
      <c r="Z82" s="158">
        <f t="shared" ref="Z82:Z145" si="11">SUM(M82:P82)</f>
        <v>0</v>
      </c>
      <c r="AA82" s="959">
        <f t="shared" ref="AA82:AA145" si="12">SUM(Q82:V82)</f>
        <v>0</v>
      </c>
      <c r="AC82" s="162">
        <f t="shared" ref="AC82:AC145" si="13">IF(C82="",X82,C82-X82)</f>
        <v>0</v>
      </c>
      <c r="AD82" s="158">
        <f t="shared" ref="AD82:AD145" si="14">IF(C82="",Y82,C82-Y82)</f>
        <v>0</v>
      </c>
      <c r="AE82" s="158">
        <f t="shared" ref="AE82:AE145" si="15">IF(C82="",Z82,C82-Z82)</f>
        <v>0</v>
      </c>
      <c r="AF82" s="163">
        <f t="shared" ref="AF82:AF145" si="16">IF(C82="",AA82,C82-AA82)</f>
        <v>0</v>
      </c>
    </row>
    <row r="83" spans="1:32" x14ac:dyDescent="0.25">
      <c r="A83" s="150" t="str">
        <f>IF(ISBLANK('A1'!B83),"",IF(ISBLANK('A1'!D83),'A1'!A83&amp;"-"&amp;'A1'!B83,'A1'!A83&amp;"-"&amp;'A1'!B83&amp;"; "&amp;'A1'!D83))</f>
        <v/>
      </c>
      <c r="B83" s="153" t="str">
        <f>IF(ISBLANK('A1'!G83),"",'A1'!G83)</f>
        <v/>
      </c>
      <c r="C83" s="266" t="str">
        <f>IF(ISBLANK('A2'!O83),"",'A2'!O83)</f>
        <v/>
      </c>
      <c r="D83" s="205"/>
      <c r="E83" s="206"/>
      <c r="F83" s="206"/>
      <c r="G83" s="206"/>
      <c r="H83" s="206"/>
      <c r="I83" s="206"/>
      <c r="J83" s="208"/>
      <c r="K83" s="498"/>
      <c r="L83" s="209"/>
      <c r="M83" s="207"/>
      <c r="N83" s="207"/>
      <c r="O83" s="207"/>
      <c r="P83" s="207"/>
      <c r="Q83" s="208"/>
      <c r="R83" s="206"/>
      <c r="S83" s="206"/>
      <c r="T83" s="206"/>
      <c r="U83" s="206"/>
      <c r="V83" s="209"/>
      <c r="X83" s="162">
        <f t="shared" si="9"/>
        <v>0</v>
      </c>
      <c r="Y83" s="158">
        <f t="shared" si="10"/>
        <v>0</v>
      </c>
      <c r="Z83" s="158">
        <f t="shared" si="11"/>
        <v>0</v>
      </c>
      <c r="AA83" s="959">
        <f t="shared" si="12"/>
        <v>0</v>
      </c>
      <c r="AC83" s="162">
        <f t="shared" si="13"/>
        <v>0</v>
      </c>
      <c r="AD83" s="158">
        <f t="shared" si="14"/>
        <v>0</v>
      </c>
      <c r="AE83" s="158">
        <f t="shared" si="15"/>
        <v>0</v>
      </c>
      <c r="AF83" s="163">
        <f t="shared" si="16"/>
        <v>0</v>
      </c>
    </row>
    <row r="84" spans="1:32" x14ac:dyDescent="0.25">
      <c r="A84" s="150" t="str">
        <f>IF(ISBLANK('A1'!B84),"",IF(ISBLANK('A1'!D84),'A1'!A84&amp;"-"&amp;'A1'!B84,'A1'!A84&amp;"-"&amp;'A1'!B84&amp;"; "&amp;'A1'!D84))</f>
        <v/>
      </c>
      <c r="B84" s="153" t="str">
        <f>IF(ISBLANK('A1'!G84),"",'A1'!G84)</f>
        <v/>
      </c>
      <c r="C84" s="266" t="str">
        <f>IF(ISBLANK('A2'!O84),"",'A2'!O84)</f>
        <v/>
      </c>
      <c r="D84" s="205"/>
      <c r="E84" s="206"/>
      <c r="F84" s="206"/>
      <c r="G84" s="206"/>
      <c r="H84" s="206"/>
      <c r="I84" s="206"/>
      <c r="J84" s="208"/>
      <c r="K84" s="498"/>
      <c r="L84" s="209"/>
      <c r="M84" s="207"/>
      <c r="N84" s="207"/>
      <c r="O84" s="207"/>
      <c r="P84" s="207"/>
      <c r="Q84" s="208"/>
      <c r="R84" s="206"/>
      <c r="S84" s="206"/>
      <c r="T84" s="206"/>
      <c r="U84" s="206"/>
      <c r="V84" s="209"/>
      <c r="X84" s="162">
        <f t="shared" si="9"/>
        <v>0</v>
      </c>
      <c r="Y84" s="158">
        <f t="shared" si="10"/>
        <v>0</v>
      </c>
      <c r="Z84" s="158">
        <f t="shared" si="11"/>
        <v>0</v>
      </c>
      <c r="AA84" s="959">
        <f t="shared" si="12"/>
        <v>0</v>
      </c>
      <c r="AC84" s="162">
        <f t="shared" si="13"/>
        <v>0</v>
      </c>
      <c r="AD84" s="158">
        <f t="shared" si="14"/>
        <v>0</v>
      </c>
      <c r="AE84" s="158">
        <f t="shared" si="15"/>
        <v>0</v>
      </c>
      <c r="AF84" s="163">
        <f t="shared" si="16"/>
        <v>0</v>
      </c>
    </row>
    <row r="85" spans="1:32" x14ac:dyDescent="0.25">
      <c r="A85" s="150" t="str">
        <f>IF(ISBLANK('A1'!B85),"",IF(ISBLANK('A1'!D85),'A1'!A85&amp;"-"&amp;'A1'!B85,'A1'!A85&amp;"-"&amp;'A1'!B85&amp;"; "&amp;'A1'!D85))</f>
        <v/>
      </c>
      <c r="B85" s="153" t="str">
        <f>IF(ISBLANK('A1'!G85),"",'A1'!G85)</f>
        <v/>
      </c>
      <c r="C85" s="266" t="str">
        <f>IF(ISBLANK('A2'!O85),"",'A2'!O85)</f>
        <v/>
      </c>
      <c r="D85" s="205"/>
      <c r="E85" s="206"/>
      <c r="F85" s="206"/>
      <c r="G85" s="206"/>
      <c r="H85" s="206"/>
      <c r="I85" s="206"/>
      <c r="J85" s="208"/>
      <c r="K85" s="498"/>
      <c r="L85" s="209"/>
      <c r="M85" s="207"/>
      <c r="N85" s="207"/>
      <c r="O85" s="207"/>
      <c r="P85" s="207"/>
      <c r="Q85" s="208"/>
      <c r="R85" s="206"/>
      <c r="S85" s="206"/>
      <c r="T85" s="206"/>
      <c r="U85" s="206"/>
      <c r="V85" s="209"/>
      <c r="X85" s="162">
        <f t="shared" si="9"/>
        <v>0</v>
      </c>
      <c r="Y85" s="158">
        <f t="shared" si="10"/>
        <v>0</v>
      </c>
      <c r="Z85" s="158">
        <f t="shared" si="11"/>
        <v>0</v>
      </c>
      <c r="AA85" s="959">
        <f t="shared" si="12"/>
        <v>0</v>
      </c>
      <c r="AC85" s="162">
        <f t="shared" si="13"/>
        <v>0</v>
      </c>
      <c r="AD85" s="158">
        <f t="shared" si="14"/>
        <v>0</v>
      </c>
      <c r="AE85" s="158">
        <f t="shared" si="15"/>
        <v>0</v>
      </c>
      <c r="AF85" s="163">
        <f t="shared" si="16"/>
        <v>0</v>
      </c>
    </row>
    <row r="86" spans="1:32" x14ac:dyDescent="0.25">
      <c r="A86" s="150" t="str">
        <f>IF(ISBLANK('A1'!B86),"",IF(ISBLANK('A1'!D86),'A1'!A86&amp;"-"&amp;'A1'!B86,'A1'!A86&amp;"-"&amp;'A1'!B86&amp;"; "&amp;'A1'!D86))</f>
        <v/>
      </c>
      <c r="B86" s="153" t="str">
        <f>IF(ISBLANK('A1'!G86),"",'A1'!G86)</f>
        <v/>
      </c>
      <c r="C86" s="266" t="str">
        <f>IF(ISBLANK('A2'!O86),"",'A2'!O86)</f>
        <v/>
      </c>
      <c r="D86" s="205"/>
      <c r="E86" s="206"/>
      <c r="F86" s="206"/>
      <c r="G86" s="206"/>
      <c r="H86" s="206"/>
      <c r="I86" s="206"/>
      <c r="J86" s="208"/>
      <c r="K86" s="498"/>
      <c r="L86" s="209"/>
      <c r="M86" s="207"/>
      <c r="N86" s="207"/>
      <c r="O86" s="207"/>
      <c r="P86" s="207"/>
      <c r="Q86" s="208"/>
      <c r="R86" s="206"/>
      <c r="S86" s="206"/>
      <c r="T86" s="206"/>
      <c r="U86" s="206"/>
      <c r="V86" s="209"/>
      <c r="X86" s="162">
        <f t="shared" si="9"/>
        <v>0</v>
      </c>
      <c r="Y86" s="158">
        <f t="shared" si="10"/>
        <v>0</v>
      </c>
      <c r="Z86" s="158">
        <f t="shared" si="11"/>
        <v>0</v>
      </c>
      <c r="AA86" s="959">
        <f t="shared" si="12"/>
        <v>0</v>
      </c>
      <c r="AC86" s="162">
        <f t="shared" si="13"/>
        <v>0</v>
      </c>
      <c r="AD86" s="158">
        <f t="shared" si="14"/>
        <v>0</v>
      </c>
      <c r="AE86" s="158">
        <f t="shared" si="15"/>
        <v>0</v>
      </c>
      <c r="AF86" s="163">
        <f t="shared" si="16"/>
        <v>0</v>
      </c>
    </row>
    <row r="87" spans="1:32" x14ac:dyDescent="0.25">
      <c r="A87" s="150" t="str">
        <f>IF(ISBLANK('A1'!B87),"",IF(ISBLANK('A1'!D87),'A1'!A87&amp;"-"&amp;'A1'!B87,'A1'!A87&amp;"-"&amp;'A1'!B87&amp;"; "&amp;'A1'!D87))</f>
        <v/>
      </c>
      <c r="B87" s="153" t="str">
        <f>IF(ISBLANK('A1'!G87),"",'A1'!G87)</f>
        <v/>
      </c>
      <c r="C87" s="266" t="str">
        <f>IF(ISBLANK('A2'!O87),"",'A2'!O87)</f>
        <v/>
      </c>
      <c r="D87" s="205"/>
      <c r="E87" s="206"/>
      <c r="F87" s="206"/>
      <c r="G87" s="206"/>
      <c r="H87" s="206"/>
      <c r="I87" s="206"/>
      <c r="J87" s="208"/>
      <c r="K87" s="498"/>
      <c r="L87" s="209"/>
      <c r="M87" s="207"/>
      <c r="N87" s="207"/>
      <c r="O87" s="207"/>
      <c r="P87" s="207"/>
      <c r="Q87" s="208"/>
      <c r="R87" s="206"/>
      <c r="S87" s="206"/>
      <c r="T87" s="206"/>
      <c r="U87" s="206"/>
      <c r="V87" s="209"/>
      <c r="X87" s="162">
        <f t="shared" si="9"/>
        <v>0</v>
      </c>
      <c r="Y87" s="158">
        <f t="shared" si="10"/>
        <v>0</v>
      </c>
      <c r="Z87" s="158">
        <f t="shared" si="11"/>
        <v>0</v>
      </c>
      <c r="AA87" s="959">
        <f t="shared" si="12"/>
        <v>0</v>
      </c>
      <c r="AC87" s="162">
        <f t="shared" si="13"/>
        <v>0</v>
      </c>
      <c r="AD87" s="158">
        <f t="shared" si="14"/>
        <v>0</v>
      </c>
      <c r="AE87" s="158">
        <f t="shared" si="15"/>
        <v>0</v>
      </c>
      <c r="AF87" s="163">
        <f t="shared" si="16"/>
        <v>0</v>
      </c>
    </row>
    <row r="88" spans="1:32" x14ac:dyDescent="0.25">
      <c r="A88" s="150" t="str">
        <f>IF(ISBLANK('A1'!B88),"",IF(ISBLANK('A1'!D88),'A1'!A88&amp;"-"&amp;'A1'!B88,'A1'!A88&amp;"-"&amp;'A1'!B88&amp;"; "&amp;'A1'!D88))</f>
        <v/>
      </c>
      <c r="B88" s="153" t="str">
        <f>IF(ISBLANK('A1'!G88),"",'A1'!G88)</f>
        <v/>
      </c>
      <c r="C88" s="266" t="str">
        <f>IF(ISBLANK('A2'!O88),"",'A2'!O88)</f>
        <v/>
      </c>
      <c r="D88" s="205"/>
      <c r="E88" s="206"/>
      <c r="F88" s="206"/>
      <c r="G88" s="206"/>
      <c r="H88" s="206"/>
      <c r="I88" s="206"/>
      <c r="J88" s="208"/>
      <c r="K88" s="498"/>
      <c r="L88" s="209"/>
      <c r="M88" s="207"/>
      <c r="N88" s="207"/>
      <c r="O88" s="207"/>
      <c r="P88" s="207"/>
      <c r="Q88" s="208"/>
      <c r="R88" s="206"/>
      <c r="S88" s="206"/>
      <c r="T88" s="206"/>
      <c r="U88" s="206"/>
      <c r="V88" s="209"/>
      <c r="X88" s="162">
        <f t="shared" si="9"/>
        <v>0</v>
      </c>
      <c r="Y88" s="158">
        <f t="shared" si="10"/>
        <v>0</v>
      </c>
      <c r="Z88" s="158">
        <f t="shared" si="11"/>
        <v>0</v>
      </c>
      <c r="AA88" s="959">
        <f t="shared" si="12"/>
        <v>0</v>
      </c>
      <c r="AC88" s="162">
        <f t="shared" si="13"/>
        <v>0</v>
      </c>
      <c r="AD88" s="158">
        <f t="shared" si="14"/>
        <v>0</v>
      </c>
      <c r="AE88" s="158">
        <f t="shared" si="15"/>
        <v>0</v>
      </c>
      <c r="AF88" s="163">
        <f t="shared" si="16"/>
        <v>0</v>
      </c>
    </row>
    <row r="89" spans="1:32" x14ac:dyDescent="0.25">
      <c r="A89" s="150" t="str">
        <f>IF(ISBLANK('A1'!B89),"",IF(ISBLANK('A1'!D89),'A1'!A89&amp;"-"&amp;'A1'!B89,'A1'!A89&amp;"-"&amp;'A1'!B89&amp;"; "&amp;'A1'!D89))</f>
        <v/>
      </c>
      <c r="B89" s="153" t="str">
        <f>IF(ISBLANK('A1'!G89),"",'A1'!G89)</f>
        <v/>
      </c>
      <c r="C89" s="266" t="str">
        <f>IF(ISBLANK('A2'!O89),"",'A2'!O89)</f>
        <v/>
      </c>
      <c r="D89" s="205"/>
      <c r="E89" s="206"/>
      <c r="F89" s="206"/>
      <c r="G89" s="206"/>
      <c r="H89" s="206"/>
      <c r="I89" s="206"/>
      <c r="J89" s="208"/>
      <c r="K89" s="498"/>
      <c r="L89" s="209"/>
      <c r="M89" s="207"/>
      <c r="N89" s="207"/>
      <c r="O89" s="207"/>
      <c r="P89" s="207"/>
      <c r="Q89" s="208"/>
      <c r="R89" s="206"/>
      <c r="S89" s="206"/>
      <c r="T89" s="206"/>
      <c r="U89" s="206"/>
      <c r="V89" s="209"/>
      <c r="X89" s="162">
        <f t="shared" si="9"/>
        <v>0</v>
      </c>
      <c r="Y89" s="158">
        <f t="shared" si="10"/>
        <v>0</v>
      </c>
      <c r="Z89" s="158">
        <f t="shared" si="11"/>
        <v>0</v>
      </c>
      <c r="AA89" s="959">
        <f t="shared" si="12"/>
        <v>0</v>
      </c>
      <c r="AC89" s="162">
        <f t="shared" si="13"/>
        <v>0</v>
      </c>
      <c r="AD89" s="158">
        <f t="shared" si="14"/>
        <v>0</v>
      </c>
      <c r="AE89" s="158">
        <f t="shared" si="15"/>
        <v>0</v>
      </c>
      <c r="AF89" s="163">
        <f t="shared" si="16"/>
        <v>0</v>
      </c>
    </row>
    <row r="90" spans="1:32" x14ac:dyDescent="0.25">
      <c r="A90" s="150" t="str">
        <f>IF(ISBLANK('A1'!B90),"",IF(ISBLANK('A1'!D90),'A1'!A90&amp;"-"&amp;'A1'!B90,'A1'!A90&amp;"-"&amp;'A1'!B90&amp;"; "&amp;'A1'!D90))</f>
        <v/>
      </c>
      <c r="B90" s="153" t="str">
        <f>IF(ISBLANK('A1'!G90),"",'A1'!G90)</f>
        <v/>
      </c>
      <c r="C90" s="266" t="str">
        <f>IF(ISBLANK('A2'!O90),"",'A2'!O90)</f>
        <v/>
      </c>
      <c r="D90" s="205"/>
      <c r="E90" s="206"/>
      <c r="F90" s="206"/>
      <c r="G90" s="206"/>
      <c r="H90" s="206"/>
      <c r="I90" s="206"/>
      <c r="J90" s="208"/>
      <c r="K90" s="498"/>
      <c r="L90" s="209"/>
      <c r="M90" s="207"/>
      <c r="N90" s="207"/>
      <c r="O90" s="207"/>
      <c r="P90" s="207"/>
      <c r="Q90" s="208"/>
      <c r="R90" s="206"/>
      <c r="S90" s="206"/>
      <c r="T90" s="206"/>
      <c r="U90" s="206"/>
      <c r="V90" s="209"/>
      <c r="X90" s="162">
        <f t="shared" si="9"/>
        <v>0</v>
      </c>
      <c r="Y90" s="158">
        <f t="shared" si="10"/>
        <v>0</v>
      </c>
      <c r="Z90" s="158">
        <f t="shared" si="11"/>
        <v>0</v>
      </c>
      <c r="AA90" s="959">
        <f t="shared" si="12"/>
        <v>0</v>
      </c>
      <c r="AC90" s="162">
        <f t="shared" si="13"/>
        <v>0</v>
      </c>
      <c r="AD90" s="158">
        <f t="shared" si="14"/>
        <v>0</v>
      </c>
      <c r="AE90" s="158">
        <f t="shared" si="15"/>
        <v>0</v>
      </c>
      <c r="AF90" s="163">
        <f t="shared" si="16"/>
        <v>0</v>
      </c>
    </row>
    <row r="91" spans="1:32" x14ac:dyDescent="0.25">
      <c r="A91" s="150" t="str">
        <f>IF(ISBLANK('A1'!B91),"",IF(ISBLANK('A1'!D91),'A1'!A91&amp;"-"&amp;'A1'!B91,'A1'!A91&amp;"-"&amp;'A1'!B91&amp;"; "&amp;'A1'!D91))</f>
        <v/>
      </c>
      <c r="B91" s="153" t="str">
        <f>IF(ISBLANK('A1'!G91),"",'A1'!G91)</f>
        <v/>
      </c>
      <c r="C91" s="266" t="str">
        <f>IF(ISBLANK('A2'!O91),"",'A2'!O91)</f>
        <v/>
      </c>
      <c r="D91" s="205"/>
      <c r="E91" s="206"/>
      <c r="F91" s="206"/>
      <c r="G91" s="206"/>
      <c r="H91" s="206"/>
      <c r="I91" s="206"/>
      <c r="J91" s="208"/>
      <c r="K91" s="498"/>
      <c r="L91" s="209"/>
      <c r="M91" s="207"/>
      <c r="N91" s="207"/>
      <c r="O91" s="207"/>
      <c r="P91" s="207"/>
      <c r="Q91" s="208"/>
      <c r="R91" s="206"/>
      <c r="S91" s="206"/>
      <c r="T91" s="206"/>
      <c r="U91" s="206"/>
      <c r="V91" s="209"/>
      <c r="X91" s="162">
        <f t="shared" si="9"/>
        <v>0</v>
      </c>
      <c r="Y91" s="158">
        <f t="shared" si="10"/>
        <v>0</v>
      </c>
      <c r="Z91" s="158">
        <f t="shared" si="11"/>
        <v>0</v>
      </c>
      <c r="AA91" s="959">
        <f t="shared" si="12"/>
        <v>0</v>
      </c>
      <c r="AC91" s="162">
        <f t="shared" si="13"/>
        <v>0</v>
      </c>
      <c r="AD91" s="158">
        <f t="shared" si="14"/>
        <v>0</v>
      </c>
      <c r="AE91" s="158">
        <f t="shared" si="15"/>
        <v>0</v>
      </c>
      <c r="AF91" s="163">
        <f t="shared" si="16"/>
        <v>0</v>
      </c>
    </row>
    <row r="92" spans="1:32" x14ac:dyDescent="0.25">
      <c r="A92" s="150" t="str">
        <f>IF(ISBLANK('A1'!B92),"",IF(ISBLANK('A1'!D92),'A1'!A92&amp;"-"&amp;'A1'!B92,'A1'!A92&amp;"-"&amp;'A1'!B92&amp;"; "&amp;'A1'!D92))</f>
        <v/>
      </c>
      <c r="B92" s="153" t="str">
        <f>IF(ISBLANK('A1'!G92),"",'A1'!G92)</f>
        <v/>
      </c>
      <c r="C92" s="266" t="str">
        <f>IF(ISBLANK('A2'!O92),"",'A2'!O92)</f>
        <v/>
      </c>
      <c r="D92" s="205"/>
      <c r="E92" s="206"/>
      <c r="F92" s="206"/>
      <c r="G92" s="206"/>
      <c r="H92" s="206"/>
      <c r="I92" s="206"/>
      <c r="J92" s="208"/>
      <c r="K92" s="498"/>
      <c r="L92" s="209"/>
      <c r="M92" s="207"/>
      <c r="N92" s="207"/>
      <c r="O92" s="207"/>
      <c r="P92" s="207"/>
      <c r="Q92" s="208"/>
      <c r="R92" s="206"/>
      <c r="S92" s="206"/>
      <c r="T92" s="206"/>
      <c r="U92" s="206"/>
      <c r="V92" s="209"/>
      <c r="X92" s="162">
        <f t="shared" si="9"/>
        <v>0</v>
      </c>
      <c r="Y92" s="158">
        <f t="shared" si="10"/>
        <v>0</v>
      </c>
      <c r="Z92" s="158">
        <f t="shared" si="11"/>
        <v>0</v>
      </c>
      <c r="AA92" s="959">
        <f t="shared" si="12"/>
        <v>0</v>
      </c>
      <c r="AC92" s="162">
        <f t="shared" si="13"/>
        <v>0</v>
      </c>
      <c r="AD92" s="158">
        <f t="shared" si="14"/>
        <v>0</v>
      </c>
      <c r="AE92" s="158">
        <f t="shared" si="15"/>
        <v>0</v>
      </c>
      <c r="AF92" s="163">
        <f t="shared" si="16"/>
        <v>0</v>
      </c>
    </row>
    <row r="93" spans="1:32" x14ac:dyDescent="0.25">
      <c r="A93" s="150" t="str">
        <f>IF(ISBLANK('A1'!B93),"",IF(ISBLANK('A1'!D93),'A1'!A93&amp;"-"&amp;'A1'!B93,'A1'!A93&amp;"-"&amp;'A1'!B93&amp;"; "&amp;'A1'!D93))</f>
        <v/>
      </c>
      <c r="B93" s="153" t="str">
        <f>IF(ISBLANK('A1'!G93),"",'A1'!G93)</f>
        <v/>
      </c>
      <c r="C93" s="266" t="str">
        <f>IF(ISBLANK('A2'!O93),"",'A2'!O93)</f>
        <v/>
      </c>
      <c r="D93" s="205"/>
      <c r="E93" s="206"/>
      <c r="F93" s="206"/>
      <c r="G93" s="206"/>
      <c r="H93" s="206"/>
      <c r="I93" s="206"/>
      <c r="J93" s="208"/>
      <c r="K93" s="498"/>
      <c r="L93" s="209"/>
      <c r="M93" s="207"/>
      <c r="N93" s="207"/>
      <c r="O93" s="207"/>
      <c r="P93" s="207"/>
      <c r="Q93" s="208"/>
      <c r="R93" s="206"/>
      <c r="S93" s="206"/>
      <c r="T93" s="206"/>
      <c r="U93" s="206"/>
      <c r="V93" s="209"/>
      <c r="X93" s="162">
        <f t="shared" si="9"/>
        <v>0</v>
      </c>
      <c r="Y93" s="158">
        <f t="shared" si="10"/>
        <v>0</v>
      </c>
      <c r="Z93" s="158">
        <f t="shared" si="11"/>
        <v>0</v>
      </c>
      <c r="AA93" s="959">
        <f t="shared" si="12"/>
        <v>0</v>
      </c>
      <c r="AC93" s="162">
        <f t="shared" si="13"/>
        <v>0</v>
      </c>
      <c r="AD93" s="158">
        <f t="shared" si="14"/>
        <v>0</v>
      </c>
      <c r="AE93" s="158">
        <f t="shared" si="15"/>
        <v>0</v>
      </c>
      <c r="AF93" s="163">
        <f t="shared" si="16"/>
        <v>0</v>
      </c>
    </row>
    <row r="94" spans="1:32" x14ac:dyDescent="0.25">
      <c r="A94" s="150" t="str">
        <f>IF(ISBLANK('A1'!B94),"",IF(ISBLANK('A1'!D94),'A1'!A94&amp;"-"&amp;'A1'!B94,'A1'!A94&amp;"-"&amp;'A1'!B94&amp;"; "&amp;'A1'!D94))</f>
        <v/>
      </c>
      <c r="B94" s="153" t="str">
        <f>IF(ISBLANK('A1'!G94),"",'A1'!G94)</f>
        <v/>
      </c>
      <c r="C94" s="266" t="str">
        <f>IF(ISBLANK('A2'!O94),"",'A2'!O94)</f>
        <v/>
      </c>
      <c r="D94" s="205"/>
      <c r="E94" s="206"/>
      <c r="F94" s="206"/>
      <c r="G94" s="206"/>
      <c r="H94" s="206"/>
      <c r="I94" s="206"/>
      <c r="J94" s="208"/>
      <c r="K94" s="498"/>
      <c r="L94" s="209"/>
      <c r="M94" s="207"/>
      <c r="N94" s="207"/>
      <c r="O94" s="207"/>
      <c r="P94" s="207"/>
      <c r="Q94" s="208"/>
      <c r="R94" s="206"/>
      <c r="S94" s="206"/>
      <c r="T94" s="206"/>
      <c r="U94" s="206"/>
      <c r="V94" s="209"/>
      <c r="X94" s="162">
        <f t="shared" si="9"/>
        <v>0</v>
      </c>
      <c r="Y94" s="158">
        <f t="shared" si="10"/>
        <v>0</v>
      </c>
      <c r="Z94" s="158">
        <f t="shared" si="11"/>
        <v>0</v>
      </c>
      <c r="AA94" s="959">
        <f t="shared" si="12"/>
        <v>0</v>
      </c>
      <c r="AC94" s="162">
        <f t="shared" si="13"/>
        <v>0</v>
      </c>
      <c r="AD94" s="158">
        <f t="shared" si="14"/>
        <v>0</v>
      </c>
      <c r="AE94" s="158">
        <f t="shared" si="15"/>
        <v>0</v>
      </c>
      <c r="AF94" s="163">
        <f t="shared" si="16"/>
        <v>0</v>
      </c>
    </row>
    <row r="95" spans="1:32" x14ac:dyDescent="0.25">
      <c r="A95" s="150" t="str">
        <f>IF(ISBLANK('A1'!B95),"",IF(ISBLANK('A1'!D95),'A1'!A95&amp;"-"&amp;'A1'!B95,'A1'!A95&amp;"-"&amp;'A1'!B95&amp;"; "&amp;'A1'!D95))</f>
        <v/>
      </c>
      <c r="B95" s="153" t="str">
        <f>IF(ISBLANK('A1'!G95),"",'A1'!G95)</f>
        <v/>
      </c>
      <c r="C95" s="266" t="str">
        <f>IF(ISBLANK('A2'!O95),"",'A2'!O95)</f>
        <v/>
      </c>
      <c r="D95" s="205"/>
      <c r="E95" s="206"/>
      <c r="F95" s="206"/>
      <c r="G95" s="206"/>
      <c r="H95" s="206"/>
      <c r="I95" s="206"/>
      <c r="J95" s="208"/>
      <c r="K95" s="498"/>
      <c r="L95" s="209"/>
      <c r="M95" s="207"/>
      <c r="N95" s="207"/>
      <c r="O95" s="207"/>
      <c r="P95" s="207"/>
      <c r="Q95" s="208"/>
      <c r="R95" s="206"/>
      <c r="S95" s="206"/>
      <c r="T95" s="206"/>
      <c r="U95" s="206"/>
      <c r="V95" s="209"/>
      <c r="X95" s="162">
        <f t="shared" si="9"/>
        <v>0</v>
      </c>
      <c r="Y95" s="158">
        <f t="shared" si="10"/>
        <v>0</v>
      </c>
      <c r="Z95" s="158">
        <f t="shared" si="11"/>
        <v>0</v>
      </c>
      <c r="AA95" s="959">
        <f t="shared" si="12"/>
        <v>0</v>
      </c>
      <c r="AC95" s="162">
        <f t="shared" si="13"/>
        <v>0</v>
      </c>
      <c r="AD95" s="158">
        <f t="shared" si="14"/>
        <v>0</v>
      </c>
      <c r="AE95" s="158">
        <f t="shared" si="15"/>
        <v>0</v>
      </c>
      <c r="AF95" s="163">
        <f t="shared" si="16"/>
        <v>0</v>
      </c>
    </row>
    <row r="96" spans="1:32" x14ac:dyDescent="0.25">
      <c r="A96" s="150" t="str">
        <f>IF(ISBLANK('A1'!B96),"",IF(ISBLANK('A1'!D96),'A1'!A96&amp;"-"&amp;'A1'!B96,'A1'!A96&amp;"-"&amp;'A1'!B96&amp;"; "&amp;'A1'!D96))</f>
        <v/>
      </c>
      <c r="B96" s="153" t="str">
        <f>IF(ISBLANK('A1'!G96),"",'A1'!G96)</f>
        <v/>
      </c>
      <c r="C96" s="266" t="str">
        <f>IF(ISBLANK('A2'!O96),"",'A2'!O96)</f>
        <v/>
      </c>
      <c r="D96" s="205"/>
      <c r="E96" s="206"/>
      <c r="F96" s="206"/>
      <c r="G96" s="206"/>
      <c r="H96" s="206"/>
      <c r="I96" s="206"/>
      <c r="J96" s="208"/>
      <c r="K96" s="498"/>
      <c r="L96" s="209"/>
      <c r="M96" s="207"/>
      <c r="N96" s="207"/>
      <c r="O96" s="207"/>
      <c r="P96" s="207"/>
      <c r="Q96" s="208"/>
      <c r="R96" s="206"/>
      <c r="S96" s="206"/>
      <c r="T96" s="206"/>
      <c r="U96" s="206"/>
      <c r="V96" s="209"/>
      <c r="X96" s="162">
        <f t="shared" si="9"/>
        <v>0</v>
      </c>
      <c r="Y96" s="158">
        <f t="shared" si="10"/>
        <v>0</v>
      </c>
      <c r="Z96" s="158">
        <f t="shared" si="11"/>
        <v>0</v>
      </c>
      <c r="AA96" s="959">
        <f t="shared" si="12"/>
        <v>0</v>
      </c>
      <c r="AC96" s="162">
        <f t="shared" si="13"/>
        <v>0</v>
      </c>
      <c r="AD96" s="158">
        <f t="shared" si="14"/>
        <v>0</v>
      </c>
      <c r="AE96" s="158">
        <f t="shared" si="15"/>
        <v>0</v>
      </c>
      <c r="AF96" s="163">
        <f t="shared" si="16"/>
        <v>0</v>
      </c>
    </row>
    <row r="97" spans="1:32" x14ac:dyDescent="0.25">
      <c r="A97" s="150" t="str">
        <f>IF(ISBLANK('A1'!B97),"",IF(ISBLANK('A1'!D97),'A1'!A97&amp;"-"&amp;'A1'!B97,'A1'!A97&amp;"-"&amp;'A1'!B97&amp;"; "&amp;'A1'!D97))</f>
        <v/>
      </c>
      <c r="B97" s="153" t="str">
        <f>IF(ISBLANK('A1'!G97),"",'A1'!G97)</f>
        <v/>
      </c>
      <c r="C97" s="266" t="str">
        <f>IF(ISBLANK('A2'!O97),"",'A2'!O97)</f>
        <v/>
      </c>
      <c r="D97" s="205"/>
      <c r="E97" s="206"/>
      <c r="F97" s="206"/>
      <c r="G97" s="206"/>
      <c r="H97" s="206"/>
      <c r="I97" s="206"/>
      <c r="J97" s="208"/>
      <c r="K97" s="498"/>
      <c r="L97" s="209"/>
      <c r="M97" s="207"/>
      <c r="N97" s="207"/>
      <c r="O97" s="207"/>
      <c r="P97" s="207"/>
      <c r="Q97" s="208"/>
      <c r="R97" s="206"/>
      <c r="S97" s="206"/>
      <c r="T97" s="206"/>
      <c r="U97" s="206"/>
      <c r="V97" s="209"/>
      <c r="X97" s="162">
        <f t="shared" si="9"/>
        <v>0</v>
      </c>
      <c r="Y97" s="158">
        <f t="shared" si="10"/>
        <v>0</v>
      </c>
      <c r="Z97" s="158">
        <f t="shared" si="11"/>
        <v>0</v>
      </c>
      <c r="AA97" s="959">
        <f t="shared" si="12"/>
        <v>0</v>
      </c>
      <c r="AC97" s="162">
        <f t="shared" si="13"/>
        <v>0</v>
      </c>
      <c r="AD97" s="158">
        <f t="shared" si="14"/>
        <v>0</v>
      </c>
      <c r="AE97" s="158">
        <f t="shared" si="15"/>
        <v>0</v>
      </c>
      <c r="AF97" s="163">
        <f t="shared" si="16"/>
        <v>0</v>
      </c>
    </row>
    <row r="98" spans="1:32" x14ac:dyDescent="0.25">
      <c r="A98" s="150" t="str">
        <f>IF(ISBLANK('A1'!B98),"",IF(ISBLANK('A1'!D98),'A1'!A98&amp;"-"&amp;'A1'!B98,'A1'!A98&amp;"-"&amp;'A1'!B98&amp;"; "&amp;'A1'!D98))</f>
        <v/>
      </c>
      <c r="B98" s="153" t="str">
        <f>IF(ISBLANK('A1'!G98),"",'A1'!G98)</f>
        <v/>
      </c>
      <c r="C98" s="266" t="str">
        <f>IF(ISBLANK('A2'!O98),"",'A2'!O98)</f>
        <v/>
      </c>
      <c r="D98" s="205"/>
      <c r="E98" s="206"/>
      <c r="F98" s="206"/>
      <c r="G98" s="206"/>
      <c r="H98" s="206"/>
      <c r="I98" s="206"/>
      <c r="J98" s="208"/>
      <c r="K98" s="498"/>
      <c r="L98" s="209"/>
      <c r="M98" s="207"/>
      <c r="N98" s="207"/>
      <c r="O98" s="207"/>
      <c r="P98" s="207"/>
      <c r="Q98" s="208"/>
      <c r="R98" s="206"/>
      <c r="S98" s="206"/>
      <c r="T98" s="206"/>
      <c r="U98" s="206"/>
      <c r="V98" s="209"/>
      <c r="X98" s="162">
        <f t="shared" si="9"/>
        <v>0</v>
      </c>
      <c r="Y98" s="158">
        <f t="shared" si="10"/>
        <v>0</v>
      </c>
      <c r="Z98" s="158">
        <f t="shared" si="11"/>
        <v>0</v>
      </c>
      <c r="AA98" s="959">
        <f t="shared" si="12"/>
        <v>0</v>
      </c>
      <c r="AC98" s="162">
        <f t="shared" si="13"/>
        <v>0</v>
      </c>
      <c r="AD98" s="158">
        <f t="shared" si="14"/>
        <v>0</v>
      </c>
      <c r="AE98" s="158">
        <f t="shared" si="15"/>
        <v>0</v>
      </c>
      <c r="AF98" s="163">
        <f t="shared" si="16"/>
        <v>0</v>
      </c>
    </row>
    <row r="99" spans="1:32" x14ac:dyDescent="0.25">
      <c r="A99" s="150" t="str">
        <f>IF(ISBLANK('A1'!B99),"",IF(ISBLANK('A1'!D99),'A1'!A99&amp;"-"&amp;'A1'!B99,'A1'!A99&amp;"-"&amp;'A1'!B99&amp;"; "&amp;'A1'!D99))</f>
        <v/>
      </c>
      <c r="B99" s="153" t="str">
        <f>IF(ISBLANK('A1'!G99),"",'A1'!G99)</f>
        <v/>
      </c>
      <c r="C99" s="266" t="str">
        <f>IF(ISBLANK('A2'!O99),"",'A2'!O99)</f>
        <v/>
      </c>
      <c r="D99" s="205"/>
      <c r="E99" s="206"/>
      <c r="F99" s="206"/>
      <c r="G99" s="206"/>
      <c r="H99" s="206"/>
      <c r="I99" s="206"/>
      <c r="J99" s="208"/>
      <c r="K99" s="498"/>
      <c r="L99" s="209"/>
      <c r="M99" s="207"/>
      <c r="N99" s="207"/>
      <c r="O99" s="207"/>
      <c r="P99" s="207"/>
      <c r="Q99" s="208"/>
      <c r="R99" s="206"/>
      <c r="S99" s="206"/>
      <c r="T99" s="206"/>
      <c r="U99" s="206"/>
      <c r="V99" s="209"/>
      <c r="X99" s="162">
        <f t="shared" si="9"/>
        <v>0</v>
      </c>
      <c r="Y99" s="158">
        <f t="shared" si="10"/>
        <v>0</v>
      </c>
      <c r="Z99" s="158">
        <f t="shared" si="11"/>
        <v>0</v>
      </c>
      <c r="AA99" s="959">
        <f t="shared" si="12"/>
        <v>0</v>
      </c>
      <c r="AC99" s="162">
        <f t="shared" si="13"/>
        <v>0</v>
      </c>
      <c r="AD99" s="158">
        <f t="shared" si="14"/>
        <v>0</v>
      </c>
      <c r="AE99" s="158">
        <f t="shared" si="15"/>
        <v>0</v>
      </c>
      <c r="AF99" s="163">
        <f t="shared" si="16"/>
        <v>0</v>
      </c>
    </row>
    <row r="100" spans="1:32" x14ac:dyDescent="0.25">
      <c r="A100" s="150" t="str">
        <f>IF(ISBLANK('A1'!B100),"",IF(ISBLANK('A1'!D100),'A1'!A100&amp;"-"&amp;'A1'!B100,'A1'!A100&amp;"-"&amp;'A1'!B100&amp;"; "&amp;'A1'!D100))</f>
        <v/>
      </c>
      <c r="B100" s="153" t="str">
        <f>IF(ISBLANK('A1'!G100),"",'A1'!G100)</f>
        <v/>
      </c>
      <c r="C100" s="266" t="str">
        <f>IF(ISBLANK('A2'!O100),"",'A2'!O100)</f>
        <v/>
      </c>
      <c r="D100" s="205"/>
      <c r="E100" s="206"/>
      <c r="F100" s="206"/>
      <c r="G100" s="206"/>
      <c r="H100" s="206"/>
      <c r="I100" s="206"/>
      <c r="J100" s="208"/>
      <c r="K100" s="498"/>
      <c r="L100" s="209"/>
      <c r="M100" s="207"/>
      <c r="N100" s="207"/>
      <c r="O100" s="207"/>
      <c r="P100" s="207"/>
      <c r="Q100" s="208"/>
      <c r="R100" s="206"/>
      <c r="S100" s="206"/>
      <c r="T100" s="206"/>
      <c r="U100" s="206"/>
      <c r="V100" s="209"/>
      <c r="X100" s="162">
        <f t="shared" si="9"/>
        <v>0</v>
      </c>
      <c r="Y100" s="158">
        <f t="shared" si="10"/>
        <v>0</v>
      </c>
      <c r="Z100" s="158">
        <f t="shared" si="11"/>
        <v>0</v>
      </c>
      <c r="AA100" s="959">
        <f t="shared" si="12"/>
        <v>0</v>
      </c>
      <c r="AC100" s="162">
        <f t="shared" si="13"/>
        <v>0</v>
      </c>
      <c r="AD100" s="158">
        <f t="shared" si="14"/>
        <v>0</v>
      </c>
      <c r="AE100" s="158">
        <f t="shared" si="15"/>
        <v>0</v>
      </c>
      <c r="AF100" s="163">
        <f t="shared" si="16"/>
        <v>0</v>
      </c>
    </row>
    <row r="101" spans="1:32" x14ac:dyDescent="0.25">
      <c r="A101" s="150" t="str">
        <f>IF(ISBLANK('A1'!B101),"",IF(ISBLANK('A1'!D101),'A1'!A101&amp;"-"&amp;'A1'!B101,'A1'!A101&amp;"-"&amp;'A1'!B101&amp;"; "&amp;'A1'!D101))</f>
        <v/>
      </c>
      <c r="B101" s="153" t="str">
        <f>IF(ISBLANK('A1'!G101),"",'A1'!G101)</f>
        <v/>
      </c>
      <c r="C101" s="266" t="str">
        <f>IF(ISBLANK('A2'!O101),"",'A2'!O101)</f>
        <v/>
      </c>
      <c r="D101" s="205"/>
      <c r="E101" s="206"/>
      <c r="F101" s="206"/>
      <c r="G101" s="206"/>
      <c r="H101" s="206"/>
      <c r="I101" s="206"/>
      <c r="J101" s="208"/>
      <c r="K101" s="498"/>
      <c r="L101" s="209"/>
      <c r="M101" s="207"/>
      <c r="N101" s="207"/>
      <c r="O101" s="207"/>
      <c r="P101" s="207"/>
      <c r="Q101" s="208"/>
      <c r="R101" s="206"/>
      <c r="S101" s="206"/>
      <c r="T101" s="206"/>
      <c r="U101" s="206"/>
      <c r="V101" s="209"/>
      <c r="X101" s="162">
        <f t="shared" si="9"/>
        <v>0</v>
      </c>
      <c r="Y101" s="158">
        <f t="shared" si="10"/>
        <v>0</v>
      </c>
      <c r="Z101" s="158">
        <f t="shared" si="11"/>
        <v>0</v>
      </c>
      <c r="AA101" s="959">
        <f t="shared" si="12"/>
        <v>0</v>
      </c>
      <c r="AC101" s="162">
        <f t="shared" si="13"/>
        <v>0</v>
      </c>
      <c r="AD101" s="158">
        <f t="shared" si="14"/>
        <v>0</v>
      </c>
      <c r="AE101" s="158">
        <f t="shared" si="15"/>
        <v>0</v>
      </c>
      <c r="AF101" s="163">
        <f t="shared" si="16"/>
        <v>0</v>
      </c>
    </row>
    <row r="102" spans="1:32" x14ac:dyDescent="0.25">
      <c r="A102" s="150" t="str">
        <f>IF(ISBLANK('A1'!B102),"",IF(ISBLANK('A1'!D102),'A1'!A102&amp;"-"&amp;'A1'!B102,'A1'!A102&amp;"-"&amp;'A1'!B102&amp;"; "&amp;'A1'!D102))</f>
        <v/>
      </c>
      <c r="B102" s="153" t="str">
        <f>IF(ISBLANK('A1'!G102),"",'A1'!G102)</f>
        <v/>
      </c>
      <c r="C102" s="266" t="str">
        <f>IF(ISBLANK('A2'!O102),"",'A2'!O102)</f>
        <v/>
      </c>
      <c r="D102" s="205"/>
      <c r="E102" s="206"/>
      <c r="F102" s="206"/>
      <c r="G102" s="206"/>
      <c r="H102" s="206"/>
      <c r="I102" s="206"/>
      <c r="J102" s="208"/>
      <c r="K102" s="498"/>
      <c r="L102" s="209"/>
      <c r="M102" s="207"/>
      <c r="N102" s="207"/>
      <c r="O102" s="207"/>
      <c r="P102" s="207"/>
      <c r="Q102" s="208"/>
      <c r="R102" s="206"/>
      <c r="S102" s="206"/>
      <c r="T102" s="206"/>
      <c r="U102" s="206"/>
      <c r="V102" s="209"/>
      <c r="X102" s="162">
        <f t="shared" si="9"/>
        <v>0</v>
      </c>
      <c r="Y102" s="158">
        <f t="shared" si="10"/>
        <v>0</v>
      </c>
      <c r="Z102" s="158">
        <f t="shared" si="11"/>
        <v>0</v>
      </c>
      <c r="AA102" s="959">
        <f t="shared" si="12"/>
        <v>0</v>
      </c>
      <c r="AC102" s="162">
        <f t="shared" si="13"/>
        <v>0</v>
      </c>
      <c r="AD102" s="158">
        <f t="shared" si="14"/>
        <v>0</v>
      </c>
      <c r="AE102" s="158">
        <f t="shared" si="15"/>
        <v>0</v>
      </c>
      <c r="AF102" s="163">
        <f t="shared" si="16"/>
        <v>0</v>
      </c>
    </row>
    <row r="103" spans="1:32" x14ac:dyDescent="0.25">
      <c r="A103" s="150" t="str">
        <f>IF(ISBLANK('A1'!B103),"",IF(ISBLANK('A1'!D103),'A1'!A103&amp;"-"&amp;'A1'!B103,'A1'!A103&amp;"-"&amp;'A1'!B103&amp;"; "&amp;'A1'!D103))</f>
        <v/>
      </c>
      <c r="B103" s="153" t="str">
        <f>IF(ISBLANK('A1'!G103),"",'A1'!G103)</f>
        <v/>
      </c>
      <c r="C103" s="266" t="str">
        <f>IF(ISBLANK('A2'!O103),"",'A2'!O103)</f>
        <v/>
      </c>
      <c r="D103" s="205"/>
      <c r="E103" s="206"/>
      <c r="F103" s="206"/>
      <c r="G103" s="206"/>
      <c r="H103" s="206"/>
      <c r="I103" s="206"/>
      <c r="J103" s="208"/>
      <c r="K103" s="498"/>
      <c r="L103" s="209"/>
      <c r="M103" s="207"/>
      <c r="N103" s="207"/>
      <c r="O103" s="207"/>
      <c r="P103" s="207"/>
      <c r="Q103" s="208"/>
      <c r="R103" s="206"/>
      <c r="S103" s="206"/>
      <c r="T103" s="206"/>
      <c r="U103" s="206"/>
      <c r="V103" s="209"/>
      <c r="X103" s="162">
        <f t="shared" si="9"/>
        <v>0</v>
      </c>
      <c r="Y103" s="158">
        <f t="shared" si="10"/>
        <v>0</v>
      </c>
      <c r="Z103" s="158">
        <f t="shared" si="11"/>
        <v>0</v>
      </c>
      <c r="AA103" s="959">
        <f t="shared" si="12"/>
        <v>0</v>
      </c>
      <c r="AC103" s="162">
        <f t="shared" si="13"/>
        <v>0</v>
      </c>
      <c r="AD103" s="158">
        <f t="shared" si="14"/>
        <v>0</v>
      </c>
      <c r="AE103" s="158">
        <f t="shared" si="15"/>
        <v>0</v>
      </c>
      <c r="AF103" s="163">
        <f t="shared" si="16"/>
        <v>0</v>
      </c>
    </row>
    <row r="104" spans="1:32" x14ac:dyDescent="0.25">
      <c r="A104" s="150" t="str">
        <f>IF(ISBLANK('A1'!B104),"",IF(ISBLANK('A1'!D104),'A1'!A104&amp;"-"&amp;'A1'!B104,'A1'!A104&amp;"-"&amp;'A1'!B104&amp;"; "&amp;'A1'!D104))</f>
        <v/>
      </c>
      <c r="B104" s="153" t="str">
        <f>IF(ISBLANK('A1'!G104),"",'A1'!G104)</f>
        <v/>
      </c>
      <c r="C104" s="266" t="str">
        <f>IF(ISBLANK('A2'!O104),"",'A2'!O104)</f>
        <v/>
      </c>
      <c r="D104" s="205"/>
      <c r="E104" s="206"/>
      <c r="F104" s="206"/>
      <c r="G104" s="206"/>
      <c r="H104" s="206"/>
      <c r="I104" s="206"/>
      <c r="J104" s="208"/>
      <c r="K104" s="498"/>
      <c r="L104" s="209"/>
      <c r="M104" s="207"/>
      <c r="N104" s="207"/>
      <c r="O104" s="207"/>
      <c r="P104" s="207"/>
      <c r="Q104" s="208"/>
      <c r="R104" s="206"/>
      <c r="S104" s="206"/>
      <c r="T104" s="206"/>
      <c r="U104" s="206"/>
      <c r="V104" s="209"/>
      <c r="X104" s="162">
        <f t="shared" si="9"/>
        <v>0</v>
      </c>
      <c r="Y104" s="158">
        <f t="shared" si="10"/>
        <v>0</v>
      </c>
      <c r="Z104" s="158">
        <f t="shared" si="11"/>
        <v>0</v>
      </c>
      <c r="AA104" s="959">
        <f t="shared" si="12"/>
        <v>0</v>
      </c>
      <c r="AC104" s="162">
        <f t="shared" si="13"/>
        <v>0</v>
      </c>
      <c r="AD104" s="158">
        <f t="shared" si="14"/>
        <v>0</v>
      </c>
      <c r="AE104" s="158">
        <f t="shared" si="15"/>
        <v>0</v>
      </c>
      <c r="AF104" s="163">
        <f t="shared" si="16"/>
        <v>0</v>
      </c>
    </row>
    <row r="105" spans="1:32" x14ac:dyDescent="0.25">
      <c r="A105" s="150" t="str">
        <f>IF(ISBLANK('A1'!B105),"",IF(ISBLANK('A1'!D105),'A1'!A105&amp;"-"&amp;'A1'!B105,'A1'!A105&amp;"-"&amp;'A1'!B105&amp;"; "&amp;'A1'!D105))</f>
        <v/>
      </c>
      <c r="B105" s="153" t="str">
        <f>IF(ISBLANK('A1'!G105),"",'A1'!G105)</f>
        <v/>
      </c>
      <c r="C105" s="266" t="str">
        <f>IF(ISBLANK('A2'!O105),"",'A2'!O105)</f>
        <v/>
      </c>
      <c r="D105" s="205"/>
      <c r="E105" s="206"/>
      <c r="F105" s="206"/>
      <c r="G105" s="206"/>
      <c r="H105" s="206"/>
      <c r="I105" s="206"/>
      <c r="J105" s="208"/>
      <c r="K105" s="498"/>
      <c r="L105" s="209"/>
      <c r="M105" s="207"/>
      <c r="N105" s="207"/>
      <c r="O105" s="207"/>
      <c r="P105" s="207"/>
      <c r="Q105" s="208"/>
      <c r="R105" s="206"/>
      <c r="S105" s="206"/>
      <c r="T105" s="206"/>
      <c r="U105" s="206"/>
      <c r="V105" s="209"/>
      <c r="X105" s="162">
        <f t="shared" si="9"/>
        <v>0</v>
      </c>
      <c r="Y105" s="158">
        <f t="shared" si="10"/>
        <v>0</v>
      </c>
      <c r="Z105" s="158">
        <f t="shared" si="11"/>
        <v>0</v>
      </c>
      <c r="AA105" s="959">
        <f t="shared" si="12"/>
        <v>0</v>
      </c>
      <c r="AC105" s="162">
        <f t="shared" si="13"/>
        <v>0</v>
      </c>
      <c r="AD105" s="158">
        <f t="shared" si="14"/>
        <v>0</v>
      </c>
      <c r="AE105" s="158">
        <f t="shared" si="15"/>
        <v>0</v>
      </c>
      <c r="AF105" s="163">
        <f t="shared" si="16"/>
        <v>0</v>
      </c>
    </row>
    <row r="106" spans="1:32" x14ac:dyDescent="0.25">
      <c r="A106" s="150" t="str">
        <f>IF(ISBLANK('A1'!B106),"",IF(ISBLANK('A1'!D106),'A1'!A106&amp;"-"&amp;'A1'!B106,'A1'!A106&amp;"-"&amp;'A1'!B106&amp;"; "&amp;'A1'!D106))</f>
        <v/>
      </c>
      <c r="B106" s="153" t="str">
        <f>IF(ISBLANK('A1'!G106),"",'A1'!G106)</f>
        <v/>
      </c>
      <c r="C106" s="266" t="str">
        <f>IF(ISBLANK('A2'!O106),"",'A2'!O106)</f>
        <v/>
      </c>
      <c r="D106" s="205"/>
      <c r="E106" s="206"/>
      <c r="F106" s="206"/>
      <c r="G106" s="206"/>
      <c r="H106" s="206"/>
      <c r="I106" s="206"/>
      <c r="J106" s="208"/>
      <c r="K106" s="498"/>
      <c r="L106" s="209"/>
      <c r="M106" s="207"/>
      <c r="N106" s="207"/>
      <c r="O106" s="207"/>
      <c r="P106" s="207"/>
      <c r="Q106" s="208"/>
      <c r="R106" s="206"/>
      <c r="S106" s="206"/>
      <c r="T106" s="206"/>
      <c r="U106" s="206"/>
      <c r="V106" s="209"/>
      <c r="X106" s="162">
        <f t="shared" si="9"/>
        <v>0</v>
      </c>
      <c r="Y106" s="158">
        <f t="shared" si="10"/>
        <v>0</v>
      </c>
      <c r="Z106" s="158">
        <f t="shared" si="11"/>
        <v>0</v>
      </c>
      <c r="AA106" s="959">
        <f t="shared" si="12"/>
        <v>0</v>
      </c>
      <c r="AC106" s="162">
        <f t="shared" si="13"/>
        <v>0</v>
      </c>
      <c r="AD106" s="158">
        <f t="shared" si="14"/>
        <v>0</v>
      </c>
      <c r="AE106" s="158">
        <f t="shared" si="15"/>
        <v>0</v>
      </c>
      <c r="AF106" s="163">
        <f t="shared" si="16"/>
        <v>0</v>
      </c>
    </row>
    <row r="107" spans="1:32" x14ac:dyDescent="0.25">
      <c r="A107" s="150" t="str">
        <f>IF(ISBLANK('A1'!B107),"",IF(ISBLANK('A1'!D107),'A1'!A107&amp;"-"&amp;'A1'!B107,'A1'!A107&amp;"-"&amp;'A1'!B107&amp;"; "&amp;'A1'!D107))</f>
        <v/>
      </c>
      <c r="B107" s="153" t="str">
        <f>IF(ISBLANK('A1'!G107),"",'A1'!G107)</f>
        <v/>
      </c>
      <c r="C107" s="266" t="str">
        <f>IF(ISBLANK('A2'!O107),"",'A2'!O107)</f>
        <v/>
      </c>
      <c r="D107" s="205"/>
      <c r="E107" s="206"/>
      <c r="F107" s="206"/>
      <c r="G107" s="206"/>
      <c r="H107" s="206"/>
      <c r="I107" s="206"/>
      <c r="J107" s="208"/>
      <c r="K107" s="498"/>
      <c r="L107" s="209"/>
      <c r="M107" s="207"/>
      <c r="N107" s="207"/>
      <c r="O107" s="207"/>
      <c r="P107" s="207"/>
      <c r="Q107" s="208"/>
      <c r="R107" s="206"/>
      <c r="S107" s="206"/>
      <c r="T107" s="206"/>
      <c r="U107" s="206"/>
      <c r="V107" s="209"/>
      <c r="X107" s="162">
        <f t="shared" si="9"/>
        <v>0</v>
      </c>
      <c r="Y107" s="158">
        <f t="shared" si="10"/>
        <v>0</v>
      </c>
      <c r="Z107" s="158">
        <f t="shared" si="11"/>
        <v>0</v>
      </c>
      <c r="AA107" s="959">
        <f t="shared" si="12"/>
        <v>0</v>
      </c>
      <c r="AC107" s="162">
        <f t="shared" si="13"/>
        <v>0</v>
      </c>
      <c r="AD107" s="158">
        <f t="shared" si="14"/>
        <v>0</v>
      </c>
      <c r="AE107" s="158">
        <f t="shared" si="15"/>
        <v>0</v>
      </c>
      <c r="AF107" s="163">
        <f t="shared" si="16"/>
        <v>0</v>
      </c>
    </row>
    <row r="108" spans="1:32" x14ac:dyDescent="0.25">
      <c r="A108" s="150" t="str">
        <f>IF(ISBLANK('A1'!B108),"",IF(ISBLANK('A1'!D108),'A1'!A108&amp;"-"&amp;'A1'!B108,'A1'!A108&amp;"-"&amp;'A1'!B108&amp;"; "&amp;'A1'!D108))</f>
        <v/>
      </c>
      <c r="B108" s="153" t="str">
        <f>IF(ISBLANK('A1'!G108),"",'A1'!G108)</f>
        <v/>
      </c>
      <c r="C108" s="266" t="str">
        <f>IF(ISBLANK('A2'!O108),"",'A2'!O108)</f>
        <v/>
      </c>
      <c r="D108" s="205"/>
      <c r="E108" s="206"/>
      <c r="F108" s="206"/>
      <c r="G108" s="206"/>
      <c r="H108" s="206"/>
      <c r="I108" s="206"/>
      <c r="J108" s="208"/>
      <c r="K108" s="498"/>
      <c r="L108" s="209"/>
      <c r="M108" s="207"/>
      <c r="N108" s="207"/>
      <c r="O108" s="207"/>
      <c r="P108" s="207"/>
      <c r="Q108" s="208"/>
      <c r="R108" s="206"/>
      <c r="S108" s="206"/>
      <c r="T108" s="206"/>
      <c r="U108" s="206"/>
      <c r="V108" s="209"/>
      <c r="X108" s="162">
        <f t="shared" si="9"/>
        <v>0</v>
      </c>
      <c r="Y108" s="158">
        <f t="shared" si="10"/>
        <v>0</v>
      </c>
      <c r="Z108" s="158">
        <f t="shared" si="11"/>
        <v>0</v>
      </c>
      <c r="AA108" s="959">
        <f t="shared" si="12"/>
        <v>0</v>
      </c>
      <c r="AC108" s="162">
        <f t="shared" si="13"/>
        <v>0</v>
      </c>
      <c r="AD108" s="158">
        <f t="shared" si="14"/>
        <v>0</v>
      </c>
      <c r="AE108" s="158">
        <f t="shared" si="15"/>
        <v>0</v>
      </c>
      <c r="AF108" s="163">
        <f t="shared" si="16"/>
        <v>0</v>
      </c>
    </row>
    <row r="109" spans="1:32" x14ac:dyDescent="0.25">
      <c r="A109" s="150" t="str">
        <f>IF(ISBLANK('A1'!B109),"",IF(ISBLANK('A1'!D109),'A1'!A109&amp;"-"&amp;'A1'!B109,'A1'!A109&amp;"-"&amp;'A1'!B109&amp;"; "&amp;'A1'!D109))</f>
        <v/>
      </c>
      <c r="B109" s="153" t="str">
        <f>IF(ISBLANK('A1'!G109),"",'A1'!G109)</f>
        <v/>
      </c>
      <c r="C109" s="266" t="str">
        <f>IF(ISBLANK('A2'!O109),"",'A2'!O109)</f>
        <v/>
      </c>
      <c r="D109" s="205"/>
      <c r="E109" s="206"/>
      <c r="F109" s="206"/>
      <c r="G109" s="206"/>
      <c r="H109" s="206"/>
      <c r="I109" s="206"/>
      <c r="J109" s="208"/>
      <c r="K109" s="498"/>
      <c r="L109" s="209"/>
      <c r="M109" s="207"/>
      <c r="N109" s="207"/>
      <c r="O109" s="207"/>
      <c r="P109" s="207"/>
      <c r="Q109" s="208"/>
      <c r="R109" s="206"/>
      <c r="S109" s="206"/>
      <c r="T109" s="206"/>
      <c r="U109" s="206"/>
      <c r="V109" s="209"/>
      <c r="X109" s="162">
        <f t="shared" si="9"/>
        <v>0</v>
      </c>
      <c r="Y109" s="158">
        <f t="shared" si="10"/>
        <v>0</v>
      </c>
      <c r="Z109" s="158">
        <f t="shared" si="11"/>
        <v>0</v>
      </c>
      <c r="AA109" s="959">
        <f t="shared" si="12"/>
        <v>0</v>
      </c>
      <c r="AC109" s="162">
        <f t="shared" si="13"/>
        <v>0</v>
      </c>
      <c r="AD109" s="158">
        <f t="shared" si="14"/>
        <v>0</v>
      </c>
      <c r="AE109" s="158">
        <f t="shared" si="15"/>
        <v>0</v>
      </c>
      <c r="AF109" s="163">
        <f t="shared" si="16"/>
        <v>0</v>
      </c>
    </row>
    <row r="110" spans="1:32" x14ac:dyDescent="0.25">
      <c r="A110" s="150" t="str">
        <f>IF(ISBLANK('A1'!B110),"",IF(ISBLANK('A1'!D110),'A1'!A110&amp;"-"&amp;'A1'!B110,'A1'!A110&amp;"-"&amp;'A1'!B110&amp;"; "&amp;'A1'!D110))</f>
        <v/>
      </c>
      <c r="B110" s="153" t="str">
        <f>IF(ISBLANK('A1'!G110),"",'A1'!G110)</f>
        <v/>
      </c>
      <c r="C110" s="266" t="str">
        <f>IF(ISBLANK('A2'!O110),"",'A2'!O110)</f>
        <v/>
      </c>
      <c r="D110" s="205"/>
      <c r="E110" s="206"/>
      <c r="F110" s="206"/>
      <c r="G110" s="206"/>
      <c r="H110" s="206"/>
      <c r="I110" s="206"/>
      <c r="J110" s="208"/>
      <c r="K110" s="498"/>
      <c r="L110" s="209"/>
      <c r="M110" s="207"/>
      <c r="N110" s="207"/>
      <c r="O110" s="207"/>
      <c r="P110" s="207"/>
      <c r="Q110" s="208"/>
      <c r="R110" s="206"/>
      <c r="S110" s="206"/>
      <c r="T110" s="206"/>
      <c r="U110" s="206"/>
      <c r="V110" s="209"/>
      <c r="X110" s="162">
        <f t="shared" si="9"/>
        <v>0</v>
      </c>
      <c r="Y110" s="158">
        <f t="shared" si="10"/>
        <v>0</v>
      </c>
      <c r="Z110" s="158">
        <f t="shared" si="11"/>
        <v>0</v>
      </c>
      <c r="AA110" s="959">
        <f t="shared" si="12"/>
        <v>0</v>
      </c>
      <c r="AC110" s="162">
        <f t="shared" si="13"/>
        <v>0</v>
      </c>
      <c r="AD110" s="158">
        <f t="shared" si="14"/>
        <v>0</v>
      </c>
      <c r="AE110" s="158">
        <f t="shared" si="15"/>
        <v>0</v>
      </c>
      <c r="AF110" s="163">
        <f t="shared" si="16"/>
        <v>0</v>
      </c>
    </row>
    <row r="111" spans="1:32" x14ac:dyDescent="0.25">
      <c r="A111" s="150" t="str">
        <f>IF(ISBLANK('A1'!B111),"",IF(ISBLANK('A1'!D111),'A1'!A111&amp;"-"&amp;'A1'!B111,'A1'!A111&amp;"-"&amp;'A1'!B111&amp;"; "&amp;'A1'!D111))</f>
        <v/>
      </c>
      <c r="B111" s="153" t="str">
        <f>IF(ISBLANK('A1'!G111),"",'A1'!G111)</f>
        <v/>
      </c>
      <c r="C111" s="266" t="str">
        <f>IF(ISBLANK('A2'!O111),"",'A2'!O111)</f>
        <v/>
      </c>
      <c r="D111" s="205"/>
      <c r="E111" s="206"/>
      <c r="F111" s="206"/>
      <c r="G111" s="206"/>
      <c r="H111" s="206"/>
      <c r="I111" s="206"/>
      <c r="J111" s="208"/>
      <c r="K111" s="498"/>
      <c r="L111" s="209"/>
      <c r="M111" s="207"/>
      <c r="N111" s="207"/>
      <c r="O111" s="207"/>
      <c r="P111" s="207"/>
      <c r="Q111" s="208"/>
      <c r="R111" s="206"/>
      <c r="S111" s="206"/>
      <c r="T111" s="206"/>
      <c r="U111" s="206"/>
      <c r="V111" s="209"/>
      <c r="X111" s="162">
        <f t="shared" si="9"/>
        <v>0</v>
      </c>
      <c r="Y111" s="158">
        <f t="shared" si="10"/>
        <v>0</v>
      </c>
      <c r="Z111" s="158">
        <f t="shared" si="11"/>
        <v>0</v>
      </c>
      <c r="AA111" s="959">
        <f t="shared" si="12"/>
        <v>0</v>
      </c>
      <c r="AC111" s="162">
        <f t="shared" si="13"/>
        <v>0</v>
      </c>
      <c r="AD111" s="158">
        <f t="shared" si="14"/>
        <v>0</v>
      </c>
      <c r="AE111" s="158">
        <f t="shared" si="15"/>
        <v>0</v>
      </c>
      <c r="AF111" s="163">
        <f t="shared" si="16"/>
        <v>0</v>
      </c>
    </row>
    <row r="112" spans="1:32" x14ac:dyDescent="0.25">
      <c r="A112" s="150" t="str">
        <f>IF(ISBLANK('A1'!B112),"",IF(ISBLANK('A1'!D112),'A1'!A112&amp;"-"&amp;'A1'!B112,'A1'!A112&amp;"-"&amp;'A1'!B112&amp;"; "&amp;'A1'!D112))</f>
        <v/>
      </c>
      <c r="B112" s="153" t="str">
        <f>IF(ISBLANK('A1'!G112),"",'A1'!G112)</f>
        <v/>
      </c>
      <c r="C112" s="266" t="str">
        <f>IF(ISBLANK('A2'!O112),"",'A2'!O112)</f>
        <v/>
      </c>
      <c r="D112" s="205"/>
      <c r="E112" s="206"/>
      <c r="F112" s="206"/>
      <c r="G112" s="206"/>
      <c r="H112" s="206"/>
      <c r="I112" s="206"/>
      <c r="J112" s="208"/>
      <c r="K112" s="498"/>
      <c r="L112" s="209"/>
      <c r="M112" s="207"/>
      <c r="N112" s="207"/>
      <c r="O112" s="207"/>
      <c r="P112" s="207"/>
      <c r="Q112" s="208"/>
      <c r="R112" s="206"/>
      <c r="S112" s="206"/>
      <c r="T112" s="206"/>
      <c r="U112" s="206"/>
      <c r="V112" s="209"/>
      <c r="X112" s="162">
        <f t="shared" si="9"/>
        <v>0</v>
      </c>
      <c r="Y112" s="158">
        <f t="shared" si="10"/>
        <v>0</v>
      </c>
      <c r="Z112" s="158">
        <f t="shared" si="11"/>
        <v>0</v>
      </c>
      <c r="AA112" s="959">
        <f t="shared" si="12"/>
        <v>0</v>
      </c>
      <c r="AC112" s="162">
        <f t="shared" si="13"/>
        <v>0</v>
      </c>
      <c r="AD112" s="158">
        <f t="shared" si="14"/>
        <v>0</v>
      </c>
      <c r="AE112" s="158">
        <f t="shared" si="15"/>
        <v>0</v>
      </c>
      <c r="AF112" s="163">
        <f t="shared" si="16"/>
        <v>0</v>
      </c>
    </row>
    <row r="113" spans="1:32" x14ac:dyDescent="0.25">
      <c r="A113" s="150" t="str">
        <f>IF(ISBLANK('A1'!B113),"",IF(ISBLANK('A1'!D113),'A1'!A113&amp;"-"&amp;'A1'!B113,'A1'!A113&amp;"-"&amp;'A1'!B113&amp;"; "&amp;'A1'!D113))</f>
        <v/>
      </c>
      <c r="B113" s="153" t="str">
        <f>IF(ISBLANK('A1'!G113),"",'A1'!G113)</f>
        <v/>
      </c>
      <c r="C113" s="266" t="str">
        <f>IF(ISBLANK('A2'!O113),"",'A2'!O113)</f>
        <v/>
      </c>
      <c r="D113" s="205"/>
      <c r="E113" s="206"/>
      <c r="F113" s="206"/>
      <c r="G113" s="206"/>
      <c r="H113" s="206"/>
      <c r="I113" s="206"/>
      <c r="J113" s="208"/>
      <c r="K113" s="498"/>
      <c r="L113" s="209"/>
      <c r="M113" s="207"/>
      <c r="N113" s="207"/>
      <c r="O113" s="207"/>
      <c r="P113" s="207"/>
      <c r="Q113" s="208"/>
      <c r="R113" s="206"/>
      <c r="S113" s="206"/>
      <c r="T113" s="206"/>
      <c r="U113" s="206"/>
      <c r="V113" s="209"/>
      <c r="X113" s="162">
        <f t="shared" si="9"/>
        <v>0</v>
      </c>
      <c r="Y113" s="158">
        <f t="shared" si="10"/>
        <v>0</v>
      </c>
      <c r="Z113" s="158">
        <f t="shared" si="11"/>
        <v>0</v>
      </c>
      <c r="AA113" s="959">
        <f t="shared" si="12"/>
        <v>0</v>
      </c>
      <c r="AC113" s="162">
        <f t="shared" si="13"/>
        <v>0</v>
      </c>
      <c r="AD113" s="158">
        <f t="shared" si="14"/>
        <v>0</v>
      </c>
      <c r="AE113" s="158">
        <f t="shared" si="15"/>
        <v>0</v>
      </c>
      <c r="AF113" s="163">
        <f t="shared" si="16"/>
        <v>0</v>
      </c>
    </row>
    <row r="114" spans="1:32" x14ac:dyDescent="0.25">
      <c r="A114" s="150" t="str">
        <f>IF(ISBLANK('A1'!B114),"",IF(ISBLANK('A1'!D114),'A1'!A114&amp;"-"&amp;'A1'!B114,'A1'!A114&amp;"-"&amp;'A1'!B114&amp;"; "&amp;'A1'!D114))</f>
        <v/>
      </c>
      <c r="B114" s="153" t="str">
        <f>IF(ISBLANK('A1'!G114),"",'A1'!G114)</f>
        <v/>
      </c>
      <c r="C114" s="266" t="str">
        <f>IF(ISBLANK('A2'!O114),"",'A2'!O114)</f>
        <v/>
      </c>
      <c r="D114" s="205"/>
      <c r="E114" s="206"/>
      <c r="F114" s="206"/>
      <c r="G114" s="206"/>
      <c r="H114" s="206"/>
      <c r="I114" s="206"/>
      <c r="J114" s="208"/>
      <c r="K114" s="498"/>
      <c r="L114" s="209"/>
      <c r="M114" s="207"/>
      <c r="N114" s="207"/>
      <c r="O114" s="207"/>
      <c r="P114" s="207"/>
      <c r="Q114" s="208"/>
      <c r="R114" s="206"/>
      <c r="S114" s="206"/>
      <c r="T114" s="206"/>
      <c r="U114" s="206"/>
      <c r="V114" s="209"/>
      <c r="X114" s="162">
        <f t="shared" si="9"/>
        <v>0</v>
      </c>
      <c r="Y114" s="158">
        <f t="shared" si="10"/>
        <v>0</v>
      </c>
      <c r="Z114" s="158">
        <f t="shared" si="11"/>
        <v>0</v>
      </c>
      <c r="AA114" s="959">
        <f t="shared" si="12"/>
        <v>0</v>
      </c>
      <c r="AC114" s="162">
        <f t="shared" si="13"/>
        <v>0</v>
      </c>
      <c r="AD114" s="158">
        <f t="shared" si="14"/>
        <v>0</v>
      </c>
      <c r="AE114" s="158">
        <f t="shared" si="15"/>
        <v>0</v>
      </c>
      <c r="AF114" s="163">
        <f t="shared" si="16"/>
        <v>0</v>
      </c>
    </row>
    <row r="115" spans="1:32" x14ac:dyDescent="0.25">
      <c r="A115" s="150" t="str">
        <f>IF(ISBLANK('A1'!B115),"",IF(ISBLANK('A1'!D115),'A1'!A115&amp;"-"&amp;'A1'!B115,'A1'!A115&amp;"-"&amp;'A1'!B115&amp;"; "&amp;'A1'!D115))</f>
        <v/>
      </c>
      <c r="B115" s="153" t="str">
        <f>IF(ISBLANK('A1'!G115),"",'A1'!G115)</f>
        <v/>
      </c>
      <c r="C115" s="266" t="str">
        <f>IF(ISBLANK('A2'!O115),"",'A2'!O115)</f>
        <v/>
      </c>
      <c r="D115" s="205"/>
      <c r="E115" s="206"/>
      <c r="F115" s="206"/>
      <c r="G115" s="206"/>
      <c r="H115" s="206"/>
      <c r="I115" s="206"/>
      <c r="J115" s="208"/>
      <c r="K115" s="498"/>
      <c r="L115" s="209"/>
      <c r="M115" s="207"/>
      <c r="N115" s="207"/>
      <c r="O115" s="207"/>
      <c r="P115" s="207"/>
      <c r="Q115" s="208"/>
      <c r="R115" s="206"/>
      <c r="S115" s="206"/>
      <c r="T115" s="206"/>
      <c r="U115" s="206"/>
      <c r="V115" s="209"/>
      <c r="X115" s="162">
        <f t="shared" si="9"/>
        <v>0</v>
      </c>
      <c r="Y115" s="158">
        <f t="shared" si="10"/>
        <v>0</v>
      </c>
      <c r="Z115" s="158">
        <f t="shared" si="11"/>
        <v>0</v>
      </c>
      <c r="AA115" s="959">
        <f t="shared" si="12"/>
        <v>0</v>
      </c>
      <c r="AC115" s="162">
        <f t="shared" si="13"/>
        <v>0</v>
      </c>
      <c r="AD115" s="158">
        <f t="shared" si="14"/>
        <v>0</v>
      </c>
      <c r="AE115" s="158">
        <f t="shared" si="15"/>
        <v>0</v>
      </c>
      <c r="AF115" s="163">
        <f t="shared" si="16"/>
        <v>0</v>
      </c>
    </row>
    <row r="116" spans="1:32" x14ac:dyDescent="0.25">
      <c r="A116" s="150" t="str">
        <f>IF(ISBLANK('A1'!B116),"",IF(ISBLANK('A1'!D116),'A1'!A116&amp;"-"&amp;'A1'!B116,'A1'!A116&amp;"-"&amp;'A1'!B116&amp;"; "&amp;'A1'!D116))</f>
        <v/>
      </c>
      <c r="B116" s="153" t="str">
        <f>IF(ISBLANK('A1'!G116),"",'A1'!G116)</f>
        <v/>
      </c>
      <c r="C116" s="266" t="str">
        <f>IF(ISBLANK('A2'!O116),"",'A2'!O116)</f>
        <v/>
      </c>
      <c r="D116" s="205"/>
      <c r="E116" s="206"/>
      <c r="F116" s="206"/>
      <c r="G116" s="206"/>
      <c r="H116" s="206"/>
      <c r="I116" s="206"/>
      <c r="J116" s="208"/>
      <c r="K116" s="498"/>
      <c r="L116" s="209"/>
      <c r="M116" s="207"/>
      <c r="N116" s="207"/>
      <c r="O116" s="207"/>
      <c r="P116" s="207"/>
      <c r="Q116" s="208"/>
      <c r="R116" s="206"/>
      <c r="S116" s="206"/>
      <c r="T116" s="206"/>
      <c r="U116" s="206"/>
      <c r="V116" s="209"/>
      <c r="X116" s="162">
        <f t="shared" si="9"/>
        <v>0</v>
      </c>
      <c r="Y116" s="158">
        <f t="shared" si="10"/>
        <v>0</v>
      </c>
      <c r="Z116" s="158">
        <f t="shared" si="11"/>
        <v>0</v>
      </c>
      <c r="AA116" s="959">
        <f t="shared" si="12"/>
        <v>0</v>
      </c>
      <c r="AC116" s="162">
        <f t="shared" si="13"/>
        <v>0</v>
      </c>
      <c r="AD116" s="158">
        <f t="shared" si="14"/>
        <v>0</v>
      </c>
      <c r="AE116" s="158">
        <f t="shared" si="15"/>
        <v>0</v>
      </c>
      <c r="AF116" s="163">
        <f t="shared" si="16"/>
        <v>0</v>
      </c>
    </row>
    <row r="117" spans="1:32" x14ac:dyDescent="0.25">
      <c r="A117" s="150" t="str">
        <f>IF(ISBLANK('A1'!B117),"",IF(ISBLANK('A1'!D117),'A1'!A117&amp;"-"&amp;'A1'!B117,'A1'!A117&amp;"-"&amp;'A1'!B117&amp;"; "&amp;'A1'!D117))</f>
        <v/>
      </c>
      <c r="B117" s="153" t="str">
        <f>IF(ISBLANK('A1'!G117),"",'A1'!G117)</f>
        <v/>
      </c>
      <c r="C117" s="266" t="str">
        <f>IF(ISBLANK('A2'!O117),"",'A2'!O117)</f>
        <v/>
      </c>
      <c r="D117" s="205"/>
      <c r="E117" s="206"/>
      <c r="F117" s="206"/>
      <c r="G117" s="206"/>
      <c r="H117" s="206"/>
      <c r="I117" s="206"/>
      <c r="J117" s="208"/>
      <c r="K117" s="498"/>
      <c r="L117" s="209"/>
      <c r="M117" s="207"/>
      <c r="N117" s="207"/>
      <c r="O117" s="207"/>
      <c r="P117" s="207"/>
      <c r="Q117" s="208"/>
      <c r="R117" s="206"/>
      <c r="S117" s="206"/>
      <c r="T117" s="206"/>
      <c r="U117" s="206"/>
      <c r="V117" s="209"/>
      <c r="X117" s="162">
        <f t="shared" si="9"/>
        <v>0</v>
      </c>
      <c r="Y117" s="158">
        <f t="shared" si="10"/>
        <v>0</v>
      </c>
      <c r="Z117" s="158">
        <f t="shared" si="11"/>
        <v>0</v>
      </c>
      <c r="AA117" s="959">
        <f t="shared" si="12"/>
        <v>0</v>
      </c>
      <c r="AC117" s="162">
        <f t="shared" si="13"/>
        <v>0</v>
      </c>
      <c r="AD117" s="158">
        <f t="shared" si="14"/>
        <v>0</v>
      </c>
      <c r="AE117" s="158">
        <f t="shared" si="15"/>
        <v>0</v>
      </c>
      <c r="AF117" s="163">
        <f t="shared" si="16"/>
        <v>0</v>
      </c>
    </row>
    <row r="118" spans="1:32" x14ac:dyDescent="0.25">
      <c r="A118" s="150" t="str">
        <f>IF(ISBLANK('A1'!B118),"",IF(ISBLANK('A1'!D118),'A1'!A118&amp;"-"&amp;'A1'!B118,'A1'!A118&amp;"-"&amp;'A1'!B118&amp;"; "&amp;'A1'!D118))</f>
        <v/>
      </c>
      <c r="B118" s="153" t="str">
        <f>IF(ISBLANK('A1'!G118),"",'A1'!G118)</f>
        <v/>
      </c>
      <c r="C118" s="266" t="str">
        <f>IF(ISBLANK('A2'!O118),"",'A2'!O118)</f>
        <v/>
      </c>
      <c r="D118" s="205"/>
      <c r="E118" s="206"/>
      <c r="F118" s="206"/>
      <c r="G118" s="206"/>
      <c r="H118" s="206"/>
      <c r="I118" s="206"/>
      <c r="J118" s="208"/>
      <c r="K118" s="498"/>
      <c r="L118" s="209"/>
      <c r="M118" s="207"/>
      <c r="N118" s="207"/>
      <c r="O118" s="207"/>
      <c r="P118" s="207"/>
      <c r="Q118" s="208"/>
      <c r="R118" s="206"/>
      <c r="S118" s="206"/>
      <c r="T118" s="206"/>
      <c r="U118" s="206"/>
      <c r="V118" s="209"/>
      <c r="X118" s="162">
        <f t="shared" si="9"/>
        <v>0</v>
      </c>
      <c r="Y118" s="158">
        <f t="shared" si="10"/>
        <v>0</v>
      </c>
      <c r="Z118" s="158">
        <f t="shared" si="11"/>
        <v>0</v>
      </c>
      <c r="AA118" s="959">
        <f t="shared" si="12"/>
        <v>0</v>
      </c>
      <c r="AC118" s="162">
        <f t="shared" si="13"/>
        <v>0</v>
      </c>
      <c r="AD118" s="158">
        <f t="shared" si="14"/>
        <v>0</v>
      </c>
      <c r="AE118" s="158">
        <f t="shared" si="15"/>
        <v>0</v>
      </c>
      <c r="AF118" s="163">
        <f t="shared" si="16"/>
        <v>0</v>
      </c>
    </row>
    <row r="119" spans="1:32" x14ac:dyDescent="0.25">
      <c r="A119" s="150" t="str">
        <f>IF(ISBLANK('A1'!B119),"",IF(ISBLANK('A1'!D119),'A1'!A119&amp;"-"&amp;'A1'!B119,'A1'!A119&amp;"-"&amp;'A1'!B119&amp;"; "&amp;'A1'!D119))</f>
        <v/>
      </c>
      <c r="B119" s="153" t="str">
        <f>IF(ISBLANK('A1'!G119),"",'A1'!G119)</f>
        <v/>
      </c>
      <c r="C119" s="266" t="str">
        <f>IF(ISBLANK('A2'!O119),"",'A2'!O119)</f>
        <v/>
      </c>
      <c r="D119" s="205"/>
      <c r="E119" s="206"/>
      <c r="F119" s="206"/>
      <c r="G119" s="206"/>
      <c r="H119" s="206"/>
      <c r="I119" s="206"/>
      <c r="J119" s="208"/>
      <c r="K119" s="498"/>
      <c r="L119" s="209"/>
      <c r="M119" s="207"/>
      <c r="N119" s="207"/>
      <c r="O119" s="207"/>
      <c r="P119" s="207"/>
      <c r="Q119" s="208"/>
      <c r="R119" s="206"/>
      <c r="S119" s="206"/>
      <c r="T119" s="206"/>
      <c r="U119" s="206"/>
      <c r="V119" s="209"/>
      <c r="X119" s="162">
        <f t="shared" si="9"/>
        <v>0</v>
      </c>
      <c r="Y119" s="158">
        <f t="shared" si="10"/>
        <v>0</v>
      </c>
      <c r="Z119" s="158">
        <f t="shared" si="11"/>
        <v>0</v>
      </c>
      <c r="AA119" s="959">
        <f t="shared" si="12"/>
        <v>0</v>
      </c>
      <c r="AC119" s="162">
        <f t="shared" si="13"/>
        <v>0</v>
      </c>
      <c r="AD119" s="158">
        <f t="shared" si="14"/>
        <v>0</v>
      </c>
      <c r="AE119" s="158">
        <f t="shared" si="15"/>
        <v>0</v>
      </c>
      <c r="AF119" s="163">
        <f t="shared" si="16"/>
        <v>0</v>
      </c>
    </row>
    <row r="120" spans="1:32" x14ac:dyDescent="0.25">
      <c r="A120" s="150" t="str">
        <f>IF(ISBLANK('A1'!B120),"",IF(ISBLANK('A1'!D120),'A1'!A120&amp;"-"&amp;'A1'!B120,'A1'!A120&amp;"-"&amp;'A1'!B120&amp;"; "&amp;'A1'!D120))</f>
        <v/>
      </c>
      <c r="B120" s="153" t="str">
        <f>IF(ISBLANK('A1'!G120),"",'A1'!G120)</f>
        <v/>
      </c>
      <c r="C120" s="266" t="str">
        <f>IF(ISBLANK('A2'!O120),"",'A2'!O120)</f>
        <v/>
      </c>
      <c r="D120" s="205"/>
      <c r="E120" s="206"/>
      <c r="F120" s="206"/>
      <c r="G120" s="206"/>
      <c r="H120" s="206"/>
      <c r="I120" s="206"/>
      <c r="J120" s="208"/>
      <c r="K120" s="498"/>
      <c r="L120" s="209"/>
      <c r="M120" s="207"/>
      <c r="N120" s="207"/>
      <c r="O120" s="207"/>
      <c r="P120" s="207"/>
      <c r="Q120" s="208"/>
      <c r="R120" s="206"/>
      <c r="S120" s="206"/>
      <c r="T120" s="206"/>
      <c r="U120" s="206"/>
      <c r="V120" s="209"/>
      <c r="X120" s="162">
        <f t="shared" si="9"/>
        <v>0</v>
      </c>
      <c r="Y120" s="158">
        <f t="shared" si="10"/>
        <v>0</v>
      </c>
      <c r="Z120" s="158">
        <f t="shared" si="11"/>
        <v>0</v>
      </c>
      <c r="AA120" s="959">
        <f t="shared" si="12"/>
        <v>0</v>
      </c>
      <c r="AC120" s="162">
        <f t="shared" si="13"/>
        <v>0</v>
      </c>
      <c r="AD120" s="158">
        <f t="shared" si="14"/>
        <v>0</v>
      </c>
      <c r="AE120" s="158">
        <f t="shared" si="15"/>
        <v>0</v>
      </c>
      <c r="AF120" s="163">
        <f t="shared" si="16"/>
        <v>0</v>
      </c>
    </row>
    <row r="121" spans="1:32" x14ac:dyDescent="0.25">
      <c r="A121" s="150" t="str">
        <f>IF(ISBLANK('A1'!B121),"",IF(ISBLANK('A1'!D121),'A1'!A121&amp;"-"&amp;'A1'!B121,'A1'!A121&amp;"-"&amp;'A1'!B121&amp;"; "&amp;'A1'!D121))</f>
        <v/>
      </c>
      <c r="B121" s="153" t="str">
        <f>IF(ISBLANK('A1'!G121),"",'A1'!G121)</f>
        <v/>
      </c>
      <c r="C121" s="266" t="str">
        <f>IF(ISBLANK('A2'!O121),"",'A2'!O121)</f>
        <v/>
      </c>
      <c r="D121" s="205"/>
      <c r="E121" s="206"/>
      <c r="F121" s="206"/>
      <c r="G121" s="206"/>
      <c r="H121" s="206"/>
      <c r="I121" s="206"/>
      <c r="J121" s="208"/>
      <c r="K121" s="498"/>
      <c r="L121" s="209"/>
      <c r="M121" s="207"/>
      <c r="N121" s="207"/>
      <c r="O121" s="207"/>
      <c r="P121" s="207"/>
      <c r="Q121" s="208"/>
      <c r="R121" s="206"/>
      <c r="S121" s="206"/>
      <c r="T121" s="206"/>
      <c r="U121" s="206"/>
      <c r="V121" s="209"/>
      <c r="X121" s="162">
        <f t="shared" si="9"/>
        <v>0</v>
      </c>
      <c r="Y121" s="158">
        <f t="shared" si="10"/>
        <v>0</v>
      </c>
      <c r="Z121" s="158">
        <f t="shared" si="11"/>
        <v>0</v>
      </c>
      <c r="AA121" s="959">
        <f t="shared" si="12"/>
        <v>0</v>
      </c>
      <c r="AC121" s="162">
        <f t="shared" si="13"/>
        <v>0</v>
      </c>
      <c r="AD121" s="158">
        <f t="shared" si="14"/>
        <v>0</v>
      </c>
      <c r="AE121" s="158">
        <f t="shared" si="15"/>
        <v>0</v>
      </c>
      <c r="AF121" s="163">
        <f t="shared" si="16"/>
        <v>0</v>
      </c>
    </row>
    <row r="122" spans="1:32" x14ac:dyDescent="0.25">
      <c r="A122" s="150" t="str">
        <f>IF(ISBLANK('A1'!B122),"",IF(ISBLANK('A1'!D122),'A1'!A122&amp;"-"&amp;'A1'!B122,'A1'!A122&amp;"-"&amp;'A1'!B122&amp;"; "&amp;'A1'!D122))</f>
        <v/>
      </c>
      <c r="B122" s="153" t="str">
        <f>IF(ISBLANK('A1'!G122),"",'A1'!G122)</f>
        <v/>
      </c>
      <c r="C122" s="266" t="str">
        <f>IF(ISBLANK('A2'!O122),"",'A2'!O122)</f>
        <v/>
      </c>
      <c r="D122" s="205"/>
      <c r="E122" s="206"/>
      <c r="F122" s="206"/>
      <c r="G122" s="206"/>
      <c r="H122" s="206"/>
      <c r="I122" s="206"/>
      <c r="J122" s="208"/>
      <c r="K122" s="498"/>
      <c r="L122" s="209"/>
      <c r="M122" s="207"/>
      <c r="N122" s="207"/>
      <c r="O122" s="207"/>
      <c r="P122" s="207"/>
      <c r="Q122" s="208"/>
      <c r="R122" s="206"/>
      <c r="S122" s="206"/>
      <c r="T122" s="206"/>
      <c r="U122" s="206"/>
      <c r="V122" s="209"/>
      <c r="X122" s="162">
        <f t="shared" si="9"/>
        <v>0</v>
      </c>
      <c r="Y122" s="158">
        <f t="shared" si="10"/>
        <v>0</v>
      </c>
      <c r="Z122" s="158">
        <f t="shared" si="11"/>
        <v>0</v>
      </c>
      <c r="AA122" s="959">
        <f t="shared" si="12"/>
        <v>0</v>
      </c>
      <c r="AC122" s="162">
        <f t="shared" si="13"/>
        <v>0</v>
      </c>
      <c r="AD122" s="158">
        <f t="shared" si="14"/>
        <v>0</v>
      </c>
      <c r="AE122" s="158">
        <f t="shared" si="15"/>
        <v>0</v>
      </c>
      <c r="AF122" s="163">
        <f t="shared" si="16"/>
        <v>0</v>
      </c>
    </row>
    <row r="123" spans="1:32" x14ac:dyDescent="0.25">
      <c r="A123" s="150" t="str">
        <f>IF(ISBLANK('A1'!B123),"",IF(ISBLANK('A1'!D123),'A1'!A123&amp;"-"&amp;'A1'!B123,'A1'!A123&amp;"-"&amp;'A1'!B123&amp;"; "&amp;'A1'!D123))</f>
        <v/>
      </c>
      <c r="B123" s="153" t="str">
        <f>IF(ISBLANK('A1'!G123),"",'A1'!G123)</f>
        <v/>
      </c>
      <c r="C123" s="266" t="str">
        <f>IF(ISBLANK('A2'!O123),"",'A2'!O123)</f>
        <v/>
      </c>
      <c r="D123" s="205"/>
      <c r="E123" s="206"/>
      <c r="F123" s="206"/>
      <c r="G123" s="206"/>
      <c r="H123" s="206"/>
      <c r="I123" s="206"/>
      <c r="J123" s="208"/>
      <c r="K123" s="498"/>
      <c r="L123" s="209"/>
      <c r="M123" s="207"/>
      <c r="N123" s="207"/>
      <c r="O123" s="207"/>
      <c r="P123" s="207"/>
      <c r="Q123" s="208"/>
      <c r="R123" s="206"/>
      <c r="S123" s="206"/>
      <c r="T123" s="206"/>
      <c r="U123" s="206"/>
      <c r="V123" s="209"/>
      <c r="X123" s="162">
        <f t="shared" si="9"/>
        <v>0</v>
      </c>
      <c r="Y123" s="158">
        <f t="shared" si="10"/>
        <v>0</v>
      </c>
      <c r="Z123" s="158">
        <f t="shared" si="11"/>
        <v>0</v>
      </c>
      <c r="AA123" s="959">
        <f t="shared" si="12"/>
        <v>0</v>
      </c>
      <c r="AC123" s="162">
        <f t="shared" si="13"/>
        <v>0</v>
      </c>
      <c r="AD123" s="158">
        <f t="shared" si="14"/>
        <v>0</v>
      </c>
      <c r="AE123" s="158">
        <f t="shared" si="15"/>
        <v>0</v>
      </c>
      <c r="AF123" s="163">
        <f t="shared" si="16"/>
        <v>0</v>
      </c>
    </row>
    <row r="124" spans="1:32" x14ac:dyDescent="0.25">
      <c r="A124" s="150" t="str">
        <f>IF(ISBLANK('A1'!B124),"",IF(ISBLANK('A1'!D124),'A1'!A124&amp;"-"&amp;'A1'!B124,'A1'!A124&amp;"-"&amp;'A1'!B124&amp;"; "&amp;'A1'!D124))</f>
        <v/>
      </c>
      <c r="B124" s="153" t="str">
        <f>IF(ISBLANK('A1'!G124),"",'A1'!G124)</f>
        <v/>
      </c>
      <c r="C124" s="266" t="str">
        <f>IF(ISBLANK('A2'!O124),"",'A2'!O124)</f>
        <v/>
      </c>
      <c r="D124" s="205"/>
      <c r="E124" s="206"/>
      <c r="F124" s="206"/>
      <c r="G124" s="206"/>
      <c r="H124" s="206"/>
      <c r="I124" s="206"/>
      <c r="J124" s="208"/>
      <c r="K124" s="498"/>
      <c r="L124" s="209"/>
      <c r="M124" s="207"/>
      <c r="N124" s="207"/>
      <c r="O124" s="207"/>
      <c r="P124" s="207"/>
      <c r="Q124" s="208"/>
      <c r="R124" s="206"/>
      <c r="S124" s="206"/>
      <c r="T124" s="206"/>
      <c r="U124" s="206"/>
      <c r="V124" s="209"/>
      <c r="X124" s="162">
        <f t="shared" si="9"/>
        <v>0</v>
      </c>
      <c r="Y124" s="158">
        <f t="shared" si="10"/>
        <v>0</v>
      </c>
      <c r="Z124" s="158">
        <f t="shared" si="11"/>
        <v>0</v>
      </c>
      <c r="AA124" s="959">
        <f t="shared" si="12"/>
        <v>0</v>
      </c>
      <c r="AC124" s="162">
        <f t="shared" si="13"/>
        <v>0</v>
      </c>
      <c r="AD124" s="158">
        <f t="shared" si="14"/>
        <v>0</v>
      </c>
      <c r="AE124" s="158">
        <f t="shared" si="15"/>
        <v>0</v>
      </c>
      <c r="AF124" s="163">
        <f t="shared" si="16"/>
        <v>0</v>
      </c>
    </row>
    <row r="125" spans="1:32" x14ac:dyDescent="0.25">
      <c r="A125" s="150" t="str">
        <f>IF(ISBLANK('A1'!B125),"",IF(ISBLANK('A1'!D125),'A1'!A125&amp;"-"&amp;'A1'!B125,'A1'!A125&amp;"-"&amp;'A1'!B125&amp;"; "&amp;'A1'!D125))</f>
        <v/>
      </c>
      <c r="B125" s="153" t="str">
        <f>IF(ISBLANK('A1'!G125),"",'A1'!G125)</f>
        <v/>
      </c>
      <c r="C125" s="266" t="str">
        <f>IF(ISBLANK('A2'!O125),"",'A2'!O125)</f>
        <v/>
      </c>
      <c r="D125" s="205"/>
      <c r="E125" s="206"/>
      <c r="F125" s="206"/>
      <c r="G125" s="206"/>
      <c r="H125" s="206"/>
      <c r="I125" s="206"/>
      <c r="J125" s="208"/>
      <c r="K125" s="498"/>
      <c r="L125" s="209"/>
      <c r="M125" s="207"/>
      <c r="N125" s="207"/>
      <c r="O125" s="207"/>
      <c r="P125" s="207"/>
      <c r="Q125" s="208"/>
      <c r="R125" s="206"/>
      <c r="S125" s="206"/>
      <c r="T125" s="206"/>
      <c r="U125" s="206"/>
      <c r="V125" s="209"/>
      <c r="X125" s="162">
        <f t="shared" si="9"/>
        <v>0</v>
      </c>
      <c r="Y125" s="158">
        <f t="shared" si="10"/>
        <v>0</v>
      </c>
      <c r="Z125" s="158">
        <f t="shared" si="11"/>
        <v>0</v>
      </c>
      <c r="AA125" s="959">
        <f t="shared" si="12"/>
        <v>0</v>
      </c>
      <c r="AC125" s="162">
        <f t="shared" si="13"/>
        <v>0</v>
      </c>
      <c r="AD125" s="158">
        <f t="shared" si="14"/>
        <v>0</v>
      </c>
      <c r="AE125" s="158">
        <f t="shared" si="15"/>
        <v>0</v>
      </c>
      <c r="AF125" s="163">
        <f t="shared" si="16"/>
        <v>0</v>
      </c>
    </row>
    <row r="126" spans="1:32" x14ac:dyDescent="0.25">
      <c r="A126" s="150" t="str">
        <f>IF(ISBLANK('A1'!B126),"",IF(ISBLANK('A1'!D126),'A1'!A126&amp;"-"&amp;'A1'!B126,'A1'!A126&amp;"-"&amp;'A1'!B126&amp;"; "&amp;'A1'!D126))</f>
        <v/>
      </c>
      <c r="B126" s="153" t="str">
        <f>IF(ISBLANK('A1'!G126),"",'A1'!G126)</f>
        <v/>
      </c>
      <c r="C126" s="266" t="str">
        <f>IF(ISBLANK('A2'!O126),"",'A2'!O126)</f>
        <v/>
      </c>
      <c r="D126" s="205"/>
      <c r="E126" s="206"/>
      <c r="F126" s="206"/>
      <c r="G126" s="206"/>
      <c r="H126" s="206"/>
      <c r="I126" s="206"/>
      <c r="J126" s="208"/>
      <c r="K126" s="498"/>
      <c r="L126" s="209"/>
      <c r="M126" s="207"/>
      <c r="N126" s="207"/>
      <c r="O126" s="207"/>
      <c r="P126" s="207"/>
      <c r="Q126" s="208"/>
      <c r="R126" s="206"/>
      <c r="S126" s="206"/>
      <c r="T126" s="206"/>
      <c r="U126" s="206"/>
      <c r="V126" s="209"/>
      <c r="X126" s="162">
        <f t="shared" si="9"/>
        <v>0</v>
      </c>
      <c r="Y126" s="158">
        <f t="shared" si="10"/>
        <v>0</v>
      </c>
      <c r="Z126" s="158">
        <f t="shared" si="11"/>
        <v>0</v>
      </c>
      <c r="AA126" s="959">
        <f t="shared" si="12"/>
        <v>0</v>
      </c>
      <c r="AC126" s="162">
        <f t="shared" si="13"/>
        <v>0</v>
      </c>
      <c r="AD126" s="158">
        <f t="shared" si="14"/>
        <v>0</v>
      </c>
      <c r="AE126" s="158">
        <f t="shared" si="15"/>
        <v>0</v>
      </c>
      <c r="AF126" s="163">
        <f t="shared" si="16"/>
        <v>0</v>
      </c>
    </row>
    <row r="127" spans="1:32" x14ac:dyDescent="0.25">
      <c r="A127" s="150" t="str">
        <f>IF(ISBLANK('A1'!B127),"",IF(ISBLANK('A1'!D127),'A1'!A127&amp;"-"&amp;'A1'!B127,'A1'!A127&amp;"-"&amp;'A1'!B127&amp;"; "&amp;'A1'!D127))</f>
        <v/>
      </c>
      <c r="B127" s="153" t="str">
        <f>IF(ISBLANK('A1'!G127),"",'A1'!G127)</f>
        <v/>
      </c>
      <c r="C127" s="266" t="str">
        <f>IF(ISBLANK('A2'!O127),"",'A2'!O127)</f>
        <v/>
      </c>
      <c r="D127" s="205"/>
      <c r="E127" s="206"/>
      <c r="F127" s="206"/>
      <c r="G127" s="206"/>
      <c r="H127" s="206"/>
      <c r="I127" s="206"/>
      <c r="J127" s="208"/>
      <c r="K127" s="498"/>
      <c r="L127" s="209"/>
      <c r="M127" s="207"/>
      <c r="N127" s="207"/>
      <c r="O127" s="207"/>
      <c r="P127" s="207"/>
      <c r="Q127" s="208"/>
      <c r="R127" s="206"/>
      <c r="S127" s="206"/>
      <c r="T127" s="206"/>
      <c r="U127" s="206"/>
      <c r="V127" s="209"/>
      <c r="X127" s="162">
        <f t="shared" si="9"/>
        <v>0</v>
      </c>
      <c r="Y127" s="158">
        <f t="shared" si="10"/>
        <v>0</v>
      </c>
      <c r="Z127" s="158">
        <f t="shared" si="11"/>
        <v>0</v>
      </c>
      <c r="AA127" s="959">
        <f t="shared" si="12"/>
        <v>0</v>
      </c>
      <c r="AC127" s="162">
        <f t="shared" si="13"/>
        <v>0</v>
      </c>
      <c r="AD127" s="158">
        <f t="shared" si="14"/>
        <v>0</v>
      </c>
      <c r="AE127" s="158">
        <f t="shared" si="15"/>
        <v>0</v>
      </c>
      <c r="AF127" s="163">
        <f t="shared" si="16"/>
        <v>0</v>
      </c>
    </row>
    <row r="128" spans="1:32" x14ac:dyDescent="0.25">
      <c r="A128" s="150" t="str">
        <f>IF(ISBLANK('A1'!B128),"",IF(ISBLANK('A1'!D128),'A1'!A128&amp;"-"&amp;'A1'!B128,'A1'!A128&amp;"-"&amp;'A1'!B128&amp;"; "&amp;'A1'!D128))</f>
        <v/>
      </c>
      <c r="B128" s="153" t="str">
        <f>IF(ISBLANK('A1'!G128),"",'A1'!G128)</f>
        <v/>
      </c>
      <c r="C128" s="266" t="str">
        <f>IF(ISBLANK('A2'!O128),"",'A2'!O128)</f>
        <v/>
      </c>
      <c r="D128" s="205"/>
      <c r="E128" s="206"/>
      <c r="F128" s="206"/>
      <c r="G128" s="206"/>
      <c r="H128" s="206"/>
      <c r="I128" s="206"/>
      <c r="J128" s="208"/>
      <c r="K128" s="498"/>
      <c r="L128" s="209"/>
      <c r="M128" s="207"/>
      <c r="N128" s="207"/>
      <c r="O128" s="207"/>
      <c r="P128" s="207"/>
      <c r="Q128" s="208"/>
      <c r="R128" s="206"/>
      <c r="S128" s="206"/>
      <c r="T128" s="206"/>
      <c r="U128" s="206"/>
      <c r="V128" s="209"/>
      <c r="X128" s="162">
        <f t="shared" si="9"/>
        <v>0</v>
      </c>
      <c r="Y128" s="158">
        <f t="shared" si="10"/>
        <v>0</v>
      </c>
      <c r="Z128" s="158">
        <f t="shared" si="11"/>
        <v>0</v>
      </c>
      <c r="AA128" s="959">
        <f t="shared" si="12"/>
        <v>0</v>
      </c>
      <c r="AC128" s="162">
        <f t="shared" si="13"/>
        <v>0</v>
      </c>
      <c r="AD128" s="158">
        <f t="shared" si="14"/>
        <v>0</v>
      </c>
      <c r="AE128" s="158">
        <f t="shared" si="15"/>
        <v>0</v>
      </c>
      <c r="AF128" s="163">
        <f t="shared" si="16"/>
        <v>0</v>
      </c>
    </row>
    <row r="129" spans="1:32" x14ac:dyDescent="0.25">
      <c r="A129" s="150" t="str">
        <f>IF(ISBLANK('A1'!B129),"",IF(ISBLANK('A1'!D129),'A1'!A129&amp;"-"&amp;'A1'!B129,'A1'!A129&amp;"-"&amp;'A1'!B129&amp;"; "&amp;'A1'!D129))</f>
        <v/>
      </c>
      <c r="B129" s="153" t="str">
        <f>IF(ISBLANK('A1'!G129),"",'A1'!G129)</f>
        <v/>
      </c>
      <c r="C129" s="266" t="str">
        <f>IF(ISBLANK('A2'!O129),"",'A2'!O129)</f>
        <v/>
      </c>
      <c r="D129" s="205"/>
      <c r="E129" s="206"/>
      <c r="F129" s="206"/>
      <c r="G129" s="206"/>
      <c r="H129" s="206"/>
      <c r="I129" s="206"/>
      <c r="J129" s="208"/>
      <c r="K129" s="498"/>
      <c r="L129" s="209"/>
      <c r="M129" s="207"/>
      <c r="N129" s="207"/>
      <c r="O129" s="207"/>
      <c r="P129" s="207"/>
      <c r="Q129" s="208"/>
      <c r="R129" s="206"/>
      <c r="S129" s="206"/>
      <c r="T129" s="206"/>
      <c r="U129" s="206"/>
      <c r="V129" s="209"/>
      <c r="X129" s="162">
        <f t="shared" si="9"/>
        <v>0</v>
      </c>
      <c r="Y129" s="158">
        <f t="shared" si="10"/>
        <v>0</v>
      </c>
      <c r="Z129" s="158">
        <f t="shared" si="11"/>
        <v>0</v>
      </c>
      <c r="AA129" s="959">
        <f t="shared" si="12"/>
        <v>0</v>
      </c>
      <c r="AC129" s="162">
        <f t="shared" si="13"/>
        <v>0</v>
      </c>
      <c r="AD129" s="158">
        <f t="shared" si="14"/>
        <v>0</v>
      </c>
      <c r="AE129" s="158">
        <f t="shared" si="15"/>
        <v>0</v>
      </c>
      <c r="AF129" s="163">
        <f t="shared" si="16"/>
        <v>0</v>
      </c>
    </row>
    <row r="130" spans="1:32" x14ac:dyDescent="0.25">
      <c r="A130" s="150" t="str">
        <f>IF(ISBLANK('A1'!B130),"",IF(ISBLANK('A1'!D130),'A1'!A130&amp;"-"&amp;'A1'!B130,'A1'!A130&amp;"-"&amp;'A1'!B130&amp;"; "&amp;'A1'!D130))</f>
        <v/>
      </c>
      <c r="B130" s="153" t="str">
        <f>IF(ISBLANK('A1'!G130),"",'A1'!G130)</f>
        <v/>
      </c>
      <c r="C130" s="266" t="str">
        <f>IF(ISBLANK('A2'!O130),"",'A2'!O130)</f>
        <v/>
      </c>
      <c r="D130" s="205"/>
      <c r="E130" s="206"/>
      <c r="F130" s="206"/>
      <c r="G130" s="206"/>
      <c r="H130" s="206"/>
      <c r="I130" s="206"/>
      <c r="J130" s="208"/>
      <c r="K130" s="498"/>
      <c r="L130" s="209"/>
      <c r="M130" s="207"/>
      <c r="N130" s="207"/>
      <c r="O130" s="207"/>
      <c r="P130" s="207"/>
      <c r="Q130" s="208"/>
      <c r="R130" s="206"/>
      <c r="S130" s="206"/>
      <c r="T130" s="206"/>
      <c r="U130" s="206"/>
      <c r="V130" s="209"/>
      <c r="X130" s="162">
        <f t="shared" si="9"/>
        <v>0</v>
      </c>
      <c r="Y130" s="158">
        <f t="shared" si="10"/>
        <v>0</v>
      </c>
      <c r="Z130" s="158">
        <f t="shared" si="11"/>
        <v>0</v>
      </c>
      <c r="AA130" s="959">
        <f t="shared" si="12"/>
        <v>0</v>
      </c>
      <c r="AC130" s="162">
        <f t="shared" si="13"/>
        <v>0</v>
      </c>
      <c r="AD130" s="158">
        <f t="shared" si="14"/>
        <v>0</v>
      </c>
      <c r="AE130" s="158">
        <f t="shared" si="15"/>
        <v>0</v>
      </c>
      <c r="AF130" s="163">
        <f t="shared" si="16"/>
        <v>0</v>
      </c>
    </row>
    <row r="131" spans="1:32" x14ac:dyDescent="0.25">
      <c r="A131" s="150" t="str">
        <f>IF(ISBLANK('A1'!B131),"",IF(ISBLANK('A1'!D131),'A1'!A131&amp;"-"&amp;'A1'!B131,'A1'!A131&amp;"-"&amp;'A1'!B131&amp;"; "&amp;'A1'!D131))</f>
        <v/>
      </c>
      <c r="B131" s="153" t="str">
        <f>IF(ISBLANK('A1'!G131),"",'A1'!G131)</f>
        <v/>
      </c>
      <c r="C131" s="266" t="str">
        <f>IF(ISBLANK('A2'!O131),"",'A2'!O131)</f>
        <v/>
      </c>
      <c r="D131" s="205"/>
      <c r="E131" s="206"/>
      <c r="F131" s="206"/>
      <c r="G131" s="206"/>
      <c r="H131" s="206"/>
      <c r="I131" s="206"/>
      <c r="J131" s="208"/>
      <c r="K131" s="498"/>
      <c r="L131" s="209"/>
      <c r="M131" s="207"/>
      <c r="N131" s="207"/>
      <c r="O131" s="207"/>
      <c r="P131" s="207"/>
      <c r="Q131" s="208"/>
      <c r="R131" s="206"/>
      <c r="S131" s="206"/>
      <c r="T131" s="206"/>
      <c r="U131" s="206"/>
      <c r="V131" s="209"/>
      <c r="X131" s="162">
        <f t="shared" si="9"/>
        <v>0</v>
      </c>
      <c r="Y131" s="158">
        <f t="shared" si="10"/>
        <v>0</v>
      </c>
      <c r="Z131" s="158">
        <f t="shared" si="11"/>
        <v>0</v>
      </c>
      <c r="AA131" s="959">
        <f t="shared" si="12"/>
        <v>0</v>
      </c>
      <c r="AC131" s="162">
        <f t="shared" si="13"/>
        <v>0</v>
      </c>
      <c r="AD131" s="158">
        <f t="shared" si="14"/>
        <v>0</v>
      </c>
      <c r="AE131" s="158">
        <f t="shared" si="15"/>
        <v>0</v>
      </c>
      <c r="AF131" s="163">
        <f t="shared" si="16"/>
        <v>0</v>
      </c>
    </row>
    <row r="132" spans="1:32" x14ac:dyDescent="0.25">
      <c r="A132" s="150" t="str">
        <f>IF(ISBLANK('A1'!B132),"",IF(ISBLANK('A1'!D132),'A1'!A132&amp;"-"&amp;'A1'!B132,'A1'!A132&amp;"-"&amp;'A1'!B132&amp;"; "&amp;'A1'!D132))</f>
        <v/>
      </c>
      <c r="B132" s="153" t="str">
        <f>IF(ISBLANK('A1'!G132),"",'A1'!G132)</f>
        <v/>
      </c>
      <c r="C132" s="266" t="str">
        <f>IF(ISBLANK('A2'!O132),"",'A2'!O132)</f>
        <v/>
      </c>
      <c r="D132" s="205"/>
      <c r="E132" s="206"/>
      <c r="F132" s="206"/>
      <c r="G132" s="206"/>
      <c r="H132" s="206"/>
      <c r="I132" s="206"/>
      <c r="J132" s="208"/>
      <c r="K132" s="498"/>
      <c r="L132" s="209"/>
      <c r="M132" s="207"/>
      <c r="N132" s="207"/>
      <c r="O132" s="207"/>
      <c r="P132" s="207"/>
      <c r="Q132" s="208"/>
      <c r="R132" s="206"/>
      <c r="S132" s="206"/>
      <c r="T132" s="206"/>
      <c r="U132" s="206"/>
      <c r="V132" s="209"/>
      <c r="X132" s="162">
        <f t="shared" si="9"/>
        <v>0</v>
      </c>
      <c r="Y132" s="158">
        <f t="shared" si="10"/>
        <v>0</v>
      </c>
      <c r="Z132" s="158">
        <f t="shared" si="11"/>
        <v>0</v>
      </c>
      <c r="AA132" s="959">
        <f t="shared" si="12"/>
        <v>0</v>
      </c>
      <c r="AC132" s="162">
        <f t="shared" si="13"/>
        <v>0</v>
      </c>
      <c r="AD132" s="158">
        <f t="shared" si="14"/>
        <v>0</v>
      </c>
      <c r="AE132" s="158">
        <f t="shared" si="15"/>
        <v>0</v>
      </c>
      <c r="AF132" s="163">
        <f t="shared" si="16"/>
        <v>0</v>
      </c>
    </row>
    <row r="133" spans="1:32" x14ac:dyDescent="0.25">
      <c r="A133" s="150" t="str">
        <f>IF(ISBLANK('A1'!B133),"",IF(ISBLANK('A1'!D133),'A1'!A133&amp;"-"&amp;'A1'!B133,'A1'!A133&amp;"-"&amp;'A1'!B133&amp;"; "&amp;'A1'!D133))</f>
        <v/>
      </c>
      <c r="B133" s="153" t="str">
        <f>IF(ISBLANK('A1'!G133),"",'A1'!G133)</f>
        <v/>
      </c>
      <c r="C133" s="266" t="str">
        <f>IF(ISBLANK('A2'!O133),"",'A2'!O133)</f>
        <v/>
      </c>
      <c r="D133" s="205"/>
      <c r="E133" s="206"/>
      <c r="F133" s="206"/>
      <c r="G133" s="206"/>
      <c r="H133" s="206"/>
      <c r="I133" s="206"/>
      <c r="J133" s="208"/>
      <c r="K133" s="498"/>
      <c r="L133" s="209"/>
      <c r="M133" s="207"/>
      <c r="N133" s="207"/>
      <c r="O133" s="207"/>
      <c r="P133" s="207"/>
      <c r="Q133" s="208"/>
      <c r="R133" s="206"/>
      <c r="S133" s="206"/>
      <c r="T133" s="206"/>
      <c r="U133" s="206"/>
      <c r="V133" s="209"/>
      <c r="X133" s="162">
        <f t="shared" si="9"/>
        <v>0</v>
      </c>
      <c r="Y133" s="158">
        <f t="shared" si="10"/>
        <v>0</v>
      </c>
      <c r="Z133" s="158">
        <f t="shared" si="11"/>
        <v>0</v>
      </c>
      <c r="AA133" s="959">
        <f t="shared" si="12"/>
        <v>0</v>
      </c>
      <c r="AC133" s="162">
        <f t="shared" si="13"/>
        <v>0</v>
      </c>
      <c r="AD133" s="158">
        <f t="shared" si="14"/>
        <v>0</v>
      </c>
      <c r="AE133" s="158">
        <f t="shared" si="15"/>
        <v>0</v>
      </c>
      <c r="AF133" s="163">
        <f t="shared" si="16"/>
        <v>0</v>
      </c>
    </row>
    <row r="134" spans="1:32" x14ac:dyDescent="0.25">
      <c r="A134" s="150" t="str">
        <f>IF(ISBLANK('A1'!B134),"",IF(ISBLANK('A1'!D134),'A1'!A134&amp;"-"&amp;'A1'!B134,'A1'!A134&amp;"-"&amp;'A1'!B134&amp;"; "&amp;'A1'!D134))</f>
        <v/>
      </c>
      <c r="B134" s="153" t="str">
        <f>IF(ISBLANK('A1'!G134),"",'A1'!G134)</f>
        <v/>
      </c>
      <c r="C134" s="266" t="str">
        <f>IF(ISBLANK('A2'!O134),"",'A2'!O134)</f>
        <v/>
      </c>
      <c r="D134" s="205"/>
      <c r="E134" s="206"/>
      <c r="F134" s="206"/>
      <c r="G134" s="206"/>
      <c r="H134" s="206"/>
      <c r="I134" s="206"/>
      <c r="J134" s="208"/>
      <c r="K134" s="498"/>
      <c r="L134" s="209"/>
      <c r="M134" s="207"/>
      <c r="N134" s="207"/>
      <c r="O134" s="207"/>
      <c r="P134" s="207"/>
      <c r="Q134" s="208"/>
      <c r="R134" s="206"/>
      <c r="S134" s="206"/>
      <c r="T134" s="206"/>
      <c r="U134" s="206"/>
      <c r="V134" s="209"/>
      <c r="X134" s="162">
        <f t="shared" si="9"/>
        <v>0</v>
      </c>
      <c r="Y134" s="158">
        <f t="shared" si="10"/>
        <v>0</v>
      </c>
      <c r="Z134" s="158">
        <f t="shared" si="11"/>
        <v>0</v>
      </c>
      <c r="AA134" s="959">
        <f t="shared" si="12"/>
        <v>0</v>
      </c>
      <c r="AC134" s="162">
        <f t="shared" si="13"/>
        <v>0</v>
      </c>
      <c r="AD134" s="158">
        <f t="shared" si="14"/>
        <v>0</v>
      </c>
      <c r="AE134" s="158">
        <f t="shared" si="15"/>
        <v>0</v>
      </c>
      <c r="AF134" s="163">
        <f t="shared" si="16"/>
        <v>0</v>
      </c>
    </row>
    <row r="135" spans="1:32" x14ac:dyDescent="0.25">
      <c r="A135" s="150" t="str">
        <f>IF(ISBLANK('A1'!B135),"",IF(ISBLANK('A1'!D135),'A1'!A135&amp;"-"&amp;'A1'!B135,'A1'!A135&amp;"-"&amp;'A1'!B135&amp;"; "&amp;'A1'!D135))</f>
        <v/>
      </c>
      <c r="B135" s="153" t="str">
        <f>IF(ISBLANK('A1'!G135),"",'A1'!G135)</f>
        <v/>
      </c>
      <c r="C135" s="266" t="str">
        <f>IF(ISBLANK('A2'!O135),"",'A2'!O135)</f>
        <v/>
      </c>
      <c r="D135" s="205"/>
      <c r="E135" s="206"/>
      <c r="F135" s="206"/>
      <c r="G135" s="206"/>
      <c r="H135" s="206"/>
      <c r="I135" s="206"/>
      <c r="J135" s="208"/>
      <c r="K135" s="498"/>
      <c r="L135" s="209"/>
      <c r="M135" s="207"/>
      <c r="N135" s="207"/>
      <c r="O135" s="207"/>
      <c r="P135" s="207"/>
      <c r="Q135" s="208"/>
      <c r="R135" s="206"/>
      <c r="S135" s="206"/>
      <c r="T135" s="206"/>
      <c r="U135" s="206"/>
      <c r="V135" s="209"/>
      <c r="X135" s="162">
        <f t="shared" si="9"/>
        <v>0</v>
      </c>
      <c r="Y135" s="158">
        <f t="shared" si="10"/>
        <v>0</v>
      </c>
      <c r="Z135" s="158">
        <f t="shared" si="11"/>
        <v>0</v>
      </c>
      <c r="AA135" s="959">
        <f t="shared" si="12"/>
        <v>0</v>
      </c>
      <c r="AC135" s="162">
        <f t="shared" si="13"/>
        <v>0</v>
      </c>
      <c r="AD135" s="158">
        <f t="shared" si="14"/>
        <v>0</v>
      </c>
      <c r="AE135" s="158">
        <f t="shared" si="15"/>
        <v>0</v>
      </c>
      <c r="AF135" s="163">
        <f t="shared" si="16"/>
        <v>0</v>
      </c>
    </row>
    <row r="136" spans="1:32" x14ac:dyDescent="0.25">
      <c r="A136" s="150" t="str">
        <f>IF(ISBLANK('A1'!B136),"",IF(ISBLANK('A1'!D136),'A1'!A136&amp;"-"&amp;'A1'!B136,'A1'!A136&amp;"-"&amp;'A1'!B136&amp;"; "&amp;'A1'!D136))</f>
        <v/>
      </c>
      <c r="B136" s="153" t="str">
        <f>IF(ISBLANK('A1'!G136),"",'A1'!G136)</f>
        <v/>
      </c>
      <c r="C136" s="266" t="str">
        <f>IF(ISBLANK('A2'!O136),"",'A2'!O136)</f>
        <v/>
      </c>
      <c r="D136" s="205"/>
      <c r="E136" s="206"/>
      <c r="F136" s="206"/>
      <c r="G136" s="206"/>
      <c r="H136" s="206"/>
      <c r="I136" s="206"/>
      <c r="J136" s="208"/>
      <c r="K136" s="498"/>
      <c r="L136" s="209"/>
      <c r="M136" s="207"/>
      <c r="N136" s="207"/>
      <c r="O136" s="207"/>
      <c r="P136" s="207"/>
      <c r="Q136" s="208"/>
      <c r="R136" s="206"/>
      <c r="S136" s="206"/>
      <c r="T136" s="206"/>
      <c r="U136" s="206"/>
      <c r="V136" s="209"/>
      <c r="X136" s="162">
        <f t="shared" si="9"/>
        <v>0</v>
      </c>
      <c r="Y136" s="158">
        <f t="shared" si="10"/>
        <v>0</v>
      </c>
      <c r="Z136" s="158">
        <f t="shared" si="11"/>
        <v>0</v>
      </c>
      <c r="AA136" s="959">
        <f t="shared" si="12"/>
        <v>0</v>
      </c>
      <c r="AC136" s="162">
        <f t="shared" si="13"/>
        <v>0</v>
      </c>
      <c r="AD136" s="158">
        <f t="shared" si="14"/>
        <v>0</v>
      </c>
      <c r="AE136" s="158">
        <f t="shared" si="15"/>
        <v>0</v>
      </c>
      <c r="AF136" s="163">
        <f t="shared" si="16"/>
        <v>0</v>
      </c>
    </row>
    <row r="137" spans="1:32" x14ac:dyDescent="0.25">
      <c r="A137" s="150" t="str">
        <f>IF(ISBLANK('A1'!B137),"",IF(ISBLANK('A1'!D137),'A1'!A137&amp;"-"&amp;'A1'!B137,'A1'!A137&amp;"-"&amp;'A1'!B137&amp;"; "&amp;'A1'!D137))</f>
        <v/>
      </c>
      <c r="B137" s="153" t="str">
        <f>IF(ISBLANK('A1'!G137),"",'A1'!G137)</f>
        <v/>
      </c>
      <c r="C137" s="266" t="str">
        <f>IF(ISBLANK('A2'!O137),"",'A2'!O137)</f>
        <v/>
      </c>
      <c r="D137" s="205"/>
      <c r="E137" s="206"/>
      <c r="F137" s="206"/>
      <c r="G137" s="206"/>
      <c r="H137" s="206"/>
      <c r="I137" s="206"/>
      <c r="J137" s="208"/>
      <c r="K137" s="498"/>
      <c r="L137" s="209"/>
      <c r="M137" s="207"/>
      <c r="N137" s="207"/>
      <c r="O137" s="207"/>
      <c r="P137" s="207"/>
      <c r="Q137" s="208"/>
      <c r="R137" s="206"/>
      <c r="S137" s="206"/>
      <c r="T137" s="206"/>
      <c r="U137" s="206"/>
      <c r="V137" s="209"/>
      <c r="X137" s="162">
        <f t="shared" si="9"/>
        <v>0</v>
      </c>
      <c r="Y137" s="158">
        <f t="shared" si="10"/>
        <v>0</v>
      </c>
      <c r="Z137" s="158">
        <f t="shared" si="11"/>
        <v>0</v>
      </c>
      <c r="AA137" s="959">
        <f t="shared" si="12"/>
        <v>0</v>
      </c>
      <c r="AC137" s="162">
        <f t="shared" si="13"/>
        <v>0</v>
      </c>
      <c r="AD137" s="158">
        <f t="shared" si="14"/>
        <v>0</v>
      </c>
      <c r="AE137" s="158">
        <f t="shared" si="15"/>
        <v>0</v>
      </c>
      <c r="AF137" s="163">
        <f t="shared" si="16"/>
        <v>0</v>
      </c>
    </row>
    <row r="138" spans="1:32" x14ac:dyDescent="0.25">
      <c r="A138" s="150" t="str">
        <f>IF(ISBLANK('A1'!B138),"",IF(ISBLANK('A1'!D138),'A1'!A138&amp;"-"&amp;'A1'!B138,'A1'!A138&amp;"-"&amp;'A1'!B138&amp;"; "&amp;'A1'!D138))</f>
        <v/>
      </c>
      <c r="B138" s="153" t="str">
        <f>IF(ISBLANK('A1'!G138),"",'A1'!G138)</f>
        <v/>
      </c>
      <c r="C138" s="266" t="str">
        <f>IF(ISBLANK('A2'!O138),"",'A2'!O138)</f>
        <v/>
      </c>
      <c r="D138" s="205"/>
      <c r="E138" s="206"/>
      <c r="F138" s="206"/>
      <c r="G138" s="206"/>
      <c r="H138" s="206"/>
      <c r="I138" s="206"/>
      <c r="J138" s="208"/>
      <c r="K138" s="498"/>
      <c r="L138" s="209"/>
      <c r="M138" s="207"/>
      <c r="N138" s="207"/>
      <c r="O138" s="207"/>
      <c r="P138" s="207"/>
      <c r="Q138" s="208"/>
      <c r="R138" s="206"/>
      <c r="S138" s="206"/>
      <c r="T138" s="206"/>
      <c r="U138" s="206"/>
      <c r="V138" s="209"/>
      <c r="X138" s="162">
        <f t="shared" si="9"/>
        <v>0</v>
      </c>
      <c r="Y138" s="158">
        <f t="shared" si="10"/>
        <v>0</v>
      </c>
      <c r="Z138" s="158">
        <f t="shared" si="11"/>
        <v>0</v>
      </c>
      <c r="AA138" s="959">
        <f t="shared" si="12"/>
        <v>0</v>
      </c>
      <c r="AC138" s="162">
        <f t="shared" si="13"/>
        <v>0</v>
      </c>
      <c r="AD138" s="158">
        <f t="shared" si="14"/>
        <v>0</v>
      </c>
      <c r="AE138" s="158">
        <f t="shared" si="15"/>
        <v>0</v>
      </c>
      <c r="AF138" s="163">
        <f t="shared" si="16"/>
        <v>0</v>
      </c>
    </row>
    <row r="139" spans="1:32" x14ac:dyDescent="0.25">
      <c r="A139" s="150" t="str">
        <f>IF(ISBLANK('A1'!B139),"",IF(ISBLANK('A1'!D139),'A1'!A139&amp;"-"&amp;'A1'!B139,'A1'!A139&amp;"-"&amp;'A1'!B139&amp;"; "&amp;'A1'!D139))</f>
        <v/>
      </c>
      <c r="B139" s="153" t="str">
        <f>IF(ISBLANK('A1'!G139),"",'A1'!G139)</f>
        <v/>
      </c>
      <c r="C139" s="266" t="str">
        <f>IF(ISBLANK('A2'!O139),"",'A2'!O139)</f>
        <v/>
      </c>
      <c r="D139" s="205"/>
      <c r="E139" s="206"/>
      <c r="F139" s="206"/>
      <c r="G139" s="206"/>
      <c r="H139" s="206"/>
      <c r="I139" s="206"/>
      <c r="J139" s="208"/>
      <c r="K139" s="498"/>
      <c r="L139" s="209"/>
      <c r="M139" s="207"/>
      <c r="N139" s="207"/>
      <c r="O139" s="207"/>
      <c r="P139" s="207"/>
      <c r="Q139" s="208"/>
      <c r="R139" s="206"/>
      <c r="S139" s="206"/>
      <c r="T139" s="206"/>
      <c r="U139" s="206"/>
      <c r="V139" s="209"/>
      <c r="X139" s="162">
        <f t="shared" si="9"/>
        <v>0</v>
      </c>
      <c r="Y139" s="158">
        <f t="shared" si="10"/>
        <v>0</v>
      </c>
      <c r="Z139" s="158">
        <f t="shared" si="11"/>
        <v>0</v>
      </c>
      <c r="AA139" s="959">
        <f t="shared" si="12"/>
        <v>0</v>
      </c>
      <c r="AC139" s="162">
        <f t="shared" si="13"/>
        <v>0</v>
      </c>
      <c r="AD139" s="158">
        <f t="shared" si="14"/>
        <v>0</v>
      </c>
      <c r="AE139" s="158">
        <f t="shared" si="15"/>
        <v>0</v>
      </c>
      <c r="AF139" s="163">
        <f t="shared" si="16"/>
        <v>0</v>
      </c>
    </row>
    <row r="140" spans="1:32" x14ac:dyDescent="0.25">
      <c r="A140" s="150" t="str">
        <f>IF(ISBLANK('A1'!B140),"",IF(ISBLANK('A1'!D140),'A1'!A140&amp;"-"&amp;'A1'!B140,'A1'!A140&amp;"-"&amp;'A1'!B140&amp;"; "&amp;'A1'!D140))</f>
        <v/>
      </c>
      <c r="B140" s="153" t="str">
        <f>IF(ISBLANK('A1'!G140),"",'A1'!G140)</f>
        <v/>
      </c>
      <c r="C140" s="266" t="str">
        <f>IF(ISBLANK('A2'!O140),"",'A2'!O140)</f>
        <v/>
      </c>
      <c r="D140" s="205"/>
      <c r="E140" s="206"/>
      <c r="F140" s="206"/>
      <c r="G140" s="206"/>
      <c r="H140" s="206"/>
      <c r="I140" s="206"/>
      <c r="J140" s="208"/>
      <c r="K140" s="498"/>
      <c r="L140" s="209"/>
      <c r="M140" s="207"/>
      <c r="N140" s="207"/>
      <c r="O140" s="207"/>
      <c r="P140" s="207"/>
      <c r="Q140" s="208"/>
      <c r="R140" s="206"/>
      <c r="S140" s="206"/>
      <c r="T140" s="206"/>
      <c r="U140" s="206"/>
      <c r="V140" s="209"/>
      <c r="X140" s="162">
        <f t="shared" si="9"/>
        <v>0</v>
      </c>
      <c r="Y140" s="158">
        <f t="shared" si="10"/>
        <v>0</v>
      </c>
      <c r="Z140" s="158">
        <f t="shared" si="11"/>
        <v>0</v>
      </c>
      <c r="AA140" s="959">
        <f t="shared" si="12"/>
        <v>0</v>
      </c>
      <c r="AC140" s="162">
        <f t="shared" si="13"/>
        <v>0</v>
      </c>
      <c r="AD140" s="158">
        <f t="shared" si="14"/>
        <v>0</v>
      </c>
      <c r="AE140" s="158">
        <f t="shared" si="15"/>
        <v>0</v>
      </c>
      <c r="AF140" s="163">
        <f t="shared" si="16"/>
        <v>0</v>
      </c>
    </row>
    <row r="141" spans="1:32" x14ac:dyDescent="0.25">
      <c r="A141" s="150" t="str">
        <f>IF(ISBLANK('A1'!B141),"",IF(ISBLANK('A1'!D141),'A1'!A141&amp;"-"&amp;'A1'!B141,'A1'!A141&amp;"-"&amp;'A1'!B141&amp;"; "&amp;'A1'!D141))</f>
        <v/>
      </c>
      <c r="B141" s="153" t="str">
        <f>IF(ISBLANK('A1'!G141),"",'A1'!G141)</f>
        <v/>
      </c>
      <c r="C141" s="266" t="str">
        <f>IF(ISBLANK('A2'!O141),"",'A2'!O141)</f>
        <v/>
      </c>
      <c r="D141" s="205"/>
      <c r="E141" s="206"/>
      <c r="F141" s="206"/>
      <c r="G141" s="206"/>
      <c r="H141" s="206"/>
      <c r="I141" s="206"/>
      <c r="J141" s="208"/>
      <c r="K141" s="498"/>
      <c r="L141" s="209"/>
      <c r="M141" s="207"/>
      <c r="N141" s="207"/>
      <c r="O141" s="207"/>
      <c r="P141" s="207"/>
      <c r="Q141" s="208"/>
      <c r="R141" s="206"/>
      <c r="S141" s="206"/>
      <c r="T141" s="206"/>
      <c r="U141" s="206"/>
      <c r="V141" s="209"/>
      <c r="X141" s="162">
        <f t="shared" si="9"/>
        <v>0</v>
      </c>
      <c r="Y141" s="158">
        <f t="shared" si="10"/>
        <v>0</v>
      </c>
      <c r="Z141" s="158">
        <f t="shared" si="11"/>
        <v>0</v>
      </c>
      <c r="AA141" s="959">
        <f t="shared" si="12"/>
        <v>0</v>
      </c>
      <c r="AC141" s="162">
        <f t="shared" si="13"/>
        <v>0</v>
      </c>
      <c r="AD141" s="158">
        <f t="shared" si="14"/>
        <v>0</v>
      </c>
      <c r="AE141" s="158">
        <f t="shared" si="15"/>
        <v>0</v>
      </c>
      <c r="AF141" s="163">
        <f t="shared" si="16"/>
        <v>0</v>
      </c>
    </row>
    <row r="142" spans="1:32" x14ac:dyDescent="0.25">
      <c r="A142" s="150" t="str">
        <f>IF(ISBLANK('A1'!B142),"",IF(ISBLANK('A1'!D142),'A1'!A142&amp;"-"&amp;'A1'!B142,'A1'!A142&amp;"-"&amp;'A1'!B142&amp;"; "&amp;'A1'!D142))</f>
        <v/>
      </c>
      <c r="B142" s="153" t="str">
        <f>IF(ISBLANK('A1'!G142),"",'A1'!G142)</f>
        <v/>
      </c>
      <c r="C142" s="266" t="str">
        <f>IF(ISBLANK('A2'!O142),"",'A2'!O142)</f>
        <v/>
      </c>
      <c r="D142" s="205"/>
      <c r="E142" s="206"/>
      <c r="F142" s="206"/>
      <c r="G142" s="206"/>
      <c r="H142" s="206"/>
      <c r="I142" s="206"/>
      <c r="J142" s="208"/>
      <c r="K142" s="498"/>
      <c r="L142" s="209"/>
      <c r="M142" s="207"/>
      <c r="N142" s="207"/>
      <c r="O142" s="207"/>
      <c r="P142" s="207"/>
      <c r="Q142" s="208"/>
      <c r="R142" s="206"/>
      <c r="S142" s="206"/>
      <c r="T142" s="206"/>
      <c r="U142" s="206"/>
      <c r="V142" s="209"/>
      <c r="X142" s="162">
        <f t="shared" si="9"/>
        <v>0</v>
      </c>
      <c r="Y142" s="158">
        <f t="shared" si="10"/>
        <v>0</v>
      </c>
      <c r="Z142" s="158">
        <f t="shared" si="11"/>
        <v>0</v>
      </c>
      <c r="AA142" s="959">
        <f t="shared" si="12"/>
        <v>0</v>
      </c>
      <c r="AC142" s="162">
        <f t="shared" si="13"/>
        <v>0</v>
      </c>
      <c r="AD142" s="158">
        <f t="shared" si="14"/>
        <v>0</v>
      </c>
      <c r="AE142" s="158">
        <f t="shared" si="15"/>
        <v>0</v>
      </c>
      <c r="AF142" s="163">
        <f t="shared" si="16"/>
        <v>0</v>
      </c>
    </row>
    <row r="143" spans="1:32" x14ac:dyDescent="0.25">
      <c r="A143" s="150" t="str">
        <f>IF(ISBLANK('A1'!B143),"",IF(ISBLANK('A1'!D143),'A1'!A143&amp;"-"&amp;'A1'!B143,'A1'!A143&amp;"-"&amp;'A1'!B143&amp;"; "&amp;'A1'!D143))</f>
        <v/>
      </c>
      <c r="B143" s="153" t="str">
        <f>IF(ISBLANK('A1'!G143),"",'A1'!G143)</f>
        <v/>
      </c>
      <c r="C143" s="266" t="str">
        <f>IF(ISBLANK('A2'!O143),"",'A2'!O143)</f>
        <v/>
      </c>
      <c r="D143" s="205"/>
      <c r="E143" s="206"/>
      <c r="F143" s="206"/>
      <c r="G143" s="206"/>
      <c r="H143" s="206"/>
      <c r="I143" s="206"/>
      <c r="J143" s="208"/>
      <c r="K143" s="498"/>
      <c r="L143" s="209"/>
      <c r="M143" s="207"/>
      <c r="N143" s="207"/>
      <c r="O143" s="207"/>
      <c r="P143" s="207"/>
      <c r="Q143" s="208"/>
      <c r="R143" s="206"/>
      <c r="S143" s="206"/>
      <c r="T143" s="206"/>
      <c r="U143" s="206"/>
      <c r="V143" s="209"/>
      <c r="X143" s="162">
        <f t="shared" si="9"/>
        <v>0</v>
      </c>
      <c r="Y143" s="158">
        <f t="shared" si="10"/>
        <v>0</v>
      </c>
      <c r="Z143" s="158">
        <f t="shared" si="11"/>
        <v>0</v>
      </c>
      <c r="AA143" s="959">
        <f t="shared" si="12"/>
        <v>0</v>
      </c>
      <c r="AC143" s="162">
        <f t="shared" si="13"/>
        <v>0</v>
      </c>
      <c r="AD143" s="158">
        <f t="shared" si="14"/>
        <v>0</v>
      </c>
      <c r="AE143" s="158">
        <f t="shared" si="15"/>
        <v>0</v>
      </c>
      <c r="AF143" s="163">
        <f t="shared" si="16"/>
        <v>0</v>
      </c>
    </row>
    <row r="144" spans="1:32" x14ac:dyDescent="0.25">
      <c r="A144" s="150" t="str">
        <f>IF(ISBLANK('A1'!B144),"",IF(ISBLANK('A1'!D144),'A1'!A144&amp;"-"&amp;'A1'!B144,'A1'!A144&amp;"-"&amp;'A1'!B144&amp;"; "&amp;'A1'!D144))</f>
        <v/>
      </c>
      <c r="B144" s="153" t="str">
        <f>IF(ISBLANK('A1'!G144),"",'A1'!G144)</f>
        <v/>
      </c>
      <c r="C144" s="266" t="str">
        <f>IF(ISBLANK('A2'!O144),"",'A2'!O144)</f>
        <v/>
      </c>
      <c r="D144" s="205"/>
      <c r="E144" s="206"/>
      <c r="F144" s="206"/>
      <c r="G144" s="206"/>
      <c r="H144" s="206"/>
      <c r="I144" s="206"/>
      <c r="J144" s="208"/>
      <c r="K144" s="498"/>
      <c r="L144" s="209"/>
      <c r="M144" s="207"/>
      <c r="N144" s="207"/>
      <c r="O144" s="207"/>
      <c r="P144" s="207"/>
      <c r="Q144" s="208"/>
      <c r="R144" s="206"/>
      <c r="S144" s="206"/>
      <c r="T144" s="206"/>
      <c r="U144" s="206"/>
      <c r="V144" s="209"/>
      <c r="X144" s="162">
        <f t="shared" si="9"/>
        <v>0</v>
      </c>
      <c r="Y144" s="158">
        <f t="shared" si="10"/>
        <v>0</v>
      </c>
      <c r="Z144" s="158">
        <f t="shared" si="11"/>
        <v>0</v>
      </c>
      <c r="AA144" s="959">
        <f t="shared" si="12"/>
        <v>0</v>
      </c>
      <c r="AC144" s="162">
        <f t="shared" si="13"/>
        <v>0</v>
      </c>
      <c r="AD144" s="158">
        <f t="shared" si="14"/>
        <v>0</v>
      </c>
      <c r="AE144" s="158">
        <f t="shared" si="15"/>
        <v>0</v>
      </c>
      <c r="AF144" s="163">
        <f t="shared" si="16"/>
        <v>0</v>
      </c>
    </row>
    <row r="145" spans="1:32" x14ac:dyDescent="0.25">
      <c r="A145" s="150" t="str">
        <f>IF(ISBLANK('A1'!B145),"",IF(ISBLANK('A1'!D145),'A1'!A145&amp;"-"&amp;'A1'!B145,'A1'!A145&amp;"-"&amp;'A1'!B145&amp;"; "&amp;'A1'!D145))</f>
        <v/>
      </c>
      <c r="B145" s="153" t="str">
        <f>IF(ISBLANK('A1'!G145),"",'A1'!G145)</f>
        <v/>
      </c>
      <c r="C145" s="266" t="str">
        <f>IF(ISBLANK('A2'!O145),"",'A2'!O145)</f>
        <v/>
      </c>
      <c r="D145" s="205"/>
      <c r="E145" s="206"/>
      <c r="F145" s="206"/>
      <c r="G145" s="206"/>
      <c r="H145" s="206"/>
      <c r="I145" s="206"/>
      <c r="J145" s="208"/>
      <c r="K145" s="498"/>
      <c r="L145" s="209"/>
      <c r="M145" s="207"/>
      <c r="N145" s="207"/>
      <c r="O145" s="207"/>
      <c r="P145" s="207"/>
      <c r="Q145" s="208"/>
      <c r="R145" s="206"/>
      <c r="S145" s="206"/>
      <c r="T145" s="206"/>
      <c r="U145" s="206"/>
      <c r="V145" s="209"/>
      <c r="X145" s="162">
        <f t="shared" si="9"/>
        <v>0</v>
      </c>
      <c r="Y145" s="158">
        <f t="shared" si="10"/>
        <v>0</v>
      </c>
      <c r="Z145" s="158">
        <f t="shared" si="11"/>
        <v>0</v>
      </c>
      <c r="AA145" s="959">
        <f t="shared" si="12"/>
        <v>0</v>
      </c>
      <c r="AC145" s="162">
        <f t="shared" si="13"/>
        <v>0</v>
      </c>
      <c r="AD145" s="158">
        <f t="shared" si="14"/>
        <v>0</v>
      </c>
      <c r="AE145" s="158">
        <f t="shared" si="15"/>
        <v>0</v>
      </c>
      <c r="AF145" s="163">
        <f t="shared" si="16"/>
        <v>0</v>
      </c>
    </row>
    <row r="146" spans="1:32" x14ac:dyDescent="0.25">
      <c r="A146" s="150" t="str">
        <f>IF(ISBLANK('A1'!B146),"",IF(ISBLANK('A1'!D146),'A1'!A146&amp;"-"&amp;'A1'!B146,'A1'!A146&amp;"-"&amp;'A1'!B146&amp;"; "&amp;'A1'!D146))</f>
        <v/>
      </c>
      <c r="B146" s="153" t="str">
        <f>IF(ISBLANK('A1'!G146),"",'A1'!G146)</f>
        <v/>
      </c>
      <c r="C146" s="266" t="str">
        <f>IF(ISBLANK('A2'!O146),"",'A2'!O146)</f>
        <v/>
      </c>
      <c r="D146" s="205"/>
      <c r="E146" s="206"/>
      <c r="F146" s="206"/>
      <c r="G146" s="206"/>
      <c r="H146" s="206"/>
      <c r="I146" s="206"/>
      <c r="J146" s="208"/>
      <c r="K146" s="498"/>
      <c r="L146" s="209"/>
      <c r="M146" s="207"/>
      <c r="N146" s="207"/>
      <c r="O146" s="207"/>
      <c r="P146" s="207"/>
      <c r="Q146" s="208"/>
      <c r="R146" s="206"/>
      <c r="S146" s="206"/>
      <c r="T146" s="206"/>
      <c r="U146" s="206"/>
      <c r="V146" s="209"/>
      <c r="X146" s="162">
        <f t="shared" ref="X146:X196" si="17">SUM(D146:I146)</f>
        <v>0</v>
      </c>
      <c r="Y146" s="158">
        <f t="shared" ref="Y146:Y196" si="18">SUM(J146:L146)</f>
        <v>0</v>
      </c>
      <c r="Z146" s="158">
        <f t="shared" ref="Z146:Z196" si="19">SUM(M146:P146)</f>
        <v>0</v>
      </c>
      <c r="AA146" s="959">
        <f t="shared" ref="AA146:AA196" si="20">SUM(Q146:V146)</f>
        <v>0</v>
      </c>
      <c r="AC146" s="162">
        <f t="shared" ref="AC146:AC196" si="21">IF(C146="",X146,C146-X146)</f>
        <v>0</v>
      </c>
      <c r="AD146" s="158">
        <f t="shared" ref="AD146:AD196" si="22">IF(C146="",Y146,C146-Y146)</f>
        <v>0</v>
      </c>
      <c r="AE146" s="158">
        <f t="shared" ref="AE146:AE196" si="23">IF(C146="",Z146,C146-Z146)</f>
        <v>0</v>
      </c>
      <c r="AF146" s="163">
        <f t="shared" ref="AF146:AF196" si="24">IF(C146="",AA146,C146-AA146)</f>
        <v>0</v>
      </c>
    </row>
    <row r="147" spans="1:32" x14ac:dyDescent="0.25">
      <c r="A147" s="150" t="str">
        <f>IF(ISBLANK('A1'!B147),"",IF(ISBLANK('A1'!D147),'A1'!A147&amp;"-"&amp;'A1'!B147,'A1'!A147&amp;"-"&amp;'A1'!B147&amp;"; "&amp;'A1'!D147))</f>
        <v/>
      </c>
      <c r="B147" s="153" t="str">
        <f>IF(ISBLANK('A1'!G147),"",'A1'!G147)</f>
        <v/>
      </c>
      <c r="C147" s="266" t="str">
        <f>IF(ISBLANK('A2'!O147),"",'A2'!O147)</f>
        <v/>
      </c>
      <c r="D147" s="205"/>
      <c r="E147" s="206"/>
      <c r="F147" s="206"/>
      <c r="G147" s="206"/>
      <c r="H147" s="206"/>
      <c r="I147" s="206"/>
      <c r="J147" s="208"/>
      <c r="K147" s="498"/>
      <c r="L147" s="209"/>
      <c r="M147" s="207"/>
      <c r="N147" s="207"/>
      <c r="O147" s="207"/>
      <c r="P147" s="207"/>
      <c r="Q147" s="208"/>
      <c r="R147" s="206"/>
      <c r="S147" s="206"/>
      <c r="T147" s="206"/>
      <c r="U147" s="206"/>
      <c r="V147" s="209"/>
      <c r="X147" s="162">
        <f t="shared" si="17"/>
        <v>0</v>
      </c>
      <c r="Y147" s="158">
        <f t="shared" si="18"/>
        <v>0</v>
      </c>
      <c r="Z147" s="158">
        <f t="shared" si="19"/>
        <v>0</v>
      </c>
      <c r="AA147" s="959">
        <f t="shared" si="20"/>
        <v>0</v>
      </c>
      <c r="AC147" s="162">
        <f t="shared" si="21"/>
        <v>0</v>
      </c>
      <c r="AD147" s="158">
        <f t="shared" si="22"/>
        <v>0</v>
      </c>
      <c r="AE147" s="158">
        <f t="shared" si="23"/>
        <v>0</v>
      </c>
      <c r="AF147" s="163">
        <f t="shared" si="24"/>
        <v>0</v>
      </c>
    </row>
    <row r="148" spans="1:32" x14ac:dyDescent="0.25">
      <c r="A148" s="150" t="str">
        <f>IF(ISBLANK('A1'!B148),"",IF(ISBLANK('A1'!D148),'A1'!A148&amp;"-"&amp;'A1'!B148,'A1'!A148&amp;"-"&amp;'A1'!B148&amp;"; "&amp;'A1'!D148))</f>
        <v/>
      </c>
      <c r="B148" s="153" t="str">
        <f>IF(ISBLANK('A1'!G148),"",'A1'!G148)</f>
        <v/>
      </c>
      <c r="C148" s="266" t="str">
        <f>IF(ISBLANK('A2'!O148),"",'A2'!O148)</f>
        <v/>
      </c>
      <c r="D148" s="205"/>
      <c r="E148" s="206"/>
      <c r="F148" s="206"/>
      <c r="G148" s="206"/>
      <c r="H148" s="206"/>
      <c r="I148" s="206"/>
      <c r="J148" s="208"/>
      <c r="K148" s="498"/>
      <c r="L148" s="209"/>
      <c r="M148" s="207"/>
      <c r="N148" s="207"/>
      <c r="O148" s="207"/>
      <c r="P148" s="207"/>
      <c r="Q148" s="208"/>
      <c r="R148" s="206"/>
      <c r="S148" s="206"/>
      <c r="T148" s="206"/>
      <c r="U148" s="206"/>
      <c r="V148" s="209"/>
      <c r="X148" s="162">
        <f t="shared" si="17"/>
        <v>0</v>
      </c>
      <c r="Y148" s="158">
        <f t="shared" si="18"/>
        <v>0</v>
      </c>
      <c r="Z148" s="158">
        <f t="shared" si="19"/>
        <v>0</v>
      </c>
      <c r="AA148" s="959">
        <f t="shared" si="20"/>
        <v>0</v>
      </c>
      <c r="AC148" s="162">
        <f t="shared" si="21"/>
        <v>0</v>
      </c>
      <c r="AD148" s="158">
        <f t="shared" si="22"/>
        <v>0</v>
      </c>
      <c r="AE148" s="158">
        <f t="shared" si="23"/>
        <v>0</v>
      </c>
      <c r="AF148" s="163">
        <f t="shared" si="24"/>
        <v>0</v>
      </c>
    </row>
    <row r="149" spans="1:32" x14ac:dyDescent="0.25">
      <c r="A149" s="150" t="str">
        <f>IF(ISBLANK('A1'!B149),"",IF(ISBLANK('A1'!D149),'A1'!A149&amp;"-"&amp;'A1'!B149,'A1'!A149&amp;"-"&amp;'A1'!B149&amp;"; "&amp;'A1'!D149))</f>
        <v/>
      </c>
      <c r="B149" s="153" t="str">
        <f>IF(ISBLANK('A1'!G149),"",'A1'!G149)</f>
        <v/>
      </c>
      <c r="C149" s="266" t="str">
        <f>IF(ISBLANK('A2'!O149),"",'A2'!O149)</f>
        <v/>
      </c>
      <c r="D149" s="205"/>
      <c r="E149" s="206"/>
      <c r="F149" s="206"/>
      <c r="G149" s="206"/>
      <c r="H149" s="206"/>
      <c r="I149" s="206"/>
      <c r="J149" s="208"/>
      <c r="K149" s="498"/>
      <c r="L149" s="209"/>
      <c r="M149" s="207"/>
      <c r="N149" s="207"/>
      <c r="O149" s="207"/>
      <c r="P149" s="207"/>
      <c r="Q149" s="208"/>
      <c r="R149" s="206"/>
      <c r="S149" s="206"/>
      <c r="T149" s="206"/>
      <c r="U149" s="206"/>
      <c r="V149" s="209"/>
      <c r="X149" s="162">
        <f t="shared" si="17"/>
        <v>0</v>
      </c>
      <c r="Y149" s="158">
        <f t="shared" si="18"/>
        <v>0</v>
      </c>
      <c r="Z149" s="158">
        <f t="shared" si="19"/>
        <v>0</v>
      </c>
      <c r="AA149" s="959">
        <f t="shared" si="20"/>
        <v>0</v>
      </c>
      <c r="AC149" s="162">
        <f t="shared" si="21"/>
        <v>0</v>
      </c>
      <c r="AD149" s="158">
        <f t="shared" si="22"/>
        <v>0</v>
      </c>
      <c r="AE149" s="158">
        <f t="shared" si="23"/>
        <v>0</v>
      </c>
      <c r="AF149" s="163">
        <f t="shared" si="24"/>
        <v>0</v>
      </c>
    </row>
    <row r="150" spans="1:32" x14ac:dyDescent="0.25">
      <c r="A150" s="150" t="str">
        <f>IF(ISBLANK('A1'!B150),"",IF(ISBLANK('A1'!D150),'A1'!A150&amp;"-"&amp;'A1'!B150,'A1'!A150&amp;"-"&amp;'A1'!B150&amp;"; "&amp;'A1'!D150))</f>
        <v/>
      </c>
      <c r="B150" s="153" t="str">
        <f>IF(ISBLANK('A1'!G150),"",'A1'!G150)</f>
        <v/>
      </c>
      <c r="C150" s="266" t="str">
        <f>IF(ISBLANK('A2'!O150),"",'A2'!O150)</f>
        <v/>
      </c>
      <c r="D150" s="205"/>
      <c r="E150" s="206"/>
      <c r="F150" s="206"/>
      <c r="G150" s="206"/>
      <c r="H150" s="206"/>
      <c r="I150" s="206"/>
      <c r="J150" s="208"/>
      <c r="K150" s="498"/>
      <c r="L150" s="209"/>
      <c r="M150" s="207"/>
      <c r="N150" s="207"/>
      <c r="O150" s="207"/>
      <c r="P150" s="207"/>
      <c r="Q150" s="208"/>
      <c r="R150" s="206"/>
      <c r="S150" s="206"/>
      <c r="T150" s="206"/>
      <c r="U150" s="206"/>
      <c r="V150" s="209"/>
      <c r="X150" s="162">
        <f t="shared" si="17"/>
        <v>0</v>
      </c>
      <c r="Y150" s="158">
        <f t="shared" si="18"/>
        <v>0</v>
      </c>
      <c r="Z150" s="158">
        <f t="shared" si="19"/>
        <v>0</v>
      </c>
      <c r="AA150" s="959">
        <f t="shared" si="20"/>
        <v>0</v>
      </c>
      <c r="AC150" s="162">
        <f t="shared" si="21"/>
        <v>0</v>
      </c>
      <c r="AD150" s="158">
        <f t="shared" si="22"/>
        <v>0</v>
      </c>
      <c r="AE150" s="158">
        <f t="shared" si="23"/>
        <v>0</v>
      </c>
      <c r="AF150" s="163">
        <f t="shared" si="24"/>
        <v>0</v>
      </c>
    </row>
    <row r="151" spans="1:32" x14ac:dyDescent="0.25">
      <c r="A151" s="150" t="str">
        <f>IF(ISBLANK('A1'!B151),"",IF(ISBLANK('A1'!D151),'A1'!A151&amp;"-"&amp;'A1'!B151,'A1'!A151&amp;"-"&amp;'A1'!B151&amp;"; "&amp;'A1'!D151))</f>
        <v/>
      </c>
      <c r="B151" s="153" t="str">
        <f>IF(ISBLANK('A1'!G151),"",'A1'!G151)</f>
        <v/>
      </c>
      <c r="C151" s="266" t="str">
        <f>IF(ISBLANK('A2'!O151),"",'A2'!O151)</f>
        <v/>
      </c>
      <c r="D151" s="205"/>
      <c r="E151" s="206"/>
      <c r="F151" s="206"/>
      <c r="G151" s="206"/>
      <c r="H151" s="206"/>
      <c r="I151" s="206"/>
      <c r="J151" s="208"/>
      <c r="K151" s="498"/>
      <c r="L151" s="209"/>
      <c r="M151" s="207"/>
      <c r="N151" s="207"/>
      <c r="O151" s="207"/>
      <c r="P151" s="207"/>
      <c r="Q151" s="208"/>
      <c r="R151" s="206"/>
      <c r="S151" s="206"/>
      <c r="T151" s="206"/>
      <c r="U151" s="206"/>
      <c r="V151" s="209"/>
      <c r="X151" s="162">
        <f t="shared" si="17"/>
        <v>0</v>
      </c>
      <c r="Y151" s="158">
        <f t="shared" si="18"/>
        <v>0</v>
      </c>
      <c r="Z151" s="158">
        <f t="shared" si="19"/>
        <v>0</v>
      </c>
      <c r="AA151" s="959">
        <f t="shared" si="20"/>
        <v>0</v>
      </c>
      <c r="AC151" s="162">
        <f t="shared" si="21"/>
        <v>0</v>
      </c>
      <c r="AD151" s="158">
        <f t="shared" si="22"/>
        <v>0</v>
      </c>
      <c r="AE151" s="158">
        <f t="shared" si="23"/>
        <v>0</v>
      </c>
      <c r="AF151" s="163">
        <f t="shared" si="24"/>
        <v>0</v>
      </c>
    </row>
    <row r="152" spans="1:32" x14ac:dyDescent="0.25">
      <c r="A152" s="150" t="str">
        <f>IF(ISBLANK('A1'!B152),"",IF(ISBLANK('A1'!D152),'A1'!A152&amp;"-"&amp;'A1'!B152,'A1'!A152&amp;"-"&amp;'A1'!B152&amp;"; "&amp;'A1'!D152))</f>
        <v/>
      </c>
      <c r="B152" s="153" t="str">
        <f>IF(ISBLANK('A1'!G152),"",'A1'!G152)</f>
        <v/>
      </c>
      <c r="C152" s="266" t="str">
        <f>IF(ISBLANK('A2'!O152),"",'A2'!O152)</f>
        <v/>
      </c>
      <c r="D152" s="205"/>
      <c r="E152" s="206"/>
      <c r="F152" s="206"/>
      <c r="G152" s="206"/>
      <c r="H152" s="206"/>
      <c r="I152" s="206"/>
      <c r="J152" s="208"/>
      <c r="K152" s="498"/>
      <c r="L152" s="209"/>
      <c r="M152" s="207"/>
      <c r="N152" s="207"/>
      <c r="O152" s="207"/>
      <c r="P152" s="207"/>
      <c r="Q152" s="208"/>
      <c r="R152" s="206"/>
      <c r="S152" s="206"/>
      <c r="T152" s="206"/>
      <c r="U152" s="206"/>
      <c r="V152" s="209"/>
      <c r="X152" s="162">
        <f t="shared" si="17"/>
        <v>0</v>
      </c>
      <c r="Y152" s="158">
        <f t="shared" si="18"/>
        <v>0</v>
      </c>
      <c r="Z152" s="158">
        <f t="shared" si="19"/>
        <v>0</v>
      </c>
      <c r="AA152" s="959">
        <f t="shared" si="20"/>
        <v>0</v>
      </c>
      <c r="AC152" s="162">
        <f t="shared" si="21"/>
        <v>0</v>
      </c>
      <c r="AD152" s="158">
        <f t="shared" si="22"/>
        <v>0</v>
      </c>
      <c r="AE152" s="158">
        <f t="shared" si="23"/>
        <v>0</v>
      </c>
      <c r="AF152" s="163">
        <f t="shared" si="24"/>
        <v>0</v>
      </c>
    </row>
    <row r="153" spans="1:32" x14ac:dyDescent="0.25">
      <c r="A153" s="150" t="str">
        <f>IF(ISBLANK('A1'!B153),"",IF(ISBLANK('A1'!D153),'A1'!A153&amp;"-"&amp;'A1'!B153,'A1'!A153&amp;"-"&amp;'A1'!B153&amp;"; "&amp;'A1'!D153))</f>
        <v/>
      </c>
      <c r="B153" s="153" t="str">
        <f>IF(ISBLANK('A1'!G153),"",'A1'!G153)</f>
        <v/>
      </c>
      <c r="C153" s="266" t="str">
        <f>IF(ISBLANK('A2'!O153),"",'A2'!O153)</f>
        <v/>
      </c>
      <c r="D153" s="205"/>
      <c r="E153" s="206"/>
      <c r="F153" s="206"/>
      <c r="G153" s="206"/>
      <c r="H153" s="206"/>
      <c r="I153" s="206"/>
      <c r="J153" s="208"/>
      <c r="K153" s="498"/>
      <c r="L153" s="209"/>
      <c r="M153" s="207"/>
      <c r="N153" s="207"/>
      <c r="O153" s="207"/>
      <c r="P153" s="207"/>
      <c r="Q153" s="208"/>
      <c r="R153" s="206"/>
      <c r="S153" s="206"/>
      <c r="T153" s="206"/>
      <c r="U153" s="206"/>
      <c r="V153" s="209"/>
      <c r="X153" s="162">
        <f t="shared" si="17"/>
        <v>0</v>
      </c>
      <c r="Y153" s="158">
        <f t="shared" si="18"/>
        <v>0</v>
      </c>
      <c r="Z153" s="158">
        <f t="shared" si="19"/>
        <v>0</v>
      </c>
      <c r="AA153" s="959">
        <f t="shared" si="20"/>
        <v>0</v>
      </c>
      <c r="AC153" s="162">
        <f t="shared" si="21"/>
        <v>0</v>
      </c>
      <c r="AD153" s="158">
        <f t="shared" si="22"/>
        <v>0</v>
      </c>
      <c r="AE153" s="158">
        <f t="shared" si="23"/>
        <v>0</v>
      </c>
      <c r="AF153" s="163">
        <f t="shared" si="24"/>
        <v>0</v>
      </c>
    </row>
    <row r="154" spans="1:32" x14ac:dyDescent="0.25">
      <c r="A154" s="150" t="str">
        <f>IF(ISBLANK('A1'!B154),"",IF(ISBLANK('A1'!D154),'A1'!A154&amp;"-"&amp;'A1'!B154,'A1'!A154&amp;"-"&amp;'A1'!B154&amp;"; "&amp;'A1'!D154))</f>
        <v/>
      </c>
      <c r="B154" s="153" t="str">
        <f>IF(ISBLANK('A1'!G154),"",'A1'!G154)</f>
        <v/>
      </c>
      <c r="C154" s="266" t="str">
        <f>IF(ISBLANK('A2'!O154),"",'A2'!O154)</f>
        <v/>
      </c>
      <c r="D154" s="205"/>
      <c r="E154" s="206"/>
      <c r="F154" s="206"/>
      <c r="G154" s="206"/>
      <c r="H154" s="206"/>
      <c r="I154" s="206"/>
      <c r="J154" s="208"/>
      <c r="K154" s="498"/>
      <c r="L154" s="209"/>
      <c r="M154" s="207"/>
      <c r="N154" s="207"/>
      <c r="O154" s="207"/>
      <c r="P154" s="207"/>
      <c r="Q154" s="208"/>
      <c r="R154" s="206"/>
      <c r="S154" s="206"/>
      <c r="T154" s="206"/>
      <c r="U154" s="206"/>
      <c r="V154" s="209"/>
      <c r="X154" s="162">
        <f t="shared" si="17"/>
        <v>0</v>
      </c>
      <c r="Y154" s="158">
        <f t="shared" si="18"/>
        <v>0</v>
      </c>
      <c r="Z154" s="158">
        <f t="shared" si="19"/>
        <v>0</v>
      </c>
      <c r="AA154" s="959">
        <f t="shared" si="20"/>
        <v>0</v>
      </c>
      <c r="AC154" s="162">
        <f t="shared" si="21"/>
        <v>0</v>
      </c>
      <c r="AD154" s="158">
        <f t="shared" si="22"/>
        <v>0</v>
      </c>
      <c r="AE154" s="158">
        <f t="shared" si="23"/>
        <v>0</v>
      </c>
      <c r="AF154" s="163">
        <f t="shared" si="24"/>
        <v>0</v>
      </c>
    </row>
    <row r="155" spans="1:32" x14ac:dyDescent="0.25">
      <c r="A155" s="150" t="str">
        <f>IF(ISBLANK('A1'!B155),"",IF(ISBLANK('A1'!D155),'A1'!A155&amp;"-"&amp;'A1'!B155,'A1'!A155&amp;"-"&amp;'A1'!B155&amp;"; "&amp;'A1'!D155))</f>
        <v/>
      </c>
      <c r="B155" s="153" t="str">
        <f>IF(ISBLANK('A1'!G155),"",'A1'!G155)</f>
        <v/>
      </c>
      <c r="C155" s="266" t="str">
        <f>IF(ISBLANK('A2'!O155),"",'A2'!O155)</f>
        <v/>
      </c>
      <c r="D155" s="205"/>
      <c r="E155" s="206"/>
      <c r="F155" s="206"/>
      <c r="G155" s="206"/>
      <c r="H155" s="206"/>
      <c r="I155" s="206"/>
      <c r="J155" s="208"/>
      <c r="K155" s="498"/>
      <c r="L155" s="209"/>
      <c r="M155" s="207"/>
      <c r="N155" s="207"/>
      <c r="O155" s="207"/>
      <c r="P155" s="207"/>
      <c r="Q155" s="208"/>
      <c r="R155" s="206"/>
      <c r="S155" s="206"/>
      <c r="T155" s="206"/>
      <c r="U155" s="206"/>
      <c r="V155" s="209"/>
      <c r="X155" s="162">
        <f t="shared" si="17"/>
        <v>0</v>
      </c>
      <c r="Y155" s="158">
        <f t="shared" si="18"/>
        <v>0</v>
      </c>
      <c r="Z155" s="158">
        <f t="shared" si="19"/>
        <v>0</v>
      </c>
      <c r="AA155" s="959">
        <f t="shared" si="20"/>
        <v>0</v>
      </c>
      <c r="AC155" s="162">
        <f t="shared" si="21"/>
        <v>0</v>
      </c>
      <c r="AD155" s="158">
        <f t="shared" si="22"/>
        <v>0</v>
      </c>
      <c r="AE155" s="158">
        <f t="shared" si="23"/>
        <v>0</v>
      </c>
      <c r="AF155" s="163">
        <f t="shared" si="24"/>
        <v>0</v>
      </c>
    </row>
    <row r="156" spans="1:32" x14ac:dyDescent="0.25">
      <c r="A156" s="150" t="str">
        <f>IF(ISBLANK('A1'!B156),"",IF(ISBLANK('A1'!D156),'A1'!A156&amp;"-"&amp;'A1'!B156,'A1'!A156&amp;"-"&amp;'A1'!B156&amp;"; "&amp;'A1'!D156))</f>
        <v/>
      </c>
      <c r="B156" s="153" t="str">
        <f>IF(ISBLANK('A1'!G156),"",'A1'!G156)</f>
        <v/>
      </c>
      <c r="C156" s="266" t="str">
        <f>IF(ISBLANK('A2'!O156),"",'A2'!O156)</f>
        <v/>
      </c>
      <c r="D156" s="205"/>
      <c r="E156" s="206"/>
      <c r="F156" s="206"/>
      <c r="G156" s="206"/>
      <c r="H156" s="206"/>
      <c r="I156" s="206"/>
      <c r="J156" s="208"/>
      <c r="K156" s="498"/>
      <c r="L156" s="209"/>
      <c r="M156" s="207"/>
      <c r="N156" s="207"/>
      <c r="O156" s="207"/>
      <c r="P156" s="207"/>
      <c r="Q156" s="208"/>
      <c r="R156" s="206"/>
      <c r="S156" s="206"/>
      <c r="T156" s="206"/>
      <c r="U156" s="206"/>
      <c r="V156" s="209"/>
      <c r="X156" s="162">
        <f t="shared" si="17"/>
        <v>0</v>
      </c>
      <c r="Y156" s="158">
        <f t="shared" si="18"/>
        <v>0</v>
      </c>
      <c r="Z156" s="158">
        <f t="shared" si="19"/>
        <v>0</v>
      </c>
      <c r="AA156" s="959">
        <f t="shared" si="20"/>
        <v>0</v>
      </c>
      <c r="AC156" s="162">
        <f t="shared" si="21"/>
        <v>0</v>
      </c>
      <c r="AD156" s="158">
        <f t="shared" si="22"/>
        <v>0</v>
      </c>
      <c r="AE156" s="158">
        <f t="shared" si="23"/>
        <v>0</v>
      </c>
      <c r="AF156" s="163">
        <f t="shared" si="24"/>
        <v>0</v>
      </c>
    </row>
    <row r="157" spans="1:32" x14ac:dyDescent="0.25">
      <c r="A157" s="150" t="str">
        <f>IF(ISBLANK('A1'!B157),"",IF(ISBLANK('A1'!D157),'A1'!A157&amp;"-"&amp;'A1'!B157,'A1'!A157&amp;"-"&amp;'A1'!B157&amp;"; "&amp;'A1'!D157))</f>
        <v/>
      </c>
      <c r="B157" s="153" t="str">
        <f>IF(ISBLANK('A1'!G157),"",'A1'!G157)</f>
        <v/>
      </c>
      <c r="C157" s="266" t="str">
        <f>IF(ISBLANK('A2'!O157),"",'A2'!O157)</f>
        <v/>
      </c>
      <c r="D157" s="205"/>
      <c r="E157" s="206"/>
      <c r="F157" s="206"/>
      <c r="G157" s="206"/>
      <c r="H157" s="206"/>
      <c r="I157" s="206"/>
      <c r="J157" s="208"/>
      <c r="K157" s="498"/>
      <c r="L157" s="209"/>
      <c r="M157" s="207"/>
      <c r="N157" s="207"/>
      <c r="O157" s="207"/>
      <c r="P157" s="207"/>
      <c r="Q157" s="208"/>
      <c r="R157" s="206"/>
      <c r="S157" s="206"/>
      <c r="T157" s="206"/>
      <c r="U157" s="206"/>
      <c r="V157" s="209"/>
      <c r="X157" s="162">
        <f t="shared" si="17"/>
        <v>0</v>
      </c>
      <c r="Y157" s="158">
        <f t="shared" si="18"/>
        <v>0</v>
      </c>
      <c r="Z157" s="158">
        <f t="shared" si="19"/>
        <v>0</v>
      </c>
      <c r="AA157" s="959">
        <f t="shared" si="20"/>
        <v>0</v>
      </c>
      <c r="AC157" s="162">
        <f t="shared" si="21"/>
        <v>0</v>
      </c>
      <c r="AD157" s="158">
        <f t="shared" si="22"/>
        <v>0</v>
      </c>
      <c r="AE157" s="158">
        <f t="shared" si="23"/>
        <v>0</v>
      </c>
      <c r="AF157" s="163">
        <f t="shared" si="24"/>
        <v>0</v>
      </c>
    </row>
    <row r="158" spans="1:32" x14ac:dyDescent="0.25">
      <c r="A158" s="150" t="str">
        <f>IF(ISBLANK('A1'!B158),"",IF(ISBLANK('A1'!D158),'A1'!A158&amp;"-"&amp;'A1'!B158,'A1'!A158&amp;"-"&amp;'A1'!B158&amp;"; "&amp;'A1'!D158))</f>
        <v/>
      </c>
      <c r="B158" s="153" t="str">
        <f>IF(ISBLANK('A1'!G158),"",'A1'!G158)</f>
        <v/>
      </c>
      <c r="C158" s="266" t="str">
        <f>IF(ISBLANK('A2'!O158),"",'A2'!O158)</f>
        <v/>
      </c>
      <c r="D158" s="205"/>
      <c r="E158" s="206"/>
      <c r="F158" s="206"/>
      <c r="G158" s="206"/>
      <c r="H158" s="206"/>
      <c r="I158" s="206"/>
      <c r="J158" s="208"/>
      <c r="K158" s="498"/>
      <c r="L158" s="209"/>
      <c r="M158" s="207"/>
      <c r="N158" s="207"/>
      <c r="O158" s="207"/>
      <c r="P158" s="207"/>
      <c r="Q158" s="208"/>
      <c r="R158" s="206"/>
      <c r="S158" s="206"/>
      <c r="T158" s="206"/>
      <c r="U158" s="206"/>
      <c r="V158" s="209"/>
      <c r="X158" s="162">
        <f t="shared" si="17"/>
        <v>0</v>
      </c>
      <c r="Y158" s="158">
        <f t="shared" si="18"/>
        <v>0</v>
      </c>
      <c r="Z158" s="158">
        <f t="shared" si="19"/>
        <v>0</v>
      </c>
      <c r="AA158" s="959">
        <f t="shared" si="20"/>
        <v>0</v>
      </c>
      <c r="AC158" s="162">
        <f t="shared" si="21"/>
        <v>0</v>
      </c>
      <c r="AD158" s="158">
        <f t="shared" si="22"/>
        <v>0</v>
      </c>
      <c r="AE158" s="158">
        <f t="shared" si="23"/>
        <v>0</v>
      </c>
      <c r="AF158" s="163">
        <f t="shared" si="24"/>
        <v>0</v>
      </c>
    </row>
    <row r="159" spans="1:32" x14ac:dyDescent="0.25">
      <c r="A159" s="150" t="str">
        <f>IF(ISBLANK('A1'!B159),"",IF(ISBLANK('A1'!D159),'A1'!A159&amp;"-"&amp;'A1'!B159,'A1'!A159&amp;"-"&amp;'A1'!B159&amp;"; "&amp;'A1'!D159))</f>
        <v/>
      </c>
      <c r="B159" s="153" t="str">
        <f>IF(ISBLANK('A1'!G159),"",'A1'!G159)</f>
        <v/>
      </c>
      <c r="C159" s="266" t="str">
        <f>IF(ISBLANK('A2'!O159),"",'A2'!O159)</f>
        <v/>
      </c>
      <c r="D159" s="205"/>
      <c r="E159" s="206"/>
      <c r="F159" s="206"/>
      <c r="G159" s="206"/>
      <c r="H159" s="206"/>
      <c r="I159" s="206"/>
      <c r="J159" s="208"/>
      <c r="K159" s="498"/>
      <c r="L159" s="209"/>
      <c r="M159" s="207"/>
      <c r="N159" s="207"/>
      <c r="O159" s="207"/>
      <c r="P159" s="207"/>
      <c r="Q159" s="208"/>
      <c r="R159" s="206"/>
      <c r="S159" s="206"/>
      <c r="T159" s="206"/>
      <c r="U159" s="206"/>
      <c r="V159" s="209"/>
      <c r="X159" s="162">
        <f t="shared" si="17"/>
        <v>0</v>
      </c>
      <c r="Y159" s="158">
        <f t="shared" si="18"/>
        <v>0</v>
      </c>
      <c r="Z159" s="158">
        <f t="shared" si="19"/>
        <v>0</v>
      </c>
      <c r="AA159" s="959">
        <f t="shared" si="20"/>
        <v>0</v>
      </c>
      <c r="AC159" s="162">
        <f t="shared" si="21"/>
        <v>0</v>
      </c>
      <c r="AD159" s="158">
        <f t="shared" si="22"/>
        <v>0</v>
      </c>
      <c r="AE159" s="158">
        <f t="shared" si="23"/>
        <v>0</v>
      </c>
      <c r="AF159" s="163">
        <f t="shared" si="24"/>
        <v>0</v>
      </c>
    </row>
    <row r="160" spans="1:32" x14ac:dyDescent="0.25">
      <c r="A160" s="150" t="str">
        <f>IF(ISBLANK('A1'!B160),"",IF(ISBLANK('A1'!D160),'A1'!A160&amp;"-"&amp;'A1'!B160,'A1'!A160&amp;"-"&amp;'A1'!B160&amp;"; "&amp;'A1'!D160))</f>
        <v/>
      </c>
      <c r="B160" s="153" t="str">
        <f>IF(ISBLANK('A1'!G160),"",'A1'!G160)</f>
        <v/>
      </c>
      <c r="C160" s="266" t="str">
        <f>IF(ISBLANK('A2'!O160),"",'A2'!O160)</f>
        <v/>
      </c>
      <c r="D160" s="205"/>
      <c r="E160" s="206"/>
      <c r="F160" s="206"/>
      <c r="G160" s="206"/>
      <c r="H160" s="206"/>
      <c r="I160" s="206"/>
      <c r="J160" s="208"/>
      <c r="K160" s="498"/>
      <c r="L160" s="209"/>
      <c r="M160" s="207"/>
      <c r="N160" s="207"/>
      <c r="O160" s="207"/>
      <c r="P160" s="207"/>
      <c r="Q160" s="208"/>
      <c r="R160" s="206"/>
      <c r="S160" s="206"/>
      <c r="T160" s="206"/>
      <c r="U160" s="206"/>
      <c r="V160" s="209"/>
      <c r="X160" s="162">
        <f t="shared" si="17"/>
        <v>0</v>
      </c>
      <c r="Y160" s="158">
        <f t="shared" si="18"/>
        <v>0</v>
      </c>
      <c r="Z160" s="158">
        <f t="shared" si="19"/>
        <v>0</v>
      </c>
      <c r="AA160" s="959">
        <f t="shared" si="20"/>
        <v>0</v>
      </c>
      <c r="AC160" s="162">
        <f t="shared" si="21"/>
        <v>0</v>
      </c>
      <c r="AD160" s="158">
        <f t="shared" si="22"/>
        <v>0</v>
      </c>
      <c r="AE160" s="158">
        <f t="shared" si="23"/>
        <v>0</v>
      </c>
      <c r="AF160" s="163">
        <f t="shared" si="24"/>
        <v>0</v>
      </c>
    </row>
    <row r="161" spans="1:32" x14ac:dyDescent="0.25">
      <c r="A161" s="150" t="str">
        <f>IF(ISBLANK('A1'!B161),"",IF(ISBLANK('A1'!D161),'A1'!A161&amp;"-"&amp;'A1'!B161,'A1'!A161&amp;"-"&amp;'A1'!B161&amp;"; "&amp;'A1'!D161))</f>
        <v/>
      </c>
      <c r="B161" s="153" t="str">
        <f>IF(ISBLANK('A1'!G161),"",'A1'!G161)</f>
        <v/>
      </c>
      <c r="C161" s="266" t="str">
        <f>IF(ISBLANK('A2'!O161),"",'A2'!O161)</f>
        <v/>
      </c>
      <c r="D161" s="205"/>
      <c r="E161" s="206"/>
      <c r="F161" s="206"/>
      <c r="G161" s="206"/>
      <c r="H161" s="206"/>
      <c r="I161" s="206"/>
      <c r="J161" s="208"/>
      <c r="K161" s="498"/>
      <c r="L161" s="209"/>
      <c r="M161" s="207"/>
      <c r="N161" s="207"/>
      <c r="O161" s="207"/>
      <c r="P161" s="207"/>
      <c r="Q161" s="208"/>
      <c r="R161" s="206"/>
      <c r="S161" s="206"/>
      <c r="T161" s="206"/>
      <c r="U161" s="206"/>
      <c r="V161" s="209"/>
      <c r="X161" s="162">
        <f t="shared" si="17"/>
        <v>0</v>
      </c>
      <c r="Y161" s="158">
        <f t="shared" si="18"/>
        <v>0</v>
      </c>
      <c r="Z161" s="158">
        <f t="shared" si="19"/>
        <v>0</v>
      </c>
      <c r="AA161" s="959">
        <f t="shared" si="20"/>
        <v>0</v>
      </c>
      <c r="AC161" s="162">
        <f t="shared" si="21"/>
        <v>0</v>
      </c>
      <c r="AD161" s="158">
        <f t="shared" si="22"/>
        <v>0</v>
      </c>
      <c r="AE161" s="158">
        <f t="shared" si="23"/>
        <v>0</v>
      </c>
      <c r="AF161" s="163">
        <f t="shared" si="24"/>
        <v>0</v>
      </c>
    </row>
    <row r="162" spans="1:32" x14ac:dyDescent="0.25">
      <c r="A162" s="150" t="str">
        <f>IF(ISBLANK('A1'!B162),"",IF(ISBLANK('A1'!D162),'A1'!A162&amp;"-"&amp;'A1'!B162,'A1'!A162&amp;"-"&amp;'A1'!B162&amp;"; "&amp;'A1'!D162))</f>
        <v/>
      </c>
      <c r="B162" s="153" t="str">
        <f>IF(ISBLANK('A1'!G162),"",'A1'!G162)</f>
        <v/>
      </c>
      <c r="C162" s="266" t="str">
        <f>IF(ISBLANK('A2'!O162),"",'A2'!O162)</f>
        <v/>
      </c>
      <c r="D162" s="205"/>
      <c r="E162" s="206"/>
      <c r="F162" s="206"/>
      <c r="G162" s="206"/>
      <c r="H162" s="206"/>
      <c r="I162" s="206"/>
      <c r="J162" s="208"/>
      <c r="K162" s="498"/>
      <c r="L162" s="209"/>
      <c r="M162" s="207"/>
      <c r="N162" s="207"/>
      <c r="O162" s="207"/>
      <c r="P162" s="207"/>
      <c r="Q162" s="208"/>
      <c r="R162" s="206"/>
      <c r="S162" s="206"/>
      <c r="T162" s="206"/>
      <c r="U162" s="206"/>
      <c r="V162" s="209"/>
      <c r="X162" s="162">
        <f t="shared" si="17"/>
        <v>0</v>
      </c>
      <c r="Y162" s="158">
        <f t="shared" si="18"/>
        <v>0</v>
      </c>
      <c r="Z162" s="158">
        <f t="shared" si="19"/>
        <v>0</v>
      </c>
      <c r="AA162" s="959">
        <f t="shared" si="20"/>
        <v>0</v>
      </c>
      <c r="AC162" s="162">
        <f t="shared" si="21"/>
        <v>0</v>
      </c>
      <c r="AD162" s="158">
        <f t="shared" si="22"/>
        <v>0</v>
      </c>
      <c r="AE162" s="158">
        <f t="shared" si="23"/>
        <v>0</v>
      </c>
      <c r="AF162" s="163">
        <f t="shared" si="24"/>
        <v>0</v>
      </c>
    </row>
    <row r="163" spans="1:32" x14ac:dyDescent="0.25">
      <c r="A163" s="150" t="str">
        <f>IF(ISBLANK('A1'!B163),"",IF(ISBLANK('A1'!D163),'A1'!A163&amp;"-"&amp;'A1'!B163,'A1'!A163&amp;"-"&amp;'A1'!B163&amp;"; "&amp;'A1'!D163))</f>
        <v/>
      </c>
      <c r="B163" s="153" t="str">
        <f>IF(ISBLANK('A1'!G163),"",'A1'!G163)</f>
        <v/>
      </c>
      <c r="C163" s="266" t="str">
        <f>IF(ISBLANK('A2'!O163),"",'A2'!O163)</f>
        <v/>
      </c>
      <c r="D163" s="205"/>
      <c r="E163" s="206"/>
      <c r="F163" s="206"/>
      <c r="G163" s="206"/>
      <c r="H163" s="206"/>
      <c r="I163" s="206"/>
      <c r="J163" s="208"/>
      <c r="K163" s="498"/>
      <c r="L163" s="209"/>
      <c r="M163" s="207"/>
      <c r="N163" s="207"/>
      <c r="O163" s="207"/>
      <c r="P163" s="207"/>
      <c r="Q163" s="208"/>
      <c r="R163" s="206"/>
      <c r="S163" s="206"/>
      <c r="T163" s="206"/>
      <c r="U163" s="206"/>
      <c r="V163" s="209"/>
      <c r="X163" s="162">
        <f t="shared" si="17"/>
        <v>0</v>
      </c>
      <c r="Y163" s="158">
        <f t="shared" si="18"/>
        <v>0</v>
      </c>
      <c r="Z163" s="158">
        <f t="shared" si="19"/>
        <v>0</v>
      </c>
      <c r="AA163" s="959">
        <f t="shared" si="20"/>
        <v>0</v>
      </c>
      <c r="AC163" s="162">
        <f t="shared" si="21"/>
        <v>0</v>
      </c>
      <c r="AD163" s="158">
        <f t="shared" si="22"/>
        <v>0</v>
      </c>
      <c r="AE163" s="158">
        <f t="shared" si="23"/>
        <v>0</v>
      </c>
      <c r="AF163" s="163">
        <f t="shared" si="24"/>
        <v>0</v>
      </c>
    </row>
    <row r="164" spans="1:32" x14ac:dyDescent="0.25">
      <c r="A164" s="150" t="str">
        <f>IF(ISBLANK('A1'!B164),"",IF(ISBLANK('A1'!D164),'A1'!A164&amp;"-"&amp;'A1'!B164,'A1'!A164&amp;"-"&amp;'A1'!B164&amp;"; "&amp;'A1'!D164))</f>
        <v/>
      </c>
      <c r="B164" s="153" t="str">
        <f>IF(ISBLANK('A1'!G164),"",'A1'!G164)</f>
        <v/>
      </c>
      <c r="C164" s="266" t="str">
        <f>IF(ISBLANK('A2'!O164),"",'A2'!O164)</f>
        <v/>
      </c>
      <c r="D164" s="205"/>
      <c r="E164" s="206"/>
      <c r="F164" s="206"/>
      <c r="G164" s="206"/>
      <c r="H164" s="206"/>
      <c r="I164" s="206"/>
      <c r="J164" s="208"/>
      <c r="K164" s="498"/>
      <c r="L164" s="209"/>
      <c r="M164" s="207"/>
      <c r="N164" s="207"/>
      <c r="O164" s="207"/>
      <c r="P164" s="207"/>
      <c r="Q164" s="208"/>
      <c r="R164" s="206"/>
      <c r="S164" s="206"/>
      <c r="T164" s="206"/>
      <c r="U164" s="206"/>
      <c r="V164" s="209"/>
      <c r="X164" s="162">
        <f t="shared" si="17"/>
        <v>0</v>
      </c>
      <c r="Y164" s="158">
        <f t="shared" si="18"/>
        <v>0</v>
      </c>
      <c r="Z164" s="158">
        <f t="shared" si="19"/>
        <v>0</v>
      </c>
      <c r="AA164" s="959">
        <f t="shared" si="20"/>
        <v>0</v>
      </c>
      <c r="AC164" s="162">
        <f t="shared" si="21"/>
        <v>0</v>
      </c>
      <c r="AD164" s="158">
        <f t="shared" si="22"/>
        <v>0</v>
      </c>
      <c r="AE164" s="158">
        <f t="shared" si="23"/>
        <v>0</v>
      </c>
      <c r="AF164" s="163">
        <f t="shared" si="24"/>
        <v>0</v>
      </c>
    </row>
    <row r="165" spans="1:32" x14ac:dyDescent="0.25">
      <c r="A165" s="150" t="str">
        <f>IF(ISBLANK('A1'!B165),"",IF(ISBLANK('A1'!D165),'A1'!A165&amp;"-"&amp;'A1'!B165,'A1'!A165&amp;"-"&amp;'A1'!B165&amp;"; "&amp;'A1'!D165))</f>
        <v/>
      </c>
      <c r="B165" s="153" t="str">
        <f>IF(ISBLANK('A1'!G165),"",'A1'!G165)</f>
        <v/>
      </c>
      <c r="C165" s="266" t="str">
        <f>IF(ISBLANK('A2'!O165),"",'A2'!O165)</f>
        <v/>
      </c>
      <c r="D165" s="205"/>
      <c r="E165" s="206"/>
      <c r="F165" s="206"/>
      <c r="G165" s="206"/>
      <c r="H165" s="206"/>
      <c r="I165" s="206"/>
      <c r="J165" s="208"/>
      <c r="K165" s="498"/>
      <c r="L165" s="209"/>
      <c r="M165" s="207"/>
      <c r="N165" s="207"/>
      <c r="O165" s="207"/>
      <c r="P165" s="207"/>
      <c r="Q165" s="208"/>
      <c r="R165" s="206"/>
      <c r="S165" s="206"/>
      <c r="T165" s="206"/>
      <c r="U165" s="206"/>
      <c r="V165" s="209"/>
      <c r="X165" s="162">
        <f t="shared" si="17"/>
        <v>0</v>
      </c>
      <c r="Y165" s="158">
        <f t="shared" si="18"/>
        <v>0</v>
      </c>
      <c r="Z165" s="158">
        <f t="shared" si="19"/>
        <v>0</v>
      </c>
      <c r="AA165" s="959">
        <f t="shared" si="20"/>
        <v>0</v>
      </c>
      <c r="AC165" s="162">
        <f t="shared" si="21"/>
        <v>0</v>
      </c>
      <c r="AD165" s="158">
        <f t="shared" si="22"/>
        <v>0</v>
      </c>
      <c r="AE165" s="158">
        <f t="shared" si="23"/>
        <v>0</v>
      </c>
      <c r="AF165" s="163">
        <f t="shared" si="24"/>
        <v>0</v>
      </c>
    </row>
    <row r="166" spans="1:32" x14ac:dyDescent="0.25">
      <c r="A166" s="150" t="str">
        <f>IF(ISBLANK('A1'!B166),"",IF(ISBLANK('A1'!D166),'A1'!A166&amp;"-"&amp;'A1'!B166,'A1'!A166&amp;"-"&amp;'A1'!B166&amp;"; "&amp;'A1'!D166))</f>
        <v/>
      </c>
      <c r="B166" s="153" t="str">
        <f>IF(ISBLANK('A1'!G166),"",'A1'!G166)</f>
        <v/>
      </c>
      <c r="C166" s="266" t="str">
        <f>IF(ISBLANK('A2'!O166),"",'A2'!O166)</f>
        <v/>
      </c>
      <c r="D166" s="205"/>
      <c r="E166" s="206"/>
      <c r="F166" s="206"/>
      <c r="G166" s="206"/>
      <c r="H166" s="206"/>
      <c r="I166" s="206"/>
      <c r="J166" s="208"/>
      <c r="K166" s="498"/>
      <c r="L166" s="209"/>
      <c r="M166" s="207"/>
      <c r="N166" s="207"/>
      <c r="O166" s="207"/>
      <c r="P166" s="207"/>
      <c r="Q166" s="208"/>
      <c r="R166" s="206"/>
      <c r="S166" s="206"/>
      <c r="T166" s="206"/>
      <c r="U166" s="206"/>
      <c r="V166" s="209"/>
      <c r="X166" s="162">
        <f t="shared" si="17"/>
        <v>0</v>
      </c>
      <c r="Y166" s="158">
        <f t="shared" si="18"/>
        <v>0</v>
      </c>
      <c r="Z166" s="158">
        <f t="shared" si="19"/>
        <v>0</v>
      </c>
      <c r="AA166" s="959">
        <f t="shared" si="20"/>
        <v>0</v>
      </c>
      <c r="AC166" s="162">
        <f t="shared" si="21"/>
        <v>0</v>
      </c>
      <c r="AD166" s="158">
        <f t="shared" si="22"/>
        <v>0</v>
      </c>
      <c r="AE166" s="158">
        <f t="shared" si="23"/>
        <v>0</v>
      </c>
      <c r="AF166" s="163">
        <f t="shared" si="24"/>
        <v>0</v>
      </c>
    </row>
    <row r="167" spans="1:32" x14ac:dyDescent="0.25">
      <c r="A167" s="150" t="str">
        <f>IF(ISBLANK('A1'!B167),"",IF(ISBLANK('A1'!D167),'A1'!A167&amp;"-"&amp;'A1'!B167,'A1'!A167&amp;"-"&amp;'A1'!B167&amp;"; "&amp;'A1'!D167))</f>
        <v/>
      </c>
      <c r="B167" s="153" t="str">
        <f>IF(ISBLANK('A1'!G167),"",'A1'!G167)</f>
        <v/>
      </c>
      <c r="C167" s="266" t="str">
        <f>IF(ISBLANK('A2'!O167),"",'A2'!O167)</f>
        <v/>
      </c>
      <c r="D167" s="205"/>
      <c r="E167" s="206"/>
      <c r="F167" s="206"/>
      <c r="G167" s="206"/>
      <c r="H167" s="206"/>
      <c r="I167" s="206"/>
      <c r="J167" s="208"/>
      <c r="K167" s="498"/>
      <c r="L167" s="209"/>
      <c r="M167" s="207"/>
      <c r="N167" s="207"/>
      <c r="O167" s="207"/>
      <c r="P167" s="207"/>
      <c r="Q167" s="208"/>
      <c r="R167" s="206"/>
      <c r="S167" s="206"/>
      <c r="T167" s="206"/>
      <c r="U167" s="206"/>
      <c r="V167" s="209"/>
      <c r="X167" s="162">
        <f t="shared" si="17"/>
        <v>0</v>
      </c>
      <c r="Y167" s="158">
        <f t="shared" si="18"/>
        <v>0</v>
      </c>
      <c r="Z167" s="158">
        <f t="shared" si="19"/>
        <v>0</v>
      </c>
      <c r="AA167" s="959">
        <f t="shared" si="20"/>
        <v>0</v>
      </c>
      <c r="AC167" s="162">
        <f t="shared" si="21"/>
        <v>0</v>
      </c>
      <c r="AD167" s="158">
        <f t="shared" si="22"/>
        <v>0</v>
      </c>
      <c r="AE167" s="158">
        <f t="shared" si="23"/>
        <v>0</v>
      </c>
      <c r="AF167" s="163">
        <f t="shared" si="24"/>
        <v>0</v>
      </c>
    </row>
    <row r="168" spans="1:32" x14ac:dyDescent="0.25">
      <c r="A168" s="150" t="str">
        <f>IF(ISBLANK('A1'!B168),"",IF(ISBLANK('A1'!D168),'A1'!A168&amp;"-"&amp;'A1'!B168,'A1'!A168&amp;"-"&amp;'A1'!B168&amp;"; "&amp;'A1'!D168))</f>
        <v/>
      </c>
      <c r="B168" s="153" t="str">
        <f>IF(ISBLANK('A1'!G168),"",'A1'!G168)</f>
        <v/>
      </c>
      <c r="C168" s="266" t="str">
        <f>IF(ISBLANK('A2'!O168),"",'A2'!O168)</f>
        <v/>
      </c>
      <c r="D168" s="205"/>
      <c r="E168" s="206"/>
      <c r="F168" s="206"/>
      <c r="G168" s="206"/>
      <c r="H168" s="206"/>
      <c r="I168" s="206"/>
      <c r="J168" s="208"/>
      <c r="K168" s="498"/>
      <c r="L168" s="209"/>
      <c r="M168" s="207"/>
      <c r="N168" s="207"/>
      <c r="O168" s="207"/>
      <c r="P168" s="207"/>
      <c r="Q168" s="208"/>
      <c r="R168" s="206"/>
      <c r="S168" s="206"/>
      <c r="T168" s="206"/>
      <c r="U168" s="206"/>
      <c r="V168" s="209"/>
      <c r="X168" s="162">
        <f t="shared" si="17"/>
        <v>0</v>
      </c>
      <c r="Y168" s="158">
        <f t="shared" si="18"/>
        <v>0</v>
      </c>
      <c r="Z168" s="158">
        <f t="shared" si="19"/>
        <v>0</v>
      </c>
      <c r="AA168" s="959">
        <f t="shared" si="20"/>
        <v>0</v>
      </c>
      <c r="AC168" s="162">
        <f t="shared" si="21"/>
        <v>0</v>
      </c>
      <c r="AD168" s="158">
        <f t="shared" si="22"/>
        <v>0</v>
      </c>
      <c r="AE168" s="158">
        <f t="shared" si="23"/>
        <v>0</v>
      </c>
      <c r="AF168" s="163">
        <f t="shared" si="24"/>
        <v>0</v>
      </c>
    </row>
    <row r="169" spans="1:32" x14ac:dyDescent="0.25">
      <c r="A169" s="150" t="str">
        <f>IF(ISBLANK('A1'!B169),"",IF(ISBLANK('A1'!D169),'A1'!A169&amp;"-"&amp;'A1'!B169,'A1'!A169&amp;"-"&amp;'A1'!B169&amp;"; "&amp;'A1'!D169))</f>
        <v/>
      </c>
      <c r="B169" s="153" t="str">
        <f>IF(ISBLANK('A1'!G169),"",'A1'!G169)</f>
        <v/>
      </c>
      <c r="C169" s="266" t="str">
        <f>IF(ISBLANK('A2'!O169),"",'A2'!O169)</f>
        <v/>
      </c>
      <c r="D169" s="205"/>
      <c r="E169" s="206"/>
      <c r="F169" s="206"/>
      <c r="G169" s="206"/>
      <c r="H169" s="206"/>
      <c r="I169" s="206"/>
      <c r="J169" s="208"/>
      <c r="K169" s="498"/>
      <c r="L169" s="209"/>
      <c r="M169" s="207"/>
      <c r="N169" s="207"/>
      <c r="O169" s="207"/>
      <c r="P169" s="207"/>
      <c r="Q169" s="208"/>
      <c r="R169" s="206"/>
      <c r="S169" s="206"/>
      <c r="T169" s="206"/>
      <c r="U169" s="206"/>
      <c r="V169" s="209"/>
      <c r="X169" s="162">
        <f t="shared" si="17"/>
        <v>0</v>
      </c>
      <c r="Y169" s="158">
        <f t="shared" si="18"/>
        <v>0</v>
      </c>
      <c r="Z169" s="158">
        <f t="shared" si="19"/>
        <v>0</v>
      </c>
      <c r="AA169" s="959">
        <f t="shared" si="20"/>
        <v>0</v>
      </c>
      <c r="AC169" s="162">
        <f t="shared" si="21"/>
        <v>0</v>
      </c>
      <c r="AD169" s="158">
        <f t="shared" si="22"/>
        <v>0</v>
      </c>
      <c r="AE169" s="158">
        <f t="shared" si="23"/>
        <v>0</v>
      </c>
      <c r="AF169" s="163">
        <f t="shared" si="24"/>
        <v>0</v>
      </c>
    </row>
    <row r="170" spans="1:32" x14ac:dyDescent="0.25">
      <c r="A170" s="150" t="str">
        <f>IF(ISBLANK('A1'!B170),"",IF(ISBLANK('A1'!D170),'A1'!A170&amp;"-"&amp;'A1'!B170,'A1'!A170&amp;"-"&amp;'A1'!B170&amp;"; "&amp;'A1'!D170))</f>
        <v/>
      </c>
      <c r="B170" s="153" t="str">
        <f>IF(ISBLANK('A1'!G170),"",'A1'!G170)</f>
        <v/>
      </c>
      <c r="C170" s="266" t="str">
        <f>IF(ISBLANK('A2'!O170),"",'A2'!O170)</f>
        <v/>
      </c>
      <c r="D170" s="205"/>
      <c r="E170" s="206"/>
      <c r="F170" s="206"/>
      <c r="G170" s="206"/>
      <c r="H170" s="206"/>
      <c r="I170" s="206"/>
      <c r="J170" s="208"/>
      <c r="K170" s="498"/>
      <c r="L170" s="209"/>
      <c r="M170" s="207"/>
      <c r="N170" s="207"/>
      <c r="O170" s="207"/>
      <c r="P170" s="207"/>
      <c r="Q170" s="208"/>
      <c r="R170" s="206"/>
      <c r="S170" s="206"/>
      <c r="T170" s="206"/>
      <c r="U170" s="206"/>
      <c r="V170" s="209"/>
      <c r="X170" s="162">
        <f t="shared" si="17"/>
        <v>0</v>
      </c>
      <c r="Y170" s="158">
        <f t="shared" si="18"/>
        <v>0</v>
      </c>
      <c r="Z170" s="158">
        <f t="shared" si="19"/>
        <v>0</v>
      </c>
      <c r="AA170" s="959">
        <f t="shared" si="20"/>
        <v>0</v>
      </c>
      <c r="AC170" s="162">
        <f t="shared" si="21"/>
        <v>0</v>
      </c>
      <c r="AD170" s="158">
        <f t="shared" si="22"/>
        <v>0</v>
      </c>
      <c r="AE170" s="158">
        <f t="shared" si="23"/>
        <v>0</v>
      </c>
      <c r="AF170" s="163">
        <f t="shared" si="24"/>
        <v>0</v>
      </c>
    </row>
    <row r="171" spans="1:32" x14ac:dyDescent="0.25">
      <c r="A171" s="150" t="str">
        <f>IF(ISBLANK('A1'!B171),"",IF(ISBLANK('A1'!D171),'A1'!A171&amp;"-"&amp;'A1'!B171,'A1'!A171&amp;"-"&amp;'A1'!B171&amp;"; "&amp;'A1'!D171))</f>
        <v/>
      </c>
      <c r="B171" s="153" t="str">
        <f>IF(ISBLANK('A1'!G171),"",'A1'!G171)</f>
        <v/>
      </c>
      <c r="C171" s="266" t="str">
        <f>IF(ISBLANK('A2'!O171),"",'A2'!O171)</f>
        <v/>
      </c>
      <c r="D171" s="205"/>
      <c r="E171" s="206"/>
      <c r="F171" s="206"/>
      <c r="G171" s="206"/>
      <c r="H171" s="206"/>
      <c r="I171" s="206"/>
      <c r="J171" s="208"/>
      <c r="K171" s="498"/>
      <c r="L171" s="209"/>
      <c r="M171" s="207"/>
      <c r="N171" s="207"/>
      <c r="O171" s="207"/>
      <c r="P171" s="207"/>
      <c r="Q171" s="208"/>
      <c r="R171" s="206"/>
      <c r="S171" s="206"/>
      <c r="T171" s="206"/>
      <c r="U171" s="206"/>
      <c r="V171" s="209"/>
      <c r="X171" s="162">
        <f t="shared" si="17"/>
        <v>0</v>
      </c>
      <c r="Y171" s="158">
        <f t="shared" si="18"/>
        <v>0</v>
      </c>
      <c r="Z171" s="158">
        <f t="shared" si="19"/>
        <v>0</v>
      </c>
      <c r="AA171" s="959">
        <f t="shared" si="20"/>
        <v>0</v>
      </c>
      <c r="AC171" s="162">
        <f t="shared" si="21"/>
        <v>0</v>
      </c>
      <c r="AD171" s="158">
        <f t="shared" si="22"/>
        <v>0</v>
      </c>
      <c r="AE171" s="158">
        <f t="shared" si="23"/>
        <v>0</v>
      </c>
      <c r="AF171" s="163">
        <f t="shared" si="24"/>
        <v>0</v>
      </c>
    </row>
    <row r="172" spans="1:32" x14ac:dyDescent="0.25">
      <c r="A172" s="150" t="str">
        <f>IF(ISBLANK('A1'!B172),"",IF(ISBLANK('A1'!D172),'A1'!A172&amp;"-"&amp;'A1'!B172,'A1'!A172&amp;"-"&amp;'A1'!B172&amp;"; "&amp;'A1'!D172))</f>
        <v/>
      </c>
      <c r="B172" s="153" t="str">
        <f>IF(ISBLANK('A1'!G172),"",'A1'!G172)</f>
        <v/>
      </c>
      <c r="C172" s="266" t="str">
        <f>IF(ISBLANK('A2'!O172),"",'A2'!O172)</f>
        <v/>
      </c>
      <c r="D172" s="205"/>
      <c r="E172" s="206"/>
      <c r="F172" s="206"/>
      <c r="G172" s="206"/>
      <c r="H172" s="206"/>
      <c r="I172" s="206"/>
      <c r="J172" s="208"/>
      <c r="K172" s="498"/>
      <c r="L172" s="209"/>
      <c r="M172" s="207"/>
      <c r="N172" s="207"/>
      <c r="O172" s="207"/>
      <c r="P172" s="207"/>
      <c r="Q172" s="208"/>
      <c r="R172" s="206"/>
      <c r="S172" s="206"/>
      <c r="T172" s="206"/>
      <c r="U172" s="206"/>
      <c r="V172" s="209"/>
      <c r="X172" s="162">
        <f t="shared" si="17"/>
        <v>0</v>
      </c>
      <c r="Y172" s="158">
        <f t="shared" si="18"/>
        <v>0</v>
      </c>
      <c r="Z172" s="158">
        <f t="shared" si="19"/>
        <v>0</v>
      </c>
      <c r="AA172" s="959">
        <f t="shared" si="20"/>
        <v>0</v>
      </c>
      <c r="AC172" s="162">
        <f t="shared" si="21"/>
        <v>0</v>
      </c>
      <c r="AD172" s="158">
        <f t="shared" si="22"/>
        <v>0</v>
      </c>
      <c r="AE172" s="158">
        <f t="shared" si="23"/>
        <v>0</v>
      </c>
      <c r="AF172" s="163">
        <f t="shared" si="24"/>
        <v>0</v>
      </c>
    </row>
    <row r="173" spans="1:32" x14ac:dyDescent="0.25">
      <c r="A173" s="150" t="str">
        <f>IF(ISBLANK('A1'!B173),"",IF(ISBLANK('A1'!D173),'A1'!A173&amp;"-"&amp;'A1'!B173,'A1'!A173&amp;"-"&amp;'A1'!B173&amp;"; "&amp;'A1'!D173))</f>
        <v/>
      </c>
      <c r="B173" s="153" t="str">
        <f>IF(ISBLANK('A1'!G173),"",'A1'!G173)</f>
        <v/>
      </c>
      <c r="C173" s="266" t="str">
        <f>IF(ISBLANK('A2'!O173),"",'A2'!O173)</f>
        <v/>
      </c>
      <c r="D173" s="205"/>
      <c r="E173" s="206"/>
      <c r="F173" s="206"/>
      <c r="G173" s="206"/>
      <c r="H173" s="206"/>
      <c r="I173" s="206"/>
      <c r="J173" s="208"/>
      <c r="K173" s="498"/>
      <c r="L173" s="209"/>
      <c r="M173" s="207"/>
      <c r="N173" s="207"/>
      <c r="O173" s="207"/>
      <c r="P173" s="207"/>
      <c r="Q173" s="208"/>
      <c r="R173" s="206"/>
      <c r="S173" s="206"/>
      <c r="T173" s="206"/>
      <c r="U173" s="206"/>
      <c r="V173" s="209"/>
      <c r="X173" s="162">
        <f t="shared" si="17"/>
        <v>0</v>
      </c>
      <c r="Y173" s="158">
        <f t="shared" si="18"/>
        <v>0</v>
      </c>
      <c r="Z173" s="158">
        <f t="shared" si="19"/>
        <v>0</v>
      </c>
      <c r="AA173" s="959">
        <f t="shared" si="20"/>
        <v>0</v>
      </c>
      <c r="AC173" s="162">
        <f t="shared" si="21"/>
        <v>0</v>
      </c>
      <c r="AD173" s="158">
        <f t="shared" si="22"/>
        <v>0</v>
      </c>
      <c r="AE173" s="158">
        <f t="shared" si="23"/>
        <v>0</v>
      </c>
      <c r="AF173" s="163">
        <f t="shared" si="24"/>
        <v>0</v>
      </c>
    </row>
    <row r="174" spans="1:32" x14ac:dyDescent="0.25">
      <c r="A174" s="150" t="str">
        <f>IF(ISBLANK('A1'!B174),"",IF(ISBLANK('A1'!D174),'A1'!A174&amp;"-"&amp;'A1'!B174,'A1'!A174&amp;"-"&amp;'A1'!B174&amp;"; "&amp;'A1'!D174))</f>
        <v/>
      </c>
      <c r="B174" s="153" t="str">
        <f>IF(ISBLANK('A1'!G174),"",'A1'!G174)</f>
        <v/>
      </c>
      <c r="C174" s="266" t="str">
        <f>IF(ISBLANK('A2'!O174),"",'A2'!O174)</f>
        <v/>
      </c>
      <c r="D174" s="205"/>
      <c r="E174" s="206"/>
      <c r="F174" s="206"/>
      <c r="G174" s="206"/>
      <c r="H174" s="206"/>
      <c r="I174" s="206"/>
      <c r="J174" s="208"/>
      <c r="K174" s="498"/>
      <c r="L174" s="209"/>
      <c r="M174" s="207"/>
      <c r="N174" s="207"/>
      <c r="O174" s="207"/>
      <c r="P174" s="207"/>
      <c r="Q174" s="208"/>
      <c r="R174" s="206"/>
      <c r="S174" s="206"/>
      <c r="T174" s="206"/>
      <c r="U174" s="206"/>
      <c r="V174" s="209"/>
      <c r="X174" s="162">
        <f t="shared" si="17"/>
        <v>0</v>
      </c>
      <c r="Y174" s="158">
        <f t="shared" si="18"/>
        <v>0</v>
      </c>
      <c r="Z174" s="158">
        <f t="shared" si="19"/>
        <v>0</v>
      </c>
      <c r="AA174" s="959">
        <f t="shared" si="20"/>
        <v>0</v>
      </c>
      <c r="AC174" s="162">
        <f t="shared" si="21"/>
        <v>0</v>
      </c>
      <c r="AD174" s="158">
        <f t="shared" si="22"/>
        <v>0</v>
      </c>
      <c r="AE174" s="158">
        <f t="shared" si="23"/>
        <v>0</v>
      </c>
      <c r="AF174" s="163">
        <f t="shared" si="24"/>
        <v>0</v>
      </c>
    </row>
    <row r="175" spans="1:32" x14ac:dyDescent="0.25">
      <c r="A175" s="150" t="str">
        <f>IF(ISBLANK('A1'!B175),"",IF(ISBLANK('A1'!D175),'A1'!A175&amp;"-"&amp;'A1'!B175,'A1'!A175&amp;"-"&amp;'A1'!B175&amp;"; "&amp;'A1'!D175))</f>
        <v/>
      </c>
      <c r="B175" s="153" t="str">
        <f>IF(ISBLANK('A1'!G175),"",'A1'!G175)</f>
        <v/>
      </c>
      <c r="C175" s="266" t="str">
        <f>IF(ISBLANK('A2'!O175),"",'A2'!O175)</f>
        <v/>
      </c>
      <c r="D175" s="205"/>
      <c r="E175" s="206"/>
      <c r="F175" s="206"/>
      <c r="G175" s="206"/>
      <c r="H175" s="206"/>
      <c r="I175" s="206"/>
      <c r="J175" s="208"/>
      <c r="K175" s="498"/>
      <c r="L175" s="209"/>
      <c r="M175" s="207"/>
      <c r="N175" s="207"/>
      <c r="O175" s="207"/>
      <c r="P175" s="207"/>
      <c r="Q175" s="208"/>
      <c r="R175" s="206"/>
      <c r="S175" s="206"/>
      <c r="T175" s="206"/>
      <c r="U175" s="206"/>
      <c r="V175" s="209"/>
      <c r="X175" s="162">
        <f t="shared" si="17"/>
        <v>0</v>
      </c>
      <c r="Y175" s="158">
        <f t="shared" si="18"/>
        <v>0</v>
      </c>
      <c r="Z175" s="158">
        <f t="shared" si="19"/>
        <v>0</v>
      </c>
      <c r="AA175" s="959">
        <f t="shared" si="20"/>
        <v>0</v>
      </c>
      <c r="AC175" s="162">
        <f t="shared" si="21"/>
        <v>0</v>
      </c>
      <c r="AD175" s="158">
        <f t="shared" si="22"/>
        <v>0</v>
      </c>
      <c r="AE175" s="158">
        <f t="shared" si="23"/>
        <v>0</v>
      </c>
      <c r="AF175" s="163">
        <f t="shared" si="24"/>
        <v>0</v>
      </c>
    </row>
    <row r="176" spans="1:32" x14ac:dyDescent="0.25">
      <c r="A176" s="150" t="str">
        <f>IF(ISBLANK('A1'!B176),"",IF(ISBLANK('A1'!D176),'A1'!A176&amp;"-"&amp;'A1'!B176,'A1'!A176&amp;"-"&amp;'A1'!B176&amp;"; "&amp;'A1'!D176))</f>
        <v/>
      </c>
      <c r="B176" s="153" t="str">
        <f>IF(ISBLANK('A1'!G176),"",'A1'!G176)</f>
        <v/>
      </c>
      <c r="C176" s="266" t="str">
        <f>IF(ISBLANK('A2'!O176),"",'A2'!O176)</f>
        <v/>
      </c>
      <c r="D176" s="205"/>
      <c r="E176" s="206"/>
      <c r="F176" s="206"/>
      <c r="G176" s="206"/>
      <c r="H176" s="206"/>
      <c r="I176" s="206"/>
      <c r="J176" s="208"/>
      <c r="K176" s="498"/>
      <c r="L176" s="209"/>
      <c r="M176" s="207"/>
      <c r="N176" s="207"/>
      <c r="O176" s="207"/>
      <c r="P176" s="207"/>
      <c r="Q176" s="208"/>
      <c r="R176" s="206"/>
      <c r="S176" s="206"/>
      <c r="T176" s="206"/>
      <c r="U176" s="206"/>
      <c r="V176" s="209"/>
      <c r="X176" s="162">
        <f t="shared" si="17"/>
        <v>0</v>
      </c>
      <c r="Y176" s="158">
        <f t="shared" si="18"/>
        <v>0</v>
      </c>
      <c r="Z176" s="158">
        <f t="shared" si="19"/>
        <v>0</v>
      </c>
      <c r="AA176" s="959">
        <f t="shared" si="20"/>
        <v>0</v>
      </c>
      <c r="AC176" s="162">
        <f t="shared" si="21"/>
        <v>0</v>
      </c>
      <c r="AD176" s="158">
        <f t="shared" si="22"/>
        <v>0</v>
      </c>
      <c r="AE176" s="158">
        <f t="shared" si="23"/>
        <v>0</v>
      </c>
      <c r="AF176" s="163">
        <f t="shared" si="24"/>
        <v>0</v>
      </c>
    </row>
    <row r="177" spans="1:32" x14ac:dyDescent="0.25">
      <c r="A177" s="150" t="str">
        <f>IF(ISBLANK('A1'!B177),"",IF(ISBLANK('A1'!D177),'A1'!A177&amp;"-"&amp;'A1'!B177,'A1'!A177&amp;"-"&amp;'A1'!B177&amp;"; "&amp;'A1'!D177))</f>
        <v/>
      </c>
      <c r="B177" s="153" t="str">
        <f>IF(ISBLANK('A1'!G177),"",'A1'!G177)</f>
        <v/>
      </c>
      <c r="C177" s="266" t="str">
        <f>IF(ISBLANK('A2'!O177),"",'A2'!O177)</f>
        <v/>
      </c>
      <c r="D177" s="205"/>
      <c r="E177" s="206"/>
      <c r="F177" s="206"/>
      <c r="G177" s="206"/>
      <c r="H177" s="206"/>
      <c r="I177" s="206"/>
      <c r="J177" s="208"/>
      <c r="K177" s="498"/>
      <c r="L177" s="209"/>
      <c r="M177" s="207"/>
      <c r="N177" s="207"/>
      <c r="O177" s="207"/>
      <c r="P177" s="207"/>
      <c r="Q177" s="208"/>
      <c r="R177" s="206"/>
      <c r="S177" s="206"/>
      <c r="T177" s="206"/>
      <c r="U177" s="206"/>
      <c r="V177" s="209"/>
      <c r="X177" s="162">
        <f t="shared" si="17"/>
        <v>0</v>
      </c>
      <c r="Y177" s="158">
        <f t="shared" si="18"/>
        <v>0</v>
      </c>
      <c r="Z177" s="158">
        <f t="shared" si="19"/>
        <v>0</v>
      </c>
      <c r="AA177" s="959">
        <f t="shared" si="20"/>
        <v>0</v>
      </c>
      <c r="AC177" s="162">
        <f t="shared" si="21"/>
        <v>0</v>
      </c>
      <c r="AD177" s="158">
        <f t="shared" si="22"/>
        <v>0</v>
      </c>
      <c r="AE177" s="158">
        <f t="shared" si="23"/>
        <v>0</v>
      </c>
      <c r="AF177" s="163">
        <f t="shared" si="24"/>
        <v>0</v>
      </c>
    </row>
    <row r="178" spans="1:32" x14ac:dyDescent="0.25">
      <c r="A178" s="150" t="str">
        <f>IF(ISBLANK('A1'!B178),"",IF(ISBLANK('A1'!D178),'A1'!A178&amp;"-"&amp;'A1'!B178,'A1'!A178&amp;"-"&amp;'A1'!B178&amp;"; "&amp;'A1'!D178))</f>
        <v/>
      </c>
      <c r="B178" s="153" t="str">
        <f>IF(ISBLANK('A1'!G178),"",'A1'!G178)</f>
        <v/>
      </c>
      <c r="C178" s="266" t="str">
        <f>IF(ISBLANK('A2'!O178),"",'A2'!O178)</f>
        <v/>
      </c>
      <c r="D178" s="205"/>
      <c r="E178" s="206"/>
      <c r="F178" s="206"/>
      <c r="G178" s="206"/>
      <c r="H178" s="206"/>
      <c r="I178" s="206"/>
      <c r="J178" s="208"/>
      <c r="K178" s="498"/>
      <c r="L178" s="209"/>
      <c r="M178" s="207"/>
      <c r="N178" s="207"/>
      <c r="O178" s="207"/>
      <c r="P178" s="207"/>
      <c r="Q178" s="208"/>
      <c r="R178" s="206"/>
      <c r="S178" s="206"/>
      <c r="T178" s="206"/>
      <c r="U178" s="206"/>
      <c r="V178" s="209"/>
      <c r="X178" s="162">
        <f t="shared" si="17"/>
        <v>0</v>
      </c>
      <c r="Y178" s="158">
        <f t="shared" si="18"/>
        <v>0</v>
      </c>
      <c r="Z178" s="158">
        <f t="shared" si="19"/>
        <v>0</v>
      </c>
      <c r="AA178" s="959">
        <f t="shared" si="20"/>
        <v>0</v>
      </c>
      <c r="AC178" s="162">
        <f t="shared" si="21"/>
        <v>0</v>
      </c>
      <c r="AD178" s="158">
        <f t="shared" si="22"/>
        <v>0</v>
      </c>
      <c r="AE178" s="158">
        <f t="shared" si="23"/>
        <v>0</v>
      </c>
      <c r="AF178" s="163">
        <f t="shared" si="24"/>
        <v>0</v>
      </c>
    </row>
    <row r="179" spans="1:32" x14ac:dyDescent="0.25">
      <c r="A179" s="150" t="str">
        <f>IF(ISBLANK('A1'!B179),"",IF(ISBLANK('A1'!D179),'A1'!A179&amp;"-"&amp;'A1'!B179,'A1'!A179&amp;"-"&amp;'A1'!B179&amp;"; "&amp;'A1'!D179))</f>
        <v/>
      </c>
      <c r="B179" s="153" t="str">
        <f>IF(ISBLANK('A1'!G179),"",'A1'!G179)</f>
        <v/>
      </c>
      <c r="C179" s="266" t="str">
        <f>IF(ISBLANK('A2'!O179),"",'A2'!O179)</f>
        <v/>
      </c>
      <c r="D179" s="205"/>
      <c r="E179" s="206"/>
      <c r="F179" s="206"/>
      <c r="G179" s="206"/>
      <c r="H179" s="206"/>
      <c r="I179" s="206"/>
      <c r="J179" s="208"/>
      <c r="K179" s="498"/>
      <c r="L179" s="209"/>
      <c r="M179" s="207"/>
      <c r="N179" s="207"/>
      <c r="O179" s="207"/>
      <c r="P179" s="207"/>
      <c r="Q179" s="208"/>
      <c r="R179" s="206"/>
      <c r="S179" s="206"/>
      <c r="T179" s="206"/>
      <c r="U179" s="206"/>
      <c r="V179" s="209"/>
      <c r="X179" s="162">
        <f t="shared" si="17"/>
        <v>0</v>
      </c>
      <c r="Y179" s="158">
        <f t="shared" si="18"/>
        <v>0</v>
      </c>
      <c r="Z179" s="158">
        <f t="shared" si="19"/>
        <v>0</v>
      </c>
      <c r="AA179" s="959">
        <f t="shared" si="20"/>
        <v>0</v>
      </c>
      <c r="AC179" s="162">
        <f t="shared" si="21"/>
        <v>0</v>
      </c>
      <c r="AD179" s="158">
        <f t="shared" si="22"/>
        <v>0</v>
      </c>
      <c r="AE179" s="158">
        <f t="shared" si="23"/>
        <v>0</v>
      </c>
      <c r="AF179" s="163">
        <f t="shared" si="24"/>
        <v>0</v>
      </c>
    </row>
    <row r="180" spans="1:32" x14ac:dyDescent="0.25">
      <c r="A180" s="150" t="str">
        <f>IF(ISBLANK('A1'!B180),"",IF(ISBLANK('A1'!D180),'A1'!A180&amp;"-"&amp;'A1'!B180,'A1'!A180&amp;"-"&amp;'A1'!B180&amp;"; "&amp;'A1'!D180))</f>
        <v/>
      </c>
      <c r="B180" s="153" t="str">
        <f>IF(ISBLANK('A1'!G180),"",'A1'!G180)</f>
        <v/>
      </c>
      <c r="C180" s="266" t="str">
        <f>IF(ISBLANK('A2'!O180),"",'A2'!O180)</f>
        <v/>
      </c>
      <c r="D180" s="205"/>
      <c r="E180" s="206"/>
      <c r="F180" s="206"/>
      <c r="G180" s="206"/>
      <c r="H180" s="206"/>
      <c r="I180" s="206"/>
      <c r="J180" s="208"/>
      <c r="K180" s="498"/>
      <c r="L180" s="209"/>
      <c r="M180" s="207"/>
      <c r="N180" s="207"/>
      <c r="O180" s="207"/>
      <c r="P180" s="207"/>
      <c r="Q180" s="208"/>
      <c r="R180" s="206"/>
      <c r="S180" s="206"/>
      <c r="T180" s="206"/>
      <c r="U180" s="206"/>
      <c r="V180" s="209"/>
      <c r="X180" s="162">
        <f t="shared" si="17"/>
        <v>0</v>
      </c>
      <c r="Y180" s="158">
        <f t="shared" si="18"/>
        <v>0</v>
      </c>
      <c r="Z180" s="158">
        <f t="shared" si="19"/>
        <v>0</v>
      </c>
      <c r="AA180" s="959">
        <f t="shared" si="20"/>
        <v>0</v>
      </c>
      <c r="AC180" s="162">
        <f t="shared" si="21"/>
        <v>0</v>
      </c>
      <c r="AD180" s="158">
        <f t="shared" si="22"/>
        <v>0</v>
      </c>
      <c r="AE180" s="158">
        <f t="shared" si="23"/>
        <v>0</v>
      </c>
      <c r="AF180" s="163">
        <f t="shared" si="24"/>
        <v>0</v>
      </c>
    </row>
    <row r="181" spans="1:32" x14ac:dyDescent="0.25">
      <c r="A181" s="150" t="str">
        <f>IF(ISBLANK('A1'!B181),"",IF(ISBLANK('A1'!D181),'A1'!A181&amp;"-"&amp;'A1'!B181,'A1'!A181&amp;"-"&amp;'A1'!B181&amp;"; "&amp;'A1'!D181))</f>
        <v/>
      </c>
      <c r="B181" s="153" t="str">
        <f>IF(ISBLANK('A1'!G181),"",'A1'!G181)</f>
        <v/>
      </c>
      <c r="C181" s="266" t="str">
        <f>IF(ISBLANK('A2'!O181),"",'A2'!O181)</f>
        <v/>
      </c>
      <c r="D181" s="205"/>
      <c r="E181" s="206"/>
      <c r="F181" s="206"/>
      <c r="G181" s="206"/>
      <c r="H181" s="206"/>
      <c r="I181" s="206"/>
      <c r="J181" s="208"/>
      <c r="K181" s="498"/>
      <c r="L181" s="209"/>
      <c r="M181" s="207"/>
      <c r="N181" s="207"/>
      <c r="O181" s="207"/>
      <c r="P181" s="207"/>
      <c r="Q181" s="208"/>
      <c r="R181" s="206"/>
      <c r="S181" s="206"/>
      <c r="T181" s="206"/>
      <c r="U181" s="206"/>
      <c r="V181" s="209"/>
      <c r="X181" s="162">
        <f t="shared" si="17"/>
        <v>0</v>
      </c>
      <c r="Y181" s="158">
        <f t="shared" si="18"/>
        <v>0</v>
      </c>
      <c r="Z181" s="158">
        <f t="shared" si="19"/>
        <v>0</v>
      </c>
      <c r="AA181" s="959">
        <f t="shared" si="20"/>
        <v>0</v>
      </c>
      <c r="AC181" s="162">
        <f t="shared" si="21"/>
        <v>0</v>
      </c>
      <c r="AD181" s="158">
        <f t="shared" si="22"/>
        <v>0</v>
      </c>
      <c r="AE181" s="158">
        <f t="shared" si="23"/>
        <v>0</v>
      </c>
      <c r="AF181" s="163">
        <f t="shared" si="24"/>
        <v>0</v>
      </c>
    </row>
    <row r="182" spans="1:32" x14ac:dyDescent="0.25">
      <c r="A182" s="150" t="str">
        <f>IF(ISBLANK('A1'!B182),"",IF(ISBLANK('A1'!D182),'A1'!A182&amp;"-"&amp;'A1'!B182,'A1'!A182&amp;"-"&amp;'A1'!B182&amp;"; "&amp;'A1'!D182))</f>
        <v/>
      </c>
      <c r="B182" s="153" t="str">
        <f>IF(ISBLANK('A1'!G182),"",'A1'!G182)</f>
        <v/>
      </c>
      <c r="C182" s="266" t="str">
        <f>IF(ISBLANK('A2'!O182),"",'A2'!O182)</f>
        <v/>
      </c>
      <c r="D182" s="205"/>
      <c r="E182" s="206"/>
      <c r="F182" s="206"/>
      <c r="G182" s="206"/>
      <c r="H182" s="206"/>
      <c r="I182" s="206"/>
      <c r="J182" s="208"/>
      <c r="K182" s="498"/>
      <c r="L182" s="209"/>
      <c r="M182" s="207"/>
      <c r="N182" s="207"/>
      <c r="O182" s="207"/>
      <c r="P182" s="207"/>
      <c r="Q182" s="208"/>
      <c r="R182" s="206"/>
      <c r="S182" s="206"/>
      <c r="T182" s="206"/>
      <c r="U182" s="206"/>
      <c r="V182" s="209"/>
      <c r="X182" s="162">
        <f t="shared" si="17"/>
        <v>0</v>
      </c>
      <c r="Y182" s="158">
        <f t="shared" si="18"/>
        <v>0</v>
      </c>
      <c r="Z182" s="158">
        <f t="shared" si="19"/>
        <v>0</v>
      </c>
      <c r="AA182" s="959">
        <f t="shared" si="20"/>
        <v>0</v>
      </c>
      <c r="AC182" s="162">
        <f t="shared" si="21"/>
        <v>0</v>
      </c>
      <c r="AD182" s="158">
        <f t="shared" si="22"/>
        <v>0</v>
      </c>
      <c r="AE182" s="158">
        <f t="shared" si="23"/>
        <v>0</v>
      </c>
      <c r="AF182" s="163">
        <f t="shared" si="24"/>
        <v>0</v>
      </c>
    </row>
    <row r="183" spans="1:32" x14ac:dyDescent="0.25">
      <c r="A183" s="150" t="str">
        <f>IF(ISBLANK('A1'!B183),"",IF(ISBLANK('A1'!D183),'A1'!A183&amp;"-"&amp;'A1'!B183,'A1'!A183&amp;"-"&amp;'A1'!B183&amp;"; "&amp;'A1'!D183))</f>
        <v/>
      </c>
      <c r="B183" s="153" t="str">
        <f>IF(ISBLANK('A1'!G183),"",'A1'!G183)</f>
        <v/>
      </c>
      <c r="C183" s="266" t="str">
        <f>IF(ISBLANK('A2'!O183),"",'A2'!O183)</f>
        <v/>
      </c>
      <c r="D183" s="205"/>
      <c r="E183" s="206"/>
      <c r="F183" s="206"/>
      <c r="G183" s="206"/>
      <c r="H183" s="206"/>
      <c r="I183" s="206"/>
      <c r="J183" s="208"/>
      <c r="K183" s="498"/>
      <c r="L183" s="209"/>
      <c r="M183" s="207"/>
      <c r="N183" s="207"/>
      <c r="O183" s="207"/>
      <c r="P183" s="207"/>
      <c r="Q183" s="208"/>
      <c r="R183" s="206"/>
      <c r="S183" s="206"/>
      <c r="T183" s="206"/>
      <c r="U183" s="206"/>
      <c r="V183" s="209"/>
      <c r="X183" s="162">
        <f t="shared" si="17"/>
        <v>0</v>
      </c>
      <c r="Y183" s="158">
        <f t="shared" si="18"/>
        <v>0</v>
      </c>
      <c r="Z183" s="158">
        <f t="shared" si="19"/>
        <v>0</v>
      </c>
      <c r="AA183" s="959">
        <f t="shared" si="20"/>
        <v>0</v>
      </c>
      <c r="AC183" s="162">
        <f t="shared" si="21"/>
        <v>0</v>
      </c>
      <c r="AD183" s="158">
        <f t="shared" si="22"/>
        <v>0</v>
      </c>
      <c r="AE183" s="158">
        <f t="shared" si="23"/>
        <v>0</v>
      </c>
      <c r="AF183" s="163">
        <f t="shared" si="24"/>
        <v>0</v>
      </c>
    </row>
    <row r="184" spans="1:32" x14ac:dyDescent="0.25">
      <c r="A184" s="150" t="str">
        <f>IF(ISBLANK('A1'!B184),"",IF(ISBLANK('A1'!D184),'A1'!A184&amp;"-"&amp;'A1'!B184,'A1'!A184&amp;"-"&amp;'A1'!B184&amp;"; "&amp;'A1'!D184))</f>
        <v/>
      </c>
      <c r="B184" s="153" t="str">
        <f>IF(ISBLANK('A1'!G184),"",'A1'!G184)</f>
        <v/>
      </c>
      <c r="C184" s="266" t="str">
        <f>IF(ISBLANK('A2'!O184),"",'A2'!O184)</f>
        <v/>
      </c>
      <c r="D184" s="205"/>
      <c r="E184" s="206"/>
      <c r="F184" s="206"/>
      <c r="G184" s="206"/>
      <c r="H184" s="206"/>
      <c r="I184" s="206"/>
      <c r="J184" s="208"/>
      <c r="K184" s="498"/>
      <c r="L184" s="209"/>
      <c r="M184" s="207"/>
      <c r="N184" s="207"/>
      <c r="O184" s="207"/>
      <c r="P184" s="207"/>
      <c r="Q184" s="208"/>
      <c r="R184" s="206"/>
      <c r="S184" s="206"/>
      <c r="T184" s="206"/>
      <c r="U184" s="206"/>
      <c r="V184" s="209"/>
      <c r="X184" s="162">
        <f t="shared" si="17"/>
        <v>0</v>
      </c>
      <c r="Y184" s="158">
        <f t="shared" si="18"/>
        <v>0</v>
      </c>
      <c r="Z184" s="158">
        <f t="shared" si="19"/>
        <v>0</v>
      </c>
      <c r="AA184" s="959">
        <f t="shared" si="20"/>
        <v>0</v>
      </c>
      <c r="AC184" s="162">
        <f t="shared" si="21"/>
        <v>0</v>
      </c>
      <c r="AD184" s="158">
        <f t="shared" si="22"/>
        <v>0</v>
      </c>
      <c r="AE184" s="158">
        <f t="shared" si="23"/>
        <v>0</v>
      </c>
      <c r="AF184" s="163">
        <f t="shared" si="24"/>
        <v>0</v>
      </c>
    </row>
    <row r="185" spans="1:32" x14ac:dyDescent="0.25">
      <c r="A185" s="150" t="str">
        <f>IF(ISBLANK('A1'!B185),"",IF(ISBLANK('A1'!D185),'A1'!A185&amp;"-"&amp;'A1'!B185,'A1'!A185&amp;"-"&amp;'A1'!B185&amp;"; "&amp;'A1'!D185))</f>
        <v/>
      </c>
      <c r="B185" s="153" t="str">
        <f>IF(ISBLANK('A1'!G185),"",'A1'!G185)</f>
        <v/>
      </c>
      <c r="C185" s="266" t="str">
        <f>IF(ISBLANK('A2'!O185),"",'A2'!O185)</f>
        <v/>
      </c>
      <c r="D185" s="205"/>
      <c r="E185" s="206"/>
      <c r="F185" s="206"/>
      <c r="G185" s="206"/>
      <c r="H185" s="206"/>
      <c r="I185" s="206"/>
      <c r="J185" s="208"/>
      <c r="K185" s="498"/>
      <c r="L185" s="209"/>
      <c r="M185" s="207"/>
      <c r="N185" s="207"/>
      <c r="O185" s="207"/>
      <c r="P185" s="207"/>
      <c r="Q185" s="208"/>
      <c r="R185" s="206"/>
      <c r="S185" s="206"/>
      <c r="T185" s="206"/>
      <c r="U185" s="206"/>
      <c r="V185" s="209"/>
      <c r="X185" s="162">
        <f t="shared" si="17"/>
        <v>0</v>
      </c>
      <c r="Y185" s="158">
        <f t="shared" si="18"/>
        <v>0</v>
      </c>
      <c r="Z185" s="158">
        <f t="shared" si="19"/>
        <v>0</v>
      </c>
      <c r="AA185" s="959">
        <f t="shared" si="20"/>
        <v>0</v>
      </c>
      <c r="AC185" s="162">
        <f t="shared" si="21"/>
        <v>0</v>
      </c>
      <c r="AD185" s="158">
        <f t="shared" si="22"/>
        <v>0</v>
      </c>
      <c r="AE185" s="158">
        <f t="shared" si="23"/>
        <v>0</v>
      </c>
      <c r="AF185" s="163">
        <f t="shared" si="24"/>
        <v>0</v>
      </c>
    </row>
    <row r="186" spans="1:32" x14ac:dyDescent="0.25">
      <c r="A186" s="150" t="str">
        <f>IF(ISBLANK('A1'!B186),"",IF(ISBLANK('A1'!D186),'A1'!A186&amp;"-"&amp;'A1'!B186,'A1'!A186&amp;"-"&amp;'A1'!B186&amp;"; "&amp;'A1'!D186))</f>
        <v/>
      </c>
      <c r="B186" s="153" t="str">
        <f>IF(ISBLANK('A1'!G186),"",'A1'!G186)</f>
        <v/>
      </c>
      <c r="C186" s="266" t="str">
        <f>IF(ISBLANK('A2'!O186),"",'A2'!O186)</f>
        <v/>
      </c>
      <c r="D186" s="205"/>
      <c r="E186" s="206"/>
      <c r="F186" s="206"/>
      <c r="G186" s="206"/>
      <c r="H186" s="206"/>
      <c r="I186" s="206"/>
      <c r="J186" s="208"/>
      <c r="K186" s="498"/>
      <c r="L186" s="209"/>
      <c r="M186" s="207"/>
      <c r="N186" s="207"/>
      <c r="O186" s="207"/>
      <c r="P186" s="207"/>
      <c r="Q186" s="208"/>
      <c r="R186" s="206"/>
      <c r="S186" s="206"/>
      <c r="T186" s="206"/>
      <c r="U186" s="206"/>
      <c r="V186" s="209"/>
      <c r="X186" s="162">
        <f t="shared" si="17"/>
        <v>0</v>
      </c>
      <c r="Y186" s="158">
        <f t="shared" si="18"/>
        <v>0</v>
      </c>
      <c r="Z186" s="158">
        <f t="shared" si="19"/>
        <v>0</v>
      </c>
      <c r="AA186" s="959">
        <f t="shared" si="20"/>
        <v>0</v>
      </c>
      <c r="AC186" s="162">
        <f t="shared" si="21"/>
        <v>0</v>
      </c>
      <c r="AD186" s="158">
        <f t="shared" si="22"/>
        <v>0</v>
      </c>
      <c r="AE186" s="158">
        <f t="shared" si="23"/>
        <v>0</v>
      </c>
      <c r="AF186" s="163">
        <f t="shared" si="24"/>
        <v>0</v>
      </c>
    </row>
    <row r="187" spans="1:32" x14ac:dyDescent="0.25">
      <c r="A187" s="150" t="str">
        <f>IF(ISBLANK('A1'!B187),"",IF(ISBLANK('A1'!D187),'A1'!A187&amp;"-"&amp;'A1'!B187,'A1'!A187&amp;"-"&amp;'A1'!B187&amp;"; "&amp;'A1'!D187))</f>
        <v/>
      </c>
      <c r="B187" s="153" t="str">
        <f>IF(ISBLANK('A1'!G187),"",'A1'!G187)</f>
        <v/>
      </c>
      <c r="C187" s="266" t="str">
        <f>IF(ISBLANK('A2'!O187),"",'A2'!O187)</f>
        <v/>
      </c>
      <c r="D187" s="205"/>
      <c r="E187" s="206"/>
      <c r="F187" s="206"/>
      <c r="G187" s="206"/>
      <c r="H187" s="206"/>
      <c r="I187" s="206"/>
      <c r="J187" s="208"/>
      <c r="K187" s="498"/>
      <c r="L187" s="209"/>
      <c r="M187" s="207"/>
      <c r="N187" s="207"/>
      <c r="O187" s="207"/>
      <c r="P187" s="207"/>
      <c r="Q187" s="208"/>
      <c r="R187" s="206"/>
      <c r="S187" s="206"/>
      <c r="T187" s="206"/>
      <c r="U187" s="206"/>
      <c r="V187" s="209"/>
      <c r="X187" s="162">
        <f t="shared" si="17"/>
        <v>0</v>
      </c>
      <c r="Y187" s="158">
        <f t="shared" si="18"/>
        <v>0</v>
      </c>
      <c r="Z187" s="158">
        <f t="shared" si="19"/>
        <v>0</v>
      </c>
      <c r="AA187" s="959">
        <f t="shared" si="20"/>
        <v>0</v>
      </c>
      <c r="AC187" s="162">
        <f t="shared" si="21"/>
        <v>0</v>
      </c>
      <c r="AD187" s="158">
        <f t="shared" si="22"/>
        <v>0</v>
      </c>
      <c r="AE187" s="158">
        <f t="shared" si="23"/>
        <v>0</v>
      </c>
      <c r="AF187" s="163">
        <f t="shared" si="24"/>
        <v>0</v>
      </c>
    </row>
    <row r="188" spans="1:32" x14ac:dyDescent="0.25">
      <c r="A188" s="150" t="str">
        <f>IF(ISBLANK('A1'!B188),"",IF(ISBLANK('A1'!D188),'A1'!A188&amp;"-"&amp;'A1'!B188,'A1'!A188&amp;"-"&amp;'A1'!B188&amp;"; "&amp;'A1'!D188))</f>
        <v/>
      </c>
      <c r="B188" s="153" t="str">
        <f>IF(ISBLANK('A1'!G188),"",'A1'!G188)</f>
        <v/>
      </c>
      <c r="C188" s="266" t="str">
        <f>IF(ISBLANK('A2'!O188),"",'A2'!O188)</f>
        <v/>
      </c>
      <c r="D188" s="205"/>
      <c r="E188" s="206"/>
      <c r="F188" s="206"/>
      <c r="G188" s="206"/>
      <c r="H188" s="206"/>
      <c r="I188" s="206"/>
      <c r="J188" s="208"/>
      <c r="K188" s="498"/>
      <c r="L188" s="209"/>
      <c r="M188" s="207"/>
      <c r="N188" s="207"/>
      <c r="O188" s="207"/>
      <c r="P188" s="207"/>
      <c r="Q188" s="208"/>
      <c r="R188" s="206"/>
      <c r="S188" s="206"/>
      <c r="T188" s="206"/>
      <c r="U188" s="206"/>
      <c r="V188" s="209"/>
      <c r="X188" s="162">
        <f t="shared" si="17"/>
        <v>0</v>
      </c>
      <c r="Y188" s="158">
        <f t="shared" si="18"/>
        <v>0</v>
      </c>
      <c r="Z188" s="158">
        <f t="shared" si="19"/>
        <v>0</v>
      </c>
      <c r="AA188" s="959">
        <f t="shared" si="20"/>
        <v>0</v>
      </c>
      <c r="AC188" s="162">
        <f t="shared" si="21"/>
        <v>0</v>
      </c>
      <c r="AD188" s="158">
        <f t="shared" si="22"/>
        <v>0</v>
      </c>
      <c r="AE188" s="158">
        <f t="shared" si="23"/>
        <v>0</v>
      </c>
      <c r="AF188" s="163">
        <f t="shared" si="24"/>
        <v>0</v>
      </c>
    </row>
    <row r="189" spans="1:32" x14ac:dyDescent="0.25">
      <c r="A189" s="150" t="str">
        <f>IF(ISBLANK('A1'!B189),"",IF(ISBLANK('A1'!D189),'A1'!A189&amp;"-"&amp;'A1'!B189,'A1'!A189&amp;"-"&amp;'A1'!B189&amp;"; "&amp;'A1'!D189))</f>
        <v/>
      </c>
      <c r="B189" s="153" t="str">
        <f>IF(ISBLANK('A1'!G189),"",'A1'!G189)</f>
        <v/>
      </c>
      <c r="C189" s="266" t="str">
        <f>IF(ISBLANK('A2'!O189),"",'A2'!O189)</f>
        <v/>
      </c>
      <c r="D189" s="205"/>
      <c r="E189" s="206"/>
      <c r="F189" s="206"/>
      <c r="G189" s="206"/>
      <c r="H189" s="206"/>
      <c r="I189" s="206"/>
      <c r="J189" s="208"/>
      <c r="K189" s="498"/>
      <c r="L189" s="209"/>
      <c r="M189" s="207"/>
      <c r="N189" s="207"/>
      <c r="O189" s="207"/>
      <c r="P189" s="207"/>
      <c r="Q189" s="208"/>
      <c r="R189" s="206"/>
      <c r="S189" s="206"/>
      <c r="T189" s="206"/>
      <c r="U189" s="206"/>
      <c r="V189" s="209"/>
      <c r="X189" s="162">
        <f t="shared" si="17"/>
        <v>0</v>
      </c>
      <c r="Y189" s="158">
        <f t="shared" si="18"/>
        <v>0</v>
      </c>
      <c r="Z189" s="158">
        <f t="shared" si="19"/>
        <v>0</v>
      </c>
      <c r="AA189" s="959">
        <f t="shared" si="20"/>
        <v>0</v>
      </c>
      <c r="AC189" s="162">
        <f t="shared" si="21"/>
        <v>0</v>
      </c>
      <c r="AD189" s="158">
        <f t="shared" si="22"/>
        <v>0</v>
      </c>
      <c r="AE189" s="158">
        <f t="shared" si="23"/>
        <v>0</v>
      </c>
      <c r="AF189" s="163">
        <f t="shared" si="24"/>
        <v>0</v>
      </c>
    </row>
    <row r="190" spans="1:32" x14ac:dyDescent="0.25">
      <c r="A190" s="150" t="str">
        <f>IF(ISBLANK('A1'!B190),"",IF(ISBLANK('A1'!D190),'A1'!A190&amp;"-"&amp;'A1'!B190,'A1'!A190&amp;"-"&amp;'A1'!B190&amp;"; "&amp;'A1'!D190))</f>
        <v/>
      </c>
      <c r="B190" s="153" t="str">
        <f>IF(ISBLANK('A1'!G190),"",'A1'!G190)</f>
        <v/>
      </c>
      <c r="C190" s="266" t="str">
        <f>IF(ISBLANK('A2'!O190),"",'A2'!O190)</f>
        <v/>
      </c>
      <c r="D190" s="205"/>
      <c r="E190" s="206"/>
      <c r="F190" s="206"/>
      <c r="G190" s="206"/>
      <c r="H190" s="206"/>
      <c r="I190" s="206"/>
      <c r="J190" s="208"/>
      <c r="K190" s="498"/>
      <c r="L190" s="209"/>
      <c r="M190" s="207"/>
      <c r="N190" s="207"/>
      <c r="O190" s="207"/>
      <c r="P190" s="207"/>
      <c r="Q190" s="208"/>
      <c r="R190" s="206"/>
      <c r="S190" s="206"/>
      <c r="T190" s="206"/>
      <c r="U190" s="206"/>
      <c r="V190" s="209"/>
      <c r="X190" s="162">
        <f t="shared" si="17"/>
        <v>0</v>
      </c>
      <c r="Y190" s="158">
        <f t="shared" si="18"/>
        <v>0</v>
      </c>
      <c r="Z190" s="158">
        <f t="shared" si="19"/>
        <v>0</v>
      </c>
      <c r="AA190" s="959">
        <f t="shared" si="20"/>
        <v>0</v>
      </c>
      <c r="AC190" s="162">
        <f t="shared" si="21"/>
        <v>0</v>
      </c>
      <c r="AD190" s="158">
        <f t="shared" si="22"/>
        <v>0</v>
      </c>
      <c r="AE190" s="158">
        <f t="shared" si="23"/>
        <v>0</v>
      </c>
      <c r="AF190" s="163">
        <f t="shared" si="24"/>
        <v>0</v>
      </c>
    </row>
    <row r="191" spans="1:32" x14ac:dyDescent="0.25">
      <c r="A191" s="150" t="str">
        <f>IF(ISBLANK('A1'!B191),"",IF(ISBLANK('A1'!D191),'A1'!A191&amp;"-"&amp;'A1'!B191,'A1'!A191&amp;"-"&amp;'A1'!B191&amp;"; "&amp;'A1'!D191))</f>
        <v/>
      </c>
      <c r="B191" s="153" t="str">
        <f>IF(ISBLANK('A1'!G191),"",'A1'!G191)</f>
        <v/>
      </c>
      <c r="C191" s="266" t="str">
        <f>IF(ISBLANK('A2'!O191),"",'A2'!O191)</f>
        <v/>
      </c>
      <c r="D191" s="205"/>
      <c r="E191" s="206"/>
      <c r="F191" s="206"/>
      <c r="G191" s="206"/>
      <c r="H191" s="206"/>
      <c r="I191" s="206"/>
      <c r="J191" s="208"/>
      <c r="K191" s="498"/>
      <c r="L191" s="209"/>
      <c r="M191" s="207"/>
      <c r="N191" s="207"/>
      <c r="O191" s="207"/>
      <c r="P191" s="207"/>
      <c r="Q191" s="208"/>
      <c r="R191" s="206"/>
      <c r="S191" s="206"/>
      <c r="T191" s="206"/>
      <c r="U191" s="206"/>
      <c r="V191" s="209"/>
      <c r="X191" s="162">
        <f t="shared" si="17"/>
        <v>0</v>
      </c>
      <c r="Y191" s="158">
        <f t="shared" si="18"/>
        <v>0</v>
      </c>
      <c r="Z191" s="158">
        <f t="shared" si="19"/>
        <v>0</v>
      </c>
      <c r="AA191" s="959">
        <f t="shared" si="20"/>
        <v>0</v>
      </c>
      <c r="AC191" s="162">
        <f t="shared" si="21"/>
        <v>0</v>
      </c>
      <c r="AD191" s="158">
        <f t="shared" si="22"/>
        <v>0</v>
      </c>
      <c r="AE191" s="158">
        <f t="shared" si="23"/>
        <v>0</v>
      </c>
      <c r="AF191" s="163">
        <f t="shared" si="24"/>
        <v>0</v>
      </c>
    </row>
    <row r="192" spans="1:32" x14ac:dyDescent="0.25">
      <c r="A192" s="150" t="str">
        <f>IF(ISBLANK('A1'!B192),"",IF(ISBLANK('A1'!D192),'A1'!A192&amp;"-"&amp;'A1'!B192,'A1'!A192&amp;"-"&amp;'A1'!B192&amp;"; "&amp;'A1'!D192))</f>
        <v/>
      </c>
      <c r="B192" s="153" t="str">
        <f>IF(ISBLANK('A1'!G192),"",'A1'!G192)</f>
        <v/>
      </c>
      <c r="C192" s="266" t="str">
        <f>IF(ISBLANK('A2'!O192),"",'A2'!O192)</f>
        <v/>
      </c>
      <c r="D192" s="205"/>
      <c r="E192" s="206"/>
      <c r="F192" s="206"/>
      <c r="G192" s="206"/>
      <c r="H192" s="206"/>
      <c r="I192" s="206"/>
      <c r="J192" s="208"/>
      <c r="K192" s="498"/>
      <c r="L192" s="209"/>
      <c r="M192" s="207"/>
      <c r="N192" s="207"/>
      <c r="O192" s="207"/>
      <c r="P192" s="207"/>
      <c r="Q192" s="208"/>
      <c r="R192" s="206"/>
      <c r="S192" s="206"/>
      <c r="T192" s="206"/>
      <c r="U192" s="206"/>
      <c r="V192" s="209"/>
      <c r="X192" s="162">
        <f t="shared" si="17"/>
        <v>0</v>
      </c>
      <c r="Y192" s="158">
        <f t="shared" si="18"/>
        <v>0</v>
      </c>
      <c r="Z192" s="158">
        <f t="shared" si="19"/>
        <v>0</v>
      </c>
      <c r="AA192" s="959">
        <f t="shared" si="20"/>
        <v>0</v>
      </c>
      <c r="AC192" s="162">
        <f t="shared" si="21"/>
        <v>0</v>
      </c>
      <c r="AD192" s="158">
        <f t="shared" si="22"/>
        <v>0</v>
      </c>
      <c r="AE192" s="158">
        <f t="shared" si="23"/>
        <v>0</v>
      </c>
      <c r="AF192" s="163">
        <f t="shared" si="24"/>
        <v>0</v>
      </c>
    </row>
    <row r="193" spans="1:32" x14ac:dyDescent="0.25">
      <c r="A193" s="150" t="str">
        <f>IF(ISBLANK('A1'!B193),"",IF(ISBLANK('A1'!D193),'A1'!A193&amp;"-"&amp;'A1'!B193,'A1'!A193&amp;"-"&amp;'A1'!B193&amp;"; "&amp;'A1'!D193))</f>
        <v/>
      </c>
      <c r="B193" s="153" t="str">
        <f>IF(ISBLANK('A1'!G193),"",'A1'!G193)</f>
        <v/>
      </c>
      <c r="C193" s="266" t="str">
        <f>IF(ISBLANK('A2'!O193),"",'A2'!O193)</f>
        <v/>
      </c>
      <c r="D193" s="205"/>
      <c r="E193" s="206"/>
      <c r="F193" s="206"/>
      <c r="G193" s="206"/>
      <c r="H193" s="206"/>
      <c r="I193" s="206"/>
      <c r="J193" s="208"/>
      <c r="K193" s="498"/>
      <c r="L193" s="209"/>
      <c r="M193" s="207"/>
      <c r="N193" s="207"/>
      <c r="O193" s="207"/>
      <c r="P193" s="207"/>
      <c r="Q193" s="208"/>
      <c r="R193" s="206"/>
      <c r="S193" s="206"/>
      <c r="T193" s="206"/>
      <c r="U193" s="206"/>
      <c r="V193" s="209"/>
      <c r="X193" s="162">
        <f t="shared" si="17"/>
        <v>0</v>
      </c>
      <c r="Y193" s="158">
        <f t="shared" si="18"/>
        <v>0</v>
      </c>
      <c r="Z193" s="158">
        <f t="shared" si="19"/>
        <v>0</v>
      </c>
      <c r="AA193" s="959">
        <f t="shared" si="20"/>
        <v>0</v>
      </c>
      <c r="AC193" s="162">
        <f t="shared" si="21"/>
        <v>0</v>
      </c>
      <c r="AD193" s="158">
        <f t="shared" si="22"/>
        <v>0</v>
      </c>
      <c r="AE193" s="158">
        <f t="shared" si="23"/>
        <v>0</v>
      </c>
      <c r="AF193" s="163">
        <f t="shared" si="24"/>
        <v>0</v>
      </c>
    </row>
    <row r="194" spans="1:32" x14ac:dyDescent="0.25">
      <c r="A194" s="150" t="str">
        <f>IF(ISBLANK('A1'!B194),"",IF(ISBLANK('A1'!D194),'A1'!A194&amp;"-"&amp;'A1'!B194,'A1'!A194&amp;"-"&amp;'A1'!B194&amp;"; "&amp;'A1'!D194))</f>
        <v/>
      </c>
      <c r="B194" s="153" t="str">
        <f>IF(ISBLANK('A1'!G194),"",'A1'!G194)</f>
        <v/>
      </c>
      <c r="C194" s="266" t="str">
        <f>IF(ISBLANK('A2'!O194),"",'A2'!O194)</f>
        <v/>
      </c>
      <c r="D194" s="205"/>
      <c r="E194" s="206"/>
      <c r="F194" s="206"/>
      <c r="G194" s="206"/>
      <c r="H194" s="206"/>
      <c r="I194" s="206"/>
      <c r="J194" s="208"/>
      <c r="K194" s="498"/>
      <c r="L194" s="209"/>
      <c r="M194" s="207"/>
      <c r="N194" s="207"/>
      <c r="O194" s="207"/>
      <c r="P194" s="207"/>
      <c r="Q194" s="208"/>
      <c r="R194" s="206"/>
      <c r="S194" s="206"/>
      <c r="T194" s="206"/>
      <c r="U194" s="206"/>
      <c r="V194" s="209"/>
      <c r="X194" s="162">
        <f t="shared" si="17"/>
        <v>0</v>
      </c>
      <c r="Y194" s="158">
        <f t="shared" si="18"/>
        <v>0</v>
      </c>
      <c r="Z194" s="158">
        <f t="shared" si="19"/>
        <v>0</v>
      </c>
      <c r="AA194" s="959">
        <f t="shared" si="20"/>
        <v>0</v>
      </c>
      <c r="AC194" s="162">
        <f t="shared" si="21"/>
        <v>0</v>
      </c>
      <c r="AD194" s="158">
        <f t="shared" si="22"/>
        <v>0</v>
      </c>
      <c r="AE194" s="158">
        <f t="shared" si="23"/>
        <v>0</v>
      </c>
      <c r="AF194" s="163">
        <f t="shared" si="24"/>
        <v>0</v>
      </c>
    </row>
    <row r="195" spans="1:32" x14ac:dyDescent="0.25">
      <c r="A195" s="150" t="str">
        <f>IF(ISBLANK('A1'!B195),"",IF(ISBLANK('A1'!D195),'A1'!A195&amp;"-"&amp;'A1'!B195,'A1'!A195&amp;"-"&amp;'A1'!B195&amp;"; "&amp;'A1'!D195))</f>
        <v/>
      </c>
      <c r="B195" s="153" t="str">
        <f>IF(ISBLANK('A1'!G195),"",'A1'!G195)</f>
        <v/>
      </c>
      <c r="C195" s="266" t="str">
        <f>IF(ISBLANK('A2'!O195),"",'A2'!O195)</f>
        <v/>
      </c>
      <c r="D195" s="205"/>
      <c r="E195" s="206"/>
      <c r="F195" s="206"/>
      <c r="G195" s="206"/>
      <c r="H195" s="206"/>
      <c r="I195" s="206"/>
      <c r="J195" s="208"/>
      <c r="K195" s="498"/>
      <c r="L195" s="209"/>
      <c r="M195" s="207"/>
      <c r="N195" s="207"/>
      <c r="O195" s="207"/>
      <c r="P195" s="207"/>
      <c r="Q195" s="208"/>
      <c r="R195" s="206"/>
      <c r="S195" s="206"/>
      <c r="T195" s="206"/>
      <c r="U195" s="206"/>
      <c r="V195" s="209"/>
      <c r="X195" s="162">
        <f t="shared" si="17"/>
        <v>0</v>
      </c>
      <c r="Y195" s="158">
        <f t="shared" si="18"/>
        <v>0</v>
      </c>
      <c r="Z195" s="158">
        <f t="shared" si="19"/>
        <v>0</v>
      </c>
      <c r="AA195" s="959">
        <f t="shared" si="20"/>
        <v>0</v>
      </c>
      <c r="AC195" s="162">
        <f t="shared" si="21"/>
        <v>0</v>
      </c>
      <c r="AD195" s="158">
        <f t="shared" si="22"/>
        <v>0</v>
      </c>
      <c r="AE195" s="158">
        <f t="shared" si="23"/>
        <v>0</v>
      </c>
      <c r="AF195" s="163">
        <f t="shared" si="24"/>
        <v>0</v>
      </c>
    </row>
    <row r="196" spans="1:32" ht="15.75" thickBot="1" x14ac:dyDescent="0.3">
      <c r="A196" s="151" t="str">
        <f>IF(ISBLANK('A1'!B196),"",IF(ISBLANK('A1'!D196),'A1'!A196&amp;"-"&amp;'A1'!B196,'A1'!A196&amp;"-"&amp;'A1'!B196&amp;"; "&amp;'A1'!D196))</f>
        <v/>
      </c>
      <c r="B196" s="154" t="str">
        <f>IF(ISBLANK('A1'!G196),"",'A1'!G196)</f>
        <v/>
      </c>
      <c r="C196" s="267" t="str">
        <f>IF(ISBLANK('A2'!O196),"",'A2'!O196)</f>
        <v/>
      </c>
      <c r="D196" s="210"/>
      <c r="E196" s="211"/>
      <c r="F196" s="211"/>
      <c r="G196" s="211"/>
      <c r="H196" s="211"/>
      <c r="I196" s="211"/>
      <c r="J196" s="213"/>
      <c r="K196" s="499"/>
      <c r="L196" s="214"/>
      <c r="M196" s="212"/>
      <c r="N196" s="212"/>
      <c r="O196" s="212"/>
      <c r="P196" s="212"/>
      <c r="Q196" s="213"/>
      <c r="R196" s="211"/>
      <c r="S196" s="211"/>
      <c r="T196" s="211"/>
      <c r="U196" s="211"/>
      <c r="V196" s="214"/>
      <c r="X196" s="164">
        <f t="shared" si="17"/>
        <v>0</v>
      </c>
      <c r="Y196" s="165">
        <f t="shared" si="18"/>
        <v>0</v>
      </c>
      <c r="Z196" s="165">
        <f t="shared" si="19"/>
        <v>0</v>
      </c>
      <c r="AA196" s="960">
        <f t="shared" si="20"/>
        <v>0</v>
      </c>
      <c r="AC196" s="164">
        <f t="shared" si="21"/>
        <v>0</v>
      </c>
      <c r="AD196" s="165">
        <f t="shared" si="22"/>
        <v>0</v>
      </c>
      <c r="AE196" s="165">
        <f t="shared" si="23"/>
        <v>0</v>
      </c>
      <c r="AF196" s="166">
        <f t="shared" si="24"/>
        <v>0</v>
      </c>
    </row>
  </sheetData>
  <sheetProtection algorithmName="SHA-512" hashValue="HLVI5X82Ir5a3KbEvZrwK+XdFG26rjNBinsdxV7nVNTl6i46IBnPw9uE73/v/a11xmQC9JT5w/4NZlg6MqanQQ==" saltValue="L/osLQ839kHWkXdYTb0znA==" spinCount="100000" sheet="1" objects="1" scenarios="1"/>
  <mergeCells count="10">
    <mergeCell ref="A10:C10"/>
    <mergeCell ref="A9:C9"/>
    <mergeCell ref="M13:P13"/>
    <mergeCell ref="D13:I13"/>
    <mergeCell ref="J13:L13"/>
    <mergeCell ref="B12:B15"/>
    <mergeCell ref="C12:C15"/>
    <mergeCell ref="A12:A15"/>
    <mergeCell ref="D12:V12"/>
    <mergeCell ref="Q13:V13"/>
  </mergeCells>
  <conditionalFormatting sqref="D17:I196">
    <cfRule type="expression" dxfId="49" priority="4">
      <formula>IF($AC17=0,FALSE,TRUE)</formula>
    </cfRule>
  </conditionalFormatting>
  <conditionalFormatting sqref="J17:L196">
    <cfRule type="expression" dxfId="48" priority="3">
      <formula>IF($AD17=0,FALSE,TRUE)</formula>
    </cfRule>
  </conditionalFormatting>
  <conditionalFormatting sqref="M17:P196">
    <cfRule type="expression" dxfId="47" priority="2">
      <formula>IF($AE17=0,FALSE,TRUE)</formula>
    </cfRule>
  </conditionalFormatting>
  <conditionalFormatting sqref="Q17:V196">
    <cfRule type="expression" dxfId="46" priority="1">
      <formula>IF($AF17=0,FALSE,TRUE)</formula>
    </cfRule>
  </conditionalFormatting>
  <dataValidations count="1">
    <dataValidation type="whole" operator="greaterThanOrEqual" allowBlank="1" showInputMessage="1" showErrorMessage="1" error="Please enter a whole number greater than or equal to 0." sqref="D17:V196" xr:uid="{00000000-0002-0000-1000-000000000000}">
      <formula1>0</formula1>
    </dataValidation>
  </dataValidations>
  <pageMargins left="0.7" right="0.7" top="0.75" bottom="0.75" header="0.3" footer="0.3"/>
  <pageSetup paperSize="5" scale="63" fitToHeight="0"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39997558519241921"/>
    <pageSetUpPr fitToPage="1"/>
  </sheetPr>
  <dimension ref="A1:AF196"/>
  <sheetViews>
    <sheetView topLeftCell="J7" zoomScaleNormal="100" workbookViewId="0">
      <selection activeCell="U28" sqref="U28:V32"/>
    </sheetView>
  </sheetViews>
  <sheetFormatPr defaultColWidth="9.140625" defaultRowHeight="15" x14ac:dyDescent="0.25"/>
  <cols>
    <col min="1" max="1" width="40.7109375" style="42" customWidth="1"/>
    <col min="2" max="3" width="13.7109375" style="42" customWidth="1"/>
    <col min="4" max="22" width="9.7109375" style="42" customWidth="1"/>
    <col min="23" max="23" width="9.140625" style="42" customWidth="1"/>
    <col min="24" max="27" width="10.7109375" style="42" hidden="1" customWidth="1"/>
    <col min="28" max="28" width="2.85546875" style="42" hidden="1" customWidth="1"/>
    <col min="29" max="32" width="10.7109375" style="42" hidden="1" customWidth="1"/>
    <col min="33" max="16384" width="9.140625" style="42"/>
  </cols>
  <sheetData>
    <row r="1" spans="1:32" s="40" customFormat="1" x14ac:dyDescent="0.25"/>
    <row r="2" spans="1:32" s="40" customFormat="1" x14ac:dyDescent="0.25"/>
    <row r="3" spans="1:32" s="40" customFormat="1" x14ac:dyDescent="0.25"/>
    <row r="4" spans="1:32" s="40" customFormat="1" x14ac:dyDescent="0.25"/>
    <row r="5" spans="1:32" s="40" customFormat="1" x14ac:dyDescent="0.25"/>
    <row r="6" spans="1:32" s="40" customFormat="1" x14ac:dyDescent="0.25"/>
    <row r="7" spans="1:32" s="40" customFormat="1" x14ac:dyDescent="0.25"/>
    <row r="8" spans="1:32" s="40" customFormat="1" x14ac:dyDescent="0.25"/>
    <row r="9" spans="1:32" ht="18.75" x14ac:dyDescent="0.25">
      <c r="A9" s="1118" t="s">
        <v>288</v>
      </c>
      <c r="B9" s="1118"/>
      <c r="C9" s="1118"/>
      <c r="D9" s="41"/>
      <c r="E9" s="41"/>
      <c r="F9" s="41"/>
      <c r="G9" s="41"/>
      <c r="H9" s="41"/>
      <c r="I9" s="41"/>
      <c r="J9" s="41"/>
      <c r="K9" s="41"/>
      <c r="L9" s="41"/>
      <c r="M9" s="41"/>
      <c r="N9" s="41"/>
      <c r="O9" s="41"/>
      <c r="P9" s="41"/>
      <c r="Q9" s="41"/>
      <c r="R9" s="41"/>
      <c r="S9" s="41"/>
      <c r="T9" s="41"/>
      <c r="U9" s="41"/>
      <c r="V9" s="41"/>
    </row>
    <row r="10" spans="1:32" ht="18.75" x14ac:dyDescent="0.25">
      <c r="A10" s="1118" t="s">
        <v>279</v>
      </c>
      <c r="B10" s="1118"/>
      <c r="C10" s="1118"/>
      <c r="D10" s="41"/>
      <c r="E10" s="41"/>
      <c r="F10" s="41"/>
      <c r="G10" s="41"/>
      <c r="H10" s="41"/>
      <c r="I10" s="41"/>
      <c r="J10" s="41"/>
      <c r="K10" s="41"/>
      <c r="L10" s="41"/>
      <c r="M10" s="41"/>
      <c r="N10" s="41"/>
      <c r="O10" s="41"/>
      <c r="P10" s="41"/>
      <c r="Q10" s="41"/>
      <c r="R10" s="41"/>
      <c r="S10" s="41"/>
      <c r="T10" s="41"/>
      <c r="U10" s="41"/>
      <c r="V10" s="41"/>
    </row>
    <row r="11" spans="1:32" ht="15.75" thickBot="1" x14ac:dyDescent="0.3">
      <c r="A11" s="904" t="s">
        <v>817</v>
      </c>
      <c r="B11" s="41"/>
      <c r="C11" s="41"/>
      <c r="D11" s="41"/>
      <c r="E11" s="41"/>
      <c r="F11" s="41"/>
      <c r="G11" s="41"/>
      <c r="H11" s="41"/>
      <c r="I11" s="41"/>
      <c r="J11" s="41"/>
      <c r="K11" s="41"/>
      <c r="L11" s="41"/>
      <c r="M11" s="41"/>
      <c r="N11" s="41"/>
      <c r="O11" s="41"/>
      <c r="P11" s="41"/>
      <c r="Q11" s="41"/>
      <c r="R11" s="41"/>
      <c r="S11" s="41"/>
      <c r="T11" s="41"/>
      <c r="U11" s="41"/>
      <c r="V11" s="41"/>
    </row>
    <row r="12" spans="1:32" ht="45.75" customHeight="1" thickBot="1" x14ac:dyDescent="0.3">
      <c r="A12" s="1139" t="s">
        <v>820</v>
      </c>
      <c r="B12" s="1275" t="s">
        <v>25</v>
      </c>
      <c r="C12" s="1130" t="s">
        <v>818</v>
      </c>
      <c r="D12" s="1278" t="s">
        <v>821</v>
      </c>
      <c r="E12" s="1279"/>
      <c r="F12" s="1279"/>
      <c r="G12" s="1279"/>
      <c r="H12" s="1279"/>
      <c r="I12" s="1279"/>
      <c r="J12" s="1279"/>
      <c r="K12" s="1279"/>
      <c r="L12" s="1279"/>
      <c r="M12" s="1279"/>
      <c r="N12" s="1279"/>
      <c r="O12" s="1279"/>
      <c r="P12" s="1279"/>
      <c r="Q12" s="1279"/>
      <c r="R12" s="1279"/>
      <c r="S12" s="1279"/>
      <c r="T12" s="1279"/>
      <c r="U12" s="1279"/>
      <c r="V12" s="1280"/>
    </row>
    <row r="13" spans="1:32" x14ac:dyDescent="0.25">
      <c r="A13" s="1140"/>
      <c r="B13" s="1276"/>
      <c r="C13" s="1131"/>
      <c r="D13" s="1272" t="s">
        <v>275</v>
      </c>
      <c r="E13" s="1273"/>
      <c r="F13" s="1273"/>
      <c r="G13" s="1273"/>
      <c r="H13" s="1273"/>
      <c r="I13" s="1274"/>
      <c r="J13" s="1272" t="s">
        <v>169</v>
      </c>
      <c r="K13" s="1273"/>
      <c r="L13" s="1274"/>
      <c r="M13" s="1272" t="s">
        <v>274</v>
      </c>
      <c r="N13" s="1273"/>
      <c r="O13" s="1273"/>
      <c r="P13" s="1274"/>
      <c r="Q13" s="1281" t="s">
        <v>276</v>
      </c>
      <c r="R13" s="1282"/>
      <c r="S13" s="1282"/>
      <c r="T13" s="1282"/>
      <c r="U13" s="1282"/>
      <c r="V13" s="1283"/>
    </row>
    <row r="14" spans="1:32" ht="51.75" customHeight="1" thickBot="1" x14ac:dyDescent="0.3">
      <c r="A14" s="1140"/>
      <c r="B14" s="1276"/>
      <c r="C14" s="1131"/>
      <c r="D14" s="75" t="s">
        <v>264</v>
      </c>
      <c r="E14" s="76" t="s">
        <v>265</v>
      </c>
      <c r="F14" s="73" t="s">
        <v>266</v>
      </c>
      <c r="G14" s="73" t="s">
        <v>267</v>
      </c>
      <c r="H14" s="77" t="s">
        <v>268</v>
      </c>
      <c r="I14" s="84" t="s">
        <v>269</v>
      </c>
      <c r="J14" s="143" t="s">
        <v>171</v>
      </c>
      <c r="K14" s="496" t="s">
        <v>170</v>
      </c>
      <c r="L14" s="72" t="s">
        <v>477</v>
      </c>
      <c r="M14" s="144" t="s">
        <v>270</v>
      </c>
      <c r="N14" s="145" t="s">
        <v>271</v>
      </c>
      <c r="O14" s="145" t="s">
        <v>272</v>
      </c>
      <c r="P14" s="146" t="s">
        <v>273</v>
      </c>
      <c r="Q14" s="83" t="s">
        <v>215</v>
      </c>
      <c r="R14" s="77" t="s">
        <v>216</v>
      </c>
      <c r="S14" s="77" t="s">
        <v>218</v>
      </c>
      <c r="T14" s="952" t="s">
        <v>277</v>
      </c>
      <c r="U14" s="952" t="s">
        <v>278</v>
      </c>
      <c r="V14" s="954" t="s">
        <v>802</v>
      </c>
    </row>
    <row r="15" spans="1:32" ht="15.75" thickBot="1" x14ac:dyDescent="0.3">
      <c r="A15" s="1141"/>
      <c r="B15" s="1277"/>
      <c r="C15" s="1132"/>
      <c r="D15" s="78" t="s">
        <v>178</v>
      </c>
      <c r="E15" s="81" t="s">
        <v>178</v>
      </c>
      <c r="F15" s="79" t="s">
        <v>178</v>
      </c>
      <c r="G15" s="79" t="s">
        <v>178</v>
      </c>
      <c r="H15" s="79" t="s">
        <v>178</v>
      </c>
      <c r="I15" s="80" t="s">
        <v>178</v>
      </c>
      <c r="J15" s="81" t="s">
        <v>178</v>
      </c>
      <c r="K15" s="79" t="s">
        <v>178</v>
      </c>
      <c r="L15" s="148" t="s">
        <v>178</v>
      </c>
      <c r="M15" s="78" t="s">
        <v>178</v>
      </c>
      <c r="N15" s="79" t="s">
        <v>178</v>
      </c>
      <c r="O15" s="79" t="s">
        <v>178</v>
      </c>
      <c r="P15" s="80" t="s">
        <v>178</v>
      </c>
      <c r="Q15" s="78" t="s">
        <v>178</v>
      </c>
      <c r="R15" s="79" t="s">
        <v>178</v>
      </c>
      <c r="S15" s="79" t="s">
        <v>178</v>
      </c>
      <c r="T15" s="79" t="s">
        <v>178</v>
      </c>
      <c r="U15" s="148" t="s">
        <v>178</v>
      </c>
      <c r="V15" s="80" t="s">
        <v>178</v>
      </c>
      <c r="X15" s="155" t="s">
        <v>280</v>
      </c>
      <c r="Y15" s="156" t="s">
        <v>281</v>
      </c>
      <c r="Z15" s="156" t="s">
        <v>282</v>
      </c>
      <c r="AA15" s="157" t="s">
        <v>283</v>
      </c>
      <c r="AC15" s="155" t="s">
        <v>284</v>
      </c>
      <c r="AD15" s="156" t="s">
        <v>285</v>
      </c>
      <c r="AE15" s="156" t="s">
        <v>286</v>
      </c>
      <c r="AF15" s="157" t="s">
        <v>287</v>
      </c>
    </row>
    <row r="16" spans="1:32" ht="15.75" thickBot="1" x14ac:dyDescent="0.3">
      <c r="A16" s="231"/>
      <c r="B16" s="263"/>
      <c r="C16" s="264" t="s">
        <v>174</v>
      </c>
      <c r="D16" s="237">
        <f>SUM(D17:D196)</f>
        <v>0</v>
      </c>
      <c r="E16" s="237">
        <f t="shared" ref="E16:U16" si="0">SUM(E17:E196)</f>
        <v>0</v>
      </c>
      <c r="F16" s="237">
        <f t="shared" si="0"/>
        <v>0</v>
      </c>
      <c r="G16" s="237">
        <f t="shared" si="0"/>
        <v>0</v>
      </c>
      <c r="H16" s="237">
        <f t="shared" si="0"/>
        <v>0</v>
      </c>
      <c r="I16" s="237">
        <f t="shared" si="0"/>
        <v>0</v>
      </c>
      <c r="J16" s="237">
        <f t="shared" si="0"/>
        <v>0</v>
      </c>
      <c r="K16" s="237">
        <f t="shared" si="0"/>
        <v>0</v>
      </c>
      <c r="L16" s="237">
        <f t="shared" si="0"/>
        <v>0</v>
      </c>
      <c r="M16" s="237">
        <f t="shared" si="0"/>
        <v>0</v>
      </c>
      <c r="N16" s="237">
        <f t="shared" si="0"/>
        <v>0</v>
      </c>
      <c r="O16" s="237">
        <f t="shared" si="0"/>
        <v>0</v>
      </c>
      <c r="P16" s="237">
        <f t="shared" si="0"/>
        <v>0</v>
      </c>
      <c r="Q16" s="237">
        <f t="shared" si="0"/>
        <v>0</v>
      </c>
      <c r="R16" s="237">
        <f t="shared" si="0"/>
        <v>0</v>
      </c>
      <c r="S16" s="237">
        <f t="shared" si="0"/>
        <v>0</v>
      </c>
      <c r="T16" s="237">
        <f t="shared" si="0"/>
        <v>0</v>
      </c>
      <c r="U16" s="823">
        <f t="shared" si="0"/>
        <v>0</v>
      </c>
      <c r="V16" s="955">
        <f>SUM(V17:V196)</f>
        <v>0</v>
      </c>
    </row>
    <row r="17" spans="1:32" x14ac:dyDescent="0.25">
      <c r="A17" s="149" t="str">
        <f>IF(ISBLANK('B1'!A17),"",'B1'!A17)</f>
        <v/>
      </c>
      <c r="B17" s="152" t="str">
        <f>IF(ISBLANK('B1'!B17),"",'B1'!B17)</f>
        <v/>
      </c>
      <c r="C17" s="265" t="str">
        <f>IF(ISBLANK('B1'!P17),"",'B1'!P17)</f>
        <v/>
      </c>
      <c r="D17" s="200"/>
      <c r="E17" s="201"/>
      <c r="F17" s="201"/>
      <c r="G17" s="201"/>
      <c r="H17" s="201"/>
      <c r="I17" s="201"/>
      <c r="J17" s="203"/>
      <c r="K17" s="497"/>
      <c r="L17" s="204"/>
      <c r="M17" s="202"/>
      <c r="N17" s="202"/>
      <c r="O17" s="202"/>
      <c r="P17" s="202"/>
      <c r="Q17" s="203"/>
      <c r="R17" s="201"/>
      <c r="S17" s="201"/>
      <c r="T17" s="201"/>
      <c r="U17" s="201"/>
      <c r="V17" s="204"/>
      <c r="X17" s="159">
        <f>SUM(D17:I17)</f>
        <v>0</v>
      </c>
      <c r="Y17" s="160">
        <f>SUM(J17:L17)</f>
        <v>0</v>
      </c>
      <c r="Z17" s="160">
        <f>SUM(M17:P17)</f>
        <v>0</v>
      </c>
      <c r="AA17" s="958">
        <f>SUM(Q17:V17)</f>
        <v>0</v>
      </c>
      <c r="AC17" s="159">
        <f>IF(C17="",X17,C17-X17)</f>
        <v>0</v>
      </c>
      <c r="AD17" s="160">
        <f>IF(C17="",Y17,C17-Y17)</f>
        <v>0</v>
      </c>
      <c r="AE17" s="160">
        <f>IF(C17="",Z17,C17-Z17)</f>
        <v>0</v>
      </c>
      <c r="AF17" s="161">
        <f>IF(C17="",AA17,C17-AA17)</f>
        <v>0</v>
      </c>
    </row>
    <row r="18" spans="1:32" x14ac:dyDescent="0.25">
      <c r="A18" s="150" t="str">
        <f>IF(ISBLANK('B1'!A18),"",'B1'!A18)</f>
        <v/>
      </c>
      <c r="B18" s="153" t="str">
        <f>IF(ISBLANK('B1'!B18),"",'B1'!B18)</f>
        <v/>
      </c>
      <c r="C18" s="266" t="str">
        <f>IF(ISBLANK('B1'!P18),"",'B1'!P18)</f>
        <v/>
      </c>
      <c r="D18" s="205"/>
      <c r="E18" s="206"/>
      <c r="F18" s="206"/>
      <c r="G18" s="206"/>
      <c r="H18" s="206"/>
      <c r="I18" s="206"/>
      <c r="J18" s="208"/>
      <c r="K18" s="498"/>
      <c r="L18" s="209"/>
      <c r="M18" s="207"/>
      <c r="N18" s="207"/>
      <c r="O18" s="207"/>
      <c r="P18" s="207"/>
      <c r="Q18" s="208"/>
      <c r="R18" s="206"/>
      <c r="S18" s="206"/>
      <c r="T18" s="206"/>
      <c r="U18" s="206"/>
      <c r="V18" s="209"/>
      <c r="X18" s="162">
        <f t="shared" ref="X18:X81" si="1">SUM(D18:I18)</f>
        <v>0</v>
      </c>
      <c r="Y18" s="158">
        <f t="shared" ref="Y18:Y81" si="2">SUM(J18:L18)</f>
        <v>0</v>
      </c>
      <c r="Z18" s="158">
        <f t="shared" ref="Z18:Z81" si="3">SUM(M18:P18)</f>
        <v>0</v>
      </c>
      <c r="AA18" s="959">
        <f t="shared" ref="AA18:AA81" si="4">SUM(Q18:V18)</f>
        <v>0</v>
      </c>
      <c r="AC18" s="162">
        <f t="shared" ref="AC18:AC81" si="5">IF(C18="",X18,C18-X18)</f>
        <v>0</v>
      </c>
      <c r="AD18" s="158">
        <f t="shared" ref="AD18:AD81" si="6">IF(C18="",Y18,C18-Y18)</f>
        <v>0</v>
      </c>
      <c r="AE18" s="158">
        <f t="shared" ref="AE18:AE81" si="7">IF(C18="",Z18,C18-Z18)</f>
        <v>0</v>
      </c>
      <c r="AF18" s="163">
        <f t="shared" ref="AF18:AF81" si="8">IF(C18="",AA18,C18-AA18)</f>
        <v>0</v>
      </c>
    </row>
    <row r="19" spans="1:32" x14ac:dyDescent="0.25">
      <c r="A19" s="150" t="str">
        <f>IF(ISBLANK('B1'!A19),"",'B1'!A19)</f>
        <v/>
      </c>
      <c r="B19" s="153" t="str">
        <f>IF(ISBLANK('B1'!B19),"",'B1'!B19)</f>
        <v/>
      </c>
      <c r="C19" s="266" t="str">
        <f>IF(ISBLANK('B1'!P19),"",'B1'!P19)</f>
        <v/>
      </c>
      <c r="D19" s="205"/>
      <c r="E19" s="206"/>
      <c r="F19" s="206"/>
      <c r="G19" s="206"/>
      <c r="H19" s="206"/>
      <c r="I19" s="206"/>
      <c r="J19" s="208"/>
      <c r="K19" s="498"/>
      <c r="L19" s="209"/>
      <c r="M19" s="207"/>
      <c r="N19" s="207"/>
      <c r="O19" s="207"/>
      <c r="P19" s="207"/>
      <c r="Q19" s="208"/>
      <c r="R19" s="206"/>
      <c r="S19" s="206"/>
      <c r="T19" s="206"/>
      <c r="U19" s="206"/>
      <c r="V19" s="209"/>
      <c r="X19" s="162">
        <f t="shared" si="1"/>
        <v>0</v>
      </c>
      <c r="Y19" s="158">
        <f t="shared" si="2"/>
        <v>0</v>
      </c>
      <c r="Z19" s="158">
        <f t="shared" si="3"/>
        <v>0</v>
      </c>
      <c r="AA19" s="959">
        <f t="shared" si="4"/>
        <v>0</v>
      </c>
      <c r="AC19" s="162">
        <f t="shared" si="5"/>
        <v>0</v>
      </c>
      <c r="AD19" s="158">
        <f t="shared" si="6"/>
        <v>0</v>
      </c>
      <c r="AE19" s="158">
        <f t="shared" si="7"/>
        <v>0</v>
      </c>
      <c r="AF19" s="163">
        <f t="shared" si="8"/>
        <v>0</v>
      </c>
    </row>
    <row r="20" spans="1:32" x14ac:dyDescent="0.25">
      <c r="A20" s="150" t="str">
        <f>IF(ISBLANK('B1'!A20),"",'B1'!A20)</f>
        <v/>
      </c>
      <c r="B20" s="153" t="str">
        <f>IF(ISBLANK('B1'!B20),"",'B1'!B20)</f>
        <v/>
      </c>
      <c r="C20" s="266" t="str">
        <f>IF(ISBLANK('B1'!P20),"",'B1'!P20)</f>
        <v/>
      </c>
      <c r="D20" s="205"/>
      <c r="E20" s="206"/>
      <c r="F20" s="206"/>
      <c r="G20" s="206"/>
      <c r="H20" s="206"/>
      <c r="I20" s="206"/>
      <c r="J20" s="208"/>
      <c r="K20" s="498"/>
      <c r="L20" s="209"/>
      <c r="M20" s="207"/>
      <c r="N20" s="207"/>
      <c r="O20" s="207"/>
      <c r="P20" s="207"/>
      <c r="Q20" s="208"/>
      <c r="R20" s="206"/>
      <c r="S20" s="206"/>
      <c r="T20" s="206"/>
      <c r="U20" s="206"/>
      <c r="V20" s="209"/>
      <c r="X20" s="162">
        <f t="shared" si="1"/>
        <v>0</v>
      </c>
      <c r="Y20" s="158">
        <f t="shared" si="2"/>
        <v>0</v>
      </c>
      <c r="Z20" s="158">
        <f t="shared" si="3"/>
        <v>0</v>
      </c>
      <c r="AA20" s="959">
        <f t="shared" si="4"/>
        <v>0</v>
      </c>
      <c r="AC20" s="162">
        <f t="shared" si="5"/>
        <v>0</v>
      </c>
      <c r="AD20" s="158">
        <f t="shared" si="6"/>
        <v>0</v>
      </c>
      <c r="AE20" s="158">
        <f t="shared" si="7"/>
        <v>0</v>
      </c>
      <c r="AF20" s="163">
        <f t="shared" si="8"/>
        <v>0</v>
      </c>
    </row>
    <row r="21" spans="1:32" x14ac:dyDescent="0.25">
      <c r="A21" s="150" t="str">
        <f>IF(ISBLANK('B1'!A21),"",'B1'!A21)</f>
        <v/>
      </c>
      <c r="B21" s="153" t="str">
        <f>IF(ISBLANK('B1'!B21),"",'B1'!B21)</f>
        <v/>
      </c>
      <c r="C21" s="266" t="str">
        <f>IF(ISBLANK('B1'!P21),"",'B1'!P21)</f>
        <v/>
      </c>
      <c r="D21" s="205"/>
      <c r="E21" s="206"/>
      <c r="F21" s="206"/>
      <c r="G21" s="206"/>
      <c r="H21" s="206"/>
      <c r="I21" s="206"/>
      <c r="J21" s="208"/>
      <c r="K21" s="498"/>
      <c r="L21" s="209"/>
      <c r="M21" s="207"/>
      <c r="N21" s="207"/>
      <c r="O21" s="207"/>
      <c r="P21" s="207"/>
      <c r="Q21" s="208"/>
      <c r="R21" s="206"/>
      <c r="S21" s="206"/>
      <c r="T21" s="206"/>
      <c r="U21" s="206"/>
      <c r="V21" s="209"/>
      <c r="X21" s="162">
        <f t="shared" si="1"/>
        <v>0</v>
      </c>
      <c r="Y21" s="158">
        <f t="shared" si="2"/>
        <v>0</v>
      </c>
      <c r="Z21" s="158">
        <f t="shared" si="3"/>
        <v>0</v>
      </c>
      <c r="AA21" s="959">
        <f t="shared" si="4"/>
        <v>0</v>
      </c>
      <c r="AC21" s="162">
        <f t="shared" si="5"/>
        <v>0</v>
      </c>
      <c r="AD21" s="158">
        <f t="shared" si="6"/>
        <v>0</v>
      </c>
      <c r="AE21" s="158">
        <f t="shared" si="7"/>
        <v>0</v>
      </c>
      <c r="AF21" s="163">
        <f t="shared" si="8"/>
        <v>0</v>
      </c>
    </row>
    <row r="22" spans="1:32" x14ac:dyDescent="0.25">
      <c r="A22" s="150" t="str">
        <f>IF(ISBLANK('B1'!A22),"",'B1'!A22)</f>
        <v/>
      </c>
      <c r="B22" s="153" t="str">
        <f>IF(ISBLANK('B1'!B22),"",'B1'!B22)</f>
        <v/>
      </c>
      <c r="C22" s="266" t="str">
        <f>IF(ISBLANK('B1'!P22),"",'B1'!P22)</f>
        <v/>
      </c>
      <c r="D22" s="205"/>
      <c r="E22" s="206"/>
      <c r="F22" s="206"/>
      <c r="G22" s="206"/>
      <c r="H22" s="206"/>
      <c r="I22" s="206"/>
      <c r="J22" s="208"/>
      <c r="K22" s="498"/>
      <c r="L22" s="209"/>
      <c r="M22" s="207"/>
      <c r="N22" s="207"/>
      <c r="O22" s="207"/>
      <c r="P22" s="207"/>
      <c r="Q22" s="208"/>
      <c r="R22" s="206"/>
      <c r="S22" s="206"/>
      <c r="T22" s="206"/>
      <c r="U22" s="206"/>
      <c r="V22" s="209"/>
      <c r="X22" s="162">
        <f t="shared" si="1"/>
        <v>0</v>
      </c>
      <c r="Y22" s="158">
        <f t="shared" si="2"/>
        <v>0</v>
      </c>
      <c r="Z22" s="158">
        <f t="shared" si="3"/>
        <v>0</v>
      </c>
      <c r="AA22" s="959">
        <f t="shared" si="4"/>
        <v>0</v>
      </c>
      <c r="AC22" s="162">
        <f t="shared" si="5"/>
        <v>0</v>
      </c>
      <c r="AD22" s="158">
        <f t="shared" si="6"/>
        <v>0</v>
      </c>
      <c r="AE22" s="158">
        <f t="shared" si="7"/>
        <v>0</v>
      </c>
      <c r="AF22" s="163">
        <f t="shared" si="8"/>
        <v>0</v>
      </c>
    </row>
    <row r="23" spans="1:32" x14ac:dyDescent="0.25">
      <c r="A23" s="150" t="str">
        <f>IF(ISBLANK('B1'!A23),"",'B1'!A23)</f>
        <v/>
      </c>
      <c r="B23" s="153" t="str">
        <f>IF(ISBLANK('B1'!B23),"",'B1'!B23)</f>
        <v/>
      </c>
      <c r="C23" s="266" t="str">
        <f>IF(ISBLANK('B1'!P23),"",'B1'!P23)</f>
        <v/>
      </c>
      <c r="D23" s="205"/>
      <c r="E23" s="206"/>
      <c r="F23" s="206"/>
      <c r="G23" s="206"/>
      <c r="H23" s="206"/>
      <c r="I23" s="206"/>
      <c r="J23" s="208"/>
      <c r="K23" s="498"/>
      <c r="L23" s="209"/>
      <c r="M23" s="207"/>
      <c r="N23" s="207"/>
      <c r="O23" s="207"/>
      <c r="P23" s="207"/>
      <c r="Q23" s="208"/>
      <c r="R23" s="206"/>
      <c r="S23" s="206"/>
      <c r="T23" s="206"/>
      <c r="U23" s="206"/>
      <c r="V23" s="209"/>
      <c r="X23" s="162">
        <f t="shared" si="1"/>
        <v>0</v>
      </c>
      <c r="Y23" s="158">
        <f t="shared" si="2"/>
        <v>0</v>
      </c>
      <c r="Z23" s="158">
        <f t="shared" si="3"/>
        <v>0</v>
      </c>
      <c r="AA23" s="959">
        <f t="shared" si="4"/>
        <v>0</v>
      </c>
      <c r="AC23" s="162">
        <f t="shared" si="5"/>
        <v>0</v>
      </c>
      <c r="AD23" s="158">
        <f t="shared" si="6"/>
        <v>0</v>
      </c>
      <c r="AE23" s="158">
        <f t="shared" si="7"/>
        <v>0</v>
      </c>
      <c r="AF23" s="163">
        <f t="shared" si="8"/>
        <v>0</v>
      </c>
    </row>
    <row r="24" spans="1:32" x14ac:dyDescent="0.25">
      <c r="A24" s="150" t="str">
        <f>IF(ISBLANK('B1'!A24),"",'B1'!A24)</f>
        <v/>
      </c>
      <c r="B24" s="153" t="str">
        <f>IF(ISBLANK('B1'!B24),"",'B1'!B24)</f>
        <v/>
      </c>
      <c r="C24" s="266" t="str">
        <f>IF(ISBLANK('B1'!P24),"",'B1'!P24)</f>
        <v/>
      </c>
      <c r="D24" s="205"/>
      <c r="E24" s="206"/>
      <c r="F24" s="206"/>
      <c r="G24" s="206"/>
      <c r="H24" s="206"/>
      <c r="I24" s="206"/>
      <c r="J24" s="208"/>
      <c r="K24" s="498"/>
      <c r="L24" s="209"/>
      <c r="M24" s="207"/>
      <c r="N24" s="207"/>
      <c r="O24" s="207"/>
      <c r="P24" s="207"/>
      <c r="Q24" s="208"/>
      <c r="R24" s="206"/>
      <c r="S24" s="206"/>
      <c r="T24" s="206"/>
      <c r="U24" s="206"/>
      <c r="V24" s="209"/>
      <c r="X24" s="162">
        <f t="shared" si="1"/>
        <v>0</v>
      </c>
      <c r="Y24" s="158">
        <f t="shared" si="2"/>
        <v>0</v>
      </c>
      <c r="Z24" s="158">
        <f t="shared" si="3"/>
        <v>0</v>
      </c>
      <c r="AA24" s="959">
        <f t="shared" si="4"/>
        <v>0</v>
      </c>
      <c r="AC24" s="162">
        <f t="shared" si="5"/>
        <v>0</v>
      </c>
      <c r="AD24" s="158">
        <f t="shared" si="6"/>
        <v>0</v>
      </c>
      <c r="AE24" s="158">
        <f t="shared" si="7"/>
        <v>0</v>
      </c>
      <c r="AF24" s="163">
        <f t="shared" si="8"/>
        <v>0</v>
      </c>
    </row>
    <row r="25" spans="1:32" x14ac:dyDescent="0.25">
      <c r="A25" s="150" t="str">
        <f>IF(ISBLANK('B1'!A25),"",'B1'!A25)</f>
        <v/>
      </c>
      <c r="B25" s="153" t="str">
        <f>IF(ISBLANK('B1'!B25),"",'B1'!B25)</f>
        <v/>
      </c>
      <c r="C25" s="266" t="str">
        <f>IF(ISBLANK('B1'!P25),"",'B1'!P25)</f>
        <v/>
      </c>
      <c r="D25" s="205"/>
      <c r="E25" s="206"/>
      <c r="F25" s="206"/>
      <c r="G25" s="206"/>
      <c r="H25" s="206"/>
      <c r="I25" s="206"/>
      <c r="J25" s="208"/>
      <c r="K25" s="498"/>
      <c r="L25" s="209"/>
      <c r="M25" s="207"/>
      <c r="N25" s="207"/>
      <c r="O25" s="207"/>
      <c r="P25" s="207"/>
      <c r="Q25" s="208"/>
      <c r="R25" s="206"/>
      <c r="S25" s="206"/>
      <c r="T25" s="206"/>
      <c r="U25" s="206"/>
      <c r="V25" s="209"/>
      <c r="X25" s="162">
        <f t="shared" si="1"/>
        <v>0</v>
      </c>
      <c r="Y25" s="158">
        <f t="shared" si="2"/>
        <v>0</v>
      </c>
      <c r="Z25" s="158">
        <f t="shared" si="3"/>
        <v>0</v>
      </c>
      <c r="AA25" s="959">
        <f t="shared" si="4"/>
        <v>0</v>
      </c>
      <c r="AC25" s="162">
        <f t="shared" si="5"/>
        <v>0</v>
      </c>
      <c r="AD25" s="158">
        <f t="shared" si="6"/>
        <v>0</v>
      </c>
      <c r="AE25" s="158">
        <f t="shared" si="7"/>
        <v>0</v>
      </c>
      <c r="AF25" s="163">
        <f t="shared" si="8"/>
        <v>0</v>
      </c>
    </row>
    <row r="26" spans="1:32" x14ac:dyDescent="0.25">
      <c r="A26" s="150" t="str">
        <f>IF(ISBLANK('B1'!A26),"",'B1'!A26)</f>
        <v/>
      </c>
      <c r="B26" s="153" t="str">
        <f>IF(ISBLANK('B1'!B26),"",'B1'!B26)</f>
        <v/>
      </c>
      <c r="C26" s="266" t="str">
        <f>IF(ISBLANK('B1'!P26),"",'B1'!P26)</f>
        <v/>
      </c>
      <c r="D26" s="205"/>
      <c r="E26" s="206"/>
      <c r="F26" s="206"/>
      <c r="G26" s="206"/>
      <c r="H26" s="206"/>
      <c r="I26" s="206"/>
      <c r="J26" s="208"/>
      <c r="K26" s="498"/>
      <c r="L26" s="209"/>
      <c r="M26" s="207"/>
      <c r="N26" s="207"/>
      <c r="O26" s="207"/>
      <c r="P26" s="207"/>
      <c r="Q26" s="208"/>
      <c r="R26" s="206"/>
      <c r="S26" s="206"/>
      <c r="T26" s="206"/>
      <c r="U26" s="206"/>
      <c r="V26" s="209"/>
      <c r="X26" s="162">
        <f t="shared" si="1"/>
        <v>0</v>
      </c>
      <c r="Y26" s="158">
        <f t="shared" si="2"/>
        <v>0</v>
      </c>
      <c r="Z26" s="158">
        <f t="shared" si="3"/>
        <v>0</v>
      </c>
      <c r="AA26" s="959">
        <f t="shared" si="4"/>
        <v>0</v>
      </c>
      <c r="AC26" s="162">
        <f t="shared" si="5"/>
        <v>0</v>
      </c>
      <c r="AD26" s="158">
        <f t="shared" si="6"/>
        <v>0</v>
      </c>
      <c r="AE26" s="158">
        <f t="shared" si="7"/>
        <v>0</v>
      </c>
      <c r="AF26" s="163">
        <f t="shared" si="8"/>
        <v>0</v>
      </c>
    </row>
    <row r="27" spans="1:32" x14ac:dyDescent="0.25">
      <c r="A27" s="150" t="str">
        <f>IF(ISBLANK('B1'!A27),"",'B1'!A27)</f>
        <v/>
      </c>
      <c r="B27" s="153" t="str">
        <f>IF(ISBLANK('B1'!B27),"",'B1'!B27)</f>
        <v/>
      </c>
      <c r="C27" s="266" t="str">
        <f>IF(ISBLANK('B1'!P27),"",'B1'!P27)</f>
        <v/>
      </c>
      <c r="D27" s="205"/>
      <c r="E27" s="206"/>
      <c r="F27" s="206"/>
      <c r="G27" s="206"/>
      <c r="H27" s="206"/>
      <c r="I27" s="206"/>
      <c r="J27" s="208"/>
      <c r="K27" s="498"/>
      <c r="L27" s="209"/>
      <c r="M27" s="207"/>
      <c r="N27" s="207"/>
      <c r="O27" s="207"/>
      <c r="P27" s="207"/>
      <c r="Q27" s="208"/>
      <c r="R27" s="206"/>
      <c r="S27" s="206"/>
      <c r="T27" s="206"/>
      <c r="U27" s="206"/>
      <c r="V27" s="209"/>
      <c r="X27" s="162">
        <f t="shared" si="1"/>
        <v>0</v>
      </c>
      <c r="Y27" s="158">
        <f t="shared" si="2"/>
        <v>0</v>
      </c>
      <c r="Z27" s="158">
        <f t="shared" si="3"/>
        <v>0</v>
      </c>
      <c r="AA27" s="959">
        <f t="shared" si="4"/>
        <v>0</v>
      </c>
      <c r="AC27" s="162">
        <f t="shared" si="5"/>
        <v>0</v>
      </c>
      <c r="AD27" s="158">
        <f t="shared" si="6"/>
        <v>0</v>
      </c>
      <c r="AE27" s="158">
        <f t="shared" si="7"/>
        <v>0</v>
      </c>
      <c r="AF27" s="163">
        <f t="shared" si="8"/>
        <v>0</v>
      </c>
    </row>
    <row r="28" spans="1:32" x14ac:dyDescent="0.25">
      <c r="A28" s="150" t="str">
        <f>IF(ISBLANK('B1'!A28),"",'B1'!A28)</f>
        <v/>
      </c>
      <c r="B28" s="153" t="str">
        <f>IF(ISBLANK('B1'!B28),"",'B1'!B28)</f>
        <v/>
      </c>
      <c r="C28" s="266" t="str">
        <f>IF(ISBLANK('B1'!P28),"",'B1'!P28)</f>
        <v/>
      </c>
      <c r="D28" s="205"/>
      <c r="E28" s="206"/>
      <c r="F28" s="206"/>
      <c r="G28" s="206"/>
      <c r="H28" s="206"/>
      <c r="I28" s="206"/>
      <c r="J28" s="208"/>
      <c r="K28" s="498"/>
      <c r="L28" s="209"/>
      <c r="M28" s="207"/>
      <c r="N28" s="207"/>
      <c r="O28" s="207"/>
      <c r="P28" s="207"/>
      <c r="Q28" s="208"/>
      <c r="R28" s="206"/>
      <c r="S28" s="206"/>
      <c r="T28" s="206"/>
      <c r="U28" s="206"/>
      <c r="V28" s="209"/>
      <c r="X28" s="162">
        <f t="shared" si="1"/>
        <v>0</v>
      </c>
      <c r="Y28" s="158">
        <f t="shared" si="2"/>
        <v>0</v>
      </c>
      <c r="Z28" s="158">
        <f t="shared" si="3"/>
        <v>0</v>
      </c>
      <c r="AA28" s="959">
        <f t="shared" si="4"/>
        <v>0</v>
      </c>
      <c r="AC28" s="162">
        <f t="shared" si="5"/>
        <v>0</v>
      </c>
      <c r="AD28" s="158">
        <f t="shared" si="6"/>
        <v>0</v>
      </c>
      <c r="AE28" s="158">
        <f t="shared" si="7"/>
        <v>0</v>
      </c>
      <c r="AF28" s="163">
        <f t="shared" si="8"/>
        <v>0</v>
      </c>
    </row>
    <row r="29" spans="1:32" x14ac:dyDescent="0.25">
      <c r="A29" s="150" t="str">
        <f>IF(ISBLANK('B1'!A29),"",'B1'!A29)</f>
        <v/>
      </c>
      <c r="B29" s="153" t="str">
        <f>IF(ISBLANK('B1'!B29),"",'B1'!B29)</f>
        <v/>
      </c>
      <c r="C29" s="266" t="str">
        <f>IF(ISBLANK('B1'!P29),"",'B1'!P29)</f>
        <v/>
      </c>
      <c r="D29" s="205"/>
      <c r="E29" s="206"/>
      <c r="F29" s="206"/>
      <c r="G29" s="206"/>
      <c r="H29" s="206"/>
      <c r="I29" s="206"/>
      <c r="J29" s="208"/>
      <c r="K29" s="498"/>
      <c r="L29" s="209"/>
      <c r="M29" s="207"/>
      <c r="N29" s="207"/>
      <c r="O29" s="207"/>
      <c r="P29" s="207"/>
      <c r="Q29" s="208"/>
      <c r="R29" s="206"/>
      <c r="S29" s="206"/>
      <c r="T29" s="206"/>
      <c r="U29" s="206"/>
      <c r="V29" s="209"/>
      <c r="X29" s="162">
        <f t="shared" si="1"/>
        <v>0</v>
      </c>
      <c r="Y29" s="158">
        <f t="shared" si="2"/>
        <v>0</v>
      </c>
      <c r="Z29" s="158">
        <f t="shared" si="3"/>
        <v>0</v>
      </c>
      <c r="AA29" s="959">
        <f t="shared" si="4"/>
        <v>0</v>
      </c>
      <c r="AC29" s="162">
        <f t="shared" si="5"/>
        <v>0</v>
      </c>
      <c r="AD29" s="158">
        <f t="shared" si="6"/>
        <v>0</v>
      </c>
      <c r="AE29" s="158">
        <f t="shared" si="7"/>
        <v>0</v>
      </c>
      <c r="AF29" s="163">
        <f t="shared" si="8"/>
        <v>0</v>
      </c>
    </row>
    <row r="30" spans="1:32" x14ac:dyDescent="0.25">
      <c r="A30" s="150" t="str">
        <f>IF(ISBLANK('B1'!A30),"",'B1'!A30)</f>
        <v/>
      </c>
      <c r="B30" s="153" t="str">
        <f>IF(ISBLANK('B1'!B30),"",'B1'!B30)</f>
        <v/>
      </c>
      <c r="C30" s="266" t="str">
        <f>IF(ISBLANK('B1'!P30),"",'B1'!P30)</f>
        <v/>
      </c>
      <c r="D30" s="205"/>
      <c r="E30" s="206"/>
      <c r="F30" s="206"/>
      <c r="G30" s="206"/>
      <c r="H30" s="206"/>
      <c r="I30" s="206"/>
      <c r="J30" s="208"/>
      <c r="K30" s="498"/>
      <c r="L30" s="209"/>
      <c r="M30" s="207"/>
      <c r="N30" s="207"/>
      <c r="O30" s="207"/>
      <c r="P30" s="207"/>
      <c r="Q30" s="208"/>
      <c r="R30" s="206"/>
      <c r="S30" s="206"/>
      <c r="T30" s="206"/>
      <c r="U30" s="206"/>
      <c r="V30" s="209"/>
      <c r="X30" s="162">
        <f t="shared" si="1"/>
        <v>0</v>
      </c>
      <c r="Y30" s="158">
        <f t="shared" si="2"/>
        <v>0</v>
      </c>
      <c r="Z30" s="158">
        <f t="shared" si="3"/>
        <v>0</v>
      </c>
      <c r="AA30" s="959">
        <f t="shared" si="4"/>
        <v>0</v>
      </c>
      <c r="AC30" s="162">
        <f t="shared" si="5"/>
        <v>0</v>
      </c>
      <c r="AD30" s="158">
        <f t="shared" si="6"/>
        <v>0</v>
      </c>
      <c r="AE30" s="158">
        <f t="shared" si="7"/>
        <v>0</v>
      </c>
      <c r="AF30" s="163">
        <f t="shared" si="8"/>
        <v>0</v>
      </c>
    </row>
    <row r="31" spans="1:32" x14ac:dyDescent="0.25">
      <c r="A31" s="150" t="str">
        <f>IF(ISBLANK('B1'!A31),"",'B1'!A31)</f>
        <v/>
      </c>
      <c r="B31" s="153" t="str">
        <f>IF(ISBLANK('B1'!B31),"",'B1'!B31)</f>
        <v/>
      </c>
      <c r="C31" s="266" t="str">
        <f>IF(ISBLANK('B1'!P31),"",'B1'!P31)</f>
        <v/>
      </c>
      <c r="D31" s="205"/>
      <c r="E31" s="206"/>
      <c r="F31" s="206"/>
      <c r="G31" s="206"/>
      <c r="H31" s="206"/>
      <c r="I31" s="206"/>
      <c r="J31" s="208"/>
      <c r="K31" s="498"/>
      <c r="L31" s="209"/>
      <c r="M31" s="207"/>
      <c r="N31" s="207"/>
      <c r="O31" s="207"/>
      <c r="P31" s="207"/>
      <c r="Q31" s="208"/>
      <c r="R31" s="206"/>
      <c r="S31" s="206"/>
      <c r="T31" s="206"/>
      <c r="U31" s="206"/>
      <c r="V31" s="209"/>
      <c r="X31" s="162">
        <f t="shared" si="1"/>
        <v>0</v>
      </c>
      <c r="Y31" s="158">
        <f t="shared" si="2"/>
        <v>0</v>
      </c>
      <c r="Z31" s="158">
        <f t="shared" si="3"/>
        <v>0</v>
      </c>
      <c r="AA31" s="959">
        <f t="shared" si="4"/>
        <v>0</v>
      </c>
      <c r="AC31" s="162">
        <f t="shared" si="5"/>
        <v>0</v>
      </c>
      <c r="AD31" s="158">
        <f t="shared" si="6"/>
        <v>0</v>
      </c>
      <c r="AE31" s="158">
        <f t="shared" si="7"/>
        <v>0</v>
      </c>
      <c r="AF31" s="163">
        <f t="shared" si="8"/>
        <v>0</v>
      </c>
    </row>
    <row r="32" spans="1:32" x14ac:dyDescent="0.25">
      <c r="A32" s="150" t="str">
        <f>IF(ISBLANK('B1'!A32),"",'B1'!A32)</f>
        <v/>
      </c>
      <c r="B32" s="153" t="str">
        <f>IF(ISBLANK('B1'!B32),"",'B1'!B32)</f>
        <v/>
      </c>
      <c r="C32" s="266" t="str">
        <f>IF(ISBLANK('B1'!P32),"",'B1'!P32)</f>
        <v/>
      </c>
      <c r="D32" s="205"/>
      <c r="E32" s="206"/>
      <c r="F32" s="206"/>
      <c r="G32" s="206"/>
      <c r="H32" s="206"/>
      <c r="I32" s="206"/>
      <c r="J32" s="208"/>
      <c r="K32" s="498"/>
      <c r="L32" s="209"/>
      <c r="M32" s="207"/>
      <c r="N32" s="207"/>
      <c r="O32" s="207"/>
      <c r="P32" s="207"/>
      <c r="Q32" s="208"/>
      <c r="R32" s="206"/>
      <c r="S32" s="206"/>
      <c r="T32" s="206"/>
      <c r="U32" s="206"/>
      <c r="V32" s="209"/>
      <c r="X32" s="162">
        <f t="shared" si="1"/>
        <v>0</v>
      </c>
      <c r="Y32" s="158">
        <f t="shared" si="2"/>
        <v>0</v>
      </c>
      <c r="Z32" s="158">
        <f t="shared" si="3"/>
        <v>0</v>
      </c>
      <c r="AA32" s="959">
        <f t="shared" si="4"/>
        <v>0</v>
      </c>
      <c r="AC32" s="162">
        <f t="shared" si="5"/>
        <v>0</v>
      </c>
      <c r="AD32" s="158">
        <f t="shared" si="6"/>
        <v>0</v>
      </c>
      <c r="AE32" s="158">
        <f t="shared" si="7"/>
        <v>0</v>
      </c>
      <c r="AF32" s="163">
        <f t="shared" si="8"/>
        <v>0</v>
      </c>
    </row>
    <row r="33" spans="1:32" x14ac:dyDescent="0.25">
      <c r="A33" s="150" t="str">
        <f>IF(ISBLANK('B1'!A33),"",'B1'!A33)</f>
        <v/>
      </c>
      <c r="B33" s="153" t="str">
        <f>IF(ISBLANK('B1'!B33),"",'B1'!B33)</f>
        <v/>
      </c>
      <c r="C33" s="266" t="str">
        <f>IF(ISBLANK('B1'!P33),"",'B1'!P33)</f>
        <v/>
      </c>
      <c r="D33" s="205"/>
      <c r="E33" s="206"/>
      <c r="F33" s="206"/>
      <c r="G33" s="206"/>
      <c r="H33" s="206"/>
      <c r="I33" s="206"/>
      <c r="J33" s="208"/>
      <c r="K33" s="498"/>
      <c r="L33" s="209"/>
      <c r="M33" s="207"/>
      <c r="N33" s="207"/>
      <c r="O33" s="207"/>
      <c r="P33" s="207"/>
      <c r="Q33" s="208"/>
      <c r="R33" s="206"/>
      <c r="S33" s="206"/>
      <c r="T33" s="206"/>
      <c r="U33" s="206"/>
      <c r="V33" s="209"/>
      <c r="X33" s="162">
        <f t="shared" si="1"/>
        <v>0</v>
      </c>
      <c r="Y33" s="158">
        <f t="shared" si="2"/>
        <v>0</v>
      </c>
      <c r="Z33" s="158">
        <f t="shared" si="3"/>
        <v>0</v>
      </c>
      <c r="AA33" s="959">
        <f t="shared" si="4"/>
        <v>0</v>
      </c>
      <c r="AC33" s="162">
        <f t="shared" si="5"/>
        <v>0</v>
      </c>
      <c r="AD33" s="158">
        <f t="shared" si="6"/>
        <v>0</v>
      </c>
      <c r="AE33" s="158">
        <f t="shared" si="7"/>
        <v>0</v>
      </c>
      <c r="AF33" s="163">
        <f t="shared" si="8"/>
        <v>0</v>
      </c>
    </row>
    <row r="34" spans="1:32" x14ac:dyDescent="0.25">
      <c r="A34" s="150" t="str">
        <f>IF(ISBLANK('B1'!A34),"",'B1'!A34)</f>
        <v/>
      </c>
      <c r="B34" s="153" t="str">
        <f>IF(ISBLANK('B1'!B34),"",'B1'!B34)</f>
        <v/>
      </c>
      <c r="C34" s="266" t="str">
        <f>IF(ISBLANK('B1'!P34),"",'B1'!P34)</f>
        <v/>
      </c>
      <c r="D34" s="205"/>
      <c r="E34" s="206"/>
      <c r="F34" s="206"/>
      <c r="G34" s="206"/>
      <c r="H34" s="206"/>
      <c r="I34" s="206"/>
      <c r="J34" s="208"/>
      <c r="K34" s="498"/>
      <c r="L34" s="209"/>
      <c r="M34" s="207"/>
      <c r="N34" s="207"/>
      <c r="O34" s="207"/>
      <c r="P34" s="207"/>
      <c r="Q34" s="208"/>
      <c r="R34" s="206"/>
      <c r="S34" s="206"/>
      <c r="T34" s="206"/>
      <c r="U34" s="206"/>
      <c r="V34" s="209"/>
      <c r="X34" s="162">
        <f t="shared" si="1"/>
        <v>0</v>
      </c>
      <c r="Y34" s="158">
        <f t="shared" si="2"/>
        <v>0</v>
      </c>
      <c r="Z34" s="158">
        <f t="shared" si="3"/>
        <v>0</v>
      </c>
      <c r="AA34" s="959">
        <f t="shared" si="4"/>
        <v>0</v>
      </c>
      <c r="AC34" s="162">
        <f t="shared" si="5"/>
        <v>0</v>
      </c>
      <c r="AD34" s="158">
        <f t="shared" si="6"/>
        <v>0</v>
      </c>
      <c r="AE34" s="158">
        <f t="shared" si="7"/>
        <v>0</v>
      </c>
      <c r="AF34" s="163">
        <f t="shared" si="8"/>
        <v>0</v>
      </c>
    </row>
    <row r="35" spans="1:32" x14ac:dyDescent="0.25">
      <c r="A35" s="150" t="str">
        <f>IF(ISBLANK('B1'!A35),"",'B1'!A35)</f>
        <v/>
      </c>
      <c r="B35" s="153" t="str">
        <f>IF(ISBLANK('B1'!B35),"",'B1'!B35)</f>
        <v/>
      </c>
      <c r="C35" s="266" t="str">
        <f>IF(ISBLANK('B1'!P35),"",'B1'!P35)</f>
        <v/>
      </c>
      <c r="D35" s="205"/>
      <c r="E35" s="206"/>
      <c r="F35" s="206"/>
      <c r="G35" s="206"/>
      <c r="H35" s="206"/>
      <c r="I35" s="206"/>
      <c r="J35" s="208"/>
      <c r="K35" s="498"/>
      <c r="L35" s="209"/>
      <c r="M35" s="207"/>
      <c r="N35" s="207"/>
      <c r="O35" s="207"/>
      <c r="P35" s="207"/>
      <c r="Q35" s="208"/>
      <c r="R35" s="206"/>
      <c r="S35" s="206"/>
      <c r="T35" s="206"/>
      <c r="U35" s="206"/>
      <c r="V35" s="209"/>
      <c r="X35" s="162">
        <f t="shared" si="1"/>
        <v>0</v>
      </c>
      <c r="Y35" s="158">
        <f t="shared" si="2"/>
        <v>0</v>
      </c>
      <c r="Z35" s="158">
        <f t="shared" si="3"/>
        <v>0</v>
      </c>
      <c r="AA35" s="959">
        <f t="shared" si="4"/>
        <v>0</v>
      </c>
      <c r="AC35" s="162">
        <f t="shared" si="5"/>
        <v>0</v>
      </c>
      <c r="AD35" s="158">
        <f t="shared" si="6"/>
        <v>0</v>
      </c>
      <c r="AE35" s="158">
        <f t="shared" si="7"/>
        <v>0</v>
      </c>
      <c r="AF35" s="163">
        <f t="shared" si="8"/>
        <v>0</v>
      </c>
    </row>
    <row r="36" spans="1:32" x14ac:dyDescent="0.25">
      <c r="A36" s="150" t="str">
        <f>IF(ISBLANK('B1'!A36),"",'B1'!A36)</f>
        <v/>
      </c>
      <c r="B36" s="153" t="str">
        <f>IF(ISBLANK('B1'!B36),"",'B1'!B36)</f>
        <v/>
      </c>
      <c r="C36" s="266" t="str">
        <f>IF(ISBLANK('B1'!P36),"",'B1'!P36)</f>
        <v/>
      </c>
      <c r="D36" s="205"/>
      <c r="E36" s="206"/>
      <c r="F36" s="206"/>
      <c r="G36" s="206"/>
      <c r="H36" s="206"/>
      <c r="I36" s="206"/>
      <c r="J36" s="208"/>
      <c r="K36" s="498"/>
      <c r="L36" s="209"/>
      <c r="M36" s="207"/>
      <c r="N36" s="207"/>
      <c r="O36" s="207"/>
      <c r="P36" s="207"/>
      <c r="Q36" s="208"/>
      <c r="R36" s="206"/>
      <c r="S36" s="206"/>
      <c r="T36" s="206"/>
      <c r="U36" s="206"/>
      <c r="V36" s="209"/>
      <c r="X36" s="162">
        <f t="shared" si="1"/>
        <v>0</v>
      </c>
      <c r="Y36" s="158">
        <f t="shared" si="2"/>
        <v>0</v>
      </c>
      <c r="Z36" s="158">
        <f t="shared" si="3"/>
        <v>0</v>
      </c>
      <c r="AA36" s="959">
        <f t="shared" si="4"/>
        <v>0</v>
      </c>
      <c r="AC36" s="162">
        <f t="shared" si="5"/>
        <v>0</v>
      </c>
      <c r="AD36" s="158">
        <f t="shared" si="6"/>
        <v>0</v>
      </c>
      <c r="AE36" s="158">
        <f t="shared" si="7"/>
        <v>0</v>
      </c>
      <c r="AF36" s="163">
        <f t="shared" si="8"/>
        <v>0</v>
      </c>
    </row>
    <row r="37" spans="1:32" x14ac:dyDescent="0.25">
      <c r="A37" s="150" t="str">
        <f>IF(ISBLANK('B1'!A37),"",'B1'!A37)</f>
        <v/>
      </c>
      <c r="B37" s="153" t="str">
        <f>IF(ISBLANK('B1'!B37),"",'B1'!B37)</f>
        <v/>
      </c>
      <c r="C37" s="266" t="str">
        <f>IF(ISBLANK('B1'!P37),"",'B1'!P37)</f>
        <v/>
      </c>
      <c r="D37" s="205"/>
      <c r="E37" s="206"/>
      <c r="F37" s="206"/>
      <c r="G37" s="206"/>
      <c r="H37" s="206"/>
      <c r="I37" s="206"/>
      <c r="J37" s="208"/>
      <c r="K37" s="498"/>
      <c r="L37" s="209"/>
      <c r="M37" s="207"/>
      <c r="N37" s="207"/>
      <c r="O37" s="207"/>
      <c r="P37" s="207"/>
      <c r="Q37" s="208"/>
      <c r="R37" s="206"/>
      <c r="S37" s="206"/>
      <c r="T37" s="206"/>
      <c r="U37" s="206"/>
      <c r="V37" s="209"/>
      <c r="X37" s="162">
        <f t="shared" si="1"/>
        <v>0</v>
      </c>
      <c r="Y37" s="158">
        <f t="shared" si="2"/>
        <v>0</v>
      </c>
      <c r="Z37" s="158">
        <f t="shared" si="3"/>
        <v>0</v>
      </c>
      <c r="AA37" s="959">
        <f t="shared" si="4"/>
        <v>0</v>
      </c>
      <c r="AC37" s="162">
        <f t="shared" si="5"/>
        <v>0</v>
      </c>
      <c r="AD37" s="158">
        <f t="shared" si="6"/>
        <v>0</v>
      </c>
      <c r="AE37" s="158">
        <f t="shared" si="7"/>
        <v>0</v>
      </c>
      <c r="AF37" s="163">
        <f t="shared" si="8"/>
        <v>0</v>
      </c>
    </row>
    <row r="38" spans="1:32" x14ac:dyDescent="0.25">
      <c r="A38" s="150" t="str">
        <f>IF(ISBLANK('B1'!A38),"",'B1'!A38)</f>
        <v/>
      </c>
      <c r="B38" s="153" t="str">
        <f>IF(ISBLANK('B1'!B38),"",'B1'!B38)</f>
        <v/>
      </c>
      <c r="C38" s="266" t="str">
        <f>IF(ISBLANK('B1'!P38),"",'B1'!P38)</f>
        <v/>
      </c>
      <c r="D38" s="205"/>
      <c r="E38" s="206"/>
      <c r="F38" s="206"/>
      <c r="G38" s="206"/>
      <c r="H38" s="206"/>
      <c r="I38" s="206"/>
      <c r="J38" s="208"/>
      <c r="K38" s="498"/>
      <c r="L38" s="209"/>
      <c r="M38" s="207"/>
      <c r="N38" s="207"/>
      <c r="O38" s="207"/>
      <c r="P38" s="207"/>
      <c r="Q38" s="208"/>
      <c r="R38" s="206"/>
      <c r="S38" s="206"/>
      <c r="T38" s="206"/>
      <c r="U38" s="206"/>
      <c r="V38" s="209"/>
      <c r="X38" s="162">
        <f t="shared" si="1"/>
        <v>0</v>
      </c>
      <c r="Y38" s="158">
        <f t="shared" si="2"/>
        <v>0</v>
      </c>
      <c r="Z38" s="158">
        <f t="shared" si="3"/>
        <v>0</v>
      </c>
      <c r="AA38" s="959">
        <f t="shared" si="4"/>
        <v>0</v>
      </c>
      <c r="AC38" s="162">
        <f t="shared" si="5"/>
        <v>0</v>
      </c>
      <c r="AD38" s="158">
        <f t="shared" si="6"/>
        <v>0</v>
      </c>
      <c r="AE38" s="158">
        <f t="shared" si="7"/>
        <v>0</v>
      </c>
      <c r="AF38" s="163">
        <f t="shared" si="8"/>
        <v>0</v>
      </c>
    </row>
    <row r="39" spans="1:32" x14ac:dyDescent="0.25">
      <c r="A39" s="150" t="str">
        <f>IF(ISBLANK('B1'!A39),"",'B1'!A39)</f>
        <v/>
      </c>
      <c r="B39" s="153" t="str">
        <f>IF(ISBLANK('B1'!B39),"",'B1'!B39)</f>
        <v/>
      </c>
      <c r="C39" s="266" t="str">
        <f>IF(ISBLANK('B1'!P39),"",'B1'!P39)</f>
        <v/>
      </c>
      <c r="D39" s="205"/>
      <c r="E39" s="206"/>
      <c r="F39" s="206"/>
      <c r="G39" s="206"/>
      <c r="H39" s="206"/>
      <c r="I39" s="206"/>
      <c r="J39" s="208"/>
      <c r="K39" s="498"/>
      <c r="L39" s="209"/>
      <c r="M39" s="207"/>
      <c r="N39" s="207"/>
      <c r="O39" s="207"/>
      <c r="P39" s="207"/>
      <c r="Q39" s="208"/>
      <c r="R39" s="206"/>
      <c r="S39" s="206"/>
      <c r="T39" s="206"/>
      <c r="U39" s="206"/>
      <c r="V39" s="209"/>
      <c r="X39" s="162">
        <f t="shared" si="1"/>
        <v>0</v>
      </c>
      <c r="Y39" s="158">
        <f t="shared" si="2"/>
        <v>0</v>
      </c>
      <c r="Z39" s="158">
        <f t="shared" si="3"/>
        <v>0</v>
      </c>
      <c r="AA39" s="959">
        <f t="shared" si="4"/>
        <v>0</v>
      </c>
      <c r="AC39" s="162">
        <f t="shared" si="5"/>
        <v>0</v>
      </c>
      <c r="AD39" s="158">
        <f t="shared" si="6"/>
        <v>0</v>
      </c>
      <c r="AE39" s="158">
        <f t="shared" si="7"/>
        <v>0</v>
      </c>
      <c r="AF39" s="163">
        <f t="shared" si="8"/>
        <v>0</v>
      </c>
    </row>
    <row r="40" spans="1:32" x14ac:dyDescent="0.25">
      <c r="A40" s="150" t="str">
        <f>IF(ISBLANK('B1'!A40),"",'B1'!A40)</f>
        <v/>
      </c>
      <c r="B40" s="153" t="str">
        <f>IF(ISBLANK('B1'!B40),"",'B1'!B40)</f>
        <v/>
      </c>
      <c r="C40" s="266" t="str">
        <f>IF(ISBLANK('B1'!P40),"",'B1'!P40)</f>
        <v/>
      </c>
      <c r="D40" s="205"/>
      <c r="E40" s="206"/>
      <c r="F40" s="206"/>
      <c r="G40" s="206"/>
      <c r="H40" s="206"/>
      <c r="I40" s="206"/>
      <c r="J40" s="208"/>
      <c r="K40" s="498"/>
      <c r="L40" s="209"/>
      <c r="M40" s="207"/>
      <c r="N40" s="207"/>
      <c r="O40" s="207"/>
      <c r="P40" s="207"/>
      <c r="Q40" s="208"/>
      <c r="R40" s="206"/>
      <c r="S40" s="206"/>
      <c r="T40" s="206"/>
      <c r="U40" s="206"/>
      <c r="V40" s="209"/>
      <c r="X40" s="162">
        <f t="shared" si="1"/>
        <v>0</v>
      </c>
      <c r="Y40" s="158">
        <f t="shared" si="2"/>
        <v>0</v>
      </c>
      <c r="Z40" s="158">
        <f t="shared" si="3"/>
        <v>0</v>
      </c>
      <c r="AA40" s="959">
        <f t="shared" si="4"/>
        <v>0</v>
      </c>
      <c r="AC40" s="162">
        <f t="shared" si="5"/>
        <v>0</v>
      </c>
      <c r="AD40" s="158">
        <f t="shared" si="6"/>
        <v>0</v>
      </c>
      <c r="AE40" s="158">
        <f t="shared" si="7"/>
        <v>0</v>
      </c>
      <c r="AF40" s="163">
        <f t="shared" si="8"/>
        <v>0</v>
      </c>
    </row>
    <row r="41" spans="1:32" x14ac:dyDescent="0.25">
      <c r="A41" s="150" t="str">
        <f>IF(ISBLANK('B1'!A41),"",'B1'!A41)</f>
        <v/>
      </c>
      <c r="B41" s="153" t="str">
        <f>IF(ISBLANK('B1'!B41),"",'B1'!B41)</f>
        <v/>
      </c>
      <c r="C41" s="266" t="str">
        <f>IF(ISBLANK('B1'!P41),"",'B1'!P41)</f>
        <v/>
      </c>
      <c r="D41" s="205"/>
      <c r="E41" s="206"/>
      <c r="F41" s="206"/>
      <c r="G41" s="206"/>
      <c r="H41" s="206"/>
      <c r="I41" s="206"/>
      <c r="J41" s="208"/>
      <c r="K41" s="498"/>
      <c r="L41" s="209"/>
      <c r="M41" s="207"/>
      <c r="N41" s="207"/>
      <c r="O41" s="207"/>
      <c r="P41" s="207"/>
      <c r="Q41" s="208"/>
      <c r="R41" s="206"/>
      <c r="S41" s="206"/>
      <c r="T41" s="206"/>
      <c r="U41" s="206"/>
      <c r="V41" s="209"/>
      <c r="X41" s="162">
        <f t="shared" si="1"/>
        <v>0</v>
      </c>
      <c r="Y41" s="158">
        <f t="shared" si="2"/>
        <v>0</v>
      </c>
      <c r="Z41" s="158">
        <f t="shared" si="3"/>
        <v>0</v>
      </c>
      <c r="AA41" s="959">
        <f t="shared" si="4"/>
        <v>0</v>
      </c>
      <c r="AC41" s="162">
        <f t="shared" si="5"/>
        <v>0</v>
      </c>
      <c r="AD41" s="158">
        <f t="shared" si="6"/>
        <v>0</v>
      </c>
      <c r="AE41" s="158">
        <f t="shared" si="7"/>
        <v>0</v>
      </c>
      <c r="AF41" s="163">
        <f t="shared" si="8"/>
        <v>0</v>
      </c>
    </row>
    <row r="42" spans="1:32" x14ac:dyDescent="0.25">
      <c r="A42" s="150" t="str">
        <f>IF(ISBLANK('B1'!A42),"",'B1'!A42)</f>
        <v/>
      </c>
      <c r="B42" s="153" t="str">
        <f>IF(ISBLANK('B1'!B42),"",'B1'!B42)</f>
        <v/>
      </c>
      <c r="C42" s="266" t="str">
        <f>IF(ISBLANK('B1'!P42),"",'B1'!P42)</f>
        <v/>
      </c>
      <c r="D42" s="205"/>
      <c r="E42" s="206"/>
      <c r="F42" s="206"/>
      <c r="G42" s="206"/>
      <c r="H42" s="206"/>
      <c r="I42" s="206"/>
      <c r="J42" s="208"/>
      <c r="K42" s="498"/>
      <c r="L42" s="209"/>
      <c r="M42" s="207"/>
      <c r="N42" s="207"/>
      <c r="O42" s="207"/>
      <c r="P42" s="207"/>
      <c r="Q42" s="208"/>
      <c r="R42" s="206"/>
      <c r="S42" s="206"/>
      <c r="T42" s="206"/>
      <c r="U42" s="206"/>
      <c r="V42" s="209"/>
      <c r="X42" s="162">
        <f t="shared" si="1"/>
        <v>0</v>
      </c>
      <c r="Y42" s="158">
        <f t="shared" si="2"/>
        <v>0</v>
      </c>
      <c r="Z42" s="158">
        <f t="shared" si="3"/>
        <v>0</v>
      </c>
      <c r="AA42" s="959">
        <f t="shared" si="4"/>
        <v>0</v>
      </c>
      <c r="AC42" s="162">
        <f t="shared" si="5"/>
        <v>0</v>
      </c>
      <c r="AD42" s="158">
        <f t="shared" si="6"/>
        <v>0</v>
      </c>
      <c r="AE42" s="158">
        <f t="shared" si="7"/>
        <v>0</v>
      </c>
      <c r="AF42" s="163">
        <f t="shared" si="8"/>
        <v>0</v>
      </c>
    </row>
    <row r="43" spans="1:32" x14ac:dyDescent="0.25">
      <c r="A43" s="150" t="str">
        <f>IF(ISBLANK('B1'!A43),"",'B1'!A43)</f>
        <v/>
      </c>
      <c r="B43" s="153" t="str">
        <f>IF(ISBLANK('B1'!B43),"",'B1'!B43)</f>
        <v/>
      </c>
      <c r="C43" s="266" t="str">
        <f>IF(ISBLANK('B1'!P43),"",'B1'!P43)</f>
        <v/>
      </c>
      <c r="D43" s="205"/>
      <c r="E43" s="206"/>
      <c r="F43" s="206"/>
      <c r="G43" s="206"/>
      <c r="H43" s="206"/>
      <c r="I43" s="206"/>
      <c r="J43" s="208"/>
      <c r="K43" s="498"/>
      <c r="L43" s="209"/>
      <c r="M43" s="207"/>
      <c r="N43" s="207"/>
      <c r="O43" s="207"/>
      <c r="P43" s="207"/>
      <c r="Q43" s="208"/>
      <c r="R43" s="206"/>
      <c r="S43" s="206"/>
      <c r="T43" s="206"/>
      <c r="U43" s="206"/>
      <c r="V43" s="209"/>
      <c r="X43" s="162">
        <f t="shared" si="1"/>
        <v>0</v>
      </c>
      <c r="Y43" s="158">
        <f t="shared" si="2"/>
        <v>0</v>
      </c>
      <c r="Z43" s="158">
        <f t="shared" si="3"/>
        <v>0</v>
      </c>
      <c r="AA43" s="959">
        <f t="shared" si="4"/>
        <v>0</v>
      </c>
      <c r="AC43" s="162">
        <f t="shared" si="5"/>
        <v>0</v>
      </c>
      <c r="AD43" s="158">
        <f t="shared" si="6"/>
        <v>0</v>
      </c>
      <c r="AE43" s="158">
        <f t="shared" si="7"/>
        <v>0</v>
      </c>
      <c r="AF43" s="163">
        <f t="shared" si="8"/>
        <v>0</v>
      </c>
    </row>
    <row r="44" spans="1:32" x14ac:dyDescent="0.25">
      <c r="A44" s="150" t="str">
        <f>IF(ISBLANK('B1'!A44),"",'B1'!A44)</f>
        <v/>
      </c>
      <c r="B44" s="153" t="str">
        <f>IF(ISBLANK('B1'!B44),"",'B1'!B44)</f>
        <v/>
      </c>
      <c r="C44" s="266" t="str">
        <f>IF(ISBLANK('B1'!P44),"",'B1'!P44)</f>
        <v/>
      </c>
      <c r="D44" s="205"/>
      <c r="E44" s="206"/>
      <c r="F44" s="206"/>
      <c r="G44" s="206"/>
      <c r="H44" s="206"/>
      <c r="I44" s="206"/>
      <c r="J44" s="208"/>
      <c r="K44" s="498"/>
      <c r="L44" s="209"/>
      <c r="M44" s="207"/>
      <c r="N44" s="207"/>
      <c r="O44" s="207"/>
      <c r="P44" s="207"/>
      <c r="Q44" s="208"/>
      <c r="R44" s="206"/>
      <c r="S44" s="206"/>
      <c r="T44" s="206"/>
      <c r="U44" s="206"/>
      <c r="V44" s="209"/>
      <c r="X44" s="162">
        <f t="shared" si="1"/>
        <v>0</v>
      </c>
      <c r="Y44" s="158">
        <f t="shared" si="2"/>
        <v>0</v>
      </c>
      <c r="Z44" s="158">
        <f t="shared" si="3"/>
        <v>0</v>
      </c>
      <c r="AA44" s="959">
        <f t="shared" si="4"/>
        <v>0</v>
      </c>
      <c r="AC44" s="162">
        <f t="shared" si="5"/>
        <v>0</v>
      </c>
      <c r="AD44" s="158">
        <f t="shared" si="6"/>
        <v>0</v>
      </c>
      <c r="AE44" s="158">
        <f t="shared" si="7"/>
        <v>0</v>
      </c>
      <c r="AF44" s="163">
        <f t="shared" si="8"/>
        <v>0</v>
      </c>
    </row>
    <row r="45" spans="1:32" x14ac:dyDescent="0.25">
      <c r="A45" s="150" t="str">
        <f>IF(ISBLANK('B1'!A45),"",'B1'!A45)</f>
        <v/>
      </c>
      <c r="B45" s="153" t="str">
        <f>IF(ISBLANK('B1'!B45),"",'B1'!B45)</f>
        <v/>
      </c>
      <c r="C45" s="266" t="str">
        <f>IF(ISBLANK('B1'!P45),"",'B1'!P45)</f>
        <v/>
      </c>
      <c r="D45" s="205"/>
      <c r="E45" s="206"/>
      <c r="F45" s="206"/>
      <c r="G45" s="206"/>
      <c r="H45" s="206"/>
      <c r="I45" s="206"/>
      <c r="J45" s="208"/>
      <c r="K45" s="498"/>
      <c r="L45" s="209"/>
      <c r="M45" s="207"/>
      <c r="N45" s="207"/>
      <c r="O45" s="207"/>
      <c r="P45" s="207"/>
      <c r="Q45" s="208"/>
      <c r="R45" s="206"/>
      <c r="S45" s="206"/>
      <c r="T45" s="206"/>
      <c r="U45" s="206"/>
      <c r="V45" s="209"/>
      <c r="X45" s="162">
        <f t="shared" si="1"/>
        <v>0</v>
      </c>
      <c r="Y45" s="158">
        <f t="shared" si="2"/>
        <v>0</v>
      </c>
      <c r="Z45" s="158">
        <f t="shared" si="3"/>
        <v>0</v>
      </c>
      <c r="AA45" s="959">
        <f t="shared" si="4"/>
        <v>0</v>
      </c>
      <c r="AC45" s="162">
        <f t="shared" si="5"/>
        <v>0</v>
      </c>
      <c r="AD45" s="158">
        <f t="shared" si="6"/>
        <v>0</v>
      </c>
      <c r="AE45" s="158">
        <f t="shared" si="7"/>
        <v>0</v>
      </c>
      <c r="AF45" s="163">
        <f t="shared" si="8"/>
        <v>0</v>
      </c>
    </row>
    <row r="46" spans="1:32" x14ac:dyDescent="0.25">
      <c r="A46" s="150" t="str">
        <f>IF(ISBLANK('B1'!A46),"",'B1'!A46)</f>
        <v/>
      </c>
      <c r="B46" s="153" t="str">
        <f>IF(ISBLANK('B1'!B46),"",'B1'!B46)</f>
        <v/>
      </c>
      <c r="C46" s="266" t="str">
        <f>IF(ISBLANK('B1'!P46),"",'B1'!P46)</f>
        <v/>
      </c>
      <c r="D46" s="205"/>
      <c r="E46" s="206"/>
      <c r="F46" s="206"/>
      <c r="G46" s="206"/>
      <c r="H46" s="206"/>
      <c r="I46" s="206"/>
      <c r="J46" s="208"/>
      <c r="K46" s="498"/>
      <c r="L46" s="209"/>
      <c r="M46" s="207"/>
      <c r="N46" s="207"/>
      <c r="O46" s="207"/>
      <c r="P46" s="207"/>
      <c r="Q46" s="208"/>
      <c r="R46" s="206"/>
      <c r="S46" s="206"/>
      <c r="T46" s="206"/>
      <c r="U46" s="206"/>
      <c r="V46" s="209"/>
      <c r="X46" s="162">
        <f t="shared" si="1"/>
        <v>0</v>
      </c>
      <c r="Y46" s="158">
        <f t="shared" si="2"/>
        <v>0</v>
      </c>
      <c r="Z46" s="158">
        <f t="shared" si="3"/>
        <v>0</v>
      </c>
      <c r="AA46" s="959">
        <f t="shared" si="4"/>
        <v>0</v>
      </c>
      <c r="AC46" s="162">
        <f t="shared" si="5"/>
        <v>0</v>
      </c>
      <c r="AD46" s="158">
        <f t="shared" si="6"/>
        <v>0</v>
      </c>
      <c r="AE46" s="158">
        <f t="shared" si="7"/>
        <v>0</v>
      </c>
      <c r="AF46" s="163">
        <f t="shared" si="8"/>
        <v>0</v>
      </c>
    </row>
    <row r="47" spans="1:32" x14ac:dyDescent="0.25">
      <c r="A47" s="150" t="str">
        <f>IF(ISBLANK('B1'!A47),"",'B1'!A47)</f>
        <v/>
      </c>
      <c r="B47" s="153" t="str">
        <f>IF(ISBLANK('B1'!B47),"",'B1'!B47)</f>
        <v/>
      </c>
      <c r="C47" s="266" t="str">
        <f>IF(ISBLANK('B1'!P47),"",'B1'!P47)</f>
        <v/>
      </c>
      <c r="D47" s="205"/>
      <c r="E47" s="206"/>
      <c r="F47" s="206"/>
      <c r="G47" s="206"/>
      <c r="H47" s="206"/>
      <c r="I47" s="206"/>
      <c r="J47" s="208"/>
      <c r="K47" s="498"/>
      <c r="L47" s="209"/>
      <c r="M47" s="207"/>
      <c r="N47" s="207"/>
      <c r="O47" s="207"/>
      <c r="P47" s="207"/>
      <c r="Q47" s="208"/>
      <c r="R47" s="206"/>
      <c r="S47" s="206"/>
      <c r="T47" s="206"/>
      <c r="U47" s="206"/>
      <c r="V47" s="209"/>
      <c r="X47" s="162">
        <f t="shared" si="1"/>
        <v>0</v>
      </c>
      <c r="Y47" s="158">
        <f t="shared" si="2"/>
        <v>0</v>
      </c>
      <c r="Z47" s="158">
        <f t="shared" si="3"/>
        <v>0</v>
      </c>
      <c r="AA47" s="959">
        <f t="shared" si="4"/>
        <v>0</v>
      </c>
      <c r="AC47" s="162">
        <f t="shared" si="5"/>
        <v>0</v>
      </c>
      <c r="AD47" s="158">
        <f t="shared" si="6"/>
        <v>0</v>
      </c>
      <c r="AE47" s="158">
        <f t="shared" si="7"/>
        <v>0</v>
      </c>
      <c r="AF47" s="163">
        <f t="shared" si="8"/>
        <v>0</v>
      </c>
    </row>
    <row r="48" spans="1:32" x14ac:dyDescent="0.25">
      <c r="A48" s="150" t="str">
        <f>IF(ISBLANK('B1'!A48),"",'B1'!A48)</f>
        <v/>
      </c>
      <c r="B48" s="153" t="str">
        <f>IF(ISBLANK('B1'!B48),"",'B1'!B48)</f>
        <v/>
      </c>
      <c r="C48" s="266" t="str">
        <f>IF(ISBLANK('B1'!P48),"",'B1'!P48)</f>
        <v/>
      </c>
      <c r="D48" s="205"/>
      <c r="E48" s="206"/>
      <c r="F48" s="206"/>
      <c r="G48" s="206"/>
      <c r="H48" s="206"/>
      <c r="I48" s="206"/>
      <c r="J48" s="208"/>
      <c r="K48" s="498"/>
      <c r="L48" s="209"/>
      <c r="M48" s="207"/>
      <c r="N48" s="207"/>
      <c r="O48" s="207"/>
      <c r="P48" s="207"/>
      <c r="Q48" s="208"/>
      <c r="R48" s="206"/>
      <c r="S48" s="206"/>
      <c r="T48" s="206"/>
      <c r="U48" s="206"/>
      <c r="V48" s="209"/>
      <c r="X48" s="162">
        <f t="shared" si="1"/>
        <v>0</v>
      </c>
      <c r="Y48" s="158">
        <f t="shared" si="2"/>
        <v>0</v>
      </c>
      <c r="Z48" s="158">
        <f t="shared" si="3"/>
        <v>0</v>
      </c>
      <c r="AA48" s="959">
        <f t="shared" si="4"/>
        <v>0</v>
      </c>
      <c r="AC48" s="162">
        <f t="shared" si="5"/>
        <v>0</v>
      </c>
      <c r="AD48" s="158">
        <f t="shared" si="6"/>
        <v>0</v>
      </c>
      <c r="AE48" s="158">
        <f t="shared" si="7"/>
        <v>0</v>
      </c>
      <c r="AF48" s="163">
        <f t="shared" si="8"/>
        <v>0</v>
      </c>
    </row>
    <row r="49" spans="1:32" x14ac:dyDescent="0.25">
      <c r="A49" s="150" t="str">
        <f>IF(ISBLANK('B1'!A49),"",'B1'!A49)</f>
        <v/>
      </c>
      <c r="B49" s="153" t="str">
        <f>IF(ISBLANK('B1'!B49),"",'B1'!B49)</f>
        <v/>
      </c>
      <c r="C49" s="266" t="str">
        <f>IF(ISBLANK('B1'!P49),"",'B1'!P49)</f>
        <v/>
      </c>
      <c r="D49" s="205"/>
      <c r="E49" s="206"/>
      <c r="F49" s="206"/>
      <c r="G49" s="206"/>
      <c r="H49" s="206"/>
      <c r="I49" s="206"/>
      <c r="J49" s="208"/>
      <c r="K49" s="498"/>
      <c r="L49" s="209"/>
      <c r="M49" s="207"/>
      <c r="N49" s="207"/>
      <c r="O49" s="207"/>
      <c r="P49" s="207"/>
      <c r="Q49" s="208"/>
      <c r="R49" s="206"/>
      <c r="S49" s="206"/>
      <c r="T49" s="206"/>
      <c r="U49" s="206"/>
      <c r="V49" s="209"/>
      <c r="X49" s="162">
        <f t="shared" si="1"/>
        <v>0</v>
      </c>
      <c r="Y49" s="158">
        <f t="shared" si="2"/>
        <v>0</v>
      </c>
      <c r="Z49" s="158">
        <f t="shared" si="3"/>
        <v>0</v>
      </c>
      <c r="AA49" s="959">
        <f t="shared" si="4"/>
        <v>0</v>
      </c>
      <c r="AC49" s="162">
        <f t="shared" si="5"/>
        <v>0</v>
      </c>
      <c r="AD49" s="158">
        <f t="shared" si="6"/>
        <v>0</v>
      </c>
      <c r="AE49" s="158">
        <f t="shared" si="7"/>
        <v>0</v>
      </c>
      <c r="AF49" s="163">
        <f t="shared" si="8"/>
        <v>0</v>
      </c>
    </row>
    <row r="50" spans="1:32" x14ac:dyDescent="0.25">
      <c r="A50" s="150" t="str">
        <f>IF(ISBLANK('B1'!A50),"",'B1'!A50)</f>
        <v/>
      </c>
      <c r="B50" s="153" t="str">
        <f>IF(ISBLANK('B1'!B50),"",'B1'!B50)</f>
        <v/>
      </c>
      <c r="C50" s="266" t="str">
        <f>IF(ISBLANK('B1'!P50),"",'B1'!P50)</f>
        <v/>
      </c>
      <c r="D50" s="205"/>
      <c r="E50" s="206"/>
      <c r="F50" s="206"/>
      <c r="G50" s="206"/>
      <c r="H50" s="206"/>
      <c r="I50" s="206"/>
      <c r="J50" s="208"/>
      <c r="K50" s="498"/>
      <c r="L50" s="209"/>
      <c r="M50" s="207"/>
      <c r="N50" s="207"/>
      <c r="O50" s="207"/>
      <c r="P50" s="207"/>
      <c r="Q50" s="208"/>
      <c r="R50" s="206"/>
      <c r="S50" s="206"/>
      <c r="T50" s="206"/>
      <c r="U50" s="206"/>
      <c r="V50" s="209"/>
      <c r="X50" s="162">
        <f t="shared" si="1"/>
        <v>0</v>
      </c>
      <c r="Y50" s="158">
        <f t="shared" si="2"/>
        <v>0</v>
      </c>
      <c r="Z50" s="158">
        <f t="shared" si="3"/>
        <v>0</v>
      </c>
      <c r="AA50" s="959">
        <f t="shared" si="4"/>
        <v>0</v>
      </c>
      <c r="AC50" s="162">
        <f t="shared" si="5"/>
        <v>0</v>
      </c>
      <c r="AD50" s="158">
        <f t="shared" si="6"/>
        <v>0</v>
      </c>
      <c r="AE50" s="158">
        <f t="shared" si="7"/>
        <v>0</v>
      </c>
      <c r="AF50" s="163">
        <f t="shared" si="8"/>
        <v>0</v>
      </c>
    </row>
    <row r="51" spans="1:32" x14ac:dyDescent="0.25">
      <c r="A51" s="150" t="str">
        <f>IF(ISBLANK('B1'!A51),"",'B1'!A51)</f>
        <v/>
      </c>
      <c r="B51" s="153" t="str">
        <f>IF(ISBLANK('B1'!B51),"",'B1'!B51)</f>
        <v/>
      </c>
      <c r="C51" s="266" t="str">
        <f>IF(ISBLANK('B1'!P51),"",'B1'!P51)</f>
        <v/>
      </c>
      <c r="D51" s="205"/>
      <c r="E51" s="206"/>
      <c r="F51" s="206"/>
      <c r="G51" s="206"/>
      <c r="H51" s="206"/>
      <c r="I51" s="206"/>
      <c r="J51" s="208"/>
      <c r="K51" s="498"/>
      <c r="L51" s="209"/>
      <c r="M51" s="207"/>
      <c r="N51" s="207"/>
      <c r="O51" s="207"/>
      <c r="P51" s="207"/>
      <c r="Q51" s="208"/>
      <c r="R51" s="206"/>
      <c r="S51" s="206"/>
      <c r="T51" s="206"/>
      <c r="U51" s="206"/>
      <c r="V51" s="209"/>
      <c r="X51" s="162">
        <f t="shared" si="1"/>
        <v>0</v>
      </c>
      <c r="Y51" s="158">
        <f t="shared" si="2"/>
        <v>0</v>
      </c>
      <c r="Z51" s="158">
        <f t="shared" si="3"/>
        <v>0</v>
      </c>
      <c r="AA51" s="959">
        <f t="shared" si="4"/>
        <v>0</v>
      </c>
      <c r="AC51" s="162">
        <f t="shared" si="5"/>
        <v>0</v>
      </c>
      <c r="AD51" s="158">
        <f t="shared" si="6"/>
        <v>0</v>
      </c>
      <c r="AE51" s="158">
        <f t="shared" si="7"/>
        <v>0</v>
      </c>
      <c r="AF51" s="163">
        <f t="shared" si="8"/>
        <v>0</v>
      </c>
    </row>
    <row r="52" spans="1:32" x14ac:dyDescent="0.25">
      <c r="A52" s="150" t="str">
        <f>IF(ISBLANK('B1'!A52),"",'B1'!A52)</f>
        <v/>
      </c>
      <c r="B52" s="153" t="str">
        <f>IF(ISBLANK('B1'!B52),"",'B1'!B52)</f>
        <v/>
      </c>
      <c r="C52" s="266" t="str">
        <f>IF(ISBLANK('B1'!P52),"",'B1'!P52)</f>
        <v/>
      </c>
      <c r="D52" s="205"/>
      <c r="E52" s="206"/>
      <c r="F52" s="206"/>
      <c r="G52" s="206"/>
      <c r="H52" s="206"/>
      <c r="I52" s="206"/>
      <c r="J52" s="208"/>
      <c r="K52" s="498"/>
      <c r="L52" s="209"/>
      <c r="M52" s="207"/>
      <c r="N52" s="207"/>
      <c r="O52" s="207"/>
      <c r="P52" s="207"/>
      <c r="Q52" s="208"/>
      <c r="R52" s="206"/>
      <c r="S52" s="206"/>
      <c r="T52" s="206"/>
      <c r="U52" s="206"/>
      <c r="V52" s="209"/>
      <c r="X52" s="162">
        <f t="shared" si="1"/>
        <v>0</v>
      </c>
      <c r="Y52" s="158">
        <f t="shared" si="2"/>
        <v>0</v>
      </c>
      <c r="Z52" s="158">
        <f t="shared" si="3"/>
        <v>0</v>
      </c>
      <c r="AA52" s="959">
        <f t="shared" si="4"/>
        <v>0</v>
      </c>
      <c r="AC52" s="162">
        <f t="shared" si="5"/>
        <v>0</v>
      </c>
      <c r="AD52" s="158">
        <f t="shared" si="6"/>
        <v>0</v>
      </c>
      <c r="AE52" s="158">
        <f t="shared" si="7"/>
        <v>0</v>
      </c>
      <c r="AF52" s="163">
        <f t="shared" si="8"/>
        <v>0</v>
      </c>
    </row>
    <row r="53" spans="1:32" x14ac:dyDescent="0.25">
      <c r="A53" s="150" t="str">
        <f>IF(ISBLANK('B1'!A53),"",'B1'!A53)</f>
        <v/>
      </c>
      <c r="B53" s="153" t="str">
        <f>IF(ISBLANK('B1'!B53),"",'B1'!B53)</f>
        <v/>
      </c>
      <c r="C53" s="266" t="str">
        <f>IF(ISBLANK('B1'!P53),"",'B1'!P53)</f>
        <v/>
      </c>
      <c r="D53" s="205"/>
      <c r="E53" s="206"/>
      <c r="F53" s="206"/>
      <c r="G53" s="206"/>
      <c r="H53" s="206"/>
      <c r="I53" s="206"/>
      <c r="J53" s="208"/>
      <c r="K53" s="498"/>
      <c r="L53" s="209"/>
      <c r="M53" s="207"/>
      <c r="N53" s="207"/>
      <c r="O53" s="207"/>
      <c r="P53" s="207"/>
      <c r="Q53" s="208"/>
      <c r="R53" s="206"/>
      <c r="S53" s="206"/>
      <c r="T53" s="206"/>
      <c r="U53" s="206"/>
      <c r="V53" s="209"/>
      <c r="X53" s="162">
        <f t="shared" si="1"/>
        <v>0</v>
      </c>
      <c r="Y53" s="158">
        <f t="shared" si="2"/>
        <v>0</v>
      </c>
      <c r="Z53" s="158">
        <f t="shared" si="3"/>
        <v>0</v>
      </c>
      <c r="AA53" s="959">
        <f t="shared" si="4"/>
        <v>0</v>
      </c>
      <c r="AC53" s="162">
        <f t="shared" si="5"/>
        <v>0</v>
      </c>
      <c r="AD53" s="158">
        <f t="shared" si="6"/>
        <v>0</v>
      </c>
      <c r="AE53" s="158">
        <f t="shared" si="7"/>
        <v>0</v>
      </c>
      <c r="AF53" s="163">
        <f t="shared" si="8"/>
        <v>0</v>
      </c>
    </row>
    <row r="54" spans="1:32" x14ac:dyDescent="0.25">
      <c r="A54" s="150" t="str">
        <f>IF(ISBLANK('B1'!A54),"",'B1'!A54)</f>
        <v/>
      </c>
      <c r="B54" s="153" t="str">
        <f>IF(ISBLANK('B1'!B54),"",'B1'!B54)</f>
        <v/>
      </c>
      <c r="C54" s="266" t="str">
        <f>IF(ISBLANK('B1'!P54),"",'B1'!P54)</f>
        <v/>
      </c>
      <c r="D54" s="205"/>
      <c r="E54" s="206"/>
      <c r="F54" s="206"/>
      <c r="G54" s="206"/>
      <c r="H54" s="206"/>
      <c r="I54" s="206"/>
      <c r="J54" s="208"/>
      <c r="K54" s="498"/>
      <c r="L54" s="209"/>
      <c r="M54" s="207"/>
      <c r="N54" s="207"/>
      <c r="O54" s="207"/>
      <c r="P54" s="207"/>
      <c r="Q54" s="208"/>
      <c r="R54" s="206"/>
      <c r="S54" s="206"/>
      <c r="T54" s="206"/>
      <c r="U54" s="206"/>
      <c r="V54" s="209"/>
      <c r="X54" s="162">
        <f t="shared" si="1"/>
        <v>0</v>
      </c>
      <c r="Y54" s="158">
        <f t="shared" si="2"/>
        <v>0</v>
      </c>
      <c r="Z54" s="158">
        <f t="shared" si="3"/>
        <v>0</v>
      </c>
      <c r="AA54" s="959">
        <f t="shared" si="4"/>
        <v>0</v>
      </c>
      <c r="AC54" s="162">
        <f t="shared" si="5"/>
        <v>0</v>
      </c>
      <c r="AD54" s="158">
        <f t="shared" si="6"/>
        <v>0</v>
      </c>
      <c r="AE54" s="158">
        <f t="shared" si="7"/>
        <v>0</v>
      </c>
      <c r="AF54" s="163">
        <f t="shared" si="8"/>
        <v>0</v>
      </c>
    </row>
    <row r="55" spans="1:32" x14ac:dyDescent="0.25">
      <c r="A55" s="150" t="str">
        <f>IF(ISBLANK('B1'!A55),"",'B1'!A55)</f>
        <v/>
      </c>
      <c r="B55" s="153" t="str">
        <f>IF(ISBLANK('B1'!B55),"",'B1'!B55)</f>
        <v/>
      </c>
      <c r="C55" s="266" t="str">
        <f>IF(ISBLANK('B1'!P55),"",'B1'!P55)</f>
        <v/>
      </c>
      <c r="D55" s="205"/>
      <c r="E55" s="206"/>
      <c r="F55" s="206"/>
      <c r="G55" s="206"/>
      <c r="H55" s="206"/>
      <c r="I55" s="206"/>
      <c r="J55" s="208"/>
      <c r="K55" s="498"/>
      <c r="L55" s="209"/>
      <c r="M55" s="207"/>
      <c r="N55" s="207"/>
      <c r="O55" s="207"/>
      <c r="P55" s="207"/>
      <c r="Q55" s="208"/>
      <c r="R55" s="206"/>
      <c r="S55" s="206"/>
      <c r="T55" s="206"/>
      <c r="U55" s="206"/>
      <c r="V55" s="209"/>
      <c r="X55" s="162">
        <f t="shared" si="1"/>
        <v>0</v>
      </c>
      <c r="Y55" s="158">
        <f t="shared" si="2"/>
        <v>0</v>
      </c>
      <c r="Z55" s="158">
        <f t="shared" si="3"/>
        <v>0</v>
      </c>
      <c r="AA55" s="959">
        <f t="shared" si="4"/>
        <v>0</v>
      </c>
      <c r="AC55" s="162">
        <f t="shared" si="5"/>
        <v>0</v>
      </c>
      <c r="AD55" s="158">
        <f t="shared" si="6"/>
        <v>0</v>
      </c>
      <c r="AE55" s="158">
        <f t="shared" si="7"/>
        <v>0</v>
      </c>
      <c r="AF55" s="163">
        <f t="shared" si="8"/>
        <v>0</v>
      </c>
    </row>
    <row r="56" spans="1:32" x14ac:dyDescent="0.25">
      <c r="A56" s="150" t="str">
        <f>IF(ISBLANK('B1'!A56),"",'B1'!A56)</f>
        <v/>
      </c>
      <c r="B56" s="153" t="str">
        <f>IF(ISBLANK('B1'!B56),"",'B1'!B56)</f>
        <v/>
      </c>
      <c r="C56" s="266" t="str">
        <f>IF(ISBLANK('B1'!P56),"",'B1'!P56)</f>
        <v/>
      </c>
      <c r="D56" s="205"/>
      <c r="E56" s="206"/>
      <c r="F56" s="206"/>
      <c r="G56" s="206"/>
      <c r="H56" s="206"/>
      <c r="I56" s="206"/>
      <c r="J56" s="208"/>
      <c r="K56" s="498"/>
      <c r="L56" s="209"/>
      <c r="M56" s="207"/>
      <c r="N56" s="207"/>
      <c r="O56" s="207"/>
      <c r="P56" s="207"/>
      <c r="Q56" s="208"/>
      <c r="R56" s="206"/>
      <c r="S56" s="206"/>
      <c r="T56" s="206"/>
      <c r="U56" s="206"/>
      <c r="V56" s="209"/>
      <c r="X56" s="162">
        <f t="shared" si="1"/>
        <v>0</v>
      </c>
      <c r="Y56" s="158">
        <f t="shared" si="2"/>
        <v>0</v>
      </c>
      <c r="Z56" s="158">
        <f t="shared" si="3"/>
        <v>0</v>
      </c>
      <c r="AA56" s="959">
        <f t="shared" si="4"/>
        <v>0</v>
      </c>
      <c r="AC56" s="162">
        <f t="shared" si="5"/>
        <v>0</v>
      </c>
      <c r="AD56" s="158">
        <f t="shared" si="6"/>
        <v>0</v>
      </c>
      <c r="AE56" s="158">
        <f t="shared" si="7"/>
        <v>0</v>
      </c>
      <c r="AF56" s="163">
        <f t="shared" si="8"/>
        <v>0</v>
      </c>
    </row>
    <row r="57" spans="1:32" x14ac:dyDescent="0.25">
      <c r="A57" s="150" t="str">
        <f>IF(ISBLANK('B1'!A57),"",'B1'!A57)</f>
        <v/>
      </c>
      <c r="B57" s="153" t="str">
        <f>IF(ISBLANK('B1'!B57),"",'B1'!B57)</f>
        <v/>
      </c>
      <c r="C57" s="266" t="str">
        <f>IF(ISBLANK('B1'!P57),"",'B1'!P57)</f>
        <v/>
      </c>
      <c r="D57" s="205"/>
      <c r="E57" s="206"/>
      <c r="F57" s="206"/>
      <c r="G57" s="206"/>
      <c r="H57" s="206"/>
      <c r="I57" s="206"/>
      <c r="J57" s="208"/>
      <c r="K57" s="498"/>
      <c r="L57" s="209"/>
      <c r="M57" s="207"/>
      <c r="N57" s="207"/>
      <c r="O57" s="207"/>
      <c r="P57" s="207"/>
      <c r="Q57" s="208"/>
      <c r="R57" s="206"/>
      <c r="S57" s="206"/>
      <c r="T57" s="206"/>
      <c r="U57" s="206"/>
      <c r="V57" s="209"/>
      <c r="X57" s="162">
        <f t="shared" si="1"/>
        <v>0</v>
      </c>
      <c r="Y57" s="158">
        <f t="shared" si="2"/>
        <v>0</v>
      </c>
      <c r="Z57" s="158">
        <f t="shared" si="3"/>
        <v>0</v>
      </c>
      <c r="AA57" s="959">
        <f t="shared" si="4"/>
        <v>0</v>
      </c>
      <c r="AC57" s="162">
        <f t="shared" si="5"/>
        <v>0</v>
      </c>
      <c r="AD57" s="158">
        <f t="shared" si="6"/>
        <v>0</v>
      </c>
      <c r="AE57" s="158">
        <f t="shared" si="7"/>
        <v>0</v>
      </c>
      <c r="AF57" s="163">
        <f t="shared" si="8"/>
        <v>0</v>
      </c>
    </row>
    <row r="58" spans="1:32" x14ac:dyDescent="0.25">
      <c r="A58" s="150" t="str">
        <f>IF(ISBLANK('B1'!A58),"",'B1'!A58)</f>
        <v/>
      </c>
      <c r="B58" s="153" t="str">
        <f>IF(ISBLANK('B1'!B58),"",'B1'!B58)</f>
        <v/>
      </c>
      <c r="C58" s="266" t="str">
        <f>IF(ISBLANK('B1'!P58),"",'B1'!P58)</f>
        <v/>
      </c>
      <c r="D58" s="205"/>
      <c r="E58" s="206"/>
      <c r="F58" s="206"/>
      <c r="G58" s="206"/>
      <c r="H58" s="206"/>
      <c r="I58" s="206"/>
      <c r="J58" s="208"/>
      <c r="K58" s="498"/>
      <c r="L58" s="209"/>
      <c r="M58" s="207"/>
      <c r="N58" s="207"/>
      <c r="O58" s="207"/>
      <c r="P58" s="207"/>
      <c r="Q58" s="208"/>
      <c r="R58" s="206"/>
      <c r="S58" s="206"/>
      <c r="T58" s="206"/>
      <c r="U58" s="206"/>
      <c r="V58" s="209"/>
      <c r="X58" s="162">
        <f t="shared" si="1"/>
        <v>0</v>
      </c>
      <c r="Y58" s="158">
        <f t="shared" si="2"/>
        <v>0</v>
      </c>
      <c r="Z58" s="158">
        <f t="shared" si="3"/>
        <v>0</v>
      </c>
      <c r="AA58" s="959">
        <f t="shared" si="4"/>
        <v>0</v>
      </c>
      <c r="AC58" s="162">
        <f t="shared" si="5"/>
        <v>0</v>
      </c>
      <c r="AD58" s="158">
        <f t="shared" si="6"/>
        <v>0</v>
      </c>
      <c r="AE58" s="158">
        <f t="shared" si="7"/>
        <v>0</v>
      </c>
      <c r="AF58" s="163">
        <f t="shared" si="8"/>
        <v>0</v>
      </c>
    </row>
    <row r="59" spans="1:32" x14ac:dyDescent="0.25">
      <c r="A59" s="150" t="str">
        <f>IF(ISBLANK('B1'!A59),"",'B1'!A59)</f>
        <v/>
      </c>
      <c r="B59" s="153" t="str">
        <f>IF(ISBLANK('B1'!B59),"",'B1'!B59)</f>
        <v/>
      </c>
      <c r="C59" s="266" t="str">
        <f>IF(ISBLANK('B1'!P59),"",'B1'!P59)</f>
        <v/>
      </c>
      <c r="D59" s="205"/>
      <c r="E59" s="206"/>
      <c r="F59" s="206"/>
      <c r="G59" s="206"/>
      <c r="H59" s="206"/>
      <c r="I59" s="206"/>
      <c r="J59" s="208"/>
      <c r="K59" s="498"/>
      <c r="L59" s="209"/>
      <c r="M59" s="207"/>
      <c r="N59" s="207"/>
      <c r="O59" s="207"/>
      <c r="P59" s="207"/>
      <c r="Q59" s="208"/>
      <c r="R59" s="206"/>
      <c r="S59" s="206"/>
      <c r="T59" s="206"/>
      <c r="U59" s="206"/>
      <c r="V59" s="209"/>
      <c r="X59" s="162">
        <f t="shared" si="1"/>
        <v>0</v>
      </c>
      <c r="Y59" s="158">
        <f t="shared" si="2"/>
        <v>0</v>
      </c>
      <c r="Z59" s="158">
        <f t="shared" si="3"/>
        <v>0</v>
      </c>
      <c r="AA59" s="959">
        <f t="shared" si="4"/>
        <v>0</v>
      </c>
      <c r="AC59" s="162">
        <f t="shared" si="5"/>
        <v>0</v>
      </c>
      <c r="AD59" s="158">
        <f t="shared" si="6"/>
        <v>0</v>
      </c>
      <c r="AE59" s="158">
        <f t="shared" si="7"/>
        <v>0</v>
      </c>
      <c r="AF59" s="163">
        <f t="shared" si="8"/>
        <v>0</v>
      </c>
    </row>
    <row r="60" spans="1:32" x14ac:dyDescent="0.25">
      <c r="A60" s="150" t="str">
        <f>IF(ISBLANK('B1'!A60),"",'B1'!A60)</f>
        <v/>
      </c>
      <c r="B60" s="153" t="str">
        <f>IF(ISBLANK('B1'!B60),"",'B1'!B60)</f>
        <v/>
      </c>
      <c r="C60" s="266" t="str">
        <f>IF(ISBLANK('B1'!P60),"",'B1'!P60)</f>
        <v/>
      </c>
      <c r="D60" s="205"/>
      <c r="E60" s="206"/>
      <c r="F60" s="206"/>
      <c r="G60" s="206"/>
      <c r="H60" s="206"/>
      <c r="I60" s="206"/>
      <c r="J60" s="208"/>
      <c r="K60" s="498"/>
      <c r="L60" s="209"/>
      <c r="M60" s="207"/>
      <c r="N60" s="207"/>
      <c r="O60" s="207"/>
      <c r="P60" s="207"/>
      <c r="Q60" s="208"/>
      <c r="R60" s="206"/>
      <c r="S60" s="206"/>
      <c r="T60" s="206"/>
      <c r="U60" s="206"/>
      <c r="V60" s="209"/>
      <c r="X60" s="162">
        <f t="shared" si="1"/>
        <v>0</v>
      </c>
      <c r="Y60" s="158">
        <f t="shared" si="2"/>
        <v>0</v>
      </c>
      <c r="Z60" s="158">
        <f t="shared" si="3"/>
        <v>0</v>
      </c>
      <c r="AA60" s="959">
        <f t="shared" si="4"/>
        <v>0</v>
      </c>
      <c r="AC60" s="162">
        <f t="shared" si="5"/>
        <v>0</v>
      </c>
      <c r="AD60" s="158">
        <f t="shared" si="6"/>
        <v>0</v>
      </c>
      <c r="AE60" s="158">
        <f t="shared" si="7"/>
        <v>0</v>
      </c>
      <c r="AF60" s="163">
        <f t="shared" si="8"/>
        <v>0</v>
      </c>
    </row>
    <row r="61" spans="1:32" x14ac:dyDescent="0.25">
      <c r="A61" s="150" t="str">
        <f>IF(ISBLANK('B1'!A61),"",'B1'!A61)</f>
        <v/>
      </c>
      <c r="B61" s="153" t="str">
        <f>IF(ISBLANK('B1'!B61),"",'B1'!B61)</f>
        <v/>
      </c>
      <c r="C61" s="266" t="str">
        <f>IF(ISBLANK('B1'!P61),"",'B1'!P61)</f>
        <v/>
      </c>
      <c r="D61" s="205"/>
      <c r="E61" s="206"/>
      <c r="F61" s="206"/>
      <c r="G61" s="206"/>
      <c r="H61" s="206"/>
      <c r="I61" s="206"/>
      <c r="J61" s="208"/>
      <c r="K61" s="498"/>
      <c r="L61" s="209"/>
      <c r="M61" s="207"/>
      <c r="N61" s="207"/>
      <c r="O61" s="207"/>
      <c r="P61" s="207"/>
      <c r="Q61" s="208"/>
      <c r="R61" s="206"/>
      <c r="S61" s="206"/>
      <c r="T61" s="206"/>
      <c r="U61" s="206"/>
      <c r="V61" s="209"/>
      <c r="X61" s="162">
        <f t="shared" si="1"/>
        <v>0</v>
      </c>
      <c r="Y61" s="158">
        <f t="shared" si="2"/>
        <v>0</v>
      </c>
      <c r="Z61" s="158">
        <f t="shared" si="3"/>
        <v>0</v>
      </c>
      <c r="AA61" s="959">
        <f t="shared" si="4"/>
        <v>0</v>
      </c>
      <c r="AC61" s="162">
        <f t="shared" si="5"/>
        <v>0</v>
      </c>
      <c r="AD61" s="158">
        <f t="shared" si="6"/>
        <v>0</v>
      </c>
      <c r="AE61" s="158">
        <f t="shared" si="7"/>
        <v>0</v>
      </c>
      <c r="AF61" s="163">
        <f t="shared" si="8"/>
        <v>0</v>
      </c>
    </row>
    <row r="62" spans="1:32" x14ac:dyDescent="0.25">
      <c r="A62" s="150" t="str">
        <f>IF(ISBLANK('B1'!A62),"",'B1'!A62)</f>
        <v/>
      </c>
      <c r="B62" s="153" t="str">
        <f>IF(ISBLANK('B1'!B62),"",'B1'!B62)</f>
        <v/>
      </c>
      <c r="C62" s="266" t="str">
        <f>IF(ISBLANK('B1'!P62),"",'B1'!P62)</f>
        <v/>
      </c>
      <c r="D62" s="205"/>
      <c r="E62" s="206"/>
      <c r="F62" s="206"/>
      <c r="G62" s="206"/>
      <c r="H62" s="206"/>
      <c r="I62" s="206"/>
      <c r="J62" s="208"/>
      <c r="K62" s="498"/>
      <c r="L62" s="209"/>
      <c r="M62" s="207"/>
      <c r="N62" s="207"/>
      <c r="O62" s="207"/>
      <c r="P62" s="207"/>
      <c r="Q62" s="208"/>
      <c r="R62" s="206"/>
      <c r="S62" s="206"/>
      <c r="T62" s="206"/>
      <c r="U62" s="206"/>
      <c r="V62" s="209"/>
      <c r="X62" s="162">
        <f t="shared" si="1"/>
        <v>0</v>
      </c>
      <c r="Y62" s="158">
        <f t="shared" si="2"/>
        <v>0</v>
      </c>
      <c r="Z62" s="158">
        <f t="shared" si="3"/>
        <v>0</v>
      </c>
      <c r="AA62" s="959">
        <f t="shared" si="4"/>
        <v>0</v>
      </c>
      <c r="AC62" s="162">
        <f t="shared" si="5"/>
        <v>0</v>
      </c>
      <c r="AD62" s="158">
        <f t="shared" si="6"/>
        <v>0</v>
      </c>
      <c r="AE62" s="158">
        <f t="shared" si="7"/>
        <v>0</v>
      </c>
      <c r="AF62" s="163">
        <f t="shared" si="8"/>
        <v>0</v>
      </c>
    </row>
    <row r="63" spans="1:32" x14ac:dyDescent="0.25">
      <c r="A63" s="150" t="str">
        <f>IF(ISBLANK('B1'!A63),"",'B1'!A63)</f>
        <v/>
      </c>
      <c r="B63" s="153" t="str">
        <f>IF(ISBLANK('B1'!B63),"",'B1'!B63)</f>
        <v/>
      </c>
      <c r="C63" s="266" t="str">
        <f>IF(ISBLANK('B1'!P63),"",'B1'!P63)</f>
        <v/>
      </c>
      <c r="D63" s="205"/>
      <c r="E63" s="206"/>
      <c r="F63" s="206"/>
      <c r="G63" s="206"/>
      <c r="H63" s="206"/>
      <c r="I63" s="206"/>
      <c r="J63" s="208"/>
      <c r="K63" s="498"/>
      <c r="L63" s="209"/>
      <c r="M63" s="207"/>
      <c r="N63" s="207"/>
      <c r="O63" s="207"/>
      <c r="P63" s="207"/>
      <c r="Q63" s="208"/>
      <c r="R63" s="206"/>
      <c r="S63" s="206"/>
      <c r="T63" s="206"/>
      <c r="U63" s="206"/>
      <c r="V63" s="209"/>
      <c r="X63" s="162">
        <f t="shared" si="1"/>
        <v>0</v>
      </c>
      <c r="Y63" s="158">
        <f t="shared" si="2"/>
        <v>0</v>
      </c>
      <c r="Z63" s="158">
        <f t="shared" si="3"/>
        <v>0</v>
      </c>
      <c r="AA63" s="959">
        <f t="shared" si="4"/>
        <v>0</v>
      </c>
      <c r="AC63" s="162">
        <f t="shared" si="5"/>
        <v>0</v>
      </c>
      <c r="AD63" s="158">
        <f t="shared" si="6"/>
        <v>0</v>
      </c>
      <c r="AE63" s="158">
        <f t="shared" si="7"/>
        <v>0</v>
      </c>
      <c r="AF63" s="163">
        <f t="shared" si="8"/>
        <v>0</v>
      </c>
    </row>
    <row r="64" spans="1:32" x14ac:dyDescent="0.25">
      <c r="A64" s="150" t="str">
        <f>IF(ISBLANK('B1'!A64),"",'B1'!A64)</f>
        <v/>
      </c>
      <c r="B64" s="153" t="str">
        <f>IF(ISBLANK('B1'!B64),"",'B1'!B64)</f>
        <v/>
      </c>
      <c r="C64" s="266" t="str">
        <f>IF(ISBLANK('B1'!P64),"",'B1'!P64)</f>
        <v/>
      </c>
      <c r="D64" s="205"/>
      <c r="E64" s="206"/>
      <c r="F64" s="206"/>
      <c r="G64" s="206"/>
      <c r="H64" s="206"/>
      <c r="I64" s="206"/>
      <c r="J64" s="208"/>
      <c r="K64" s="498"/>
      <c r="L64" s="209"/>
      <c r="M64" s="207"/>
      <c r="N64" s="207"/>
      <c r="O64" s="207"/>
      <c r="P64" s="207"/>
      <c r="Q64" s="208"/>
      <c r="R64" s="206"/>
      <c r="S64" s="206"/>
      <c r="T64" s="206"/>
      <c r="U64" s="206"/>
      <c r="V64" s="209"/>
      <c r="X64" s="162">
        <f t="shared" si="1"/>
        <v>0</v>
      </c>
      <c r="Y64" s="158">
        <f t="shared" si="2"/>
        <v>0</v>
      </c>
      <c r="Z64" s="158">
        <f t="shared" si="3"/>
        <v>0</v>
      </c>
      <c r="AA64" s="959">
        <f t="shared" si="4"/>
        <v>0</v>
      </c>
      <c r="AC64" s="162">
        <f t="shared" si="5"/>
        <v>0</v>
      </c>
      <c r="AD64" s="158">
        <f t="shared" si="6"/>
        <v>0</v>
      </c>
      <c r="AE64" s="158">
        <f t="shared" si="7"/>
        <v>0</v>
      </c>
      <c r="AF64" s="163">
        <f t="shared" si="8"/>
        <v>0</v>
      </c>
    </row>
    <row r="65" spans="1:32" x14ac:dyDescent="0.25">
      <c r="A65" s="150" t="str">
        <f>IF(ISBLANK('B1'!A65),"",'B1'!A65)</f>
        <v/>
      </c>
      <c r="B65" s="153" t="str">
        <f>IF(ISBLANK('B1'!B65),"",'B1'!B65)</f>
        <v/>
      </c>
      <c r="C65" s="266" t="str">
        <f>IF(ISBLANK('B1'!P65),"",'B1'!P65)</f>
        <v/>
      </c>
      <c r="D65" s="205"/>
      <c r="E65" s="206"/>
      <c r="F65" s="206"/>
      <c r="G65" s="206"/>
      <c r="H65" s="206"/>
      <c r="I65" s="206"/>
      <c r="J65" s="208"/>
      <c r="K65" s="498"/>
      <c r="L65" s="209"/>
      <c r="M65" s="207"/>
      <c r="N65" s="207"/>
      <c r="O65" s="207"/>
      <c r="P65" s="207"/>
      <c r="Q65" s="208"/>
      <c r="R65" s="206"/>
      <c r="S65" s="206"/>
      <c r="T65" s="206"/>
      <c r="U65" s="206"/>
      <c r="V65" s="209"/>
      <c r="X65" s="162">
        <f t="shared" si="1"/>
        <v>0</v>
      </c>
      <c r="Y65" s="158">
        <f t="shared" si="2"/>
        <v>0</v>
      </c>
      <c r="Z65" s="158">
        <f t="shared" si="3"/>
        <v>0</v>
      </c>
      <c r="AA65" s="959">
        <f t="shared" si="4"/>
        <v>0</v>
      </c>
      <c r="AC65" s="162">
        <f t="shared" si="5"/>
        <v>0</v>
      </c>
      <c r="AD65" s="158">
        <f t="shared" si="6"/>
        <v>0</v>
      </c>
      <c r="AE65" s="158">
        <f t="shared" si="7"/>
        <v>0</v>
      </c>
      <c r="AF65" s="163">
        <f t="shared" si="8"/>
        <v>0</v>
      </c>
    </row>
    <row r="66" spans="1:32" x14ac:dyDescent="0.25">
      <c r="A66" s="150" t="str">
        <f>IF(ISBLANK('B1'!A66),"",'B1'!A66)</f>
        <v/>
      </c>
      <c r="B66" s="153" t="str">
        <f>IF(ISBLANK('B1'!B66),"",'B1'!B66)</f>
        <v/>
      </c>
      <c r="C66" s="266" t="str">
        <f>IF(ISBLANK('B1'!P66),"",'B1'!P66)</f>
        <v/>
      </c>
      <c r="D66" s="205"/>
      <c r="E66" s="206"/>
      <c r="F66" s="206"/>
      <c r="G66" s="206"/>
      <c r="H66" s="206"/>
      <c r="I66" s="206"/>
      <c r="J66" s="208"/>
      <c r="K66" s="498"/>
      <c r="L66" s="209"/>
      <c r="M66" s="207"/>
      <c r="N66" s="207"/>
      <c r="O66" s="207"/>
      <c r="P66" s="207"/>
      <c r="Q66" s="208"/>
      <c r="R66" s="206"/>
      <c r="S66" s="206"/>
      <c r="T66" s="206"/>
      <c r="U66" s="206"/>
      <c r="V66" s="209"/>
      <c r="X66" s="162">
        <f t="shared" si="1"/>
        <v>0</v>
      </c>
      <c r="Y66" s="158">
        <f t="shared" si="2"/>
        <v>0</v>
      </c>
      <c r="Z66" s="158">
        <f t="shared" si="3"/>
        <v>0</v>
      </c>
      <c r="AA66" s="959">
        <f t="shared" si="4"/>
        <v>0</v>
      </c>
      <c r="AC66" s="162">
        <f t="shared" si="5"/>
        <v>0</v>
      </c>
      <c r="AD66" s="158">
        <f t="shared" si="6"/>
        <v>0</v>
      </c>
      <c r="AE66" s="158">
        <f t="shared" si="7"/>
        <v>0</v>
      </c>
      <c r="AF66" s="163">
        <f t="shared" si="8"/>
        <v>0</v>
      </c>
    </row>
    <row r="67" spans="1:32" x14ac:dyDescent="0.25">
      <c r="A67" s="150" t="str">
        <f>IF(ISBLANK('B1'!A67),"",'B1'!A67)</f>
        <v/>
      </c>
      <c r="B67" s="153" t="str">
        <f>IF(ISBLANK('B1'!B67),"",'B1'!B67)</f>
        <v/>
      </c>
      <c r="C67" s="266" t="str">
        <f>IF(ISBLANK('B1'!P67),"",'B1'!P67)</f>
        <v/>
      </c>
      <c r="D67" s="205"/>
      <c r="E67" s="206"/>
      <c r="F67" s="206"/>
      <c r="G67" s="206"/>
      <c r="H67" s="206"/>
      <c r="I67" s="206"/>
      <c r="J67" s="208"/>
      <c r="K67" s="498"/>
      <c r="L67" s="209"/>
      <c r="M67" s="207"/>
      <c r="N67" s="207"/>
      <c r="O67" s="207"/>
      <c r="P67" s="207"/>
      <c r="Q67" s="208"/>
      <c r="R67" s="206"/>
      <c r="S67" s="206"/>
      <c r="T67" s="206"/>
      <c r="U67" s="206"/>
      <c r="V67" s="209"/>
      <c r="X67" s="162">
        <f t="shared" si="1"/>
        <v>0</v>
      </c>
      <c r="Y67" s="158">
        <f t="shared" si="2"/>
        <v>0</v>
      </c>
      <c r="Z67" s="158">
        <f t="shared" si="3"/>
        <v>0</v>
      </c>
      <c r="AA67" s="959">
        <f t="shared" si="4"/>
        <v>0</v>
      </c>
      <c r="AC67" s="162">
        <f t="shared" si="5"/>
        <v>0</v>
      </c>
      <c r="AD67" s="158">
        <f t="shared" si="6"/>
        <v>0</v>
      </c>
      <c r="AE67" s="158">
        <f t="shared" si="7"/>
        <v>0</v>
      </c>
      <c r="AF67" s="163">
        <f t="shared" si="8"/>
        <v>0</v>
      </c>
    </row>
    <row r="68" spans="1:32" x14ac:dyDescent="0.25">
      <c r="A68" s="150" t="str">
        <f>IF(ISBLANK('B1'!A68),"",'B1'!A68)</f>
        <v/>
      </c>
      <c r="B68" s="153" t="str">
        <f>IF(ISBLANK('B1'!B68),"",'B1'!B68)</f>
        <v/>
      </c>
      <c r="C68" s="266" t="str">
        <f>IF(ISBLANK('B1'!P68),"",'B1'!P68)</f>
        <v/>
      </c>
      <c r="D68" s="205"/>
      <c r="E68" s="206"/>
      <c r="F68" s="206"/>
      <c r="G68" s="206"/>
      <c r="H68" s="206"/>
      <c r="I68" s="206"/>
      <c r="J68" s="208"/>
      <c r="K68" s="498"/>
      <c r="L68" s="209"/>
      <c r="M68" s="207"/>
      <c r="N68" s="207"/>
      <c r="O68" s="207"/>
      <c r="P68" s="207"/>
      <c r="Q68" s="208"/>
      <c r="R68" s="206"/>
      <c r="S68" s="206"/>
      <c r="T68" s="206"/>
      <c r="U68" s="206"/>
      <c r="V68" s="209"/>
      <c r="X68" s="162">
        <f t="shared" si="1"/>
        <v>0</v>
      </c>
      <c r="Y68" s="158">
        <f t="shared" si="2"/>
        <v>0</v>
      </c>
      <c r="Z68" s="158">
        <f t="shared" si="3"/>
        <v>0</v>
      </c>
      <c r="AA68" s="959">
        <f t="shared" si="4"/>
        <v>0</v>
      </c>
      <c r="AC68" s="162">
        <f t="shared" si="5"/>
        <v>0</v>
      </c>
      <c r="AD68" s="158">
        <f t="shared" si="6"/>
        <v>0</v>
      </c>
      <c r="AE68" s="158">
        <f t="shared" si="7"/>
        <v>0</v>
      </c>
      <c r="AF68" s="163">
        <f t="shared" si="8"/>
        <v>0</v>
      </c>
    </row>
    <row r="69" spans="1:32" x14ac:dyDescent="0.25">
      <c r="A69" s="150" t="str">
        <f>IF(ISBLANK('B1'!A69),"",'B1'!A69)</f>
        <v/>
      </c>
      <c r="B69" s="153" t="str">
        <f>IF(ISBLANK('B1'!B69),"",'B1'!B69)</f>
        <v/>
      </c>
      <c r="C69" s="266" t="str">
        <f>IF(ISBLANK('B1'!P69),"",'B1'!P69)</f>
        <v/>
      </c>
      <c r="D69" s="205"/>
      <c r="E69" s="206"/>
      <c r="F69" s="206"/>
      <c r="G69" s="206"/>
      <c r="H69" s="206"/>
      <c r="I69" s="206"/>
      <c r="J69" s="208"/>
      <c r="K69" s="498"/>
      <c r="L69" s="209"/>
      <c r="M69" s="207"/>
      <c r="N69" s="207"/>
      <c r="O69" s="207"/>
      <c r="P69" s="207"/>
      <c r="Q69" s="208"/>
      <c r="R69" s="206"/>
      <c r="S69" s="206"/>
      <c r="T69" s="206"/>
      <c r="U69" s="206"/>
      <c r="V69" s="209"/>
      <c r="X69" s="162">
        <f t="shared" si="1"/>
        <v>0</v>
      </c>
      <c r="Y69" s="158">
        <f t="shared" si="2"/>
        <v>0</v>
      </c>
      <c r="Z69" s="158">
        <f t="shared" si="3"/>
        <v>0</v>
      </c>
      <c r="AA69" s="959">
        <f t="shared" si="4"/>
        <v>0</v>
      </c>
      <c r="AC69" s="162">
        <f t="shared" si="5"/>
        <v>0</v>
      </c>
      <c r="AD69" s="158">
        <f t="shared" si="6"/>
        <v>0</v>
      </c>
      <c r="AE69" s="158">
        <f t="shared" si="7"/>
        <v>0</v>
      </c>
      <c r="AF69" s="163">
        <f t="shared" si="8"/>
        <v>0</v>
      </c>
    </row>
    <row r="70" spans="1:32" x14ac:dyDescent="0.25">
      <c r="A70" s="150" t="str">
        <f>IF(ISBLANK('B1'!A70),"",'B1'!A70)</f>
        <v/>
      </c>
      <c r="B70" s="153" t="str">
        <f>IF(ISBLANK('B1'!B70),"",'B1'!B70)</f>
        <v/>
      </c>
      <c r="C70" s="266" t="str">
        <f>IF(ISBLANK('B1'!P70),"",'B1'!P70)</f>
        <v/>
      </c>
      <c r="D70" s="205"/>
      <c r="E70" s="206"/>
      <c r="F70" s="206"/>
      <c r="G70" s="206"/>
      <c r="H70" s="206"/>
      <c r="I70" s="206"/>
      <c r="J70" s="208"/>
      <c r="K70" s="498"/>
      <c r="L70" s="209"/>
      <c r="M70" s="207"/>
      <c r="N70" s="207"/>
      <c r="O70" s="207"/>
      <c r="P70" s="207"/>
      <c r="Q70" s="208"/>
      <c r="R70" s="206"/>
      <c r="S70" s="206"/>
      <c r="T70" s="206"/>
      <c r="U70" s="206"/>
      <c r="V70" s="209"/>
      <c r="X70" s="162">
        <f t="shared" si="1"/>
        <v>0</v>
      </c>
      <c r="Y70" s="158">
        <f t="shared" si="2"/>
        <v>0</v>
      </c>
      <c r="Z70" s="158">
        <f t="shared" si="3"/>
        <v>0</v>
      </c>
      <c r="AA70" s="959">
        <f t="shared" si="4"/>
        <v>0</v>
      </c>
      <c r="AC70" s="162">
        <f t="shared" si="5"/>
        <v>0</v>
      </c>
      <c r="AD70" s="158">
        <f t="shared" si="6"/>
        <v>0</v>
      </c>
      <c r="AE70" s="158">
        <f t="shared" si="7"/>
        <v>0</v>
      </c>
      <c r="AF70" s="163">
        <f t="shared" si="8"/>
        <v>0</v>
      </c>
    </row>
    <row r="71" spans="1:32" x14ac:dyDescent="0.25">
      <c r="A71" s="150" t="str">
        <f>IF(ISBLANK('B1'!A71),"",'B1'!A71)</f>
        <v/>
      </c>
      <c r="B71" s="153" t="str">
        <f>IF(ISBLANK('B1'!B71),"",'B1'!B71)</f>
        <v/>
      </c>
      <c r="C71" s="266" t="str">
        <f>IF(ISBLANK('B1'!P71),"",'B1'!P71)</f>
        <v/>
      </c>
      <c r="D71" s="205"/>
      <c r="E71" s="206"/>
      <c r="F71" s="206"/>
      <c r="G71" s="206"/>
      <c r="H71" s="206"/>
      <c r="I71" s="206"/>
      <c r="J71" s="208"/>
      <c r="K71" s="498"/>
      <c r="L71" s="209"/>
      <c r="M71" s="207"/>
      <c r="N71" s="207"/>
      <c r="O71" s="207"/>
      <c r="P71" s="207"/>
      <c r="Q71" s="208"/>
      <c r="R71" s="206"/>
      <c r="S71" s="206"/>
      <c r="T71" s="206"/>
      <c r="U71" s="206"/>
      <c r="V71" s="209"/>
      <c r="X71" s="162">
        <f t="shared" si="1"/>
        <v>0</v>
      </c>
      <c r="Y71" s="158">
        <f t="shared" si="2"/>
        <v>0</v>
      </c>
      <c r="Z71" s="158">
        <f t="shared" si="3"/>
        <v>0</v>
      </c>
      <c r="AA71" s="959">
        <f t="shared" si="4"/>
        <v>0</v>
      </c>
      <c r="AC71" s="162">
        <f t="shared" si="5"/>
        <v>0</v>
      </c>
      <c r="AD71" s="158">
        <f t="shared" si="6"/>
        <v>0</v>
      </c>
      <c r="AE71" s="158">
        <f t="shared" si="7"/>
        <v>0</v>
      </c>
      <c r="AF71" s="163">
        <f t="shared" si="8"/>
        <v>0</v>
      </c>
    </row>
    <row r="72" spans="1:32" x14ac:dyDescent="0.25">
      <c r="A72" s="150" t="str">
        <f>IF(ISBLANK('B1'!A72),"",'B1'!A72)</f>
        <v/>
      </c>
      <c r="B72" s="153" t="str">
        <f>IF(ISBLANK('B1'!B72),"",'B1'!B72)</f>
        <v/>
      </c>
      <c r="C72" s="266" t="str">
        <f>IF(ISBLANK('B1'!P72),"",'B1'!P72)</f>
        <v/>
      </c>
      <c r="D72" s="205"/>
      <c r="E72" s="206"/>
      <c r="F72" s="206"/>
      <c r="G72" s="206"/>
      <c r="H72" s="206"/>
      <c r="I72" s="206"/>
      <c r="J72" s="208"/>
      <c r="K72" s="498"/>
      <c r="L72" s="209"/>
      <c r="M72" s="207"/>
      <c r="N72" s="207"/>
      <c r="O72" s="207"/>
      <c r="P72" s="207"/>
      <c r="Q72" s="208"/>
      <c r="R72" s="206"/>
      <c r="S72" s="206"/>
      <c r="T72" s="206"/>
      <c r="U72" s="206"/>
      <c r="V72" s="209"/>
      <c r="X72" s="162">
        <f t="shared" si="1"/>
        <v>0</v>
      </c>
      <c r="Y72" s="158">
        <f t="shared" si="2"/>
        <v>0</v>
      </c>
      <c r="Z72" s="158">
        <f t="shared" si="3"/>
        <v>0</v>
      </c>
      <c r="AA72" s="959">
        <f t="shared" si="4"/>
        <v>0</v>
      </c>
      <c r="AC72" s="162">
        <f t="shared" si="5"/>
        <v>0</v>
      </c>
      <c r="AD72" s="158">
        <f t="shared" si="6"/>
        <v>0</v>
      </c>
      <c r="AE72" s="158">
        <f t="shared" si="7"/>
        <v>0</v>
      </c>
      <c r="AF72" s="163">
        <f t="shared" si="8"/>
        <v>0</v>
      </c>
    </row>
    <row r="73" spans="1:32" x14ac:dyDescent="0.25">
      <c r="A73" s="150" t="str">
        <f>IF(ISBLANK('B1'!A73),"",'B1'!A73)</f>
        <v/>
      </c>
      <c r="B73" s="153" t="str">
        <f>IF(ISBLANK('B1'!B73),"",'B1'!B73)</f>
        <v/>
      </c>
      <c r="C73" s="266" t="str">
        <f>IF(ISBLANK('B1'!P73),"",'B1'!P73)</f>
        <v/>
      </c>
      <c r="D73" s="205"/>
      <c r="E73" s="206"/>
      <c r="F73" s="206"/>
      <c r="G73" s="206"/>
      <c r="H73" s="206"/>
      <c r="I73" s="206"/>
      <c r="J73" s="208"/>
      <c r="K73" s="498"/>
      <c r="L73" s="209"/>
      <c r="M73" s="207"/>
      <c r="N73" s="207"/>
      <c r="O73" s="207"/>
      <c r="P73" s="207"/>
      <c r="Q73" s="208"/>
      <c r="R73" s="206"/>
      <c r="S73" s="206"/>
      <c r="T73" s="206"/>
      <c r="U73" s="206"/>
      <c r="V73" s="209"/>
      <c r="X73" s="162">
        <f t="shared" si="1"/>
        <v>0</v>
      </c>
      <c r="Y73" s="158">
        <f t="shared" si="2"/>
        <v>0</v>
      </c>
      <c r="Z73" s="158">
        <f t="shared" si="3"/>
        <v>0</v>
      </c>
      <c r="AA73" s="959">
        <f t="shared" si="4"/>
        <v>0</v>
      </c>
      <c r="AC73" s="162">
        <f t="shared" si="5"/>
        <v>0</v>
      </c>
      <c r="AD73" s="158">
        <f t="shared" si="6"/>
        <v>0</v>
      </c>
      <c r="AE73" s="158">
        <f t="shared" si="7"/>
        <v>0</v>
      </c>
      <c r="AF73" s="163">
        <f t="shared" si="8"/>
        <v>0</v>
      </c>
    </row>
    <row r="74" spans="1:32" x14ac:dyDescent="0.25">
      <c r="A74" s="150" t="str">
        <f>IF(ISBLANK('B1'!A74),"",'B1'!A74)</f>
        <v/>
      </c>
      <c r="B74" s="153" t="str">
        <f>IF(ISBLANK('B1'!B74),"",'B1'!B74)</f>
        <v/>
      </c>
      <c r="C74" s="266" t="str">
        <f>IF(ISBLANK('B1'!P74),"",'B1'!P74)</f>
        <v/>
      </c>
      <c r="D74" s="205"/>
      <c r="E74" s="206"/>
      <c r="F74" s="206"/>
      <c r="G74" s="206"/>
      <c r="H74" s="206"/>
      <c r="I74" s="206"/>
      <c r="J74" s="208"/>
      <c r="K74" s="498"/>
      <c r="L74" s="209"/>
      <c r="M74" s="207"/>
      <c r="N74" s="207"/>
      <c r="O74" s="207"/>
      <c r="P74" s="207"/>
      <c r="Q74" s="208"/>
      <c r="R74" s="206"/>
      <c r="S74" s="206"/>
      <c r="T74" s="206"/>
      <c r="U74" s="206"/>
      <c r="V74" s="209"/>
      <c r="X74" s="162">
        <f t="shared" si="1"/>
        <v>0</v>
      </c>
      <c r="Y74" s="158">
        <f t="shared" si="2"/>
        <v>0</v>
      </c>
      <c r="Z74" s="158">
        <f t="shared" si="3"/>
        <v>0</v>
      </c>
      <c r="AA74" s="959">
        <f t="shared" si="4"/>
        <v>0</v>
      </c>
      <c r="AC74" s="162">
        <f t="shared" si="5"/>
        <v>0</v>
      </c>
      <c r="AD74" s="158">
        <f t="shared" si="6"/>
        <v>0</v>
      </c>
      <c r="AE74" s="158">
        <f t="shared" si="7"/>
        <v>0</v>
      </c>
      <c r="AF74" s="163">
        <f t="shared" si="8"/>
        <v>0</v>
      </c>
    </row>
    <row r="75" spans="1:32" x14ac:dyDescent="0.25">
      <c r="A75" s="150" t="str">
        <f>IF(ISBLANK('B1'!A75),"",'B1'!A75)</f>
        <v/>
      </c>
      <c r="B75" s="153" t="str">
        <f>IF(ISBLANK('B1'!B75),"",'B1'!B75)</f>
        <v/>
      </c>
      <c r="C75" s="266" t="str">
        <f>IF(ISBLANK('B1'!P75),"",'B1'!P75)</f>
        <v/>
      </c>
      <c r="D75" s="205"/>
      <c r="E75" s="206"/>
      <c r="F75" s="206"/>
      <c r="G75" s="206"/>
      <c r="H75" s="206"/>
      <c r="I75" s="206"/>
      <c r="J75" s="208"/>
      <c r="K75" s="498"/>
      <c r="L75" s="209"/>
      <c r="M75" s="207"/>
      <c r="N75" s="207"/>
      <c r="O75" s="207"/>
      <c r="P75" s="207"/>
      <c r="Q75" s="208"/>
      <c r="R75" s="206"/>
      <c r="S75" s="206"/>
      <c r="T75" s="206"/>
      <c r="U75" s="206"/>
      <c r="V75" s="209"/>
      <c r="X75" s="162">
        <f t="shared" si="1"/>
        <v>0</v>
      </c>
      <c r="Y75" s="158">
        <f t="shared" si="2"/>
        <v>0</v>
      </c>
      <c r="Z75" s="158">
        <f t="shared" si="3"/>
        <v>0</v>
      </c>
      <c r="AA75" s="959">
        <f t="shared" si="4"/>
        <v>0</v>
      </c>
      <c r="AC75" s="162">
        <f t="shared" si="5"/>
        <v>0</v>
      </c>
      <c r="AD75" s="158">
        <f t="shared" si="6"/>
        <v>0</v>
      </c>
      <c r="AE75" s="158">
        <f t="shared" si="7"/>
        <v>0</v>
      </c>
      <c r="AF75" s="163">
        <f t="shared" si="8"/>
        <v>0</v>
      </c>
    </row>
    <row r="76" spans="1:32" x14ac:dyDescent="0.25">
      <c r="A76" s="150" t="str">
        <f>IF(ISBLANK('B1'!A76),"",'B1'!A76)</f>
        <v/>
      </c>
      <c r="B76" s="153" t="str">
        <f>IF(ISBLANK('B1'!B76),"",'B1'!B76)</f>
        <v/>
      </c>
      <c r="C76" s="266" t="str">
        <f>IF(ISBLANK('B1'!P76),"",'B1'!P76)</f>
        <v/>
      </c>
      <c r="D76" s="205"/>
      <c r="E76" s="206"/>
      <c r="F76" s="206"/>
      <c r="G76" s="206"/>
      <c r="H76" s="206"/>
      <c r="I76" s="206"/>
      <c r="J76" s="208"/>
      <c r="K76" s="498"/>
      <c r="L76" s="209"/>
      <c r="M76" s="207"/>
      <c r="N76" s="207"/>
      <c r="O76" s="207"/>
      <c r="P76" s="207"/>
      <c r="Q76" s="208"/>
      <c r="R76" s="206"/>
      <c r="S76" s="206"/>
      <c r="T76" s="206"/>
      <c r="U76" s="206"/>
      <c r="V76" s="209"/>
      <c r="X76" s="162">
        <f t="shared" si="1"/>
        <v>0</v>
      </c>
      <c r="Y76" s="158">
        <f t="shared" si="2"/>
        <v>0</v>
      </c>
      <c r="Z76" s="158">
        <f t="shared" si="3"/>
        <v>0</v>
      </c>
      <c r="AA76" s="959">
        <f t="shared" si="4"/>
        <v>0</v>
      </c>
      <c r="AC76" s="162">
        <f t="shared" si="5"/>
        <v>0</v>
      </c>
      <c r="AD76" s="158">
        <f t="shared" si="6"/>
        <v>0</v>
      </c>
      <c r="AE76" s="158">
        <f t="shared" si="7"/>
        <v>0</v>
      </c>
      <c r="AF76" s="163">
        <f t="shared" si="8"/>
        <v>0</v>
      </c>
    </row>
    <row r="77" spans="1:32" x14ac:dyDescent="0.25">
      <c r="A77" s="150" t="str">
        <f>IF(ISBLANK('B1'!A77),"",'B1'!A77)</f>
        <v/>
      </c>
      <c r="B77" s="153" t="str">
        <f>IF(ISBLANK('B1'!B77),"",'B1'!B77)</f>
        <v/>
      </c>
      <c r="C77" s="266" t="str">
        <f>IF(ISBLANK('B1'!P77),"",'B1'!P77)</f>
        <v/>
      </c>
      <c r="D77" s="205"/>
      <c r="E77" s="206"/>
      <c r="F77" s="206"/>
      <c r="G77" s="206"/>
      <c r="H77" s="206"/>
      <c r="I77" s="206"/>
      <c r="J77" s="208"/>
      <c r="K77" s="498"/>
      <c r="L77" s="209"/>
      <c r="M77" s="207"/>
      <c r="N77" s="207"/>
      <c r="O77" s="207"/>
      <c r="P77" s="207"/>
      <c r="Q77" s="208"/>
      <c r="R77" s="206"/>
      <c r="S77" s="206"/>
      <c r="T77" s="206"/>
      <c r="U77" s="206"/>
      <c r="V77" s="209"/>
      <c r="X77" s="162">
        <f t="shared" si="1"/>
        <v>0</v>
      </c>
      <c r="Y77" s="158">
        <f t="shared" si="2"/>
        <v>0</v>
      </c>
      <c r="Z77" s="158">
        <f t="shared" si="3"/>
        <v>0</v>
      </c>
      <c r="AA77" s="959">
        <f t="shared" si="4"/>
        <v>0</v>
      </c>
      <c r="AC77" s="162">
        <f t="shared" si="5"/>
        <v>0</v>
      </c>
      <c r="AD77" s="158">
        <f t="shared" si="6"/>
        <v>0</v>
      </c>
      <c r="AE77" s="158">
        <f t="shared" si="7"/>
        <v>0</v>
      </c>
      <c r="AF77" s="163">
        <f t="shared" si="8"/>
        <v>0</v>
      </c>
    </row>
    <row r="78" spans="1:32" x14ac:dyDescent="0.25">
      <c r="A78" s="150" t="str">
        <f>IF(ISBLANK('B1'!A78),"",'B1'!A78)</f>
        <v/>
      </c>
      <c r="B78" s="153" t="str">
        <f>IF(ISBLANK('B1'!B78),"",'B1'!B78)</f>
        <v/>
      </c>
      <c r="C78" s="266" t="str">
        <f>IF(ISBLANK('B1'!P78),"",'B1'!P78)</f>
        <v/>
      </c>
      <c r="D78" s="205"/>
      <c r="E78" s="206"/>
      <c r="F78" s="206"/>
      <c r="G78" s="206"/>
      <c r="H78" s="206"/>
      <c r="I78" s="206"/>
      <c r="J78" s="208"/>
      <c r="K78" s="498"/>
      <c r="L78" s="209"/>
      <c r="M78" s="207"/>
      <c r="N78" s="207"/>
      <c r="O78" s="207"/>
      <c r="P78" s="207"/>
      <c r="Q78" s="208"/>
      <c r="R78" s="206"/>
      <c r="S78" s="206"/>
      <c r="T78" s="206"/>
      <c r="U78" s="206"/>
      <c r="V78" s="209"/>
      <c r="X78" s="162">
        <f t="shared" si="1"/>
        <v>0</v>
      </c>
      <c r="Y78" s="158">
        <f t="shared" si="2"/>
        <v>0</v>
      </c>
      <c r="Z78" s="158">
        <f t="shared" si="3"/>
        <v>0</v>
      </c>
      <c r="AA78" s="959">
        <f t="shared" si="4"/>
        <v>0</v>
      </c>
      <c r="AC78" s="162">
        <f t="shared" si="5"/>
        <v>0</v>
      </c>
      <c r="AD78" s="158">
        <f t="shared" si="6"/>
        <v>0</v>
      </c>
      <c r="AE78" s="158">
        <f t="shared" si="7"/>
        <v>0</v>
      </c>
      <c r="AF78" s="163">
        <f t="shared" si="8"/>
        <v>0</v>
      </c>
    </row>
    <row r="79" spans="1:32" x14ac:dyDescent="0.25">
      <c r="A79" s="150" t="str">
        <f>IF(ISBLANK('B1'!A79),"",'B1'!A79)</f>
        <v/>
      </c>
      <c r="B79" s="153" t="str">
        <f>IF(ISBLANK('B1'!B79),"",'B1'!B79)</f>
        <v/>
      </c>
      <c r="C79" s="266" t="str">
        <f>IF(ISBLANK('B1'!P79),"",'B1'!P79)</f>
        <v/>
      </c>
      <c r="D79" s="205"/>
      <c r="E79" s="206"/>
      <c r="F79" s="206"/>
      <c r="G79" s="206"/>
      <c r="H79" s="206"/>
      <c r="I79" s="206"/>
      <c r="J79" s="208"/>
      <c r="K79" s="498"/>
      <c r="L79" s="209"/>
      <c r="M79" s="207"/>
      <c r="N79" s="207"/>
      <c r="O79" s="207"/>
      <c r="P79" s="207"/>
      <c r="Q79" s="208"/>
      <c r="R79" s="206"/>
      <c r="S79" s="206"/>
      <c r="T79" s="206"/>
      <c r="U79" s="206"/>
      <c r="V79" s="209"/>
      <c r="X79" s="162">
        <f t="shared" si="1"/>
        <v>0</v>
      </c>
      <c r="Y79" s="158">
        <f t="shared" si="2"/>
        <v>0</v>
      </c>
      <c r="Z79" s="158">
        <f t="shared" si="3"/>
        <v>0</v>
      </c>
      <c r="AA79" s="959">
        <f t="shared" si="4"/>
        <v>0</v>
      </c>
      <c r="AC79" s="162">
        <f t="shared" si="5"/>
        <v>0</v>
      </c>
      <c r="AD79" s="158">
        <f t="shared" si="6"/>
        <v>0</v>
      </c>
      <c r="AE79" s="158">
        <f t="shared" si="7"/>
        <v>0</v>
      </c>
      <c r="AF79" s="163">
        <f t="shared" si="8"/>
        <v>0</v>
      </c>
    </row>
    <row r="80" spans="1:32" x14ac:dyDescent="0.25">
      <c r="A80" s="150" t="str">
        <f>IF(ISBLANK('B1'!A80),"",'B1'!A80)</f>
        <v/>
      </c>
      <c r="B80" s="153" t="str">
        <f>IF(ISBLANK('B1'!B80),"",'B1'!B80)</f>
        <v/>
      </c>
      <c r="C80" s="266" t="str">
        <f>IF(ISBLANK('B1'!P80),"",'B1'!P80)</f>
        <v/>
      </c>
      <c r="D80" s="205"/>
      <c r="E80" s="206"/>
      <c r="F80" s="206"/>
      <c r="G80" s="206"/>
      <c r="H80" s="206"/>
      <c r="I80" s="206"/>
      <c r="J80" s="208"/>
      <c r="K80" s="498"/>
      <c r="L80" s="209"/>
      <c r="M80" s="207"/>
      <c r="N80" s="207"/>
      <c r="O80" s="207"/>
      <c r="P80" s="207"/>
      <c r="Q80" s="208"/>
      <c r="R80" s="206"/>
      <c r="S80" s="206"/>
      <c r="T80" s="206"/>
      <c r="U80" s="206"/>
      <c r="V80" s="209"/>
      <c r="X80" s="162">
        <f t="shared" si="1"/>
        <v>0</v>
      </c>
      <c r="Y80" s="158">
        <f t="shared" si="2"/>
        <v>0</v>
      </c>
      <c r="Z80" s="158">
        <f t="shared" si="3"/>
        <v>0</v>
      </c>
      <c r="AA80" s="959">
        <f t="shared" si="4"/>
        <v>0</v>
      </c>
      <c r="AC80" s="162">
        <f t="shared" si="5"/>
        <v>0</v>
      </c>
      <c r="AD80" s="158">
        <f t="shared" si="6"/>
        <v>0</v>
      </c>
      <c r="AE80" s="158">
        <f t="shared" si="7"/>
        <v>0</v>
      </c>
      <c r="AF80" s="163">
        <f t="shared" si="8"/>
        <v>0</v>
      </c>
    </row>
    <row r="81" spans="1:32" x14ac:dyDescent="0.25">
      <c r="A81" s="150" t="str">
        <f>IF(ISBLANK('B1'!A81),"",'B1'!A81)</f>
        <v/>
      </c>
      <c r="B81" s="153" t="str">
        <f>IF(ISBLANK('B1'!B81),"",'B1'!B81)</f>
        <v/>
      </c>
      <c r="C81" s="266" t="str">
        <f>IF(ISBLANK('B1'!P81),"",'B1'!P81)</f>
        <v/>
      </c>
      <c r="D81" s="205"/>
      <c r="E81" s="206"/>
      <c r="F81" s="206"/>
      <c r="G81" s="206"/>
      <c r="H81" s="206"/>
      <c r="I81" s="206"/>
      <c r="J81" s="208"/>
      <c r="K81" s="498"/>
      <c r="L81" s="209"/>
      <c r="M81" s="207"/>
      <c r="N81" s="207"/>
      <c r="O81" s="207"/>
      <c r="P81" s="207"/>
      <c r="Q81" s="208"/>
      <c r="R81" s="206"/>
      <c r="S81" s="206"/>
      <c r="T81" s="206"/>
      <c r="U81" s="206"/>
      <c r="V81" s="209"/>
      <c r="X81" s="162">
        <f t="shared" si="1"/>
        <v>0</v>
      </c>
      <c r="Y81" s="158">
        <f t="shared" si="2"/>
        <v>0</v>
      </c>
      <c r="Z81" s="158">
        <f t="shared" si="3"/>
        <v>0</v>
      </c>
      <c r="AA81" s="959">
        <f t="shared" si="4"/>
        <v>0</v>
      </c>
      <c r="AC81" s="162">
        <f t="shared" si="5"/>
        <v>0</v>
      </c>
      <c r="AD81" s="158">
        <f t="shared" si="6"/>
        <v>0</v>
      </c>
      <c r="AE81" s="158">
        <f t="shared" si="7"/>
        <v>0</v>
      </c>
      <c r="AF81" s="163">
        <f t="shared" si="8"/>
        <v>0</v>
      </c>
    </row>
    <row r="82" spans="1:32" x14ac:dyDescent="0.25">
      <c r="A82" s="150" t="str">
        <f>IF(ISBLANK('B1'!A82),"",'B1'!A82)</f>
        <v/>
      </c>
      <c r="B82" s="153" t="str">
        <f>IF(ISBLANK('B1'!B82),"",'B1'!B82)</f>
        <v/>
      </c>
      <c r="C82" s="266" t="str">
        <f>IF(ISBLANK('B1'!P82),"",'B1'!P82)</f>
        <v/>
      </c>
      <c r="D82" s="205"/>
      <c r="E82" s="206"/>
      <c r="F82" s="206"/>
      <c r="G82" s="206"/>
      <c r="H82" s="206"/>
      <c r="I82" s="206"/>
      <c r="J82" s="208"/>
      <c r="K82" s="498"/>
      <c r="L82" s="209"/>
      <c r="M82" s="207"/>
      <c r="N82" s="207"/>
      <c r="O82" s="207"/>
      <c r="P82" s="207"/>
      <c r="Q82" s="208"/>
      <c r="R82" s="206"/>
      <c r="S82" s="206"/>
      <c r="T82" s="206"/>
      <c r="U82" s="206"/>
      <c r="V82" s="209"/>
      <c r="X82" s="162">
        <f t="shared" ref="X82:X145" si="9">SUM(D82:I82)</f>
        <v>0</v>
      </c>
      <c r="Y82" s="158">
        <f t="shared" ref="Y82:Y145" si="10">SUM(J82:L82)</f>
        <v>0</v>
      </c>
      <c r="Z82" s="158">
        <f t="shared" ref="Z82:Z145" si="11">SUM(M82:P82)</f>
        <v>0</v>
      </c>
      <c r="AA82" s="959">
        <f t="shared" ref="AA82:AA145" si="12">SUM(Q82:V82)</f>
        <v>0</v>
      </c>
      <c r="AC82" s="162">
        <f t="shared" ref="AC82:AC145" si="13">IF(C82="",X82,C82-X82)</f>
        <v>0</v>
      </c>
      <c r="AD82" s="158">
        <f t="shared" ref="AD82:AD145" si="14">IF(C82="",Y82,C82-Y82)</f>
        <v>0</v>
      </c>
      <c r="AE82" s="158">
        <f t="shared" ref="AE82:AE145" si="15">IF(C82="",Z82,C82-Z82)</f>
        <v>0</v>
      </c>
      <c r="AF82" s="163">
        <f t="shared" ref="AF82:AF145" si="16">IF(C82="",AA82,C82-AA82)</f>
        <v>0</v>
      </c>
    </row>
    <row r="83" spans="1:32" x14ac:dyDescent="0.25">
      <c r="A83" s="150" t="str">
        <f>IF(ISBLANK('B1'!A83),"",'B1'!A83)</f>
        <v/>
      </c>
      <c r="B83" s="153" t="str">
        <f>IF(ISBLANK('B1'!B83),"",'B1'!B83)</f>
        <v/>
      </c>
      <c r="C83" s="266" t="str">
        <f>IF(ISBLANK('B1'!P83),"",'B1'!P83)</f>
        <v/>
      </c>
      <c r="D83" s="205"/>
      <c r="E83" s="206"/>
      <c r="F83" s="206"/>
      <c r="G83" s="206"/>
      <c r="H83" s="206"/>
      <c r="I83" s="206"/>
      <c r="J83" s="208"/>
      <c r="K83" s="498"/>
      <c r="L83" s="209"/>
      <c r="M83" s="207"/>
      <c r="N83" s="207"/>
      <c r="O83" s="207"/>
      <c r="P83" s="207"/>
      <c r="Q83" s="208"/>
      <c r="R83" s="206"/>
      <c r="S83" s="206"/>
      <c r="T83" s="206"/>
      <c r="U83" s="206"/>
      <c r="V83" s="209"/>
      <c r="X83" s="162">
        <f t="shared" si="9"/>
        <v>0</v>
      </c>
      <c r="Y83" s="158">
        <f t="shared" si="10"/>
        <v>0</v>
      </c>
      <c r="Z83" s="158">
        <f t="shared" si="11"/>
        <v>0</v>
      </c>
      <c r="AA83" s="959">
        <f t="shared" si="12"/>
        <v>0</v>
      </c>
      <c r="AC83" s="162">
        <f t="shared" si="13"/>
        <v>0</v>
      </c>
      <c r="AD83" s="158">
        <f t="shared" si="14"/>
        <v>0</v>
      </c>
      <c r="AE83" s="158">
        <f t="shared" si="15"/>
        <v>0</v>
      </c>
      <c r="AF83" s="163">
        <f t="shared" si="16"/>
        <v>0</v>
      </c>
    </row>
    <row r="84" spans="1:32" x14ac:dyDescent="0.25">
      <c r="A84" s="150" t="str">
        <f>IF(ISBLANK('B1'!A84),"",'B1'!A84)</f>
        <v/>
      </c>
      <c r="B84" s="153" t="str">
        <f>IF(ISBLANK('B1'!B84),"",'B1'!B84)</f>
        <v/>
      </c>
      <c r="C84" s="266" t="str">
        <f>IF(ISBLANK('B1'!P84),"",'B1'!P84)</f>
        <v/>
      </c>
      <c r="D84" s="205"/>
      <c r="E84" s="206"/>
      <c r="F84" s="206"/>
      <c r="G84" s="206"/>
      <c r="H84" s="206"/>
      <c r="I84" s="206"/>
      <c r="J84" s="208"/>
      <c r="K84" s="498"/>
      <c r="L84" s="209"/>
      <c r="M84" s="207"/>
      <c r="N84" s="207"/>
      <c r="O84" s="207"/>
      <c r="P84" s="207"/>
      <c r="Q84" s="208"/>
      <c r="R84" s="206"/>
      <c r="S84" s="206"/>
      <c r="T84" s="206"/>
      <c r="U84" s="206"/>
      <c r="V84" s="209"/>
      <c r="X84" s="162">
        <f t="shared" si="9"/>
        <v>0</v>
      </c>
      <c r="Y84" s="158">
        <f t="shared" si="10"/>
        <v>0</v>
      </c>
      <c r="Z84" s="158">
        <f t="shared" si="11"/>
        <v>0</v>
      </c>
      <c r="AA84" s="959">
        <f t="shared" si="12"/>
        <v>0</v>
      </c>
      <c r="AC84" s="162">
        <f t="shared" si="13"/>
        <v>0</v>
      </c>
      <c r="AD84" s="158">
        <f t="shared" si="14"/>
        <v>0</v>
      </c>
      <c r="AE84" s="158">
        <f t="shared" si="15"/>
        <v>0</v>
      </c>
      <c r="AF84" s="163">
        <f t="shared" si="16"/>
        <v>0</v>
      </c>
    </row>
    <row r="85" spans="1:32" x14ac:dyDescent="0.25">
      <c r="A85" s="150" t="str">
        <f>IF(ISBLANK('B1'!A85),"",'B1'!A85)</f>
        <v/>
      </c>
      <c r="B85" s="153" t="str">
        <f>IF(ISBLANK('B1'!B85),"",'B1'!B85)</f>
        <v/>
      </c>
      <c r="C85" s="266" t="str">
        <f>IF(ISBLANK('B1'!P85),"",'B1'!P85)</f>
        <v/>
      </c>
      <c r="D85" s="205"/>
      <c r="E85" s="206"/>
      <c r="F85" s="206"/>
      <c r="G85" s="206"/>
      <c r="H85" s="206"/>
      <c r="I85" s="206"/>
      <c r="J85" s="208"/>
      <c r="K85" s="498"/>
      <c r="L85" s="209"/>
      <c r="M85" s="207"/>
      <c r="N85" s="207"/>
      <c r="O85" s="207"/>
      <c r="P85" s="207"/>
      <c r="Q85" s="208"/>
      <c r="R85" s="206"/>
      <c r="S85" s="206"/>
      <c r="T85" s="206"/>
      <c r="U85" s="206"/>
      <c r="V85" s="209"/>
      <c r="X85" s="162">
        <f t="shared" si="9"/>
        <v>0</v>
      </c>
      <c r="Y85" s="158">
        <f t="shared" si="10"/>
        <v>0</v>
      </c>
      <c r="Z85" s="158">
        <f t="shared" si="11"/>
        <v>0</v>
      </c>
      <c r="AA85" s="959">
        <f t="shared" si="12"/>
        <v>0</v>
      </c>
      <c r="AC85" s="162">
        <f t="shared" si="13"/>
        <v>0</v>
      </c>
      <c r="AD85" s="158">
        <f t="shared" si="14"/>
        <v>0</v>
      </c>
      <c r="AE85" s="158">
        <f t="shared" si="15"/>
        <v>0</v>
      </c>
      <c r="AF85" s="163">
        <f t="shared" si="16"/>
        <v>0</v>
      </c>
    </row>
    <row r="86" spans="1:32" x14ac:dyDescent="0.25">
      <c r="A86" s="150" t="str">
        <f>IF(ISBLANK('B1'!A86),"",'B1'!A86)</f>
        <v/>
      </c>
      <c r="B86" s="153" t="str">
        <f>IF(ISBLANK('B1'!B86),"",'B1'!B86)</f>
        <v/>
      </c>
      <c r="C86" s="266" t="str">
        <f>IF(ISBLANK('B1'!P86),"",'B1'!P86)</f>
        <v/>
      </c>
      <c r="D86" s="205"/>
      <c r="E86" s="206"/>
      <c r="F86" s="206"/>
      <c r="G86" s="206"/>
      <c r="H86" s="206"/>
      <c r="I86" s="206"/>
      <c r="J86" s="208"/>
      <c r="K86" s="498"/>
      <c r="L86" s="209"/>
      <c r="M86" s="207"/>
      <c r="N86" s="207"/>
      <c r="O86" s="207"/>
      <c r="P86" s="207"/>
      <c r="Q86" s="208"/>
      <c r="R86" s="206"/>
      <c r="S86" s="206"/>
      <c r="T86" s="206"/>
      <c r="U86" s="206"/>
      <c r="V86" s="209"/>
      <c r="X86" s="162">
        <f t="shared" si="9"/>
        <v>0</v>
      </c>
      <c r="Y86" s="158">
        <f t="shared" si="10"/>
        <v>0</v>
      </c>
      <c r="Z86" s="158">
        <f t="shared" si="11"/>
        <v>0</v>
      </c>
      <c r="AA86" s="959">
        <f t="shared" si="12"/>
        <v>0</v>
      </c>
      <c r="AC86" s="162">
        <f t="shared" si="13"/>
        <v>0</v>
      </c>
      <c r="AD86" s="158">
        <f t="shared" si="14"/>
        <v>0</v>
      </c>
      <c r="AE86" s="158">
        <f t="shared" si="15"/>
        <v>0</v>
      </c>
      <c r="AF86" s="163">
        <f t="shared" si="16"/>
        <v>0</v>
      </c>
    </row>
    <row r="87" spans="1:32" x14ac:dyDescent="0.25">
      <c r="A87" s="150" t="str">
        <f>IF(ISBLANK('B1'!A87),"",'B1'!A87)</f>
        <v/>
      </c>
      <c r="B87" s="153" t="str">
        <f>IF(ISBLANK('B1'!B87),"",'B1'!B87)</f>
        <v/>
      </c>
      <c r="C87" s="266" t="str">
        <f>IF(ISBLANK('B1'!P87),"",'B1'!P87)</f>
        <v/>
      </c>
      <c r="D87" s="205"/>
      <c r="E87" s="206"/>
      <c r="F87" s="206"/>
      <c r="G87" s="206"/>
      <c r="H87" s="206"/>
      <c r="I87" s="206"/>
      <c r="J87" s="208"/>
      <c r="K87" s="498"/>
      <c r="L87" s="209"/>
      <c r="M87" s="207"/>
      <c r="N87" s="207"/>
      <c r="O87" s="207"/>
      <c r="P87" s="207"/>
      <c r="Q87" s="208"/>
      <c r="R87" s="206"/>
      <c r="S87" s="206"/>
      <c r="T87" s="206"/>
      <c r="U87" s="206"/>
      <c r="V87" s="209"/>
      <c r="X87" s="162">
        <f t="shared" si="9"/>
        <v>0</v>
      </c>
      <c r="Y87" s="158">
        <f t="shared" si="10"/>
        <v>0</v>
      </c>
      <c r="Z87" s="158">
        <f t="shared" si="11"/>
        <v>0</v>
      </c>
      <c r="AA87" s="959">
        <f t="shared" si="12"/>
        <v>0</v>
      </c>
      <c r="AC87" s="162">
        <f t="shared" si="13"/>
        <v>0</v>
      </c>
      <c r="AD87" s="158">
        <f t="shared" si="14"/>
        <v>0</v>
      </c>
      <c r="AE87" s="158">
        <f t="shared" si="15"/>
        <v>0</v>
      </c>
      <c r="AF87" s="163">
        <f t="shared" si="16"/>
        <v>0</v>
      </c>
    </row>
    <row r="88" spans="1:32" x14ac:dyDescent="0.25">
      <c r="A88" s="150" t="str">
        <f>IF(ISBLANK('B1'!A88),"",'B1'!A88)</f>
        <v/>
      </c>
      <c r="B88" s="153" t="str">
        <f>IF(ISBLANK('B1'!B88),"",'B1'!B88)</f>
        <v/>
      </c>
      <c r="C88" s="266" t="str">
        <f>IF(ISBLANK('B1'!P88),"",'B1'!P88)</f>
        <v/>
      </c>
      <c r="D88" s="205"/>
      <c r="E88" s="206"/>
      <c r="F88" s="206"/>
      <c r="G88" s="206"/>
      <c r="H88" s="206"/>
      <c r="I88" s="206"/>
      <c r="J88" s="208"/>
      <c r="K88" s="498"/>
      <c r="L88" s="209"/>
      <c r="M88" s="207"/>
      <c r="N88" s="207"/>
      <c r="O88" s="207"/>
      <c r="P88" s="207"/>
      <c r="Q88" s="208"/>
      <c r="R88" s="206"/>
      <c r="S88" s="206"/>
      <c r="T88" s="206"/>
      <c r="U88" s="206"/>
      <c r="V88" s="209"/>
      <c r="X88" s="162">
        <f t="shared" si="9"/>
        <v>0</v>
      </c>
      <c r="Y88" s="158">
        <f t="shared" si="10"/>
        <v>0</v>
      </c>
      <c r="Z88" s="158">
        <f t="shared" si="11"/>
        <v>0</v>
      </c>
      <c r="AA88" s="959">
        <f t="shared" si="12"/>
        <v>0</v>
      </c>
      <c r="AC88" s="162">
        <f t="shared" si="13"/>
        <v>0</v>
      </c>
      <c r="AD88" s="158">
        <f t="shared" si="14"/>
        <v>0</v>
      </c>
      <c r="AE88" s="158">
        <f t="shared" si="15"/>
        <v>0</v>
      </c>
      <c r="AF88" s="163">
        <f t="shared" si="16"/>
        <v>0</v>
      </c>
    </row>
    <row r="89" spans="1:32" x14ac:dyDescent="0.25">
      <c r="A89" s="150" t="str">
        <f>IF(ISBLANK('B1'!A89),"",'B1'!A89)</f>
        <v/>
      </c>
      <c r="B89" s="153" t="str">
        <f>IF(ISBLANK('B1'!B89),"",'B1'!B89)</f>
        <v/>
      </c>
      <c r="C89" s="266" t="str">
        <f>IF(ISBLANK('B1'!P89),"",'B1'!P89)</f>
        <v/>
      </c>
      <c r="D89" s="205"/>
      <c r="E89" s="206"/>
      <c r="F89" s="206"/>
      <c r="G89" s="206"/>
      <c r="H89" s="206"/>
      <c r="I89" s="206"/>
      <c r="J89" s="208"/>
      <c r="K89" s="498"/>
      <c r="L89" s="209"/>
      <c r="M89" s="207"/>
      <c r="N89" s="207"/>
      <c r="O89" s="207"/>
      <c r="P89" s="207"/>
      <c r="Q89" s="208"/>
      <c r="R89" s="206"/>
      <c r="S89" s="206"/>
      <c r="T89" s="206"/>
      <c r="U89" s="206"/>
      <c r="V89" s="209"/>
      <c r="X89" s="162">
        <f t="shared" si="9"/>
        <v>0</v>
      </c>
      <c r="Y89" s="158">
        <f t="shared" si="10"/>
        <v>0</v>
      </c>
      <c r="Z89" s="158">
        <f t="shared" si="11"/>
        <v>0</v>
      </c>
      <c r="AA89" s="959">
        <f t="shared" si="12"/>
        <v>0</v>
      </c>
      <c r="AC89" s="162">
        <f t="shared" si="13"/>
        <v>0</v>
      </c>
      <c r="AD89" s="158">
        <f t="shared" si="14"/>
        <v>0</v>
      </c>
      <c r="AE89" s="158">
        <f t="shared" si="15"/>
        <v>0</v>
      </c>
      <c r="AF89" s="163">
        <f t="shared" si="16"/>
        <v>0</v>
      </c>
    </row>
    <row r="90" spans="1:32" x14ac:dyDescent="0.25">
      <c r="A90" s="150" t="str">
        <f>IF(ISBLANK('B1'!A90),"",'B1'!A90)</f>
        <v/>
      </c>
      <c r="B90" s="153" t="str">
        <f>IF(ISBLANK('B1'!B90),"",'B1'!B90)</f>
        <v/>
      </c>
      <c r="C90" s="266" t="str">
        <f>IF(ISBLANK('B1'!P90),"",'B1'!P90)</f>
        <v/>
      </c>
      <c r="D90" s="205"/>
      <c r="E90" s="206"/>
      <c r="F90" s="206"/>
      <c r="G90" s="206"/>
      <c r="H90" s="206"/>
      <c r="I90" s="206"/>
      <c r="J90" s="208"/>
      <c r="K90" s="498"/>
      <c r="L90" s="209"/>
      <c r="M90" s="207"/>
      <c r="N90" s="207"/>
      <c r="O90" s="207"/>
      <c r="P90" s="207"/>
      <c r="Q90" s="208"/>
      <c r="R90" s="206"/>
      <c r="S90" s="206"/>
      <c r="T90" s="206"/>
      <c r="U90" s="206"/>
      <c r="V90" s="209"/>
      <c r="X90" s="162">
        <f t="shared" si="9"/>
        <v>0</v>
      </c>
      <c r="Y90" s="158">
        <f t="shared" si="10"/>
        <v>0</v>
      </c>
      <c r="Z90" s="158">
        <f t="shared" si="11"/>
        <v>0</v>
      </c>
      <c r="AA90" s="959">
        <f t="shared" si="12"/>
        <v>0</v>
      </c>
      <c r="AC90" s="162">
        <f t="shared" si="13"/>
        <v>0</v>
      </c>
      <c r="AD90" s="158">
        <f t="shared" si="14"/>
        <v>0</v>
      </c>
      <c r="AE90" s="158">
        <f t="shared" si="15"/>
        <v>0</v>
      </c>
      <c r="AF90" s="163">
        <f t="shared" si="16"/>
        <v>0</v>
      </c>
    </row>
    <row r="91" spans="1:32" x14ac:dyDescent="0.25">
      <c r="A91" s="150" t="str">
        <f>IF(ISBLANK('B1'!A91),"",'B1'!A91)</f>
        <v/>
      </c>
      <c r="B91" s="153" t="str">
        <f>IF(ISBLANK('B1'!B91),"",'B1'!B91)</f>
        <v/>
      </c>
      <c r="C91" s="266" t="str">
        <f>IF(ISBLANK('B1'!P91),"",'B1'!P91)</f>
        <v/>
      </c>
      <c r="D91" s="205"/>
      <c r="E91" s="206"/>
      <c r="F91" s="206"/>
      <c r="G91" s="206"/>
      <c r="H91" s="206"/>
      <c r="I91" s="206"/>
      <c r="J91" s="208"/>
      <c r="K91" s="498"/>
      <c r="L91" s="209"/>
      <c r="M91" s="207"/>
      <c r="N91" s="207"/>
      <c r="O91" s="207"/>
      <c r="P91" s="207"/>
      <c r="Q91" s="208"/>
      <c r="R91" s="206"/>
      <c r="S91" s="206"/>
      <c r="T91" s="206"/>
      <c r="U91" s="206"/>
      <c r="V91" s="209"/>
      <c r="X91" s="162">
        <f t="shared" si="9"/>
        <v>0</v>
      </c>
      <c r="Y91" s="158">
        <f t="shared" si="10"/>
        <v>0</v>
      </c>
      <c r="Z91" s="158">
        <f t="shared" si="11"/>
        <v>0</v>
      </c>
      <c r="AA91" s="959">
        <f t="shared" si="12"/>
        <v>0</v>
      </c>
      <c r="AC91" s="162">
        <f t="shared" si="13"/>
        <v>0</v>
      </c>
      <c r="AD91" s="158">
        <f t="shared" si="14"/>
        <v>0</v>
      </c>
      <c r="AE91" s="158">
        <f t="shared" si="15"/>
        <v>0</v>
      </c>
      <c r="AF91" s="163">
        <f t="shared" si="16"/>
        <v>0</v>
      </c>
    </row>
    <row r="92" spans="1:32" x14ac:dyDescent="0.25">
      <c r="A92" s="150" t="str">
        <f>IF(ISBLANK('B1'!A92),"",'B1'!A92)</f>
        <v/>
      </c>
      <c r="B92" s="153" t="str">
        <f>IF(ISBLANK('B1'!B92),"",'B1'!B92)</f>
        <v/>
      </c>
      <c r="C92" s="266" t="str">
        <f>IF(ISBLANK('B1'!P92),"",'B1'!P92)</f>
        <v/>
      </c>
      <c r="D92" s="205"/>
      <c r="E92" s="206"/>
      <c r="F92" s="206"/>
      <c r="G92" s="206"/>
      <c r="H92" s="206"/>
      <c r="I92" s="206"/>
      <c r="J92" s="208"/>
      <c r="K92" s="498"/>
      <c r="L92" s="209"/>
      <c r="M92" s="207"/>
      <c r="N92" s="207"/>
      <c r="O92" s="207"/>
      <c r="P92" s="207"/>
      <c r="Q92" s="208"/>
      <c r="R92" s="206"/>
      <c r="S92" s="206"/>
      <c r="T92" s="206"/>
      <c r="U92" s="206"/>
      <c r="V92" s="209"/>
      <c r="X92" s="162">
        <f t="shared" si="9"/>
        <v>0</v>
      </c>
      <c r="Y92" s="158">
        <f t="shared" si="10"/>
        <v>0</v>
      </c>
      <c r="Z92" s="158">
        <f t="shared" si="11"/>
        <v>0</v>
      </c>
      <c r="AA92" s="959">
        <f t="shared" si="12"/>
        <v>0</v>
      </c>
      <c r="AC92" s="162">
        <f t="shared" si="13"/>
        <v>0</v>
      </c>
      <c r="AD92" s="158">
        <f t="shared" si="14"/>
        <v>0</v>
      </c>
      <c r="AE92" s="158">
        <f t="shared" si="15"/>
        <v>0</v>
      </c>
      <c r="AF92" s="163">
        <f t="shared" si="16"/>
        <v>0</v>
      </c>
    </row>
    <row r="93" spans="1:32" x14ac:dyDescent="0.25">
      <c r="A93" s="150" t="str">
        <f>IF(ISBLANK('B1'!A93),"",'B1'!A93)</f>
        <v/>
      </c>
      <c r="B93" s="153" t="str">
        <f>IF(ISBLANK('B1'!B93),"",'B1'!B93)</f>
        <v/>
      </c>
      <c r="C93" s="266" t="str">
        <f>IF(ISBLANK('B1'!P93),"",'B1'!P93)</f>
        <v/>
      </c>
      <c r="D93" s="205"/>
      <c r="E93" s="206"/>
      <c r="F93" s="206"/>
      <c r="G93" s="206"/>
      <c r="H93" s="206"/>
      <c r="I93" s="206"/>
      <c r="J93" s="208"/>
      <c r="K93" s="498"/>
      <c r="L93" s="209"/>
      <c r="M93" s="207"/>
      <c r="N93" s="207"/>
      <c r="O93" s="207"/>
      <c r="P93" s="207"/>
      <c r="Q93" s="208"/>
      <c r="R93" s="206"/>
      <c r="S93" s="206"/>
      <c r="T93" s="206"/>
      <c r="U93" s="206"/>
      <c r="V93" s="209"/>
      <c r="X93" s="162">
        <f t="shared" si="9"/>
        <v>0</v>
      </c>
      <c r="Y93" s="158">
        <f t="shared" si="10"/>
        <v>0</v>
      </c>
      <c r="Z93" s="158">
        <f t="shared" si="11"/>
        <v>0</v>
      </c>
      <c r="AA93" s="959">
        <f t="shared" si="12"/>
        <v>0</v>
      </c>
      <c r="AC93" s="162">
        <f t="shared" si="13"/>
        <v>0</v>
      </c>
      <c r="AD93" s="158">
        <f t="shared" si="14"/>
        <v>0</v>
      </c>
      <c r="AE93" s="158">
        <f t="shared" si="15"/>
        <v>0</v>
      </c>
      <c r="AF93" s="163">
        <f t="shared" si="16"/>
        <v>0</v>
      </c>
    </row>
    <row r="94" spans="1:32" x14ac:dyDescent="0.25">
      <c r="A94" s="150" t="str">
        <f>IF(ISBLANK('B1'!A94),"",'B1'!A94)</f>
        <v/>
      </c>
      <c r="B94" s="153" t="str">
        <f>IF(ISBLANK('B1'!B94),"",'B1'!B94)</f>
        <v/>
      </c>
      <c r="C94" s="266" t="str">
        <f>IF(ISBLANK('B1'!P94),"",'B1'!P94)</f>
        <v/>
      </c>
      <c r="D94" s="205"/>
      <c r="E94" s="206"/>
      <c r="F94" s="206"/>
      <c r="G94" s="206"/>
      <c r="H94" s="206"/>
      <c r="I94" s="206"/>
      <c r="J94" s="208"/>
      <c r="K94" s="498"/>
      <c r="L94" s="209"/>
      <c r="M94" s="207"/>
      <c r="N94" s="207"/>
      <c r="O94" s="207"/>
      <c r="P94" s="207"/>
      <c r="Q94" s="208"/>
      <c r="R94" s="206"/>
      <c r="S94" s="206"/>
      <c r="T94" s="206"/>
      <c r="U94" s="206"/>
      <c r="V94" s="209"/>
      <c r="X94" s="162">
        <f t="shared" si="9"/>
        <v>0</v>
      </c>
      <c r="Y94" s="158">
        <f t="shared" si="10"/>
        <v>0</v>
      </c>
      <c r="Z94" s="158">
        <f t="shared" si="11"/>
        <v>0</v>
      </c>
      <c r="AA94" s="959">
        <f t="shared" si="12"/>
        <v>0</v>
      </c>
      <c r="AC94" s="162">
        <f t="shared" si="13"/>
        <v>0</v>
      </c>
      <c r="AD94" s="158">
        <f t="shared" si="14"/>
        <v>0</v>
      </c>
      <c r="AE94" s="158">
        <f t="shared" si="15"/>
        <v>0</v>
      </c>
      <c r="AF94" s="163">
        <f t="shared" si="16"/>
        <v>0</v>
      </c>
    </row>
    <row r="95" spans="1:32" x14ac:dyDescent="0.25">
      <c r="A95" s="150" t="str">
        <f>IF(ISBLANK('B1'!A95),"",'B1'!A95)</f>
        <v/>
      </c>
      <c r="B95" s="153" t="str">
        <f>IF(ISBLANK('B1'!B95),"",'B1'!B95)</f>
        <v/>
      </c>
      <c r="C95" s="266" t="str">
        <f>IF(ISBLANK('B1'!P95),"",'B1'!P95)</f>
        <v/>
      </c>
      <c r="D95" s="205"/>
      <c r="E95" s="206"/>
      <c r="F95" s="206"/>
      <c r="G95" s="206"/>
      <c r="H95" s="206"/>
      <c r="I95" s="206"/>
      <c r="J95" s="208"/>
      <c r="K95" s="498"/>
      <c r="L95" s="209"/>
      <c r="M95" s="207"/>
      <c r="N95" s="207"/>
      <c r="O95" s="207"/>
      <c r="P95" s="207"/>
      <c r="Q95" s="208"/>
      <c r="R95" s="206"/>
      <c r="S95" s="206"/>
      <c r="T95" s="206"/>
      <c r="U95" s="206"/>
      <c r="V95" s="209"/>
      <c r="X95" s="162">
        <f t="shared" si="9"/>
        <v>0</v>
      </c>
      <c r="Y95" s="158">
        <f t="shared" si="10"/>
        <v>0</v>
      </c>
      <c r="Z95" s="158">
        <f t="shared" si="11"/>
        <v>0</v>
      </c>
      <c r="AA95" s="959">
        <f t="shared" si="12"/>
        <v>0</v>
      </c>
      <c r="AC95" s="162">
        <f t="shared" si="13"/>
        <v>0</v>
      </c>
      <c r="AD95" s="158">
        <f t="shared" si="14"/>
        <v>0</v>
      </c>
      <c r="AE95" s="158">
        <f t="shared" si="15"/>
        <v>0</v>
      </c>
      <c r="AF95" s="163">
        <f t="shared" si="16"/>
        <v>0</v>
      </c>
    </row>
    <row r="96" spans="1:32" x14ac:dyDescent="0.25">
      <c r="A96" s="150" t="str">
        <f>IF(ISBLANK('B1'!A96),"",'B1'!A96)</f>
        <v/>
      </c>
      <c r="B96" s="153" t="str">
        <f>IF(ISBLANK('B1'!B96),"",'B1'!B96)</f>
        <v/>
      </c>
      <c r="C96" s="266" t="str">
        <f>IF(ISBLANK('B1'!P96),"",'B1'!P96)</f>
        <v/>
      </c>
      <c r="D96" s="205"/>
      <c r="E96" s="206"/>
      <c r="F96" s="206"/>
      <c r="G96" s="206"/>
      <c r="H96" s="206"/>
      <c r="I96" s="206"/>
      <c r="J96" s="208"/>
      <c r="K96" s="498"/>
      <c r="L96" s="209"/>
      <c r="M96" s="207"/>
      <c r="N96" s="207"/>
      <c r="O96" s="207"/>
      <c r="P96" s="207"/>
      <c r="Q96" s="208"/>
      <c r="R96" s="206"/>
      <c r="S96" s="206"/>
      <c r="T96" s="206"/>
      <c r="U96" s="206"/>
      <c r="V96" s="209"/>
      <c r="X96" s="162">
        <f t="shared" si="9"/>
        <v>0</v>
      </c>
      <c r="Y96" s="158">
        <f t="shared" si="10"/>
        <v>0</v>
      </c>
      <c r="Z96" s="158">
        <f t="shared" si="11"/>
        <v>0</v>
      </c>
      <c r="AA96" s="959">
        <f t="shared" si="12"/>
        <v>0</v>
      </c>
      <c r="AC96" s="162">
        <f t="shared" si="13"/>
        <v>0</v>
      </c>
      <c r="AD96" s="158">
        <f t="shared" si="14"/>
        <v>0</v>
      </c>
      <c r="AE96" s="158">
        <f t="shared" si="15"/>
        <v>0</v>
      </c>
      <c r="AF96" s="163">
        <f t="shared" si="16"/>
        <v>0</v>
      </c>
    </row>
    <row r="97" spans="1:32" x14ac:dyDescent="0.25">
      <c r="A97" s="150" t="str">
        <f>IF(ISBLANK('B1'!A97),"",'B1'!A97)</f>
        <v/>
      </c>
      <c r="B97" s="153" t="str">
        <f>IF(ISBLANK('B1'!B97),"",'B1'!B97)</f>
        <v/>
      </c>
      <c r="C97" s="266" t="str">
        <f>IF(ISBLANK('B1'!P97),"",'B1'!P97)</f>
        <v/>
      </c>
      <c r="D97" s="205"/>
      <c r="E97" s="206"/>
      <c r="F97" s="206"/>
      <c r="G97" s="206"/>
      <c r="H97" s="206"/>
      <c r="I97" s="206"/>
      <c r="J97" s="208"/>
      <c r="K97" s="498"/>
      <c r="L97" s="209"/>
      <c r="M97" s="207"/>
      <c r="N97" s="207"/>
      <c r="O97" s="207"/>
      <c r="P97" s="207"/>
      <c r="Q97" s="208"/>
      <c r="R97" s="206"/>
      <c r="S97" s="206"/>
      <c r="T97" s="206"/>
      <c r="U97" s="206"/>
      <c r="V97" s="209"/>
      <c r="X97" s="162">
        <f t="shared" si="9"/>
        <v>0</v>
      </c>
      <c r="Y97" s="158">
        <f t="shared" si="10"/>
        <v>0</v>
      </c>
      <c r="Z97" s="158">
        <f t="shared" si="11"/>
        <v>0</v>
      </c>
      <c r="AA97" s="959">
        <f t="shared" si="12"/>
        <v>0</v>
      </c>
      <c r="AC97" s="162">
        <f t="shared" si="13"/>
        <v>0</v>
      </c>
      <c r="AD97" s="158">
        <f t="shared" si="14"/>
        <v>0</v>
      </c>
      <c r="AE97" s="158">
        <f t="shared" si="15"/>
        <v>0</v>
      </c>
      <c r="AF97" s="163">
        <f t="shared" si="16"/>
        <v>0</v>
      </c>
    </row>
    <row r="98" spans="1:32" x14ac:dyDescent="0.25">
      <c r="A98" s="150" t="str">
        <f>IF(ISBLANK('B1'!A98),"",'B1'!A98)</f>
        <v/>
      </c>
      <c r="B98" s="153" t="str">
        <f>IF(ISBLANK('B1'!B98),"",'B1'!B98)</f>
        <v/>
      </c>
      <c r="C98" s="266" t="str">
        <f>IF(ISBLANK('B1'!P98),"",'B1'!P98)</f>
        <v/>
      </c>
      <c r="D98" s="205"/>
      <c r="E98" s="206"/>
      <c r="F98" s="206"/>
      <c r="G98" s="206"/>
      <c r="H98" s="206"/>
      <c r="I98" s="206"/>
      <c r="J98" s="208"/>
      <c r="K98" s="498"/>
      <c r="L98" s="209"/>
      <c r="M98" s="207"/>
      <c r="N98" s="207"/>
      <c r="O98" s="207"/>
      <c r="P98" s="207"/>
      <c r="Q98" s="208"/>
      <c r="R98" s="206"/>
      <c r="S98" s="206"/>
      <c r="T98" s="206"/>
      <c r="U98" s="206"/>
      <c r="V98" s="209"/>
      <c r="X98" s="162">
        <f t="shared" si="9"/>
        <v>0</v>
      </c>
      <c r="Y98" s="158">
        <f t="shared" si="10"/>
        <v>0</v>
      </c>
      <c r="Z98" s="158">
        <f t="shared" si="11"/>
        <v>0</v>
      </c>
      <c r="AA98" s="959">
        <f t="shared" si="12"/>
        <v>0</v>
      </c>
      <c r="AC98" s="162">
        <f t="shared" si="13"/>
        <v>0</v>
      </c>
      <c r="AD98" s="158">
        <f t="shared" si="14"/>
        <v>0</v>
      </c>
      <c r="AE98" s="158">
        <f t="shared" si="15"/>
        <v>0</v>
      </c>
      <c r="AF98" s="163">
        <f t="shared" si="16"/>
        <v>0</v>
      </c>
    </row>
    <row r="99" spans="1:32" x14ac:dyDescent="0.25">
      <c r="A99" s="150" t="str">
        <f>IF(ISBLANK('B1'!A99),"",'B1'!A99)</f>
        <v/>
      </c>
      <c r="B99" s="153" t="str">
        <f>IF(ISBLANK('B1'!B99),"",'B1'!B99)</f>
        <v/>
      </c>
      <c r="C99" s="266" t="str">
        <f>IF(ISBLANK('B1'!P99),"",'B1'!P99)</f>
        <v/>
      </c>
      <c r="D99" s="205"/>
      <c r="E99" s="206"/>
      <c r="F99" s="206"/>
      <c r="G99" s="206"/>
      <c r="H99" s="206"/>
      <c r="I99" s="206"/>
      <c r="J99" s="208"/>
      <c r="K99" s="498"/>
      <c r="L99" s="209"/>
      <c r="M99" s="207"/>
      <c r="N99" s="207"/>
      <c r="O99" s="207"/>
      <c r="P99" s="207"/>
      <c r="Q99" s="208"/>
      <c r="R99" s="206"/>
      <c r="S99" s="206"/>
      <c r="T99" s="206"/>
      <c r="U99" s="206"/>
      <c r="V99" s="209"/>
      <c r="X99" s="162">
        <f t="shared" si="9"/>
        <v>0</v>
      </c>
      <c r="Y99" s="158">
        <f t="shared" si="10"/>
        <v>0</v>
      </c>
      <c r="Z99" s="158">
        <f t="shared" si="11"/>
        <v>0</v>
      </c>
      <c r="AA99" s="959">
        <f t="shared" si="12"/>
        <v>0</v>
      </c>
      <c r="AC99" s="162">
        <f t="shared" si="13"/>
        <v>0</v>
      </c>
      <c r="AD99" s="158">
        <f t="shared" si="14"/>
        <v>0</v>
      </c>
      <c r="AE99" s="158">
        <f t="shared" si="15"/>
        <v>0</v>
      </c>
      <c r="AF99" s="163">
        <f t="shared" si="16"/>
        <v>0</v>
      </c>
    </row>
    <row r="100" spans="1:32" x14ac:dyDescent="0.25">
      <c r="A100" s="150" t="str">
        <f>IF(ISBLANK('B1'!A100),"",'B1'!A100)</f>
        <v/>
      </c>
      <c r="B100" s="153" t="str">
        <f>IF(ISBLANK('B1'!B100),"",'B1'!B100)</f>
        <v/>
      </c>
      <c r="C100" s="266" t="str">
        <f>IF(ISBLANK('B1'!P100),"",'B1'!P100)</f>
        <v/>
      </c>
      <c r="D100" s="205"/>
      <c r="E100" s="206"/>
      <c r="F100" s="206"/>
      <c r="G100" s="206"/>
      <c r="H100" s="206"/>
      <c r="I100" s="206"/>
      <c r="J100" s="208"/>
      <c r="K100" s="498"/>
      <c r="L100" s="209"/>
      <c r="M100" s="207"/>
      <c r="N100" s="207"/>
      <c r="O100" s="207"/>
      <c r="P100" s="207"/>
      <c r="Q100" s="208"/>
      <c r="R100" s="206"/>
      <c r="S100" s="206"/>
      <c r="T100" s="206"/>
      <c r="U100" s="206"/>
      <c r="V100" s="209"/>
      <c r="X100" s="162">
        <f t="shared" si="9"/>
        <v>0</v>
      </c>
      <c r="Y100" s="158">
        <f t="shared" si="10"/>
        <v>0</v>
      </c>
      <c r="Z100" s="158">
        <f t="shared" si="11"/>
        <v>0</v>
      </c>
      <c r="AA100" s="959">
        <f t="shared" si="12"/>
        <v>0</v>
      </c>
      <c r="AC100" s="162">
        <f t="shared" si="13"/>
        <v>0</v>
      </c>
      <c r="AD100" s="158">
        <f t="shared" si="14"/>
        <v>0</v>
      </c>
      <c r="AE100" s="158">
        <f t="shared" si="15"/>
        <v>0</v>
      </c>
      <c r="AF100" s="163">
        <f t="shared" si="16"/>
        <v>0</v>
      </c>
    </row>
    <row r="101" spans="1:32" x14ac:dyDescent="0.25">
      <c r="A101" s="150" t="str">
        <f>IF(ISBLANK('B1'!A101),"",'B1'!A101)</f>
        <v/>
      </c>
      <c r="B101" s="153" t="str">
        <f>IF(ISBLANK('B1'!B101),"",'B1'!B101)</f>
        <v/>
      </c>
      <c r="C101" s="266" t="str">
        <f>IF(ISBLANK('B1'!P101),"",'B1'!P101)</f>
        <v/>
      </c>
      <c r="D101" s="205"/>
      <c r="E101" s="206"/>
      <c r="F101" s="206"/>
      <c r="G101" s="206"/>
      <c r="H101" s="206"/>
      <c r="I101" s="206"/>
      <c r="J101" s="208"/>
      <c r="K101" s="498"/>
      <c r="L101" s="209"/>
      <c r="M101" s="207"/>
      <c r="N101" s="207"/>
      <c r="O101" s="207"/>
      <c r="P101" s="207"/>
      <c r="Q101" s="208"/>
      <c r="R101" s="206"/>
      <c r="S101" s="206"/>
      <c r="T101" s="206"/>
      <c r="U101" s="206"/>
      <c r="V101" s="209"/>
      <c r="X101" s="162">
        <f t="shared" si="9"/>
        <v>0</v>
      </c>
      <c r="Y101" s="158">
        <f t="shared" si="10"/>
        <v>0</v>
      </c>
      <c r="Z101" s="158">
        <f t="shared" si="11"/>
        <v>0</v>
      </c>
      <c r="AA101" s="959">
        <f t="shared" si="12"/>
        <v>0</v>
      </c>
      <c r="AC101" s="162">
        <f t="shared" si="13"/>
        <v>0</v>
      </c>
      <c r="AD101" s="158">
        <f t="shared" si="14"/>
        <v>0</v>
      </c>
      <c r="AE101" s="158">
        <f t="shared" si="15"/>
        <v>0</v>
      </c>
      <c r="AF101" s="163">
        <f t="shared" si="16"/>
        <v>0</v>
      </c>
    </row>
    <row r="102" spans="1:32" x14ac:dyDescent="0.25">
      <c r="A102" s="150" t="str">
        <f>IF(ISBLANK('B1'!A102),"",'B1'!A102)</f>
        <v/>
      </c>
      <c r="B102" s="153" t="str">
        <f>IF(ISBLANK('B1'!B102),"",'B1'!B102)</f>
        <v/>
      </c>
      <c r="C102" s="266" t="str">
        <f>IF(ISBLANK('B1'!P102),"",'B1'!P102)</f>
        <v/>
      </c>
      <c r="D102" s="205"/>
      <c r="E102" s="206"/>
      <c r="F102" s="206"/>
      <c r="G102" s="206"/>
      <c r="H102" s="206"/>
      <c r="I102" s="206"/>
      <c r="J102" s="208"/>
      <c r="K102" s="498"/>
      <c r="L102" s="209"/>
      <c r="M102" s="207"/>
      <c r="N102" s="207"/>
      <c r="O102" s="207"/>
      <c r="P102" s="207"/>
      <c r="Q102" s="208"/>
      <c r="R102" s="206"/>
      <c r="S102" s="206"/>
      <c r="T102" s="206"/>
      <c r="U102" s="206"/>
      <c r="V102" s="209"/>
      <c r="X102" s="162">
        <f t="shared" si="9"/>
        <v>0</v>
      </c>
      <c r="Y102" s="158">
        <f t="shared" si="10"/>
        <v>0</v>
      </c>
      <c r="Z102" s="158">
        <f t="shared" si="11"/>
        <v>0</v>
      </c>
      <c r="AA102" s="959">
        <f t="shared" si="12"/>
        <v>0</v>
      </c>
      <c r="AC102" s="162">
        <f t="shared" si="13"/>
        <v>0</v>
      </c>
      <c r="AD102" s="158">
        <f t="shared" si="14"/>
        <v>0</v>
      </c>
      <c r="AE102" s="158">
        <f t="shared" si="15"/>
        <v>0</v>
      </c>
      <c r="AF102" s="163">
        <f t="shared" si="16"/>
        <v>0</v>
      </c>
    </row>
    <row r="103" spans="1:32" x14ac:dyDescent="0.25">
      <c r="A103" s="150" t="str">
        <f>IF(ISBLANK('B1'!A103),"",'B1'!A103)</f>
        <v/>
      </c>
      <c r="B103" s="153" t="str">
        <f>IF(ISBLANK('B1'!B103),"",'B1'!B103)</f>
        <v/>
      </c>
      <c r="C103" s="266" t="str">
        <f>IF(ISBLANK('B1'!P103),"",'B1'!P103)</f>
        <v/>
      </c>
      <c r="D103" s="205"/>
      <c r="E103" s="206"/>
      <c r="F103" s="206"/>
      <c r="G103" s="206"/>
      <c r="H103" s="206"/>
      <c r="I103" s="206"/>
      <c r="J103" s="208"/>
      <c r="K103" s="498"/>
      <c r="L103" s="209"/>
      <c r="M103" s="207"/>
      <c r="N103" s="207"/>
      <c r="O103" s="207"/>
      <c r="P103" s="207"/>
      <c r="Q103" s="208"/>
      <c r="R103" s="206"/>
      <c r="S103" s="206"/>
      <c r="T103" s="206"/>
      <c r="U103" s="206"/>
      <c r="V103" s="209"/>
      <c r="X103" s="162">
        <f t="shared" si="9"/>
        <v>0</v>
      </c>
      <c r="Y103" s="158">
        <f t="shared" si="10"/>
        <v>0</v>
      </c>
      <c r="Z103" s="158">
        <f t="shared" si="11"/>
        <v>0</v>
      </c>
      <c r="AA103" s="959">
        <f t="shared" si="12"/>
        <v>0</v>
      </c>
      <c r="AC103" s="162">
        <f t="shared" si="13"/>
        <v>0</v>
      </c>
      <c r="AD103" s="158">
        <f t="shared" si="14"/>
        <v>0</v>
      </c>
      <c r="AE103" s="158">
        <f t="shared" si="15"/>
        <v>0</v>
      </c>
      <c r="AF103" s="163">
        <f t="shared" si="16"/>
        <v>0</v>
      </c>
    </row>
    <row r="104" spans="1:32" x14ac:dyDescent="0.25">
      <c r="A104" s="150" t="str">
        <f>IF(ISBLANK('B1'!A104),"",'B1'!A104)</f>
        <v/>
      </c>
      <c r="B104" s="153" t="str">
        <f>IF(ISBLANK('B1'!B104),"",'B1'!B104)</f>
        <v/>
      </c>
      <c r="C104" s="266" t="str">
        <f>IF(ISBLANK('B1'!P104),"",'B1'!P104)</f>
        <v/>
      </c>
      <c r="D104" s="205"/>
      <c r="E104" s="206"/>
      <c r="F104" s="206"/>
      <c r="G104" s="206"/>
      <c r="H104" s="206"/>
      <c r="I104" s="206"/>
      <c r="J104" s="208"/>
      <c r="K104" s="498"/>
      <c r="L104" s="209"/>
      <c r="M104" s="207"/>
      <c r="N104" s="207"/>
      <c r="O104" s="207"/>
      <c r="P104" s="207"/>
      <c r="Q104" s="208"/>
      <c r="R104" s="206"/>
      <c r="S104" s="206"/>
      <c r="T104" s="206"/>
      <c r="U104" s="206"/>
      <c r="V104" s="209"/>
      <c r="X104" s="162">
        <f t="shared" si="9"/>
        <v>0</v>
      </c>
      <c r="Y104" s="158">
        <f t="shared" si="10"/>
        <v>0</v>
      </c>
      <c r="Z104" s="158">
        <f t="shared" si="11"/>
        <v>0</v>
      </c>
      <c r="AA104" s="959">
        <f t="shared" si="12"/>
        <v>0</v>
      </c>
      <c r="AC104" s="162">
        <f t="shared" si="13"/>
        <v>0</v>
      </c>
      <c r="AD104" s="158">
        <f t="shared" si="14"/>
        <v>0</v>
      </c>
      <c r="AE104" s="158">
        <f t="shared" si="15"/>
        <v>0</v>
      </c>
      <c r="AF104" s="163">
        <f t="shared" si="16"/>
        <v>0</v>
      </c>
    </row>
    <row r="105" spans="1:32" x14ac:dyDescent="0.25">
      <c r="A105" s="150" t="str">
        <f>IF(ISBLANK('B1'!A105),"",'B1'!A105)</f>
        <v/>
      </c>
      <c r="B105" s="153" t="str">
        <f>IF(ISBLANK('B1'!B105),"",'B1'!B105)</f>
        <v/>
      </c>
      <c r="C105" s="266" t="str">
        <f>IF(ISBLANK('B1'!P105),"",'B1'!P105)</f>
        <v/>
      </c>
      <c r="D105" s="205"/>
      <c r="E105" s="206"/>
      <c r="F105" s="206"/>
      <c r="G105" s="206"/>
      <c r="H105" s="206"/>
      <c r="I105" s="206"/>
      <c r="J105" s="208"/>
      <c r="K105" s="498"/>
      <c r="L105" s="209"/>
      <c r="M105" s="207"/>
      <c r="N105" s="207"/>
      <c r="O105" s="207"/>
      <c r="P105" s="207"/>
      <c r="Q105" s="208"/>
      <c r="R105" s="206"/>
      <c r="S105" s="206"/>
      <c r="T105" s="206"/>
      <c r="U105" s="206"/>
      <c r="V105" s="209"/>
      <c r="X105" s="162">
        <f t="shared" si="9"/>
        <v>0</v>
      </c>
      <c r="Y105" s="158">
        <f t="shared" si="10"/>
        <v>0</v>
      </c>
      <c r="Z105" s="158">
        <f t="shared" si="11"/>
        <v>0</v>
      </c>
      <c r="AA105" s="959">
        <f t="shared" si="12"/>
        <v>0</v>
      </c>
      <c r="AC105" s="162">
        <f t="shared" si="13"/>
        <v>0</v>
      </c>
      <c r="AD105" s="158">
        <f t="shared" si="14"/>
        <v>0</v>
      </c>
      <c r="AE105" s="158">
        <f t="shared" si="15"/>
        <v>0</v>
      </c>
      <c r="AF105" s="163">
        <f t="shared" si="16"/>
        <v>0</v>
      </c>
    </row>
    <row r="106" spans="1:32" x14ac:dyDescent="0.25">
      <c r="A106" s="150" t="str">
        <f>IF(ISBLANK('B1'!A106),"",'B1'!A106)</f>
        <v/>
      </c>
      <c r="B106" s="153" t="str">
        <f>IF(ISBLANK('B1'!B106),"",'B1'!B106)</f>
        <v/>
      </c>
      <c r="C106" s="266" t="str">
        <f>IF(ISBLANK('B1'!P106),"",'B1'!P106)</f>
        <v/>
      </c>
      <c r="D106" s="205"/>
      <c r="E106" s="206"/>
      <c r="F106" s="206"/>
      <c r="G106" s="206"/>
      <c r="H106" s="206"/>
      <c r="I106" s="206"/>
      <c r="J106" s="208"/>
      <c r="K106" s="498"/>
      <c r="L106" s="209"/>
      <c r="M106" s="207"/>
      <c r="N106" s="207"/>
      <c r="O106" s="207"/>
      <c r="P106" s="207"/>
      <c r="Q106" s="208"/>
      <c r="R106" s="206"/>
      <c r="S106" s="206"/>
      <c r="T106" s="206"/>
      <c r="U106" s="206"/>
      <c r="V106" s="209"/>
      <c r="X106" s="162">
        <f t="shared" si="9"/>
        <v>0</v>
      </c>
      <c r="Y106" s="158">
        <f t="shared" si="10"/>
        <v>0</v>
      </c>
      <c r="Z106" s="158">
        <f t="shared" si="11"/>
        <v>0</v>
      </c>
      <c r="AA106" s="959">
        <f t="shared" si="12"/>
        <v>0</v>
      </c>
      <c r="AC106" s="162">
        <f t="shared" si="13"/>
        <v>0</v>
      </c>
      <c r="AD106" s="158">
        <f t="shared" si="14"/>
        <v>0</v>
      </c>
      <c r="AE106" s="158">
        <f t="shared" si="15"/>
        <v>0</v>
      </c>
      <c r="AF106" s="163">
        <f t="shared" si="16"/>
        <v>0</v>
      </c>
    </row>
    <row r="107" spans="1:32" x14ac:dyDescent="0.25">
      <c r="A107" s="150" t="str">
        <f>IF(ISBLANK('B1'!A107),"",'B1'!A107)</f>
        <v/>
      </c>
      <c r="B107" s="153" t="str">
        <f>IF(ISBLANK('B1'!B107),"",'B1'!B107)</f>
        <v/>
      </c>
      <c r="C107" s="266" t="str">
        <f>IF(ISBLANK('B1'!P107),"",'B1'!P107)</f>
        <v/>
      </c>
      <c r="D107" s="205"/>
      <c r="E107" s="206"/>
      <c r="F107" s="206"/>
      <c r="G107" s="206"/>
      <c r="H107" s="206"/>
      <c r="I107" s="206"/>
      <c r="J107" s="208"/>
      <c r="K107" s="498"/>
      <c r="L107" s="209"/>
      <c r="M107" s="207"/>
      <c r="N107" s="207"/>
      <c r="O107" s="207"/>
      <c r="P107" s="207"/>
      <c r="Q107" s="208"/>
      <c r="R107" s="206"/>
      <c r="S107" s="206"/>
      <c r="T107" s="206"/>
      <c r="U107" s="206"/>
      <c r="V107" s="209"/>
      <c r="X107" s="162">
        <f t="shared" si="9"/>
        <v>0</v>
      </c>
      <c r="Y107" s="158">
        <f t="shared" si="10"/>
        <v>0</v>
      </c>
      <c r="Z107" s="158">
        <f t="shared" si="11"/>
        <v>0</v>
      </c>
      <c r="AA107" s="959">
        <f t="shared" si="12"/>
        <v>0</v>
      </c>
      <c r="AC107" s="162">
        <f t="shared" si="13"/>
        <v>0</v>
      </c>
      <c r="AD107" s="158">
        <f t="shared" si="14"/>
        <v>0</v>
      </c>
      <c r="AE107" s="158">
        <f t="shared" si="15"/>
        <v>0</v>
      </c>
      <c r="AF107" s="163">
        <f t="shared" si="16"/>
        <v>0</v>
      </c>
    </row>
    <row r="108" spans="1:32" x14ac:dyDescent="0.25">
      <c r="A108" s="150" t="str">
        <f>IF(ISBLANK('B1'!A108),"",'B1'!A108)</f>
        <v/>
      </c>
      <c r="B108" s="153" t="str">
        <f>IF(ISBLANK('B1'!B108),"",'B1'!B108)</f>
        <v/>
      </c>
      <c r="C108" s="266" t="str">
        <f>IF(ISBLANK('B1'!P108),"",'B1'!P108)</f>
        <v/>
      </c>
      <c r="D108" s="205"/>
      <c r="E108" s="206"/>
      <c r="F108" s="206"/>
      <c r="G108" s="206"/>
      <c r="H108" s="206"/>
      <c r="I108" s="206"/>
      <c r="J108" s="208"/>
      <c r="K108" s="498"/>
      <c r="L108" s="209"/>
      <c r="M108" s="207"/>
      <c r="N108" s="207"/>
      <c r="O108" s="207"/>
      <c r="P108" s="207"/>
      <c r="Q108" s="208"/>
      <c r="R108" s="206"/>
      <c r="S108" s="206"/>
      <c r="T108" s="206"/>
      <c r="U108" s="206"/>
      <c r="V108" s="209"/>
      <c r="X108" s="162">
        <f t="shared" si="9"/>
        <v>0</v>
      </c>
      <c r="Y108" s="158">
        <f t="shared" si="10"/>
        <v>0</v>
      </c>
      <c r="Z108" s="158">
        <f t="shared" si="11"/>
        <v>0</v>
      </c>
      <c r="AA108" s="959">
        <f t="shared" si="12"/>
        <v>0</v>
      </c>
      <c r="AC108" s="162">
        <f t="shared" si="13"/>
        <v>0</v>
      </c>
      <c r="AD108" s="158">
        <f t="shared" si="14"/>
        <v>0</v>
      </c>
      <c r="AE108" s="158">
        <f t="shared" si="15"/>
        <v>0</v>
      </c>
      <c r="AF108" s="163">
        <f t="shared" si="16"/>
        <v>0</v>
      </c>
    </row>
    <row r="109" spans="1:32" x14ac:dyDescent="0.25">
      <c r="A109" s="150" t="str">
        <f>IF(ISBLANK('B1'!A109),"",'B1'!A109)</f>
        <v/>
      </c>
      <c r="B109" s="153" t="str">
        <f>IF(ISBLANK('B1'!B109),"",'B1'!B109)</f>
        <v/>
      </c>
      <c r="C109" s="266" t="str">
        <f>IF(ISBLANK('B1'!P109),"",'B1'!P109)</f>
        <v/>
      </c>
      <c r="D109" s="205"/>
      <c r="E109" s="206"/>
      <c r="F109" s="206"/>
      <c r="G109" s="206"/>
      <c r="H109" s="206"/>
      <c r="I109" s="206"/>
      <c r="J109" s="208"/>
      <c r="K109" s="498"/>
      <c r="L109" s="209"/>
      <c r="M109" s="207"/>
      <c r="N109" s="207"/>
      <c r="O109" s="207"/>
      <c r="P109" s="207"/>
      <c r="Q109" s="208"/>
      <c r="R109" s="206"/>
      <c r="S109" s="206"/>
      <c r="T109" s="206"/>
      <c r="U109" s="206"/>
      <c r="V109" s="209"/>
      <c r="X109" s="162">
        <f t="shared" si="9"/>
        <v>0</v>
      </c>
      <c r="Y109" s="158">
        <f t="shared" si="10"/>
        <v>0</v>
      </c>
      <c r="Z109" s="158">
        <f t="shared" si="11"/>
        <v>0</v>
      </c>
      <c r="AA109" s="959">
        <f t="shared" si="12"/>
        <v>0</v>
      </c>
      <c r="AC109" s="162">
        <f t="shared" si="13"/>
        <v>0</v>
      </c>
      <c r="AD109" s="158">
        <f t="shared" si="14"/>
        <v>0</v>
      </c>
      <c r="AE109" s="158">
        <f t="shared" si="15"/>
        <v>0</v>
      </c>
      <c r="AF109" s="163">
        <f t="shared" si="16"/>
        <v>0</v>
      </c>
    </row>
    <row r="110" spans="1:32" x14ac:dyDescent="0.25">
      <c r="A110" s="150" t="str">
        <f>IF(ISBLANK('B1'!A110),"",'B1'!A110)</f>
        <v/>
      </c>
      <c r="B110" s="153" t="str">
        <f>IF(ISBLANK('B1'!B110),"",'B1'!B110)</f>
        <v/>
      </c>
      <c r="C110" s="266" t="str">
        <f>IF(ISBLANK('B1'!P110),"",'B1'!P110)</f>
        <v/>
      </c>
      <c r="D110" s="205"/>
      <c r="E110" s="206"/>
      <c r="F110" s="206"/>
      <c r="G110" s="206"/>
      <c r="H110" s="206"/>
      <c r="I110" s="206"/>
      <c r="J110" s="208"/>
      <c r="K110" s="498"/>
      <c r="L110" s="209"/>
      <c r="M110" s="207"/>
      <c r="N110" s="207"/>
      <c r="O110" s="207"/>
      <c r="P110" s="207"/>
      <c r="Q110" s="208"/>
      <c r="R110" s="206"/>
      <c r="S110" s="206"/>
      <c r="T110" s="206"/>
      <c r="U110" s="206"/>
      <c r="V110" s="209"/>
      <c r="X110" s="162">
        <f t="shared" si="9"/>
        <v>0</v>
      </c>
      <c r="Y110" s="158">
        <f t="shared" si="10"/>
        <v>0</v>
      </c>
      <c r="Z110" s="158">
        <f t="shared" si="11"/>
        <v>0</v>
      </c>
      <c r="AA110" s="959">
        <f t="shared" si="12"/>
        <v>0</v>
      </c>
      <c r="AC110" s="162">
        <f t="shared" si="13"/>
        <v>0</v>
      </c>
      <c r="AD110" s="158">
        <f t="shared" si="14"/>
        <v>0</v>
      </c>
      <c r="AE110" s="158">
        <f t="shared" si="15"/>
        <v>0</v>
      </c>
      <c r="AF110" s="163">
        <f t="shared" si="16"/>
        <v>0</v>
      </c>
    </row>
    <row r="111" spans="1:32" x14ac:dyDescent="0.25">
      <c r="A111" s="150" t="str">
        <f>IF(ISBLANK('B1'!A111),"",'B1'!A111)</f>
        <v/>
      </c>
      <c r="B111" s="153" t="str">
        <f>IF(ISBLANK('B1'!B111),"",'B1'!B111)</f>
        <v/>
      </c>
      <c r="C111" s="266" t="str">
        <f>IF(ISBLANK('B1'!P111),"",'B1'!P111)</f>
        <v/>
      </c>
      <c r="D111" s="205"/>
      <c r="E111" s="206"/>
      <c r="F111" s="206"/>
      <c r="G111" s="206"/>
      <c r="H111" s="206"/>
      <c r="I111" s="206"/>
      <c r="J111" s="208"/>
      <c r="K111" s="498"/>
      <c r="L111" s="209"/>
      <c r="M111" s="207"/>
      <c r="N111" s="207"/>
      <c r="O111" s="207"/>
      <c r="P111" s="207"/>
      <c r="Q111" s="208"/>
      <c r="R111" s="206"/>
      <c r="S111" s="206"/>
      <c r="T111" s="206"/>
      <c r="U111" s="206"/>
      <c r="V111" s="209"/>
      <c r="X111" s="162">
        <f t="shared" si="9"/>
        <v>0</v>
      </c>
      <c r="Y111" s="158">
        <f t="shared" si="10"/>
        <v>0</v>
      </c>
      <c r="Z111" s="158">
        <f t="shared" si="11"/>
        <v>0</v>
      </c>
      <c r="AA111" s="959">
        <f t="shared" si="12"/>
        <v>0</v>
      </c>
      <c r="AC111" s="162">
        <f t="shared" si="13"/>
        <v>0</v>
      </c>
      <c r="AD111" s="158">
        <f t="shared" si="14"/>
        <v>0</v>
      </c>
      <c r="AE111" s="158">
        <f t="shared" si="15"/>
        <v>0</v>
      </c>
      <c r="AF111" s="163">
        <f t="shared" si="16"/>
        <v>0</v>
      </c>
    </row>
    <row r="112" spans="1:32" x14ac:dyDescent="0.25">
      <c r="A112" s="150" t="str">
        <f>IF(ISBLANK('B1'!A112),"",'B1'!A112)</f>
        <v/>
      </c>
      <c r="B112" s="153" t="str">
        <f>IF(ISBLANK('B1'!B112),"",'B1'!B112)</f>
        <v/>
      </c>
      <c r="C112" s="266" t="str">
        <f>IF(ISBLANK('B1'!P112),"",'B1'!P112)</f>
        <v/>
      </c>
      <c r="D112" s="205"/>
      <c r="E112" s="206"/>
      <c r="F112" s="206"/>
      <c r="G112" s="206"/>
      <c r="H112" s="206"/>
      <c r="I112" s="206"/>
      <c r="J112" s="208"/>
      <c r="K112" s="498"/>
      <c r="L112" s="209"/>
      <c r="M112" s="207"/>
      <c r="N112" s="207"/>
      <c r="O112" s="207"/>
      <c r="P112" s="207"/>
      <c r="Q112" s="208"/>
      <c r="R112" s="206"/>
      <c r="S112" s="206"/>
      <c r="T112" s="206"/>
      <c r="U112" s="206"/>
      <c r="V112" s="209"/>
      <c r="X112" s="162">
        <f t="shared" si="9"/>
        <v>0</v>
      </c>
      <c r="Y112" s="158">
        <f t="shared" si="10"/>
        <v>0</v>
      </c>
      <c r="Z112" s="158">
        <f t="shared" si="11"/>
        <v>0</v>
      </c>
      <c r="AA112" s="959">
        <f t="shared" si="12"/>
        <v>0</v>
      </c>
      <c r="AC112" s="162">
        <f t="shared" si="13"/>
        <v>0</v>
      </c>
      <c r="AD112" s="158">
        <f t="shared" si="14"/>
        <v>0</v>
      </c>
      <c r="AE112" s="158">
        <f t="shared" si="15"/>
        <v>0</v>
      </c>
      <c r="AF112" s="163">
        <f t="shared" si="16"/>
        <v>0</v>
      </c>
    </row>
    <row r="113" spans="1:32" x14ac:dyDescent="0.25">
      <c r="A113" s="150" t="str">
        <f>IF(ISBLANK('B1'!A113),"",'B1'!A113)</f>
        <v/>
      </c>
      <c r="B113" s="153" t="str">
        <f>IF(ISBLANK('B1'!B113),"",'B1'!B113)</f>
        <v/>
      </c>
      <c r="C113" s="266" t="str">
        <f>IF(ISBLANK('B1'!P113),"",'B1'!P113)</f>
        <v/>
      </c>
      <c r="D113" s="205"/>
      <c r="E113" s="206"/>
      <c r="F113" s="206"/>
      <c r="G113" s="206"/>
      <c r="H113" s="206"/>
      <c r="I113" s="206"/>
      <c r="J113" s="208"/>
      <c r="K113" s="498"/>
      <c r="L113" s="209"/>
      <c r="M113" s="207"/>
      <c r="N113" s="207"/>
      <c r="O113" s="207"/>
      <c r="P113" s="207"/>
      <c r="Q113" s="208"/>
      <c r="R113" s="206"/>
      <c r="S113" s="206"/>
      <c r="T113" s="206"/>
      <c r="U113" s="206"/>
      <c r="V113" s="209"/>
      <c r="X113" s="162">
        <f t="shared" si="9"/>
        <v>0</v>
      </c>
      <c r="Y113" s="158">
        <f t="shared" si="10"/>
        <v>0</v>
      </c>
      <c r="Z113" s="158">
        <f t="shared" si="11"/>
        <v>0</v>
      </c>
      <c r="AA113" s="959">
        <f t="shared" si="12"/>
        <v>0</v>
      </c>
      <c r="AC113" s="162">
        <f t="shared" si="13"/>
        <v>0</v>
      </c>
      <c r="AD113" s="158">
        <f t="shared" si="14"/>
        <v>0</v>
      </c>
      <c r="AE113" s="158">
        <f t="shared" si="15"/>
        <v>0</v>
      </c>
      <c r="AF113" s="163">
        <f t="shared" si="16"/>
        <v>0</v>
      </c>
    </row>
    <row r="114" spans="1:32" x14ac:dyDescent="0.25">
      <c r="A114" s="150" t="str">
        <f>IF(ISBLANK('B1'!A114),"",'B1'!A114)</f>
        <v/>
      </c>
      <c r="B114" s="153" t="str">
        <f>IF(ISBLANK('B1'!B114),"",'B1'!B114)</f>
        <v/>
      </c>
      <c r="C114" s="266" t="str">
        <f>IF(ISBLANK('B1'!P114),"",'B1'!P114)</f>
        <v/>
      </c>
      <c r="D114" s="205"/>
      <c r="E114" s="206"/>
      <c r="F114" s="206"/>
      <c r="G114" s="206"/>
      <c r="H114" s="206"/>
      <c r="I114" s="206"/>
      <c r="J114" s="208"/>
      <c r="K114" s="498"/>
      <c r="L114" s="209"/>
      <c r="M114" s="207"/>
      <c r="N114" s="207"/>
      <c r="O114" s="207"/>
      <c r="P114" s="207"/>
      <c r="Q114" s="208"/>
      <c r="R114" s="206"/>
      <c r="S114" s="206"/>
      <c r="T114" s="206"/>
      <c r="U114" s="206"/>
      <c r="V114" s="209"/>
      <c r="X114" s="162">
        <f t="shared" si="9"/>
        <v>0</v>
      </c>
      <c r="Y114" s="158">
        <f t="shared" si="10"/>
        <v>0</v>
      </c>
      <c r="Z114" s="158">
        <f t="shared" si="11"/>
        <v>0</v>
      </c>
      <c r="AA114" s="959">
        <f t="shared" si="12"/>
        <v>0</v>
      </c>
      <c r="AC114" s="162">
        <f t="shared" si="13"/>
        <v>0</v>
      </c>
      <c r="AD114" s="158">
        <f t="shared" si="14"/>
        <v>0</v>
      </c>
      <c r="AE114" s="158">
        <f t="shared" si="15"/>
        <v>0</v>
      </c>
      <c r="AF114" s="163">
        <f t="shared" si="16"/>
        <v>0</v>
      </c>
    </row>
    <row r="115" spans="1:32" x14ac:dyDescent="0.25">
      <c r="A115" s="150" t="str">
        <f>IF(ISBLANK('B1'!A115),"",'B1'!A115)</f>
        <v/>
      </c>
      <c r="B115" s="153" t="str">
        <f>IF(ISBLANK('B1'!B115),"",'B1'!B115)</f>
        <v/>
      </c>
      <c r="C115" s="266" t="str">
        <f>IF(ISBLANK('B1'!P115),"",'B1'!P115)</f>
        <v/>
      </c>
      <c r="D115" s="205"/>
      <c r="E115" s="206"/>
      <c r="F115" s="206"/>
      <c r="G115" s="206"/>
      <c r="H115" s="206"/>
      <c r="I115" s="206"/>
      <c r="J115" s="208"/>
      <c r="K115" s="498"/>
      <c r="L115" s="209"/>
      <c r="M115" s="207"/>
      <c r="N115" s="207"/>
      <c r="O115" s="207"/>
      <c r="P115" s="207"/>
      <c r="Q115" s="208"/>
      <c r="R115" s="206"/>
      <c r="S115" s="206"/>
      <c r="T115" s="206"/>
      <c r="U115" s="206"/>
      <c r="V115" s="209"/>
      <c r="X115" s="162">
        <f t="shared" si="9"/>
        <v>0</v>
      </c>
      <c r="Y115" s="158">
        <f t="shared" si="10"/>
        <v>0</v>
      </c>
      <c r="Z115" s="158">
        <f t="shared" si="11"/>
        <v>0</v>
      </c>
      <c r="AA115" s="959">
        <f t="shared" si="12"/>
        <v>0</v>
      </c>
      <c r="AC115" s="162">
        <f t="shared" si="13"/>
        <v>0</v>
      </c>
      <c r="AD115" s="158">
        <f t="shared" si="14"/>
        <v>0</v>
      </c>
      <c r="AE115" s="158">
        <f t="shared" si="15"/>
        <v>0</v>
      </c>
      <c r="AF115" s="163">
        <f t="shared" si="16"/>
        <v>0</v>
      </c>
    </row>
    <row r="116" spans="1:32" x14ac:dyDescent="0.25">
      <c r="A116" s="150" t="str">
        <f>IF(ISBLANK('B1'!A116),"",'B1'!A116)</f>
        <v/>
      </c>
      <c r="B116" s="153" t="str">
        <f>IF(ISBLANK('B1'!B116),"",'B1'!B116)</f>
        <v/>
      </c>
      <c r="C116" s="266" t="str">
        <f>IF(ISBLANK('B1'!P116),"",'B1'!P116)</f>
        <v/>
      </c>
      <c r="D116" s="205"/>
      <c r="E116" s="206"/>
      <c r="F116" s="206"/>
      <c r="G116" s="206"/>
      <c r="H116" s="206"/>
      <c r="I116" s="206"/>
      <c r="J116" s="208"/>
      <c r="K116" s="498"/>
      <c r="L116" s="209"/>
      <c r="M116" s="207"/>
      <c r="N116" s="207"/>
      <c r="O116" s="207"/>
      <c r="P116" s="207"/>
      <c r="Q116" s="208"/>
      <c r="R116" s="206"/>
      <c r="S116" s="206"/>
      <c r="T116" s="206"/>
      <c r="U116" s="206"/>
      <c r="V116" s="209"/>
      <c r="X116" s="162">
        <f t="shared" si="9"/>
        <v>0</v>
      </c>
      <c r="Y116" s="158">
        <f t="shared" si="10"/>
        <v>0</v>
      </c>
      <c r="Z116" s="158">
        <f t="shared" si="11"/>
        <v>0</v>
      </c>
      <c r="AA116" s="959">
        <f t="shared" si="12"/>
        <v>0</v>
      </c>
      <c r="AC116" s="162">
        <f t="shared" si="13"/>
        <v>0</v>
      </c>
      <c r="AD116" s="158">
        <f t="shared" si="14"/>
        <v>0</v>
      </c>
      <c r="AE116" s="158">
        <f t="shared" si="15"/>
        <v>0</v>
      </c>
      <c r="AF116" s="163">
        <f t="shared" si="16"/>
        <v>0</v>
      </c>
    </row>
    <row r="117" spans="1:32" x14ac:dyDescent="0.25">
      <c r="A117" s="150" t="str">
        <f>IF(ISBLANK('B1'!A117),"",'B1'!A117)</f>
        <v/>
      </c>
      <c r="B117" s="153" t="str">
        <f>IF(ISBLANK('B1'!B117),"",'B1'!B117)</f>
        <v/>
      </c>
      <c r="C117" s="266" t="str">
        <f>IF(ISBLANK('B1'!P117),"",'B1'!P117)</f>
        <v/>
      </c>
      <c r="D117" s="205"/>
      <c r="E117" s="206"/>
      <c r="F117" s="206"/>
      <c r="G117" s="206"/>
      <c r="H117" s="206"/>
      <c r="I117" s="206"/>
      <c r="J117" s="208"/>
      <c r="K117" s="498"/>
      <c r="L117" s="209"/>
      <c r="M117" s="207"/>
      <c r="N117" s="207"/>
      <c r="O117" s="207"/>
      <c r="P117" s="207"/>
      <c r="Q117" s="208"/>
      <c r="R117" s="206"/>
      <c r="S117" s="206"/>
      <c r="T117" s="206"/>
      <c r="U117" s="206"/>
      <c r="V117" s="209"/>
      <c r="X117" s="162">
        <f t="shared" si="9"/>
        <v>0</v>
      </c>
      <c r="Y117" s="158">
        <f t="shared" si="10"/>
        <v>0</v>
      </c>
      <c r="Z117" s="158">
        <f t="shared" si="11"/>
        <v>0</v>
      </c>
      <c r="AA117" s="959">
        <f t="shared" si="12"/>
        <v>0</v>
      </c>
      <c r="AC117" s="162">
        <f t="shared" si="13"/>
        <v>0</v>
      </c>
      <c r="AD117" s="158">
        <f t="shared" si="14"/>
        <v>0</v>
      </c>
      <c r="AE117" s="158">
        <f t="shared" si="15"/>
        <v>0</v>
      </c>
      <c r="AF117" s="163">
        <f t="shared" si="16"/>
        <v>0</v>
      </c>
    </row>
    <row r="118" spans="1:32" x14ac:dyDescent="0.25">
      <c r="A118" s="150" t="str">
        <f>IF(ISBLANK('B1'!A118),"",'B1'!A118)</f>
        <v/>
      </c>
      <c r="B118" s="153" t="str">
        <f>IF(ISBLANK('B1'!B118),"",'B1'!B118)</f>
        <v/>
      </c>
      <c r="C118" s="266" t="str">
        <f>IF(ISBLANK('B1'!P118),"",'B1'!P118)</f>
        <v/>
      </c>
      <c r="D118" s="205"/>
      <c r="E118" s="206"/>
      <c r="F118" s="206"/>
      <c r="G118" s="206"/>
      <c r="H118" s="206"/>
      <c r="I118" s="206"/>
      <c r="J118" s="208"/>
      <c r="K118" s="498"/>
      <c r="L118" s="209"/>
      <c r="M118" s="207"/>
      <c r="N118" s="207"/>
      <c r="O118" s="207"/>
      <c r="P118" s="207"/>
      <c r="Q118" s="208"/>
      <c r="R118" s="206"/>
      <c r="S118" s="206"/>
      <c r="T118" s="206"/>
      <c r="U118" s="206"/>
      <c r="V118" s="209"/>
      <c r="X118" s="162">
        <f t="shared" si="9"/>
        <v>0</v>
      </c>
      <c r="Y118" s="158">
        <f t="shared" si="10"/>
        <v>0</v>
      </c>
      <c r="Z118" s="158">
        <f t="shared" si="11"/>
        <v>0</v>
      </c>
      <c r="AA118" s="959">
        <f t="shared" si="12"/>
        <v>0</v>
      </c>
      <c r="AC118" s="162">
        <f t="shared" si="13"/>
        <v>0</v>
      </c>
      <c r="AD118" s="158">
        <f t="shared" si="14"/>
        <v>0</v>
      </c>
      <c r="AE118" s="158">
        <f t="shared" si="15"/>
        <v>0</v>
      </c>
      <c r="AF118" s="163">
        <f t="shared" si="16"/>
        <v>0</v>
      </c>
    </row>
    <row r="119" spans="1:32" x14ac:dyDescent="0.25">
      <c r="A119" s="150" t="str">
        <f>IF(ISBLANK('B1'!A119),"",'B1'!A119)</f>
        <v/>
      </c>
      <c r="B119" s="153" t="str">
        <f>IF(ISBLANK('B1'!B119),"",'B1'!B119)</f>
        <v/>
      </c>
      <c r="C119" s="266" t="str">
        <f>IF(ISBLANK('B1'!P119),"",'B1'!P119)</f>
        <v/>
      </c>
      <c r="D119" s="205"/>
      <c r="E119" s="206"/>
      <c r="F119" s="206"/>
      <c r="G119" s="206"/>
      <c r="H119" s="206"/>
      <c r="I119" s="206"/>
      <c r="J119" s="208"/>
      <c r="K119" s="498"/>
      <c r="L119" s="209"/>
      <c r="M119" s="207"/>
      <c r="N119" s="207"/>
      <c r="O119" s="207"/>
      <c r="P119" s="207"/>
      <c r="Q119" s="208"/>
      <c r="R119" s="206"/>
      <c r="S119" s="206"/>
      <c r="T119" s="206"/>
      <c r="U119" s="206"/>
      <c r="V119" s="209"/>
      <c r="X119" s="162">
        <f t="shared" si="9"/>
        <v>0</v>
      </c>
      <c r="Y119" s="158">
        <f t="shared" si="10"/>
        <v>0</v>
      </c>
      <c r="Z119" s="158">
        <f t="shared" si="11"/>
        <v>0</v>
      </c>
      <c r="AA119" s="959">
        <f t="shared" si="12"/>
        <v>0</v>
      </c>
      <c r="AC119" s="162">
        <f t="shared" si="13"/>
        <v>0</v>
      </c>
      <c r="AD119" s="158">
        <f t="shared" si="14"/>
        <v>0</v>
      </c>
      <c r="AE119" s="158">
        <f t="shared" si="15"/>
        <v>0</v>
      </c>
      <c r="AF119" s="163">
        <f t="shared" si="16"/>
        <v>0</v>
      </c>
    </row>
    <row r="120" spans="1:32" x14ac:dyDescent="0.25">
      <c r="A120" s="150" t="str">
        <f>IF(ISBLANK('B1'!A120),"",'B1'!A120)</f>
        <v/>
      </c>
      <c r="B120" s="153" t="str">
        <f>IF(ISBLANK('B1'!B120),"",'B1'!B120)</f>
        <v/>
      </c>
      <c r="C120" s="266" t="str">
        <f>IF(ISBLANK('B1'!P120),"",'B1'!P120)</f>
        <v/>
      </c>
      <c r="D120" s="205"/>
      <c r="E120" s="206"/>
      <c r="F120" s="206"/>
      <c r="G120" s="206"/>
      <c r="H120" s="206"/>
      <c r="I120" s="206"/>
      <c r="J120" s="208"/>
      <c r="K120" s="498"/>
      <c r="L120" s="209"/>
      <c r="M120" s="207"/>
      <c r="N120" s="207"/>
      <c r="O120" s="207"/>
      <c r="P120" s="207"/>
      <c r="Q120" s="208"/>
      <c r="R120" s="206"/>
      <c r="S120" s="206"/>
      <c r="T120" s="206"/>
      <c r="U120" s="206"/>
      <c r="V120" s="209"/>
      <c r="X120" s="162">
        <f t="shared" si="9"/>
        <v>0</v>
      </c>
      <c r="Y120" s="158">
        <f t="shared" si="10"/>
        <v>0</v>
      </c>
      <c r="Z120" s="158">
        <f t="shared" si="11"/>
        <v>0</v>
      </c>
      <c r="AA120" s="959">
        <f t="shared" si="12"/>
        <v>0</v>
      </c>
      <c r="AC120" s="162">
        <f t="shared" si="13"/>
        <v>0</v>
      </c>
      <c r="AD120" s="158">
        <f t="shared" si="14"/>
        <v>0</v>
      </c>
      <c r="AE120" s="158">
        <f t="shared" si="15"/>
        <v>0</v>
      </c>
      <c r="AF120" s="163">
        <f t="shared" si="16"/>
        <v>0</v>
      </c>
    </row>
    <row r="121" spans="1:32" x14ac:dyDescent="0.25">
      <c r="A121" s="150" t="str">
        <f>IF(ISBLANK('B1'!A121),"",'B1'!A121)</f>
        <v/>
      </c>
      <c r="B121" s="153" t="str">
        <f>IF(ISBLANK('B1'!B121),"",'B1'!B121)</f>
        <v/>
      </c>
      <c r="C121" s="266" t="str">
        <f>IF(ISBLANK('B1'!P121),"",'B1'!P121)</f>
        <v/>
      </c>
      <c r="D121" s="205"/>
      <c r="E121" s="206"/>
      <c r="F121" s="206"/>
      <c r="G121" s="206"/>
      <c r="H121" s="206"/>
      <c r="I121" s="206"/>
      <c r="J121" s="208"/>
      <c r="K121" s="498"/>
      <c r="L121" s="209"/>
      <c r="M121" s="207"/>
      <c r="N121" s="207"/>
      <c r="O121" s="207"/>
      <c r="P121" s="207"/>
      <c r="Q121" s="208"/>
      <c r="R121" s="206"/>
      <c r="S121" s="206"/>
      <c r="T121" s="206"/>
      <c r="U121" s="206"/>
      <c r="V121" s="209"/>
      <c r="X121" s="162">
        <f t="shared" si="9"/>
        <v>0</v>
      </c>
      <c r="Y121" s="158">
        <f t="shared" si="10"/>
        <v>0</v>
      </c>
      <c r="Z121" s="158">
        <f t="shared" si="11"/>
        <v>0</v>
      </c>
      <c r="AA121" s="959">
        <f t="shared" si="12"/>
        <v>0</v>
      </c>
      <c r="AC121" s="162">
        <f t="shared" si="13"/>
        <v>0</v>
      </c>
      <c r="AD121" s="158">
        <f t="shared" si="14"/>
        <v>0</v>
      </c>
      <c r="AE121" s="158">
        <f t="shared" si="15"/>
        <v>0</v>
      </c>
      <c r="AF121" s="163">
        <f t="shared" si="16"/>
        <v>0</v>
      </c>
    </row>
    <row r="122" spans="1:32" x14ac:dyDescent="0.25">
      <c r="A122" s="150" t="str">
        <f>IF(ISBLANK('B1'!A122),"",'B1'!A122)</f>
        <v/>
      </c>
      <c r="B122" s="153" t="str">
        <f>IF(ISBLANK('B1'!B122),"",'B1'!B122)</f>
        <v/>
      </c>
      <c r="C122" s="266" t="str">
        <f>IF(ISBLANK('B1'!P122),"",'B1'!P122)</f>
        <v/>
      </c>
      <c r="D122" s="205"/>
      <c r="E122" s="206"/>
      <c r="F122" s="206"/>
      <c r="G122" s="206"/>
      <c r="H122" s="206"/>
      <c r="I122" s="206"/>
      <c r="J122" s="208"/>
      <c r="K122" s="498"/>
      <c r="L122" s="209"/>
      <c r="M122" s="207"/>
      <c r="N122" s="207"/>
      <c r="O122" s="207"/>
      <c r="P122" s="207"/>
      <c r="Q122" s="208"/>
      <c r="R122" s="206"/>
      <c r="S122" s="206"/>
      <c r="T122" s="206"/>
      <c r="U122" s="206"/>
      <c r="V122" s="209"/>
      <c r="X122" s="162">
        <f t="shared" si="9"/>
        <v>0</v>
      </c>
      <c r="Y122" s="158">
        <f t="shared" si="10"/>
        <v>0</v>
      </c>
      <c r="Z122" s="158">
        <f t="shared" si="11"/>
        <v>0</v>
      </c>
      <c r="AA122" s="959">
        <f t="shared" si="12"/>
        <v>0</v>
      </c>
      <c r="AC122" s="162">
        <f t="shared" si="13"/>
        <v>0</v>
      </c>
      <c r="AD122" s="158">
        <f t="shared" si="14"/>
        <v>0</v>
      </c>
      <c r="AE122" s="158">
        <f t="shared" si="15"/>
        <v>0</v>
      </c>
      <c r="AF122" s="163">
        <f t="shared" si="16"/>
        <v>0</v>
      </c>
    </row>
    <row r="123" spans="1:32" x14ac:dyDescent="0.25">
      <c r="A123" s="150" t="str">
        <f>IF(ISBLANK('B1'!A123),"",'B1'!A123)</f>
        <v/>
      </c>
      <c r="B123" s="153" t="str">
        <f>IF(ISBLANK('B1'!B123),"",'B1'!B123)</f>
        <v/>
      </c>
      <c r="C123" s="266" t="str">
        <f>IF(ISBLANK('B1'!P123),"",'B1'!P123)</f>
        <v/>
      </c>
      <c r="D123" s="205"/>
      <c r="E123" s="206"/>
      <c r="F123" s="206"/>
      <c r="G123" s="206"/>
      <c r="H123" s="206"/>
      <c r="I123" s="206"/>
      <c r="J123" s="208"/>
      <c r="K123" s="498"/>
      <c r="L123" s="209"/>
      <c r="M123" s="207"/>
      <c r="N123" s="207"/>
      <c r="O123" s="207"/>
      <c r="P123" s="207"/>
      <c r="Q123" s="208"/>
      <c r="R123" s="206"/>
      <c r="S123" s="206"/>
      <c r="T123" s="206"/>
      <c r="U123" s="206"/>
      <c r="V123" s="209"/>
      <c r="X123" s="162">
        <f t="shared" si="9"/>
        <v>0</v>
      </c>
      <c r="Y123" s="158">
        <f t="shared" si="10"/>
        <v>0</v>
      </c>
      <c r="Z123" s="158">
        <f t="shared" si="11"/>
        <v>0</v>
      </c>
      <c r="AA123" s="959">
        <f t="shared" si="12"/>
        <v>0</v>
      </c>
      <c r="AC123" s="162">
        <f t="shared" si="13"/>
        <v>0</v>
      </c>
      <c r="AD123" s="158">
        <f t="shared" si="14"/>
        <v>0</v>
      </c>
      <c r="AE123" s="158">
        <f t="shared" si="15"/>
        <v>0</v>
      </c>
      <c r="AF123" s="163">
        <f t="shared" si="16"/>
        <v>0</v>
      </c>
    </row>
    <row r="124" spans="1:32" x14ac:dyDescent="0.25">
      <c r="A124" s="150" t="str">
        <f>IF(ISBLANK('B1'!A124),"",'B1'!A124)</f>
        <v/>
      </c>
      <c r="B124" s="153" t="str">
        <f>IF(ISBLANK('B1'!B124),"",'B1'!B124)</f>
        <v/>
      </c>
      <c r="C124" s="266" t="str">
        <f>IF(ISBLANK('B1'!P124),"",'B1'!P124)</f>
        <v/>
      </c>
      <c r="D124" s="205"/>
      <c r="E124" s="206"/>
      <c r="F124" s="206"/>
      <c r="G124" s="206"/>
      <c r="H124" s="206"/>
      <c r="I124" s="206"/>
      <c r="J124" s="208"/>
      <c r="K124" s="498"/>
      <c r="L124" s="209"/>
      <c r="M124" s="207"/>
      <c r="N124" s="207"/>
      <c r="O124" s="207"/>
      <c r="P124" s="207"/>
      <c r="Q124" s="208"/>
      <c r="R124" s="206"/>
      <c r="S124" s="206"/>
      <c r="T124" s="206"/>
      <c r="U124" s="206"/>
      <c r="V124" s="209"/>
      <c r="X124" s="162">
        <f t="shared" si="9"/>
        <v>0</v>
      </c>
      <c r="Y124" s="158">
        <f t="shared" si="10"/>
        <v>0</v>
      </c>
      <c r="Z124" s="158">
        <f t="shared" si="11"/>
        <v>0</v>
      </c>
      <c r="AA124" s="959">
        <f t="shared" si="12"/>
        <v>0</v>
      </c>
      <c r="AC124" s="162">
        <f t="shared" si="13"/>
        <v>0</v>
      </c>
      <c r="AD124" s="158">
        <f t="shared" si="14"/>
        <v>0</v>
      </c>
      <c r="AE124" s="158">
        <f t="shared" si="15"/>
        <v>0</v>
      </c>
      <c r="AF124" s="163">
        <f t="shared" si="16"/>
        <v>0</v>
      </c>
    </row>
    <row r="125" spans="1:32" x14ac:dyDescent="0.25">
      <c r="A125" s="150" t="str">
        <f>IF(ISBLANK('B1'!A125),"",'B1'!A125)</f>
        <v/>
      </c>
      <c r="B125" s="153" t="str">
        <f>IF(ISBLANK('B1'!B125),"",'B1'!B125)</f>
        <v/>
      </c>
      <c r="C125" s="266" t="str">
        <f>IF(ISBLANK('B1'!P125),"",'B1'!P125)</f>
        <v/>
      </c>
      <c r="D125" s="205"/>
      <c r="E125" s="206"/>
      <c r="F125" s="206"/>
      <c r="G125" s="206"/>
      <c r="H125" s="206"/>
      <c r="I125" s="206"/>
      <c r="J125" s="208"/>
      <c r="K125" s="498"/>
      <c r="L125" s="209"/>
      <c r="M125" s="207"/>
      <c r="N125" s="207"/>
      <c r="O125" s="207"/>
      <c r="P125" s="207"/>
      <c r="Q125" s="208"/>
      <c r="R125" s="206"/>
      <c r="S125" s="206"/>
      <c r="T125" s="206"/>
      <c r="U125" s="206"/>
      <c r="V125" s="209"/>
      <c r="X125" s="162">
        <f t="shared" si="9"/>
        <v>0</v>
      </c>
      <c r="Y125" s="158">
        <f t="shared" si="10"/>
        <v>0</v>
      </c>
      <c r="Z125" s="158">
        <f t="shared" si="11"/>
        <v>0</v>
      </c>
      <c r="AA125" s="959">
        <f t="shared" si="12"/>
        <v>0</v>
      </c>
      <c r="AC125" s="162">
        <f t="shared" si="13"/>
        <v>0</v>
      </c>
      <c r="AD125" s="158">
        <f t="shared" si="14"/>
        <v>0</v>
      </c>
      <c r="AE125" s="158">
        <f t="shared" si="15"/>
        <v>0</v>
      </c>
      <c r="AF125" s="163">
        <f t="shared" si="16"/>
        <v>0</v>
      </c>
    </row>
    <row r="126" spans="1:32" x14ac:dyDescent="0.25">
      <c r="A126" s="150" t="str">
        <f>IF(ISBLANK('B1'!A126),"",'B1'!A126)</f>
        <v/>
      </c>
      <c r="B126" s="153" t="str">
        <f>IF(ISBLANK('B1'!B126),"",'B1'!B126)</f>
        <v/>
      </c>
      <c r="C126" s="266" t="str">
        <f>IF(ISBLANK('B1'!P126),"",'B1'!P126)</f>
        <v/>
      </c>
      <c r="D126" s="205"/>
      <c r="E126" s="206"/>
      <c r="F126" s="206"/>
      <c r="G126" s="206"/>
      <c r="H126" s="206"/>
      <c r="I126" s="206"/>
      <c r="J126" s="208"/>
      <c r="K126" s="498"/>
      <c r="L126" s="209"/>
      <c r="M126" s="207"/>
      <c r="N126" s="207"/>
      <c r="O126" s="207"/>
      <c r="P126" s="207"/>
      <c r="Q126" s="208"/>
      <c r="R126" s="206"/>
      <c r="S126" s="206"/>
      <c r="T126" s="206"/>
      <c r="U126" s="206"/>
      <c r="V126" s="209"/>
      <c r="X126" s="162">
        <f t="shared" si="9"/>
        <v>0</v>
      </c>
      <c r="Y126" s="158">
        <f t="shared" si="10"/>
        <v>0</v>
      </c>
      <c r="Z126" s="158">
        <f t="shared" si="11"/>
        <v>0</v>
      </c>
      <c r="AA126" s="959">
        <f t="shared" si="12"/>
        <v>0</v>
      </c>
      <c r="AC126" s="162">
        <f t="shared" si="13"/>
        <v>0</v>
      </c>
      <c r="AD126" s="158">
        <f t="shared" si="14"/>
        <v>0</v>
      </c>
      <c r="AE126" s="158">
        <f t="shared" si="15"/>
        <v>0</v>
      </c>
      <c r="AF126" s="163">
        <f t="shared" si="16"/>
        <v>0</v>
      </c>
    </row>
    <row r="127" spans="1:32" x14ac:dyDescent="0.25">
      <c r="A127" s="150" t="str">
        <f>IF(ISBLANK('B1'!A127),"",'B1'!A127)</f>
        <v/>
      </c>
      <c r="B127" s="153" t="str">
        <f>IF(ISBLANK('B1'!B127),"",'B1'!B127)</f>
        <v/>
      </c>
      <c r="C127" s="266" t="str">
        <f>IF(ISBLANK('B1'!P127),"",'B1'!P127)</f>
        <v/>
      </c>
      <c r="D127" s="205"/>
      <c r="E127" s="206"/>
      <c r="F127" s="206"/>
      <c r="G127" s="206"/>
      <c r="H127" s="206"/>
      <c r="I127" s="206"/>
      <c r="J127" s="208"/>
      <c r="K127" s="498"/>
      <c r="L127" s="209"/>
      <c r="M127" s="207"/>
      <c r="N127" s="207"/>
      <c r="O127" s="207"/>
      <c r="P127" s="207"/>
      <c r="Q127" s="208"/>
      <c r="R127" s="206"/>
      <c r="S127" s="206"/>
      <c r="T127" s="206"/>
      <c r="U127" s="206"/>
      <c r="V127" s="209"/>
      <c r="X127" s="162">
        <f t="shared" si="9"/>
        <v>0</v>
      </c>
      <c r="Y127" s="158">
        <f t="shared" si="10"/>
        <v>0</v>
      </c>
      <c r="Z127" s="158">
        <f t="shared" si="11"/>
        <v>0</v>
      </c>
      <c r="AA127" s="959">
        <f t="shared" si="12"/>
        <v>0</v>
      </c>
      <c r="AC127" s="162">
        <f t="shared" si="13"/>
        <v>0</v>
      </c>
      <c r="AD127" s="158">
        <f t="shared" si="14"/>
        <v>0</v>
      </c>
      <c r="AE127" s="158">
        <f t="shared" si="15"/>
        <v>0</v>
      </c>
      <c r="AF127" s="163">
        <f t="shared" si="16"/>
        <v>0</v>
      </c>
    </row>
    <row r="128" spans="1:32" x14ac:dyDescent="0.25">
      <c r="A128" s="150" t="str">
        <f>IF(ISBLANK('B1'!A128),"",'B1'!A128)</f>
        <v/>
      </c>
      <c r="B128" s="153" t="str">
        <f>IF(ISBLANK('B1'!B128),"",'B1'!B128)</f>
        <v/>
      </c>
      <c r="C128" s="266" t="str">
        <f>IF(ISBLANK('B1'!P128),"",'B1'!P128)</f>
        <v/>
      </c>
      <c r="D128" s="205"/>
      <c r="E128" s="206"/>
      <c r="F128" s="206"/>
      <c r="G128" s="206"/>
      <c r="H128" s="206"/>
      <c r="I128" s="206"/>
      <c r="J128" s="208"/>
      <c r="K128" s="498"/>
      <c r="L128" s="209"/>
      <c r="M128" s="207"/>
      <c r="N128" s="207"/>
      <c r="O128" s="207"/>
      <c r="P128" s="207"/>
      <c r="Q128" s="208"/>
      <c r="R128" s="206"/>
      <c r="S128" s="206"/>
      <c r="T128" s="206"/>
      <c r="U128" s="206"/>
      <c r="V128" s="209"/>
      <c r="X128" s="162">
        <f t="shared" si="9"/>
        <v>0</v>
      </c>
      <c r="Y128" s="158">
        <f t="shared" si="10"/>
        <v>0</v>
      </c>
      <c r="Z128" s="158">
        <f t="shared" si="11"/>
        <v>0</v>
      </c>
      <c r="AA128" s="959">
        <f t="shared" si="12"/>
        <v>0</v>
      </c>
      <c r="AC128" s="162">
        <f t="shared" si="13"/>
        <v>0</v>
      </c>
      <c r="AD128" s="158">
        <f t="shared" si="14"/>
        <v>0</v>
      </c>
      <c r="AE128" s="158">
        <f t="shared" si="15"/>
        <v>0</v>
      </c>
      <c r="AF128" s="163">
        <f t="shared" si="16"/>
        <v>0</v>
      </c>
    </row>
    <row r="129" spans="1:32" x14ac:dyDescent="0.25">
      <c r="A129" s="150" t="str">
        <f>IF(ISBLANK('B1'!A129),"",'B1'!A129)</f>
        <v/>
      </c>
      <c r="B129" s="153" t="str">
        <f>IF(ISBLANK('B1'!B129),"",'B1'!B129)</f>
        <v/>
      </c>
      <c r="C129" s="266" t="str">
        <f>IF(ISBLANK('B1'!P129),"",'B1'!P129)</f>
        <v/>
      </c>
      <c r="D129" s="205"/>
      <c r="E129" s="206"/>
      <c r="F129" s="206"/>
      <c r="G129" s="206"/>
      <c r="H129" s="206"/>
      <c r="I129" s="206"/>
      <c r="J129" s="208"/>
      <c r="K129" s="498"/>
      <c r="L129" s="209"/>
      <c r="M129" s="207"/>
      <c r="N129" s="207"/>
      <c r="O129" s="207"/>
      <c r="P129" s="207"/>
      <c r="Q129" s="208"/>
      <c r="R129" s="206"/>
      <c r="S129" s="206"/>
      <c r="T129" s="206"/>
      <c r="U129" s="206"/>
      <c r="V129" s="209"/>
      <c r="X129" s="162">
        <f t="shared" si="9"/>
        <v>0</v>
      </c>
      <c r="Y129" s="158">
        <f t="shared" si="10"/>
        <v>0</v>
      </c>
      <c r="Z129" s="158">
        <f t="shared" si="11"/>
        <v>0</v>
      </c>
      <c r="AA129" s="959">
        <f t="shared" si="12"/>
        <v>0</v>
      </c>
      <c r="AC129" s="162">
        <f t="shared" si="13"/>
        <v>0</v>
      </c>
      <c r="AD129" s="158">
        <f t="shared" si="14"/>
        <v>0</v>
      </c>
      <c r="AE129" s="158">
        <f t="shared" si="15"/>
        <v>0</v>
      </c>
      <c r="AF129" s="163">
        <f t="shared" si="16"/>
        <v>0</v>
      </c>
    </row>
    <row r="130" spans="1:32" x14ac:dyDescent="0.25">
      <c r="A130" s="150" t="str">
        <f>IF(ISBLANK('B1'!A130),"",'B1'!A130)</f>
        <v/>
      </c>
      <c r="B130" s="153" t="str">
        <f>IF(ISBLANK('B1'!B130),"",'B1'!B130)</f>
        <v/>
      </c>
      <c r="C130" s="266" t="str">
        <f>IF(ISBLANK('B1'!P130),"",'B1'!P130)</f>
        <v/>
      </c>
      <c r="D130" s="205"/>
      <c r="E130" s="206"/>
      <c r="F130" s="206"/>
      <c r="G130" s="206"/>
      <c r="H130" s="206"/>
      <c r="I130" s="206"/>
      <c r="J130" s="208"/>
      <c r="K130" s="498"/>
      <c r="L130" s="209"/>
      <c r="M130" s="207"/>
      <c r="N130" s="207"/>
      <c r="O130" s="207"/>
      <c r="P130" s="207"/>
      <c r="Q130" s="208"/>
      <c r="R130" s="206"/>
      <c r="S130" s="206"/>
      <c r="T130" s="206"/>
      <c r="U130" s="206"/>
      <c r="V130" s="209"/>
      <c r="X130" s="162">
        <f t="shared" si="9"/>
        <v>0</v>
      </c>
      <c r="Y130" s="158">
        <f t="shared" si="10"/>
        <v>0</v>
      </c>
      <c r="Z130" s="158">
        <f t="shared" si="11"/>
        <v>0</v>
      </c>
      <c r="AA130" s="959">
        <f t="shared" si="12"/>
        <v>0</v>
      </c>
      <c r="AC130" s="162">
        <f t="shared" si="13"/>
        <v>0</v>
      </c>
      <c r="AD130" s="158">
        <f t="shared" si="14"/>
        <v>0</v>
      </c>
      <c r="AE130" s="158">
        <f t="shared" si="15"/>
        <v>0</v>
      </c>
      <c r="AF130" s="163">
        <f t="shared" si="16"/>
        <v>0</v>
      </c>
    </row>
    <row r="131" spans="1:32" x14ac:dyDescent="0.25">
      <c r="A131" s="150" t="str">
        <f>IF(ISBLANK('B1'!A131),"",'B1'!A131)</f>
        <v/>
      </c>
      <c r="B131" s="153" t="str">
        <f>IF(ISBLANK('B1'!B131),"",'B1'!B131)</f>
        <v/>
      </c>
      <c r="C131" s="266" t="str">
        <f>IF(ISBLANK('B1'!P131),"",'B1'!P131)</f>
        <v/>
      </c>
      <c r="D131" s="205"/>
      <c r="E131" s="206"/>
      <c r="F131" s="206"/>
      <c r="G131" s="206"/>
      <c r="H131" s="206"/>
      <c r="I131" s="206"/>
      <c r="J131" s="208"/>
      <c r="K131" s="498"/>
      <c r="L131" s="209"/>
      <c r="M131" s="207"/>
      <c r="N131" s="207"/>
      <c r="O131" s="207"/>
      <c r="P131" s="207"/>
      <c r="Q131" s="208"/>
      <c r="R131" s="206"/>
      <c r="S131" s="206"/>
      <c r="T131" s="206"/>
      <c r="U131" s="206"/>
      <c r="V131" s="209"/>
      <c r="X131" s="162">
        <f t="shared" si="9"/>
        <v>0</v>
      </c>
      <c r="Y131" s="158">
        <f t="shared" si="10"/>
        <v>0</v>
      </c>
      <c r="Z131" s="158">
        <f t="shared" si="11"/>
        <v>0</v>
      </c>
      <c r="AA131" s="959">
        <f t="shared" si="12"/>
        <v>0</v>
      </c>
      <c r="AC131" s="162">
        <f t="shared" si="13"/>
        <v>0</v>
      </c>
      <c r="AD131" s="158">
        <f t="shared" si="14"/>
        <v>0</v>
      </c>
      <c r="AE131" s="158">
        <f t="shared" si="15"/>
        <v>0</v>
      </c>
      <c r="AF131" s="163">
        <f t="shared" si="16"/>
        <v>0</v>
      </c>
    </row>
    <row r="132" spans="1:32" x14ac:dyDescent="0.25">
      <c r="A132" s="150" t="str">
        <f>IF(ISBLANK('B1'!A132),"",'B1'!A132)</f>
        <v/>
      </c>
      <c r="B132" s="153" t="str">
        <f>IF(ISBLANK('B1'!B132),"",'B1'!B132)</f>
        <v/>
      </c>
      <c r="C132" s="266" t="str">
        <f>IF(ISBLANK('B1'!P132),"",'B1'!P132)</f>
        <v/>
      </c>
      <c r="D132" s="205"/>
      <c r="E132" s="206"/>
      <c r="F132" s="206"/>
      <c r="G132" s="206"/>
      <c r="H132" s="206"/>
      <c r="I132" s="206"/>
      <c r="J132" s="208"/>
      <c r="K132" s="498"/>
      <c r="L132" s="209"/>
      <c r="M132" s="207"/>
      <c r="N132" s="207"/>
      <c r="O132" s="207"/>
      <c r="P132" s="207"/>
      <c r="Q132" s="208"/>
      <c r="R132" s="206"/>
      <c r="S132" s="206"/>
      <c r="T132" s="206"/>
      <c r="U132" s="206"/>
      <c r="V132" s="209"/>
      <c r="X132" s="162">
        <f t="shared" si="9"/>
        <v>0</v>
      </c>
      <c r="Y132" s="158">
        <f t="shared" si="10"/>
        <v>0</v>
      </c>
      <c r="Z132" s="158">
        <f t="shared" si="11"/>
        <v>0</v>
      </c>
      <c r="AA132" s="959">
        <f t="shared" si="12"/>
        <v>0</v>
      </c>
      <c r="AC132" s="162">
        <f t="shared" si="13"/>
        <v>0</v>
      </c>
      <c r="AD132" s="158">
        <f t="shared" si="14"/>
        <v>0</v>
      </c>
      <c r="AE132" s="158">
        <f t="shared" si="15"/>
        <v>0</v>
      </c>
      <c r="AF132" s="163">
        <f t="shared" si="16"/>
        <v>0</v>
      </c>
    </row>
    <row r="133" spans="1:32" x14ac:dyDescent="0.25">
      <c r="A133" s="150" t="str">
        <f>IF(ISBLANK('B1'!A133),"",'B1'!A133)</f>
        <v/>
      </c>
      <c r="B133" s="153" t="str">
        <f>IF(ISBLANK('B1'!B133),"",'B1'!B133)</f>
        <v/>
      </c>
      <c r="C133" s="266" t="str">
        <f>IF(ISBLANK('B1'!P133),"",'B1'!P133)</f>
        <v/>
      </c>
      <c r="D133" s="205"/>
      <c r="E133" s="206"/>
      <c r="F133" s="206"/>
      <c r="G133" s="206"/>
      <c r="H133" s="206"/>
      <c r="I133" s="206"/>
      <c r="J133" s="208"/>
      <c r="K133" s="498"/>
      <c r="L133" s="209"/>
      <c r="M133" s="207"/>
      <c r="N133" s="207"/>
      <c r="O133" s="207"/>
      <c r="P133" s="207"/>
      <c r="Q133" s="208"/>
      <c r="R133" s="206"/>
      <c r="S133" s="206"/>
      <c r="T133" s="206"/>
      <c r="U133" s="206"/>
      <c r="V133" s="209"/>
      <c r="X133" s="162">
        <f t="shared" si="9"/>
        <v>0</v>
      </c>
      <c r="Y133" s="158">
        <f t="shared" si="10"/>
        <v>0</v>
      </c>
      <c r="Z133" s="158">
        <f t="shared" si="11"/>
        <v>0</v>
      </c>
      <c r="AA133" s="959">
        <f t="shared" si="12"/>
        <v>0</v>
      </c>
      <c r="AC133" s="162">
        <f t="shared" si="13"/>
        <v>0</v>
      </c>
      <c r="AD133" s="158">
        <f t="shared" si="14"/>
        <v>0</v>
      </c>
      <c r="AE133" s="158">
        <f t="shared" si="15"/>
        <v>0</v>
      </c>
      <c r="AF133" s="163">
        <f t="shared" si="16"/>
        <v>0</v>
      </c>
    </row>
    <row r="134" spans="1:32" x14ac:dyDescent="0.25">
      <c r="A134" s="150" t="str">
        <f>IF(ISBLANK('B1'!A134),"",'B1'!A134)</f>
        <v/>
      </c>
      <c r="B134" s="153" t="str">
        <f>IF(ISBLANK('B1'!B134),"",'B1'!B134)</f>
        <v/>
      </c>
      <c r="C134" s="266" t="str">
        <f>IF(ISBLANK('B1'!P134),"",'B1'!P134)</f>
        <v/>
      </c>
      <c r="D134" s="205"/>
      <c r="E134" s="206"/>
      <c r="F134" s="206"/>
      <c r="G134" s="206"/>
      <c r="H134" s="206"/>
      <c r="I134" s="206"/>
      <c r="J134" s="208"/>
      <c r="K134" s="498"/>
      <c r="L134" s="209"/>
      <c r="M134" s="207"/>
      <c r="N134" s="207"/>
      <c r="O134" s="207"/>
      <c r="P134" s="207"/>
      <c r="Q134" s="208"/>
      <c r="R134" s="206"/>
      <c r="S134" s="206"/>
      <c r="T134" s="206"/>
      <c r="U134" s="206"/>
      <c r="V134" s="209"/>
      <c r="X134" s="162">
        <f t="shared" si="9"/>
        <v>0</v>
      </c>
      <c r="Y134" s="158">
        <f t="shared" si="10"/>
        <v>0</v>
      </c>
      <c r="Z134" s="158">
        <f t="shared" si="11"/>
        <v>0</v>
      </c>
      <c r="AA134" s="959">
        <f t="shared" si="12"/>
        <v>0</v>
      </c>
      <c r="AC134" s="162">
        <f t="shared" si="13"/>
        <v>0</v>
      </c>
      <c r="AD134" s="158">
        <f t="shared" si="14"/>
        <v>0</v>
      </c>
      <c r="AE134" s="158">
        <f t="shared" si="15"/>
        <v>0</v>
      </c>
      <c r="AF134" s="163">
        <f t="shared" si="16"/>
        <v>0</v>
      </c>
    </row>
    <row r="135" spans="1:32" x14ac:dyDescent="0.25">
      <c r="A135" s="150" t="str">
        <f>IF(ISBLANK('B1'!A135),"",'B1'!A135)</f>
        <v/>
      </c>
      <c r="B135" s="153" t="str">
        <f>IF(ISBLANK('B1'!B135),"",'B1'!B135)</f>
        <v/>
      </c>
      <c r="C135" s="266" t="str">
        <f>IF(ISBLANK('B1'!P135),"",'B1'!P135)</f>
        <v/>
      </c>
      <c r="D135" s="205"/>
      <c r="E135" s="206"/>
      <c r="F135" s="206"/>
      <c r="G135" s="206"/>
      <c r="H135" s="206"/>
      <c r="I135" s="206"/>
      <c r="J135" s="208"/>
      <c r="K135" s="498"/>
      <c r="L135" s="209"/>
      <c r="M135" s="207"/>
      <c r="N135" s="207"/>
      <c r="O135" s="207"/>
      <c r="P135" s="207"/>
      <c r="Q135" s="208"/>
      <c r="R135" s="206"/>
      <c r="S135" s="206"/>
      <c r="T135" s="206"/>
      <c r="U135" s="206"/>
      <c r="V135" s="209"/>
      <c r="X135" s="162">
        <f t="shared" si="9"/>
        <v>0</v>
      </c>
      <c r="Y135" s="158">
        <f t="shared" si="10"/>
        <v>0</v>
      </c>
      <c r="Z135" s="158">
        <f t="shared" si="11"/>
        <v>0</v>
      </c>
      <c r="AA135" s="959">
        <f t="shared" si="12"/>
        <v>0</v>
      </c>
      <c r="AC135" s="162">
        <f t="shared" si="13"/>
        <v>0</v>
      </c>
      <c r="AD135" s="158">
        <f t="shared" si="14"/>
        <v>0</v>
      </c>
      <c r="AE135" s="158">
        <f t="shared" si="15"/>
        <v>0</v>
      </c>
      <c r="AF135" s="163">
        <f t="shared" si="16"/>
        <v>0</v>
      </c>
    </row>
    <row r="136" spans="1:32" x14ac:dyDescent="0.25">
      <c r="A136" s="150" t="str">
        <f>IF(ISBLANK('B1'!A136),"",'B1'!A136)</f>
        <v/>
      </c>
      <c r="B136" s="153" t="str">
        <f>IF(ISBLANK('B1'!B136),"",'B1'!B136)</f>
        <v/>
      </c>
      <c r="C136" s="266" t="str">
        <f>IF(ISBLANK('B1'!P136),"",'B1'!P136)</f>
        <v/>
      </c>
      <c r="D136" s="205"/>
      <c r="E136" s="206"/>
      <c r="F136" s="206"/>
      <c r="G136" s="206"/>
      <c r="H136" s="206"/>
      <c r="I136" s="206"/>
      <c r="J136" s="208"/>
      <c r="K136" s="498"/>
      <c r="L136" s="209"/>
      <c r="M136" s="207"/>
      <c r="N136" s="207"/>
      <c r="O136" s="207"/>
      <c r="P136" s="207"/>
      <c r="Q136" s="208"/>
      <c r="R136" s="206"/>
      <c r="S136" s="206"/>
      <c r="T136" s="206"/>
      <c r="U136" s="206"/>
      <c r="V136" s="209"/>
      <c r="X136" s="162">
        <f t="shared" si="9"/>
        <v>0</v>
      </c>
      <c r="Y136" s="158">
        <f t="shared" si="10"/>
        <v>0</v>
      </c>
      <c r="Z136" s="158">
        <f t="shared" si="11"/>
        <v>0</v>
      </c>
      <c r="AA136" s="959">
        <f t="shared" si="12"/>
        <v>0</v>
      </c>
      <c r="AC136" s="162">
        <f t="shared" si="13"/>
        <v>0</v>
      </c>
      <c r="AD136" s="158">
        <f t="shared" si="14"/>
        <v>0</v>
      </c>
      <c r="AE136" s="158">
        <f t="shared" si="15"/>
        <v>0</v>
      </c>
      <c r="AF136" s="163">
        <f t="shared" si="16"/>
        <v>0</v>
      </c>
    </row>
    <row r="137" spans="1:32" x14ac:dyDescent="0.25">
      <c r="A137" s="150" t="str">
        <f>IF(ISBLANK('B1'!A137),"",'B1'!A137)</f>
        <v/>
      </c>
      <c r="B137" s="153" t="str">
        <f>IF(ISBLANK('B1'!B137),"",'B1'!B137)</f>
        <v/>
      </c>
      <c r="C137" s="266" t="str">
        <f>IF(ISBLANK('B1'!P137),"",'B1'!P137)</f>
        <v/>
      </c>
      <c r="D137" s="205"/>
      <c r="E137" s="206"/>
      <c r="F137" s="206"/>
      <c r="G137" s="206"/>
      <c r="H137" s="206"/>
      <c r="I137" s="206"/>
      <c r="J137" s="208"/>
      <c r="K137" s="498"/>
      <c r="L137" s="209"/>
      <c r="M137" s="207"/>
      <c r="N137" s="207"/>
      <c r="O137" s="207"/>
      <c r="P137" s="207"/>
      <c r="Q137" s="208"/>
      <c r="R137" s="206"/>
      <c r="S137" s="206"/>
      <c r="T137" s="206"/>
      <c r="U137" s="206"/>
      <c r="V137" s="209"/>
      <c r="X137" s="162">
        <f t="shared" si="9"/>
        <v>0</v>
      </c>
      <c r="Y137" s="158">
        <f t="shared" si="10"/>
        <v>0</v>
      </c>
      <c r="Z137" s="158">
        <f t="shared" si="11"/>
        <v>0</v>
      </c>
      <c r="AA137" s="959">
        <f t="shared" si="12"/>
        <v>0</v>
      </c>
      <c r="AC137" s="162">
        <f t="shared" si="13"/>
        <v>0</v>
      </c>
      <c r="AD137" s="158">
        <f t="shared" si="14"/>
        <v>0</v>
      </c>
      <c r="AE137" s="158">
        <f t="shared" si="15"/>
        <v>0</v>
      </c>
      <c r="AF137" s="163">
        <f t="shared" si="16"/>
        <v>0</v>
      </c>
    </row>
    <row r="138" spans="1:32" x14ac:dyDescent="0.25">
      <c r="A138" s="150" t="str">
        <f>IF(ISBLANK('B1'!A138),"",'B1'!A138)</f>
        <v/>
      </c>
      <c r="B138" s="153" t="str">
        <f>IF(ISBLANK('B1'!B138),"",'B1'!B138)</f>
        <v/>
      </c>
      <c r="C138" s="266" t="str">
        <f>IF(ISBLANK('B1'!P138),"",'B1'!P138)</f>
        <v/>
      </c>
      <c r="D138" s="205"/>
      <c r="E138" s="206"/>
      <c r="F138" s="206"/>
      <c r="G138" s="206"/>
      <c r="H138" s="206"/>
      <c r="I138" s="206"/>
      <c r="J138" s="208"/>
      <c r="K138" s="498"/>
      <c r="L138" s="209"/>
      <c r="M138" s="207"/>
      <c r="N138" s="207"/>
      <c r="O138" s="207"/>
      <c r="P138" s="207"/>
      <c r="Q138" s="208"/>
      <c r="R138" s="206"/>
      <c r="S138" s="206"/>
      <c r="T138" s="206"/>
      <c r="U138" s="206"/>
      <c r="V138" s="209"/>
      <c r="X138" s="162">
        <f t="shared" si="9"/>
        <v>0</v>
      </c>
      <c r="Y138" s="158">
        <f t="shared" si="10"/>
        <v>0</v>
      </c>
      <c r="Z138" s="158">
        <f t="shared" si="11"/>
        <v>0</v>
      </c>
      <c r="AA138" s="959">
        <f t="shared" si="12"/>
        <v>0</v>
      </c>
      <c r="AC138" s="162">
        <f t="shared" si="13"/>
        <v>0</v>
      </c>
      <c r="AD138" s="158">
        <f t="shared" si="14"/>
        <v>0</v>
      </c>
      <c r="AE138" s="158">
        <f t="shared" si="15"/>
        <v>0</v>
      </c>
      <c r="AF138" s="163">
        <f t="shared" si="16"/>
        <v>0</v>
      </c>
    </row>
    <row r="139" spans="1:32" x14ac:dyDescent="0.25">
      <c r="A139" s="150" t="str">
        <f>IF(ISBLANK('B1'!A139),"",'B1'!A139)</f>
        <v/>
      </c>
      <c r="B139" s="153" t="str">
        <f>IF(ISBLANK('B1'!B139),"",'B1'!B139)</f>
        <v/>
      </c>
      <c r="C139" s="266" t="str">
        <f>IF(ISBLANK('B1'!P139),"",'B1'!P139)</f>
        <v/>
      </c>
      <c r="D139" s="205"/>
      <c r="E139" s="206"/>
      <c r="F139" s="206"/>
      <c r="G139" s="206"/>
      <c r="H139" s="206"/>
      <c r="I139" s="206"/>
      <c r="J139" s="208"/>
      <c r="K139" s="498"/>
      <c r="L139" s="209"/>
      <c r="M139" s="207"/>
      <c r="N139" s="207"/>
      <c r="O139" s="207"/>
      <c r="P139" s="207"/>
      <c r="Q139" s="208"/>
      <c r="R139" s="206"/>
      <c r="S139" s="206"/>
      <c r="T139" s="206"/>
      <c r="U139" s="206"/>
      <c r="V139" s="209"/>
      <c r="X139" s="162">
        <f t="shared" si="9"/>
        <v>0</v>
      </c>
      <c r="Y139" s="158">
        <f t="shared" si="10"/>
        <v>0</v>
      </c>
      <c r="Z139" s="158">
        <f t="shared" si="11"/>
        <v>0</v>
      </c>
      <c r="AA139" s="959">
        <f t="shared" si="12"/>
        <v>0</v>
      </c>
      <c r="AC139" s="162">
        <f t="shared" si="13"/>
        <v>0</v>
      </c>
      <c r="AD139" s="158">
        <f t="shared" si="14"/>
        <v>0</v>
      </c>
      <c r="AE139" s="158">
        <f t="shared" si="15"/>
        <v>0</v>
      </c>
      <c r="AF139" s="163">
        <f t="shared" si="16"/>
        <v>0</v>
      </c>
    </row>
    <row r="140" spans="1:32" x14ac:dyDescent="0.25">
      <c r="A140" s="150" t="str">
        <f>IF(ISBLANK('B1'!A140),"",'B1'!A140)</f>
        <v/>
      </c>
      <c r="B140" s="153" t="str">
        <f>IF(ISBLANK('B1'!B140),"",'B1'!B140)</f>
        <v/>
      </c>
      <c r="C140" s="266" t="str">
        <f>IF(ISBLANK('B1'!P140),"",'B1'!P140)</f>
        <v/>
      </c>
      <c r="D140" s="205"/>
      <c r="E140" s="206"/>
      <c r="F140" s="206"/>
      <c r="G140" s="206"/>
      <c r="H140" s="206"/>
      <c r="I140" s="206"/>
      <c r="J140" s="208"/>
      <c r="K140" s="498"/>
      <c r="L140" s="209"/>
      <c r="M140" s="207"/>
      <c r="N140" s="207"/>
      <c r="O140" s="207"/>
      <c r="P140" s="207"/>
      <c r="Q140" s="208"/>
      <c r="R140" s="206"/>
      <c r="S140" s="206"/>
      <c r="T140" s="206"/>
      <c r="U140" s="206"/>
      <c r="V140" s="209"/>
      <c r="X140" s="162">
        <f t="shared" si="9"/>
        <v>0</v>
      </c>
      <c r="Y140" s="158">
        <f t="shared" si="10"/>
        <v>0</v>
      </c>
      <c r="Z140" s="158">
        <f t="shared" si="11"/>
        <v>0</v>
      </c>
      <c r="AA140" s="959">
        <f t="shared" si="12"/>
        <v>0</v>
      </c>
      <c r="AC140" s="162">
        <f t="shared" si="13"/>
        <v>0</v>
      </c>
      <c r="AD140" s="158">
        <f t="shared" si="14"/>
        <v>0</v>
      </c>
      <c r="AE140" s="158">
        <f t="shared" si="15"/>
        <v>0</v>
      </c>
      <c r="AF140" s="163">
        <f t="shared" si="16"/>
        <v>0</v>
      </c>
    </row>
    <row r="141" spans="1:32" x14ac:dyDescent="0.25">
      <c r="A141" s="150" t="str">
        <f>IF(ISBLANK('B1'!A141),"",'B1'!A141)</f>
        <v/>
      </c>
      <c r="B141" s="153" t="str">
        <f>IF(ISBLANK('B1'!B141),"",'B1'!B141)</f>
        <v/>
      </c>
      <c r="C141" s="266" t="str">
        <f>IF(ISBLANK('B1'!P141),"",'B1'!P141)</f>
        <v/>
      </c>
      <c r="D141" s="205"/>
      <c r="E141" s="206"/>
      <c r="F141" s="206"/>
      <c r="G141" s="206"/>
      <c r="H141" s="206"/>
      <c r="I141" s="206"/>
      <c r="J141" s="208"/>
      <c r="K141" s="498"/>
      <c r="L141" s="209"/>
      <c r="M141" s="207"/>
      <c r="N141" s="207"/>
      <c r="O141" s="207"/>
      <c r="P141" s="207"/>
      <c r="Q141" s="208"/>
      <c r="R141" s="206"/>
      <c r="S141" s="206"/>
      <c r="T141" s="206"/>
      <c r="U141" s="206"/>
      <c r="V141" s="209"/>
      <c r="X141" s="162">
        <f t="shared" si="9"/>
        <v>0</v>
      </c>
      <c r="Y141" s="158">
        <f t="shared" si="10"/>
        <v>0</v>
      </c>
      <c r="Z141" s="158">
        <f t="shared" si="11"/>
        <v>0</v>
      </c>
      <c r="AA141" s="959">
        <f t="shared" si="12"/>
        <v>0</v>
      </c>
      <c r="AC141" s="162">
        <f t="shared" si="13"/>
        <v>0</v>
      </c>
      <c r="AD141" s="158">
        <f t="shared" si="14"/>
        <v>0</v>
      </c>
      <c r="AE141" s="158">
        <f t="shared" si="15"/>
        <v>0</v>
      </c>
      <c r="AF141" s="163">
        <f t="shared" si="16"/>
        <v>0</v>
      </c>
    </row>
    <row r="142" spans="1:32" x14ac:dyDescent="0.25">
      <c r="A142" s="150" t="str">
        <f>IF(ISBLANK('B1'!A142),"",'B1'!A142)</f>
        <v/>
      </c>
      <c r="B142" s="153" t="str">
        <f>IF(ISBLANK('B1'!B142),"",'B1'!B142)</f>
        <v/>
      </c>
      <c r="C142" s="266" t="str">
        <f>IF(ISBLANK('B1'!P142),"",'B1'!P142)</f>
        <v/>
      </c>
      <c r="D142" s="205"/>
      <c r="E142" s="206"/>
      <c r="F142" s="206"/>
      <c r="G142" s="206"/>
      <c r="H142" s="206"/>
      <c r="I142" s="206"/>
      <c r="J142" s="208"/>
      <c r="K142" s="498"/>
      <c r="L142" s="209"/>
      <c r="M142" s="207"/>
      <c r="N142" s="207"/>
      <c r="O142" s="207"/>
      <c r="P142" s="207"/>
      <c r="Q142" s="208"/>
      <c r="R142" s="206"/>
      <c r="S142" s="206"/>
      <c r="T142" s="206"/>
      <c r="U142" s="206"/>
      <c r="V142" s="209"/>
      <c r="X142" s="162">
        <f t="shared" si="9"/>
        <v>0</v>
      </c>
      <c r="Y142" s="158">
        <f t="shared" si="10"/>
        <v>0</v>
      </c>
      <c r="Z142" s="158">
        <f t="shared" si="11"/>
        <v>0</v>
      </c>
      <c r="AA142" s="959">
        <f t="shared" si="12"/>
        <v>0</v>
      </c>
      <c r="AC142" s="162">
        <f t="shared" si="13"/>
        <v>0</v>
      </c>
      <c r="AD142" s="158">
        <f t="shared" si="14"/>
        <v>0</v>
      </c>
      <c r="AE142" s="158">
        <f t="shared" si="15"/>
        <v>0</v>
      </c>
      <c r="AF142" s="163">
        <f t="shared" si="16"/>
        <v>0</v>
      </c>
    </row>
    <row r="143" spans="1:32" x14ac:dyDescent="0.25">
      <c r="A143" s="150" t="str">
        <f>IF(ISBLANK('B1'!A143),"",'B1'!A143)</f>
        <v/>
      </c>
      <c r="B143" s="153" t="str">
        <f>IF(ISBLANK('B1'!B143),"",'B1'!B143)</f>
        <v/>
      </c>
      <c r="C143" s="266" t="str">
        <f>IF(ISBLANK('B1'!P143),"",'B1'!P143)</f>
        <v/>
      </c>
      <c r="D143" s="205"/>
      <c r="E143" s="206"/>
      <c r="F143" s="206"/>
      <c r="G143" s="206"/>
      <c r="H143" s="206"/>
      <c r="I143" s="206"/>
      <c r="J143" s="208"/>
      <c r="K143" s="498"/>
      <c r="L143" s="209"/>
      <c r="M143" s="207"/>
      <c r="N143" s="207"/>
      <c r="O143" s="207"/>
      <c r="P143" s="207"/>
      <c r="Q143" s="208"/>
      <c r="R143" s="206"/>
      <c r="S143" s="206"/>
      <c r="T143" s="206"/>
      <c r="U143" s="206"/>
      <c r="V143" s="209"/>
      <c r="X143" s="162">
        <f t="shared" si="9"/>
        <v>0</v>
      </c>
      <c r="Y143" s="158">
        <f t="shared" si="10"/>
        <v>0</v>
      </c>
      <c r="Z143" s="158">
        <f t="shared" si="11"/>
        <v>0</v>
      </c>
      <c r="AA143" s="959">
        <f t="shared" si="12"/>
        <v>0</v>
      </c>
      <c r="AC143" s="162">
        <f t="shared" si="13"/>
        <v>0</v>
      </c>
      <c r="AD143" s="158">
        <f t="shared" si="14"/>
        <v>0</v>
      </c>
      <c r="AE143" s="158">
        <f t="shared" si="15"/>
        <v>0</v>
      </c>
      <c r="AF143" s="163">
        <f t="shared" si="16"/>
        <v>0</v>
      </c>
    </row>
    <row r="144" spans="1:32" x14ac:dyDescent="0.25">
      <c r="A144" s="150" t="str">
        <f>IF(ISBLANK('B1'!A144),"",'B1'!A144)</f>
        <v/>
      </c>
      <c r="B144" s="153" t="str">
        <f>IF(ISBLANK('B1'!B144),"",'B1'!B144)</f>
        <v/>
      </c>
      <c r="C144" s="266" t="str">
        <f>IF(ISBLANK('B1'!P144),"",'B1'!P144)</f>
        <v/>
      </c>
      <c r="D144" s="205"/>
      <c r="E144" s="206"/>
      <c r="F144" s="206"/>
      <c r="G144" s="206"/>
      <c r="H144" s="206"/>
      <c r="I144" s="206"/>
      <c r="J144" s="208"/>
      <c r="K144" s="498"/>
      <c r="L144" s="209"/>
      <c r="M144" s="207"/>
      <c r="N144" s="207"/>
      <c r="O144" s="207"/>
      <c r="P144" s="207"/>
      <c r="Q144" s="208"/>
      <c r="R144" s="206"/>
      <c r="S144" s="206"/>
      <c r="T144" s="206"/>
      <c r="U144" s="206"/>
      <c r="V144" s="209"/>
      <c r="X144" s="162">
        <f t="shared" si="9"/>
        <v>0</v>
      </c>
      <c r="Y144" s="158">
        <f t="shared" si="10"/>
        <v>0</v>
      </c>
      <c r="Z144" s="158">
        <f t="shared" si="11"/>
        <v>0</v>
      </c>
      <c r="AA144" s="959">
        <f t="shared" si="12"/>
        <v>0</v>
      </c>
      <c r="AC144" s="162">
        <f t="shared" si="13"/>
        <v>0</v>
      </c>
      <c r="AD144" s="158">
        <f t="shared" si="14"/>
        <v>0</v>
      </c>
      <c r="AE144" s="158">
        <f t="shared" si="15"/>
        <v>0</v>
      </c>
      <c r="AF144" s="163">
        <f t="shared" si="16"/>
        <v>0</v>
      </c>
    </row>
    <row r="145" spans="1:32" x14ac:dyDescent="0.25">
      <c r="A145" s="150" t="str">
        <f>IF(ISBLANK('B1'!A145),"",'B1'!A145)</f>
        <v/>
      </c>
      <c r="B145" s="153" t="str">
        <f>IF(ISBLANK('B1'!B145),"",'B1'!B145)</f>
        <v/>
      </c>
      <c r="C145" s="266" t="str">
        <f>IF(ISBLANK('B1'!P145),"",'B1'!P145)</f>
        <v/>
      </c>
      <c r="D145" s="205"/>
      <c r="E145" s="206"/>
      <c r="F145" s="206"/>
      <c r="G145" s="206"/>
      <c r="H145" s="206"/>
      <c r="I145" s="206"/>
      <c r="J145" s="208"/>
      <c r="K145" s="498"/>
      <c r="L145" s="209"/>
      <c r="M145" s="207"/>
      <c r="N145" s="207"/>
      <c r="O145" s="207"/>
      <c r="P145" s="207"/>
      <c r="Q145" s="208"/>
      <c r="R145" s="206"/>
      <c r="S145" s="206"/>
      <c r="T145" s="206"/>
      <c r="U145" s="206"/>
      <c r="V145" s="209"/>
      <c r="X145" s="162">
        <f t="shared" si="9"/>
        <v>0</v>
      </c>
      <c r="Y145" s="158">
        <f t="shared" si="10"/>
        <v>0</v>
      </c>
      <c r="Z145" s="158">
        <f t="shared" si="11"/>
        <v>0</v>
      </c>
      <c r="AA145" s="959">
        <f t="shared" si="12"/>
        <v>0</v>
      </c>
      <c r="AC145" s="162">
        <f t="shared" si="13"/>
        <v>0</v>
      </c>
      <c r="AD145" s="158">
        <f t="shared" si="14"/>
        <v>0</v>
      </c>
      <c r="AE145" s="158">
        <f t="shared" si="15"/>
        <v>0</v>
      </c>
      <c r="AF145" s="163">
        <f t="shared" si="16"/>
        <v>0</v>
      </c>
    </row>
    <row r="146" spans="1:32" x14ac:dyDescent="0.25">
      <c r="A146" s="150" t="str">
        <f>IF(ISBLANK('B1'!A146),"",'B1'!A146)</f>
        <v/>
      </c>
      <c r="B146" s="153" t="str">
        <f>IF(ISBLANK('B1'!B146),"",'B1'!B146)</f>
        <v/>
      </c>
      <c r="C146" s="266" t="str">
        <f>IF(ISBLANK('B1'!P146),"",'B1'!P146)</f>
        <v/>
      </c>
      <c r="D146" s="205"/>
      <c r="E146" s="206"/>
      <c r="F146" s="206"/>
      <c r="G146" s="206"/>
      <c r="H146" s="206"/>
      <c r="I146" s="206"/>
      <c r="J146" s="208"/>
      <c r="K146" s="498"/>
      <c r="L146" s="209"/>
      <c r="M146" s="207"/>
      <c r="N146" s="207"/>
      <c r="O146" s="207"/>
      <c r="P146" s="207"/>
      <c r="Q146" s="208"/>
      <c r="R146" s="206"/>
      <c r="S146" s="206"/>
      <c r="T146" s="206"/>
      <c r="U146" s="206"/>
      <c r="V146" s="209"/>
      <c r="X146" s="162">
        <f t="shared" ref="X146:X196" si="17">SUM(D146:I146)</f>
        <v>0</v>
      </c>
      <c r="Y146" s="158">
        <f t="shared" ref="Y146:Y196" si="18">SUM(J146:L146)</f>
        <v>0</v>
      </c>
      <c r="Z146" s="158">
        <f t="shared" ref="Z146:Z196" si="19">SUM(M146:P146)</f>
        <v>0</v>
      </c>
      <c r="AA146" s="959">
        <f t="shared" ref="AA146:AA196" si="20">SUM(Q146:V146)</f>
        <v>0</v>
      </c>
      <c r="AC146" s="162">
        <f t="shared" ref="AC146:AC196" si="21">IF(C146="",X146,C146-X146)</f>
        <v>0</v>
      </c>
      <c r="AD146" s="158">
        <f t="shared" ref="AD146:AD196" si="22">IF(C146="",Y146,C146-Y146)</f>
        <v>0</v>
      </c>
      <c r="AE146" s="158">
        <f t="shared" ref="AE146:AE196" si="23">IF(C146="",Z146,C146-Z146)</f>
        <v>0</v>
      </c>
      <c r="AF146" s="163">
        <f t="shared" ref="AF146:AF196" si="24">IF(C146="",AA146,C146-AA146)</f>
        <v>0</v>
      </c>
    </row>
    <row r="147" spans="1:32" x14ac:dyDescent="0.25">
      <c r="A147" s="150" t="str">
        <f>IF(ISBLANK('B1'!A147),"",'B1'!A147)</f>
        <v/>
      </c>
      <c r="B147" s="153" t="str">
        <f>IF(ISBLANK('B1'!B147),"",'B1'!B147)</f>
        <v/>
      </c>
      <c r="C147" s="266" t="str">
        <f>IF(ISBLANK('B1'!P147),"",'B1'!P147)</f>
        <v/>
      </c>
      <c r="D147" s="205"/>
      <c r="E147" s="206"/>
      <c r="F147" s="206"/>
      <c r="G147" s="206"/>
      <c r="H147" s="206"/>
      <c r="I147" s="206"/>
      <c r="J147" s="208"/>
      <c r="K147" s="498"/>
      <c r="L147" s="209"/>
      <c r="M147" s="207"/>
      <c r="N147" s="207"/>
      <c r="O147" s="207"/>
      <c r="P147" s="207"/>
      <c r="Q147" s="208"/>
      <c r="R147" s="206"/>
      <c r="S147" s="206"/>
      <c r="T147" s="206"/>
      <c r="U147" s="206"/>
      <c r="V147" s="209"/>
      <c r="X147" s="162">
        <f t="shared" si="17"/>
        <v>0</v>
      </c>
      <c r="Y147" s="158">
        <f t="shared" si="18"/>
        <v>0</v>
      </c>
      <c r="Z147" s="158">
        <f t="shared" si="19"/>
        <v>0</v>
      </c>
      <c r="AA147" s="959">
        <f t="shared" si="20"/>
        <v>0</v>
      </c>
      <c r="AC147" s="162">
        <f t="shared" si="21"/>
        <v>0</v>
      </c>
      <c r="AD147" s="158">
        <f t="shared" si="22"/>
        <v>0</v>
      </c>
      <c r="AE147" s="158">
        <f t="shared" si="23"/>
        <v>0</v>
      </c>
      <c r="AF147" s="163">
        <f t="shared" si="24"/>
        <v>0</v>
      </c>
    </row>
    <row r="148" spans="1:32" x14ac:dyDescent="0.25">
      <c r="A148" s="150" t="str">
        <f>IF(ISBLANK('B1'!A148),"",'B1'!A148)</f>
        <v/>
      </c>
      <c r="B148" s="153" t="str">
        <f>IF(ISBLANK('B1'!B148),"",'B1'!B148)</f>
        <v/>
      </c>
      <c r="C148" s="266" t="str">
        <f>IF(ISBLANK('B1'!P148),"",'B1'!P148)</f>
        <v/>
      </c>
      <c r="D148" s="205"/>
      <c r="E148" s="206"/>
      <c r="F148" s="206"/>
      <c r="G148" s="206"/>
      <c r="H148" s="206"/>
      <c r="I148" s="206"/>
      <c r="J148" s="208"/>
      <c r="K148" s="498"/>
      <c r="L148" s="209"/>
      <c r="M148" s="207"/>
      <c r="N148" s="207"/>
      <c r="O148" s="207"/>
      <c r="P148" s="207"/>
      <c r="Q148" s="208"/>
      <c r="R148" s="206"/>
      <c r="S148" s="206"/>
      <c r="T148" s="206"/>
      <c r="U148" s="206"/>
      <c r="V148" s="209"/>
      <c r="X148" s="162">
        <f t="shared" si="17"/>
        <v>0</v>
      </c>
      <c r="Y148" s="158">
        <f t="shared" si="18"/>
        <v>0</v>
      </c>
      <c r="Z148" s="158">
        <f t="shared" si="19"/>
        <v>0</v>
      </c>
      <c r="AA148" s="959">
        <f t="shared" si="20"/>
        <v>0</v>
      </c>
      <c r="AC148" s="162">
        <f t="shared" si="21"/>
        <v>0</v>
      </c>
      <c r="AD148" s="158">
        <f t="shared" si="22"/>
        <v>0</v>
      </c>
      <c r="AE148" s="158">
        <f t="shared" si="23"/>
        <v>0</v>
      </c>
      <c r="AF148" s="163">
        <f t="shared" si="24"/>
        <v>0</v>
      </c>
    </row>
    <row r="149" spans="1:32" x14ac:dyDescent="0.25">
      <c r="A149" s="150" t="str">
        <f>IF(ISBLANK('B1'!A149),"",'B1'!A149)</f>
        <v/>
      </c>
      <c r="B149" s="153" t="str">
        <f>IF(ISBLANK('B1'!B149),"",'B1'!B149)</f>
        <v/>
      </c>
      <c r="C149" s="266" t="str">
        <f>IF(ISBLANK('B1'!P149),"",'B1'!P149)</f>
        <v/>
      </c>
      <c r="D149" s="205"/>
      <c r="E149" s="206"/>
      <c r="F149" s="206"/>
      <c r="G149" s="206"/>
      <c r="H149" s="206"/>
      <c r="I149" s="206"/>
      <c r="J149" s="208"/>
      <c r="K149" s="498"/>
      <c r="L149" s="209"/>
      <c r="M149" s="207"/>
      <c r="N149" s="207"/>
      <c r="O149" s="207"/>
      <c r="P149" s="207"/>
      <c r="Q149" s="208"/>
      <c r="R149" s="206"/>
      <c r="S149" s="206"/>
      <c r="T149" s="206"/>
      <c r="U149" s="206"/>
      <c r="V149" s="209"/>
      <c r="X149" s="162">
        <f t="shared" si="17"/>
        <v>0</v>
      </c>
      <c r="Y149" s="158">
        <f t="shared" si="18"/>
        <v>0</v>
      </c>
      <c r="Z149" s="158">
        <f t="shared" si="19"/>
        <v>0</v>
      </c>
      <c r="AA149" s="959">
        <f t="shared" si="20"/>
        <v>0</v>
      </c>
      <c r="AC149" s="162">
        <f t="shared" si="21"/>
        <v>0</v>
      </c>
      <c r="AD149" s="158">
        <f t="shared" si="22"/>
        <v>0</v>
      </c>
      <c r="AE149" s="158">
        <f t="shared" si="23"/>
        <v>0</v>
      </c>
      <c r="AF149" s="163">
        <f t="shared" si="24"/>
        <v>0</v>
      </c>
    </row>
    <row r="150" spans="1:32" x14ac:dyDescent="0.25">
      <c r="A150" s="150" t="str">
        <f>IF(ISBLANK('B1'!A150),"",'B1'!A150)</f>
        <v/>
      </c>
      <c r="B150" s="153" t="str">
        <f>IF(ISBLANK('B1'!B150),"",'B1'!B150)</f>
        <v/>
      </c>
      <c r="C150" s="266" t="str">
        <f>IF(ISBLANK('B1'!P150),"",'B1'!P150)</f>
        <v/>
      </c>
      <c r="D150" s="205"/>
      <c r="E150" s="206"/>
      <c r="F150" s="206"/>
      <c r="G150" s="206"/>
      <c r="H150" s="206"/>
      <c r="I150" s="206"/>
      <c r="J150" s="208"/>
      <c r="K150" s="498"/>
      <c r="L150" s="209"/>
      <c r="M150" s="207"/>
      <c r="N150" s="207"/>
      <c r="O150" s="207"/>
      <c r="P150" s="207"/>
      <c r="Q150" s="208"/>
      <c r="R150" s="206"/>
      <c r="S150" s="206"/>
      <c r="T150" s="206"/>
      <c r="U150" s="206"/>
      <c r="V150" s="209"/>
      <c r="X150" s="162">
        <f t="shared" si="17"/>
        <v>0</v>
      </c>
      <c r="Y150" s="158">
        <f t="shared" si="18"/>
        <v>0</v>
      </c>
      <c r="Z150" s="158">
        <f t="shared" si="19"/>
        <v>0</v>
      </c>
      <c r="AA150" s="959">
        <f t="shared" si="20"/>
        <v>0</v>
      </c>
      <c r="AC150" s="162">
        <f t="shared" si="21"/>
        <v>0</v>
      </c>
      <c r="AD150" s="158">
        <f t="shared" si="22"/>
        <v>0</v>
      </c>
      <c r="AE150" s="158">
        <f t="shared" si="23"/>
        <v>0</v>
      </c>
      <c r="AF150" s="163">
        <f t="shared" si="24"/>
        <v>0</v>
      </c>
    </row>
    <row r="151" spans="1:32" x14ac:dyDescent="0.25">
      <c r="A151" s="150" t="str">
        <f>IF(ISBLANK('B1'!A151),"",'B1'!A151)</f>
        <v/>
      </c>
      <c r="B151" s="153" t="str">
        <f>IF(ISBLANK('B1'!B151),"",'B1'!B151)</f>
        <v/>
      </c>
      <c r="C151" s="266" t="str">
        <f>IF(ISBLANK('B1'!P151),"",'B1'!P151)</f>
        <v/>
      </c>
      <c r="D151" s="205"/>
      <c r="E151" s="206"/>
      <c r="F151" s="206"/>
      <c r="G151" s="206"/>
      <c r="H151" s="206"/>
      <c r="I151" s="206"/>
      <c r="J151" s="208"/>
      <c r="K151" s="498"/>
      <c r="L151" s="209"/>
      <c r="M151" s="207"/>
      <c r="N151" s="207"/>
      <c r="O151" s="207"/>
      <c r="P151" s="207"/>
      <c r="Q151" s="208"/>
      <c r="R151" s="206"/>
      <c r="S151" s="206"/>
      <c r="T151" s="206"/>
      <c r="U151" s="206"/>
      <c r="V151" s="209"/>
      <c r="X151" s="162">
        <f t="shared" si="17"/>
        <v>0</v>
      </c>
      <c r="Y151" s="158">
        <f t="shared" si="18"/>
        <v>0</v>
      </c>
      <c r="Z151" s="158">
        <f t="shared" si="19"/>
        <v>0</v>
      </c>
      <c r="AA151" s="959">
        <f t="shared" si="20"/>
        <v>0</v>
      </c>
      <c r="AC151" s="162">
        <f t="shared" si="21"/>
        <v>0</v>
      </c>
      <c r="AD151" s="158">
        <f t="shared" si="22"/>
        <v>0</v>
      </c>
      <c r="AE151" s="158">
        <f t="shared" si="23"/>
        <v>0</v>
      </c>
      <c r="AF151" s="163">
        <f t="shared" si="24"/>
        <v>0</v>
      </c>
    </row>
    <row r="152" spans="1:32" x14ac:dyDescent="0.25">
      <c r="A152" s="150" t="str">
        <f>IF(ISBLANK('B1'!A152),"",'B1'!A152)</f>
        <v/>
      </c>
      <c r="B152" s="153" t="str">
        <f>IF(ISBLANK('B1'!B152),"",'B1'!B152)</f>
        <v/>
      </c>
      <c r="C152" s="266" t="str">
        <f>IF(ISBLANK('B1'!P152),"",'B1'!P152)</f>
        <v/>
      </c>
      <c r="D152" s="205"/>
      <c r="E152" s="206"/>
      <c r="F152" s="206"/>
      <c r="G152" s="206"/>
      <c r="H152" s="206"/>
      <c r="I152" s="206"/>
      <c r="J152" s="208"/>
      <c r="K152" s="498"/>
      <c r="L152" s="209"/>
      <c r="M152" s="207"/>
      <c r="N152" s="207"/>
      <c r="O152" s="207"/>
      <c r="P152" s="207"/>
      <c r="Q152" s="208"/>
      <c r="R152" s="206"/>
      <c r="S152" s="206"/>
      <c r="T152" s="206"/>
      <c r="U152" s="206"/>
      <c r="V152" s="209"/>
      <c r="X152" s="162">
        <f t="shared" si="17"/>
        <v>0</v>
      </c>
      <c r="Y152" s="158">
        <f t="shared" si="18"/>
        <v>0</v>
      </c>
      <c r="Z152" s="158">
        <f t="shared" si="19"/>
        <v>0</v>
      </c>
      <c r="AA152" s="959">
        <f t="shared" si="20"/>
        <v>0</v>
      </c>
      <c r="AC152" s="162">
        <f t="shared" si="21"/>
        <v>0</v>
      </c>
      <c r="AD152" s="158">
        <f t="shared" si="22"/>
        <v>0</v>
      </c>
      <c r="AE152" s="158">
        <f t="shared" si="23"/>
        <v>0</v>
      </c>
      <c r="AF152" s="163">
        <f t="shared" si="24"/>
        <v>0</v>
      </c>
    </row>
    <row r="153" spans="1:32" x14ac:dyDescent="0.25">
      <c r="A153" s="150" t="str">
        <f>IF(ISBLANK('B1'!A153),"",'B1'!A153)</f>
        <v/>
      </c>
      <c r="B153" s="153" t="str">
        <f>IF(ISBLANK('B1'!B153),"",'B1'!B153)</f>
        <v/>
      </c>
      <c r="C153" s="266" t="str">
        <f>IF(ISBLANK('B1'!P153),"",'B1'!P153)</f>
        <v/>
      </c>
      <c r="D153" s="205"/>
      <c r="E153" s="206"/>
      <c r="F153" s="206"/>
      <c r="G153" s="206"/>
      <c r="H153" s="206"/>
      <c r="I153" s="206"/>
      <c r="J153" s="208"/>
      <c r="K153" s="498"/>
      <c r="L153" s="209"/>
      <c r="M153" s="207"/>
      <c r="N153" s="207"/>
      <c r="O153" s="207"/>
      <c r="P153" s="207"/>
      <c r="Q153" s="208"/>
      <c r="R153" s="206"/>
      <c r="S153" s="206"/>
      <c r="T153" s="206"/>
      <c r="U153" s="206"/>
      <c r="V153" s="209"/>
      <c r="X153" s="162">
        <f t="shared" si="17"/>
        <v>0</v>
      </c>
      <c r="Y153" s="158">
        <f t="shared" si="18"/>
        <v>0</v>
      </c>
      <c r="Z153" s="158">
        <f t="shared" si="19"/>
        <v>0</v>
      </c>
      <c r="AA153" s="959">
        <f t="shared" si="20"/>
        <v>0</v>
      </c>
      <c r="AC153" s="162">
        <f t="shared" si="21"/>
        <v>0</v>
      </c>
      <c r="AD153" s="158">
        <f t="shared" si="22"/>
        <v>0</v>
      </c>
      <c r="AE153" s="158">
        <f t="shared" si="23"/>
        <v>0</v>
      </c>
      <c r="AF153" s="163">
        <f t="shared" si="24"/>
        <v>0</v>
      </c>
    </row>
    <row r="154" spans="1:32" x14ac:dyDescent="0.25">
      <c r="A154" s="150" t="str">
        <f>IF(ISBLANK('B1'!A154),"",'B1'!A154)</f>
        <v/>
      </c>
      <c r="B154" s="153" t="str">
        <f>IF(ISBLANK('B1'!B154),"",'B1'!B154)</f>
        <v/>
      </c>
      <c r="C154" s="266" t="str">
        <f>IF(ISBLANK('B1'!P154),"",'B1'!P154)</f>
        <v/>
      </c>
      <c r="D154" s="205"/>
      <c r="E154" s="206"/>
      <c r="F154" s="206"/>
      <c r="G154" s="206"/>
      <c r="H154" s="206"/>
      <c r="I154" s="206"/>
      <c r="J154" s="208"/>
      <c r="K154" s="498"/>
      <c r="L154" s="209"/>
      <c r="M154" s="207"/>
      <c r="N154" s="207"/>
      <c r="O154" s="207"/>
      <c r="P154" s="207"/>
      <c r="Q154" s="208"/>
      <c r="R154" s="206"/>
      <c r="S154" s="206"/>
      <c r="T154" s="206"/>
      <c r="U154" s="206"/>
      <c r="V154" s="209"/>
      <c r="X154" s="162">
        <f t="shared" si="17"/>
        <v>0</v>
      </c>
      <c r="Y154" s="158">
        <f t="shared" si="18"/>
        <v>0</v>
      </c>
      <c r="Z154" s="158">
        <f t="shared" si="19"/>
        <v>0</v>
      </c>
      <c r="AA154" s="959">
        <f t="shared" si="20"/>
        <v>0</v>
      </c>
      <c r="AC154" s="162">
        <f t="shared" si="21"/>
        <v>0</v>
      </c>
      <c r="AD154" s="158">
        <f t="shared" si="22"/>
        <v>0</v>
      </c>
      <c r="AE154" s="158">
        <f t="shared" si="23"/>
        <v>0</v>
      </c>
      <c r="AF154" s="163">
        <f t="shared" si="24"/>
        <v>0</v>
      </c>
    </row>
    <row r="155" spans="1:32" x14ac:dyDescent="0.25">
      <c r="A155" s="150" t="str">
        <f>IF(ISBLANK('B1'!A155),"",'B1'!A155)</f>
        <v/>
      </c>
      <c r="B155" s="153" t="str">
        <f>IF(ISBLANK('B1'!B155),"",'B1'!B155)</f>
        <v/>
      </c>
      <c r="C155" s="266" t="str">
        <f>IF(ISBLANK('B1'!P155),"",'B1'!P155)</f>
        <v/>
      </c>
      <c r="D155" s="205"/>
      <c r="E155" s="206"/>
      <c r="F155" s="206"/>
      <c r="G155" s="206"/>
      <c r="H155" s="206"/>
      <c r="I155" s="206"/>
      <c r="J155" s="208"/>
      <c r="K155" s="498"/>
      <c r="L155" s="209"/>
      <c r="M155" s="207"/>
      <c r="N155" s="207"/>
      <c r="O155" s="207"/>
      <c r="P155" s="207"/>
      <c r="Q155" s="208"/>
      <c r="R155" s="206"/>
      <c r="S155" s="206"/>
      <c r="T155" s="206"/>
      <c r="U155" s="206"/>
      <c r="V155" s="209"/>
      <c r="X155" s="162">
        <f t="shared" si="17"/>
        <v>0</v>
      </c>
      <c r="Y155" s="158">
        <f t="shared" si="18"/>
        <v>0</v>
      </c>
      <c r="Z155" s="158">
        <f t="shared" si="19"/>
        <v>0</v>
      </c>
      <c r="AA155" s="959">
        <f t="shared" si="20"/>
        <v>0</v>
      </c>
      <c r="AC155" s="162">
        <f t="shared" si="21"/>
        <v>0</v>
      </c>
      <c r="AD155" s="158">
        <f t="shared" si="22"/>
        <v>0</v>
      </c>
      <c r="AE155" s="158">
        <f t="shared" si="23"/>
        <v>0</v>
      </c>
      <c r="AF155" s="163">
        <f t="shared" si="24"/>
        <v>0</v>
      </c>
    </row>
    <row r="156" spans="1:32" x14ac:dyDescent="0.25">
      <c r="A156" s="150" t="str">
        <f>IF(ISBLANK('B1'!A156),"",'B1'!A156)</f>
        <v/>
      </c>
      <c r="B156" s="153" t="str">
        <f>IF(ISBLANK('B1'!B156),"",'B1'!B156)</f>
        <v/>
      </c>
      <c r="C156" s="266" t="str">
        <f>IF(ISBLANK('B1'!P156),"",'B1'!P156)</f>
        <v/>
      </c>
      <c r="D156" s="205"/>
      <c r="E156" s="206"/>
      <c r="F156" s="206"/>
      <c r="G156" s="206"/>
      <c r="H156" s="206"/>
      <c r="I156" s="206"/>
      <c r="J156" s="208"/>
      <c r="K156" s="498"/>
      <c r="L156" s="209"/>
      <c r="M156" s="207"/>
      <c r="N156" s="207"/>
      <c r="O156" s="207"/>
      <c r="P156" s="207"/>
      <c r="Q156" s="208"/>
      <c r="R156" s="206"/>
      <c r="S156" s="206"/>
      <c r="T156" s="206"/>
      <c r="U156" s="206"/>
      <c r="V156" s="209"/>
      <c r="X156" s="162">
        <f t="shared" si="17"/>
        <v>0</v>
      </c>
      <c r="Y156" s="158">
        <f t="shared" si="18"/>
        <v>0</v>
      </c>
      <c r="Z156" s="158">
        <f t="shared" si="19"/>
        <v>0</v>
      </c>
      <c r="AA156" s="959">
        <f t="shared" si="20"/>
        <v>0</v>
      </c>
      <c r="AC156" s="162">
        <f t="shared" si="21"/>
        <v>0</v>
      </c>
      <c r="AD156" s="158">
        <f t="shared" si="22"/>
        <v>0</v>
      </c>
      <c r="AE156" s="158">
        <f t="shared" si="23"/>
        <v>0</v>
      </c>
      <c r="AF156" s="163">
        <f t="shared" si="24"/>
        <v>0</v>
      </c>
    </row>
    <row r="157" spans="1:32" x14ac:dyDescent="0.25">
      <c r="A157" s="150" t="str">
        <f>IF(ISBLANK('B1'!A157),"",'B1'!A157)</f>
        <v/>
      </c>
      <c r="B157" s="153" t="str">
        <f>IF(ISBLANK('B1'!B157),"",'B1'!B157)</f>
        <v/>
      </c>
      <c r="C157" s="266" t="str">
        <f>IF(ISBLANK('B1'!P157),"",'B1'!P157)</f>
        <v/>
      </c>
      <c r="D157" s="205"/>
      <c r="E157" s="206"/>
      <c r="F157" s="206"/>
      <c r="G157" s="206"/>
      <c r="H157" s="206"/>
      <c r="I157" s="206"/>
      <c r="J157" s="208"/>
      <c r="K157" s="498"/>
      <c r="L157" s="209"/>
      <c r="M157" s="207"/>
      <c r="N157" s="207"/>
      <c r="O157" s="207"/>
      <c r="P157" s="207"/>
      <c r="Q157" s="208"/>
      <c r="R157" s="206"/>
      <c r="S157" s="206"/>
      <c r="T157" s="206"/>
      <c r="U157" s="206"/>
      <c r="V157" s="209"/>
      <c r="X157" s="162">
        <f t="shared" si="17"/>
        <v>0</v>
      </c>
      <c r="Y157" s="158">
        <f t="shared" si="18"/>
        <v>0</v>
      </c>
      <c r="Z157" s="158">
        <f t="shared" si="19"/>
        <v>0</v>
      </c>
      <c r="AA157" s="959">
        <f t="shared" si="20"/>
        <v>0</v>
      </c>
      <c r="AC157" s="162">
        <f t="shared" si="21"/>
        <v>0</v>
      </c>
      <c r="AD157" s="158">
        <f t="shared" si="22"/>
        <v>0</v>
      </c>
      <c r="AE157" s="158">
        <f t="shared" si="23"/>
        <v>0</v>
      </c>
      <c r="AF157" s="163">
        <f t="shared" si="24"/>
        <v>0</v>
      </c>
    </row>
    <row r="158" spans="1:32" x14ac:dyDescent="0.25">
      <c r="A158" s="150" t="str">
        <f>IF(ISBLANK('B1'!A158),"",'B1'!A158)</f>
        <v/>
      </c>
      <c r="B158" s="153" t="str">
        <f>IF(ISBLANK('B1'!B158),"",'B1'!B158)</f>
        <v/>
      </c>
      <c r="C158" s="266" t="str">
        <f>IF(ISBLANK('B1'!P158),"",'B1'!P158)</f>
        <v/>
      </c>
      <c r="D158" s="205"/>
      <c r="E158" s="206"/>
      <c r="F158" s="206"/>
      <c r="G158" s="206"/>
      <c r="H158" s="206"/>
      <c r="I158" s="206"/>
      <c r="J158" s="208"/>
      <c r="K158" s="498"/>
      <c r="L158" s="209"/>
      <c r="M158" s="207"/>
      <c r="N158" s="207"/>
      <c r="O158" s="207"/>
      <c r="P158" s="207"/>
      <c r="Q158" s="208"/>
      <c r="R158" s="206"/>
      <c r="S158" s="206"/>
      <c r="T158" s="206"/>
      <c r="U158" s="206"/>
      <c r="V158" s="209"/>
      <c r="X158" s="162">
        <f t="shared" si="17"/>
        <v>0</v>
      </c>
      <c r="Y158" s="158">
        <f t="shared" si="18"/>
        <v>0</v>
      </c>
      <c r="Z158" s="158">
        <f t="shared" si="19"/>
        <v>0</v>
      </c>
      <c r="AA158" s="959">
        <f t="shared" si="20"/>
        <v>0</v>
      </c>
      <c r="AC158" s="162">
        <f t="shared" si="21"/>
        <v>0</v>
      </c>
      <c r="AD158" s="158">
        <f t="shared" si="22"/>
        <v>0</v>
      </c>
      <c r="AE158" s="158">
        <f t="shared" si="23"/>
        <v>0</v>
      </c>
      <c r="AF158" s="163">
        <f t="shared" si="24"/>
        <v>0</v>
      </c>
    </row>
    <row r="159" spans="1:32" x14ac:dyDescent="0.25">
      <c r="A159" s="150" t="str">
        <f>IF(ISBLANK('B1'!A159),"",'B1'!A159)</f>
        <v/>
      </c>
      <c r="B159" s="153" t="str">
        <f>IF(ISBLANK('B1'!B159),"",'B1'!B159)</f>
        <v/>
      </c>
      <c r="C159" s="266" t="str">
        <f>IF(ISBLANK('B1'!P159),"",'B1'!P159)</f>
        <v/>
      </c>
      <c r="D159" s="205"/>
      <c r="E159" s="206"/>
      <c r="F159" s="206"/>
      <c r="G159" s="206"/>
      <c r="H159" s="206"/>
      <c r="I159" s="206"/>
      <c r="J159" s="208"/>
      <c r="K159" s="498"/>
      <c r="L159" s="209"/>
      <c r="M159" s="207"/>
      <c r="N159" s="207"/>
      <c r="O159" s="207"/>
      <c r="P159" s="207"/>
      <c r="Q159" s="208"/>
      <c r="R159" s="206"/>
      <c r="S159" s="206"/>
      <c r="T159" s="206"/>
      <c r="U159" s="206"/>
      <c r="V159" s="209"/>
      <c r="X159" s="162">
        <f t="shared" si="17"/>
        <v>0</v>
      </c>
      <c r="Y159" s="158">
        <f t="shared" si="18"/>
        <v>0</v>
      </c>
      <c r="Z159" s="158">
        <f t="shared" si="19"/>
        <v>0</v>
      </c>
      <c r="AA159" s="959">
        <f t="shared" si="20"/>
        <v>0</v>
      </c>
      <c r="AC159" s="162">
        <f t="shared" si="21"/>
        <v>0</v>
      </c>
      <c r="AD159" s="158">
        <f t="shared" si="22"/>
        <v>0</v>
      </c>
      <c r="AE159" s="158">
        <f t="shared" si="23"/>
        <v>0</v>
      </c>
      <c r="AF159" s="163">
        <f t="shared" si="24"/>
        <v>0</v>
      </c>
    </row>
    <row r="160" spans="1:32" x14ac:dyDescent="0.25">
      <c r="A160" s="150" t="str">
        <f>IF(ISBLANK('B1'!A160),"",'B1'!A160)</f>
        <v/>
      </c>
      <c r="B160" s="153" t="str">
        <f>IF(ISBLANK('B1'!B160),"",'B1'!B160)</f>
        <v/>
      </c>
      <c r="C160" s="266" t="str">
        <f>IF(ISBLANK('B1'!P160),"",'B1'!P160)</f>
        <v/>
      </c>
      <c r="D160" s="205"/>
      <c r="E160" s="206"/>
      <c r="F160" s="206"/>
      <c r="G160" s="206"/>
      <c r="H160" s="206"/>
      <c r="I160" s="206"/>
      <c r="J160" s="208"/>
      <c r="K160" s="498"/>
      <c r="L160" s="209"/>
      <c r="M160" s="207"/>
      <c r="N160" s="207"/>
      <c r="O160" s="207"/>
      <c r="P160" s="207"/>
      <c r="Q160" s="208"/>
      <c r="R160" s="206"/>
      <c r="S160" s="206"/>
      <c r="T160" s="206"/>
      <c r="U160" s="206"/>
      <c r="V160" s="209"/>
      <c r="X160" s="162">
        <f t="shared" si="17"/>
        <v>0</v>
      </c>
      <c r="Y160" s="158">
        <f t="shared" si="18"/>
        <v>0</v>
      </c>
      <c r="Z160" s="158">
        <f t="shared" si="19"/>
        <v>0</v>
      </c>
      <c r="AA160" s="959">
        <f t="shared" si="20"/>
        <v>0</v>
      </c>
      <c r="AC160" s="162">
        <f t="shared" si="21"/>
        <v>0</v>
      </c>
      <c r="AD160" s="158">
        <f t="shared" si="22"/>
        <v>0</v>
      </c>
      <c r="AE160" s="158">
        <f t="shared" si="23"/>
        <v>0</v>
      </c>
      <c r="AF160" s="163">
        <f t="shared" si="24"/>
        <v>0</v>
      </c>
    </row>
    <row r="161" spans="1:32" x14ac:dyDescent="0.25">
      <c r="A161" s="150" t="str">
        <f>IF(ISBLANK('B1'!A161),"",'B1'!A161)</f>
        <v/>
      </c>
      <c r="B161" s="153" t="str">
        <f>IF(ISBLANK('B1'!B161),"",'B1'!B161)</f>
        <v/>
      </c>
      <c r="C161" s="266" t="str">
        <f>IF(ISBLANK('B1'!P161),"",'B1'!P161)</f>
        <v/>
      </c>
      <c r="D161" s="205"/>
      <c r="E161" s="206"/>
      <c r="F161" s="206"/>
      <c r="G161" s="206"/>
      <c r="H161" s="206"/>
      <c r="I161" s="206"/>
      <c r="J161" s="208"/>
      <c r="K161" s="498"/>
      <c r="L161" s="209"/>
      <c r="M161" s="207"/>
      <c r="N161" s="207"/>
      <c r="O161" s="207"/>
      <c r="P161" s="207"/>
      <c r="Q161" s="208"/>
      <c r="R161" s="206"/>
      <c r="S161" s="206"/>
      <c r="T161" s="206"/>
      <c r="U161" s="206"/>
      <c r="V161" s="209"/>
      <c r="X161" s="162">
        <f t="shared" si="17"/>
        <v>0</v>
      </c>
      <c r="Y161" s="158">
        <f t="shared" si="18"/>
        <v>0</v>
      </c>
      <c r="Z161" s="158">
        <f t="shared" si="19"/>
        <v>0</v>
      </c>
      <c r="AA161" s="959">
        <f t="shared" si="20"/>
        <v>0</v>
      </c>
      <c r="AC161" s="162">
        <f t="shared" si="21"/>
        <v>0</v>
      </c>
      <c r="AD161" s="158">
        <f t="shared" si="22"/>
        <v>0</v>
      </c>
      <c r="AE161" s="158">
        <f t="shared" si="23"/>
        <v>0</v>
      </c>
      <c r="AF161" s="163">
        <f t="shared" si="24"/>
        <v>0</v>
      </c>
    </row>
    <row r="162" spans="1:32" x14ac:dyDescent="0.25">
      <c r="A162" s="150" t="str">
        <f>IF(ISBLANK('B1'!A162),"",'B1'!A162)</f>
        <v/>
      </c>
      <c r="B162" s="153" t="str">
        <f>IF(ISBLANK('B1'!B162),"",'B1'!B162)</f>
        <v/>
      </c>
      <c r="C162" s="266" t="str">
        <f>IF(ISBLANK('B1'!P162),"",'B1'!P162)</f>
        <v/>
      </c>
      <c r="D162" s="205"/>
      <c r="E162" s="206"/>
      <c r="F162" s="206"/>
      <c r="G162" s="206"/>
      <c r="H162" s="206"/>
      <c r="I162" s="206"/>
      <c r="J162" s="208"/>
      <c r="K162" s="498"/>
      <c r="L162" s="209"/>
      <c r="M162" s="207"/>
      <c r="N162" s="207"/>
      <c r="O162" s="207"/>
      <c r="P162" s="207"/>
      <c r="Q162" s="208"/>
      <c r="R162" s="206"/>
      <c r="S162" s="206"/>
      <c r="T162" s="206"/>
      <c r="U162" s="206"/>
      <c r="V162" s="209"/>
      <c r="X162" s="162">
        <f t="shared" si="17"/>
        <v>0</v>
      </c>
      <c r="Y162" s="158">
        <f t="shared" si="18"/>
        <v>0</v>
      </c>
      <c r="Z162" s="158">
        <f t="shared" si="19"/>
        <v>0</v>
      </c>
      <c r="AA162" s="959">
        <f t="shared" si="20"/>
        <v>0</v>
      </c>
      <c r="AC162" s="162">
        <f t="shared" si="21"/>
        <v>0</v>
      </c>
      <c r="AD162" s="158">
        <f t="shared" si="22"/>
        <v>0</v>
      </c>
      <c r="AE162" s="158">
        <f t="shared" si="23"/>
        <v>0</v>
      </c>
      <c r="AF162" s="163">
        <f t="shared" si="24"/>
        <v>0</v>
      </c>
    </row>
    <row r="163" spans="1:32" x14ac:dyDescent="0.25">
      <c r="A163" s="150" t="str">
        <f>IF(ISBLANK('B1'!A163),"",'B1'!A163)</f>
        <v/>
      </c>
      <c r="B163" s="153" t="str">
        <f>IF(ISBLANK('B1'!B163),"",'B1'!B163)</f>
        <v/>
      </c>
      <c r="C163" s="266" t="str">
        <f>IF(ISBLANK('B1'!P163),"",'B1'!P163)</f>
        <v/>
      </c>
      <c r="D163" s="205"/>
      <c r="E163" s="206"/>
      <c r="F163" s="206"/>
      <c r="G163" s="206"/>
      <c r="H163" s="206"/>
      <c r="I163" s="206"/>
      <c r="J163" s="208"/>
      <c r="K163" s="498"/>
      <c r="L163" s="209"/>
      <c r="M163" s="207"/>
      <c r="N163" s="207"/>
      <c r="O163" s="207"/>
      <c r="P163" s="207"/>
      <c r="Q163" s="208"/>
      <c r="R163" s="206"/>
      <c r="S163" s="206"/>
      <c r="T163" s="206"/>
      <c r="U163" s="206"/>
      <c r="V163" s="209"/>
      <c r="X163" s="162">
        <f t="shared" si="17"/>
        <v>0</v>
      </c>
      <c r="Y163" s="158">
        <f t="shared" si="18"/>
        <v>0</v>
      </c>
      <c r="Z163" s="158">
        <f t="shared" si="19"/>
        <v>0</v>
      </c>
      <c r="AA163" s="959">
        <f t="shared" si="20"/>
        <v>0</v>
      </c>
      <c r="AC163" s="162">
        <f t="shared" si="21"/>
        <v>0</v>
      </c>
      <c r="AD163" s="158">
        <f t="shared" si="22"/>
        <v>0</v>
      </c>
      <c r="AE163" s="158">
        <f t="shared" si="23"/>
        <v>0</v>
      </c>
      <c r="AF163" s="163">
        <f t="shared" si="24"/>
        <v>0</v>
      </c>
    </row>
    <row r="164" spans="1:32" x14ac:dyDescent="0.25">
      <c r="A164" s="150" t="str">
        <f>IF(ISBLANK('B1'!A164),"",'B1'!A164)</f>
        <v/>
      </c>
      <c r="B164" s="153" t="str">
        <f>IF(ISBLANK('B1'!B164),"",'B1'!B164)</f>
        <v/>
      </c>
      <c r="C164" s="266" t="str">
        <f>IF(ISBLANK('B1'!P164),"",'B1'!P164)</f>
        <v/>
      </c>
      <c r="D164" s="205"/>
      <c r="E164" s="206"/>
      <c r="F164" s="206"/>
      <c r="G164" s="206"/>
      <c r="H164" s="206"/>
      <c r="I164" s="206"/>
      <c r="J164" s="208"/>
      <c r="K164" s="498"/>
      <c r="L164" s="209"/>
      <c r="M164" s="207"/>
      <c r="N164" s="207"/>
      <c r="O164" s="207"/>
      <c r="P164" s="207"/>
      <c r="Q164" s="208"/>
      <c r="R164" s="206"/>
      <c r="S164" s="206"/>
      <c r="T164" s="206"/>
      <c r="U164" s="206"/>
      <c r="V164" s="209"/>
      <c r="X164" s="162">
        <f t="shared" si="17"/>
        <v>0</v>
      </c>
      <c r="Y164" s="158">
        <f t="shared" si="18"/>
        <v>0</v>
      </c>
      <c r="Z164" s="158">
        <f t="shared" si="19"/>
        <v>0</v>
      </c>
      <c r="AA164" s="959">
        <f t="shared" si="20"/>
        <v>0</v>
      </c>
      <c r="AC164" s="162">
        <f t="shared" si="21"/>
        <v>0</v>
      </c>
      <c r="AD164" s="158">
        <f t="shared" si="22"/>
        <v>0</v>
      </c>
      <c r="AE164" s="158">
        <f t="shared" si="23"/>
        <v>0</v>
      </c>
      <c r="AF164" s="163">
        <f t="shared" si="24"/>
        <v>0</v>
      </c>
    </row>
    <row r="165" spans="1:32" x14ac:dyDescent="0.25">
      <c r="A165" s="150" t="str">
        <f>IF(ISBLANK('B1'!A165),"",'B1'!A165)</f>
        <v/>
      </c>
      <c r="B165" s="153" t="str">
        <f>IF(ISBLANK('B1'!B165),"",'B1'!B165)</f>
        <v/>
      </c>
      <c r="C165" s="266" t="str">
        <f>IF(ISBLANK('B1'!P165),"",'B1'!P165)</f>
        <v/>
      </c>
      <c r="D165" s="205"/>
      <c r="E165" s="206"/>
      <c r="F165" s="206"/>
      <c r="G165" s="206"/>
      <c r="H165" s="206"/>
      <c r="I165" s="206"/>
      <c r="J165" s="208"/>
      <c r="K165" s="498"/>
      <c r="L165" s="209"/>
      <c r="M165" s="207"/>
      <c r="N165" s="207"/>
      <c r="O165" s="207"/>
      <c r="P165" s="207"/>
      <c r="Q165" s="208"/>
      <c r="R165" s="206"/>
      <c r="S165" s="206"/>
      <c r="T165" s="206"/>
      <c r="U165" s="206"/>
      <c r="V165" s="209"/>
      <c r="X165" s="162">
        <f t="shared" si="17"/>
        <v>0</v>
      </c>
      <c r="Y165" s="158">
        <f t="shared" si="18"/>
        <v>0</v>
      </c>
      <c r="Z165" s="158">
        <f t="shared" si="19"/>
        <v>0</v>
      </c>
      <c r="AA165" s="959">
        <f t="shared" si="20"/>
        <v>0</v>
      </c>
      <c r="AC165" s="162">
        <f t="shared" si="21"/>
        <v>0</v>
      </c>
      <c r="AD165" s="158">
        <f t="shared" si="22"/>
        <v>0</v>
      </c>
      <c r="AE165" s="158">
        <f t="shared" si="23"/>
        <v>0</v>
      </c>
      <c r="AF165" s="163">
        <f t="shared" si="24"/>
        <v>0</v>
      </c>
    </row>
    <row r="166" spans="1:32" x14ac:dyDescent="0.25">
      <c r="A166" s="150" t="str">
        <f>IF(ISBLANK('B1'!A166),"",'B1'!A166)</f>
        <v/>
      </c>
      <c r="B166" s="153" t="str">
        <f>IF(ISBLANK('B1'!B166),"",'B1'!B166)</f>
        <v/>
      </c>
      <c r="C166" s="266" t="str">
        <f>IF(ISBLANK('B1'!P166),"",'B1'!P166)</f>
        <v/>
      </c>
      <c r="D166" s="205"/>
      <c r="E166" s="206"/>
      <c r="F166" s="206"/>
      <c r="G166" s="206"/>
      <c r="H166" s="206"/>
      <c r="I166" s="206"/>
      <c r="J166" s="208"/>
      <c r="K166" s="498"/>
      <c r="L166" s="209"/>
      <c r="M166" s="207"/>
      <c r="N166" s="207"/>
      <c r="O166" s="207"/>
      <c r="P166" s="207"/>
      <c r="Q166" s="208"/>
      <c r="R166" s="206"/>
      <c r="S166" s="206"/>
      <c r="T166" s="206"/>
      <c r="U166" s="206"/>
      <c r="V166" s="209"/>
      <c r="X166" s="162">
        <f t="shared" si="17"/>
        <v>0</v>
      </c>
      <c r="Y166" s="158">
        <f t="shared" si="18"/>
        <v>0</v>
      </c>
      <c r="Z166" s="158">
        <f t="shared" si="19"/>
        <v>0</v>
      </c>
      <c r="AA166" s="959">
        <f t="shared" si="20"/>
        <v>0</v>
      </c>
      <c r="AC166" s="162">
        <f t="shared" si="21"/>
        <v>0</v>
      </c>
      <c r="AD166" s="158">
        <f t="shared" si="22"/>
        <v>0</v>
      </c>
      <c r="AE166" s="158">
        <f t="shared" si="23"/>
        <v>0</v>
      </c>
      <c r="AF166" s="163">
        <f t="shared" si="24"/>
        <v>0</v>
      </c>
    </row>
    <row r="167" spans="1:32" x14ac:dyDescent="0.25">
      <c r="A167" s="150" t="str">
        <f>IF(ISBLANK('B1'!A167),"",'B1'!A167)</f>
        <v/>
      </c>
      <c r="B167" s="153" t="str">
        <f>IF(ISBLANK('B1'!B167),"",'B1'!B167)</f>
        <v/>
      </c>
      <c r="C167" s="266" t="str">
        <f>IF(ISBLANK('B1'!P167),"",'B1'!P167)</f>
        <v/>
      </c>
      <c r="D167" s="205"/>
      <c r="E167" s="206"/>
      <c r="F167" s="206"/>
      <c r="G167" s="206"/>
      <c r="H167" s="206"/>
      <c r="I167" s="206"/>
      <c r="J167" s="208"/>
      <c r="K167" s="498"/>
      <c r="L167" s="209"/>
      <c r="M167" s="207"/>
      <c r="N167" s="207"/>
      <c r="O167" s="207"/>
      <c r="P167" s="207"/>
      <c r="Q167" s="208"/>
      <c r="R167" s="206"/>
      <c r="S167" s="206"/>
      <c r="T167" s="206"/>
      <c r="U167" s="206"/>
      <c r="V167" s="209"/>
      <c r="X167" s="162">
        <f t="shared" si="17"/>
        <v>0</v>
      </c>
      <c r="Y167" s="158">
        <f t="shared" si="18"/>
        <v>0</v>
      </c>
      <c r="Z167" s="158">
        <f t="shared" si="19"/>
        <v>0</v>
      </c>
      <c r="AA167" s="959">
        <f t="shared" si="20"/>
        <v>0</v>
      </c>
      <c r="AC167" s="162">
        <f t="shared" si="21"/>
        <v>0</v>
      </c>
      <c r="AD167" s="158">
        <f t="shared" si="22"/>
        <v>0</v>
      </c>
      <c r="AE167" s="158">
        <f t="shared" si="23"/>
        <v>0</v>
      </c>
      <c r="AF167" s="163">
        <f t="shared" si="24"/>
        <v>0</v>
      </c>
    </row>
    <row r="168" spans="1:32" x14ac:dyDescent="0.25">
      <c r="A168" s="150" t="str">
        <f>IF(ISBLANK('B1'!A168),"",'B1'!A168)</f>
        <v/>
      </c>
      <c r="B168" s="153" t="str">
        <f>IF(ISBLANK('B1'!B168),"",'B1'!B168)</f>
        <v/>
      </c>
      <c r="C168" s="266" t="str">
        <f>IF(ISBLANK('B1'!P168),"",'B1'!P168)</f>
        <v/>
      </c>
      <c r="D168" s="205"/>
      <c r="E168" s="206"/>
      <c r="F168" s="206"/>
      <c r="G168" s="206"/>
      <c r="H168" s="206"/>
      <c r="I168" s="206"/>
      <c r="J168" s="208"/>
      <c r="K168" s="498"/>
      <c r="L168" s="209"/>
      <c r="M168" s="207"/>
      <c r="N168" s="207"/>
      <c r="O168" s="207"/>
      <c r="P168" s="207"/>
      <c r="Q168" s="208"/>
      <c r="R168" s="206"/>
      <c r="S168" s="206"/>
      <c r="T168" s="206"/>
      <c r="U168" s="206"/>
      <c r="V168" s="209"/>
      <c r="X168" s="162">
        <f t="shared" si="17"/>
        <v>0</v>
      </c>
      <c r="Y168" s="158">
        <f t="shared" si="18"/>
        <v>0</v>
      </c>
      <c r="Z168" s="158">
        <f t="shared" si="19"/>
        <v>0</v>
      </c>
      <c r="AA168" s="959">
        <f t="shared" si="20"/>
        <v>0</v>
      </c>
      <c r="AC168" s="162">
        <f t="shared" si="21"/>
        <v>0</v>
      </c>
      <c r="AD168" s="158">
        <f t="shared" si="22"/>
        <v>0</v>
      </c>
      <c r="AE168" s="158">
        <f t="shared" si="23"/>
        <v>0</v>
      </c>
      <c r="AF168" s="163">
        <f t="shared" si="24"/>
        <v>0</v>
      </c>
    </row>
    <row r="169" spans="1:32" x14ac:dyDescent="0.25">
      <c r="A169" s="150" t="str">
        <f>IF(ISBLANK('B1'!A169),"",'B1'!A169)</f>
        <v/>
      </c>
      <c r="B169" s="153" t="str">
        <f>IF(ISBLANK('B1'!B169),"",'B1'!B169)</f>
        <v/>
      </c>
      <c r="C169" s="266" t="str">
        <f>IF(ISBLANK('B1'!P169),"",'B1'!P169)</f>
        <v/>
      </c>
      <c r="D169" s="205"/>
      <c r="E169" s="206"/>
      <c r="F169" s="206"/>
      <c r="G169" s="206"/>
      <c r="H169" s="206"/>
      <c r="I169" s="206"/>
      <c r="J169" s="208"/>
      <c r="K169" s="498"/>
      <c r="L169" s="209"/>
      <c r="M169" s="207"/>
      <c r="N169" s="207"/>
      <c r="O169" s="207"/>
      <c r="P169" s="207"/>
      <c r="Q169" s="208"/>
      <c r="R169" s="206"/>
      <c r="S169" s="206"/>
      <c r="T169" s="206"/>
      <c r="U169" s="206"/>
      <c r="V169" s="209"/>
      <c r="X169" s="162">
        <f t="shared" si="17"/>
        <v>0</v>
      </c>
      <c r="Y169" s="158">
        <f t="shared" si="18"/>
        <v>0</v>
      </c>
      <c r="Z169" s="158">
        <f t="shared" si="19"/>
        <v>0</v>
      </c>
      <c r="AA169" s="959">
        <f t="shared" si="20"/>
        <v>0</v>
      </c>
      <c r="AC169" s="162">
        <f t="shared" si="21"/>
        <v>0</v>
      </c>
      <c r="AD169" s="158">
        <f t="shared" si="22"/>
        <v>0</v>
      </c>
      <c r="AE169" s="158">
        <f t="shared" si="23"/>
        <v>0</v>
      </c>
      <c r="AF169" s="163">
        <f t="shared" si="24"/>
        <v>0</v>
      </c>
    </row>
    <row r="170" spans="1:32" x14ac:dyDescent="0.25">
      <c r="A170" s="150" t="str">
        <f>IF(ISBLANK('B1'!A170),"",'B1'!A170)</f>
        <v/>
      </c>
      <c r="B170" s="153" t="str">
        <f>IF(ISBLANK('B1'!B170),"",'B1'!B170)</f>
        <v/>
      </c>
      <c r="C170" s="266" t="str">
        <f>IF(ISBLANK('B1'!P170),"",'B1'!P170)</f>
        <v/>
      </c>
      <c r="D170" s="205"/>
      <c r="E170" s="206"/>
      <c r="F170" s="206"/>
      <c r="G170" s="206"/>
      <c r="H170" s="206"/>
      <c r="I170" s="206"/>
      <c r="J170" s="208"/>
      <c r="K170" s="498"/>
      <c r="L170" s="209"/>
      <c r="M170" s="207"/>
      <c r="N170" s="207"/>
      <c r="O170" s="207"/>
      <c r="P170" s="207"/>
      <c r="Q170" s="208"/>
      <c r="R170" s="206"/>
      <c r="S170" s="206"/>
      <c r="T170" s="206"/>
      <c r="U170" s="206"/>
      <c r="V170" s="209"/>
      <c r="X170" s="162">
        <f t="shared" si="17"/>
        <v>0</v>
      </c>
      <c r="Y170" s="158">
        <f t="shared" si="18"/>
        <v>0</v>
      </c>
      <c r="Z170" s="158">
        <f t="shared" si="19"/>
        <v>0</v>
      </c>
      <c r="AA170" s="959">
        <f t="shared" si="20"/>
        <v>0</v>
      </c>
      <c r="AC170" s="162">
        <f t="shared" si="21"/>
        <v>0</v>
      </c>
      <c r="AD170" s="158">
        <f t="shared" si="22"/>
        <v>0</v>
      </c>
      <c r="AE170" s="158">
        <f t="shared" si="23"/>
        <v>0</v>
      </c>
      <c r="AF170" s="163">
        <f t="shared" si="24"/>
        <v>0</v>
      </c>
    </row>
    <row r="171" spans="1:32" x14ac:dyDescent="0.25">
      <c r="A171" s="150" t="str">
        <f>IF(ISBLANK('B1'!A171),"",'B1'!A171)</f>
        <v/>
      </c>
      <c r="B171" s="153" t="str">
        <f>IF(ISBLANK('B1'!B171),"",'B1'!B171)</f>
        <v/>
      </c>
      <c r="C171" s="266" t="str">
        <f>IF(ISBLANK('B1'!P171),"",'B1'!P171)</f>
        <v/>
      </c>
      <c r="D171" s="205"/>
      <c r="E171" s="206"/>
      <c r="F171" s="206"/>
      <c r="G171" s="206"/>
      <c r="H171" s="206"/>
      <c r="I171" s="206"/>
      <c r="J171" s="208"/>
      <c r="K171" s="498"/>
      <c r="L171" s="209"/>
      <c r="M171" s="207"/>
      <c r="N171" s="207"/>
      <c r="O171" s="207"/>
      <c r="P171" s="207"/>
      <c r="Q171" s="208"/>
      <c r="R171" s="206"/>
      <c r="S171" s="206"/>
      <c r="T171" s="206"/>
      <c r="U171" s="206"/>
      <c r="V171" s="209"/>
      <c r="X171" s="162">
        <f t="shared" si="17"/>
        <v>0</v>
      </c>
      <c r="Y171" s="158">
        <f t="shared" si="18"/>
        <v>0</v>
      </c>
      <c r="Z171" s="158">
        <f t="shared" si="19"/>
        <v>0</v>
      </c>
      <c r="AA171" s="959">
        <f t="shared" si="20"/>
        <v>0</v>
      </c>
      <c r="AC171" s="162">
        <f t="shared" si="21"/>
        <v>0</v>
      </c>
      <c r="AD171" s="158">
        <f t="shared" si="22"/>
        <v>0</v>
      </c>
      <c r="AE171" s="158">
        <f t="shared" si="23"/>
        <v>0</v>
      </c>
      <c r="AF171" s="163">
        <f t="shared" si="24"/>
        <v>0</v>
      </c>
    </row>
    <row r="172" spans="1:32" x14ac:dyDescent="0.25">
      <c r="A172" s="150" t="str">
        <f>IF(ISBLANK('B1'!A172),"",'B1'!A172)</f>
        <v/>
      </c>
      <c r="B172" s="153" t="str">
        <f>IF(ISBLANK('B1'!B172),"",'B1'!B172)</f>
        <v/>
      </c>
      <c r="C172" s="266" t="str">
        <f>IF(ISBLANK('B1'!P172),"",'B1'!P172)</f>
        <v/>
      </c>
      <c r="D172" s="205"/>
      <c r="E172" s="206"/>
      <c r="F172" s="206"/>
      <c r="G172" s="206"/>
      <c r="H172" s="206"/>
      <c r="I172" s="206"/>
      <c r="J172" s="208"/>
      <c r="K172" s="498"/>
      <c r="L172" s="209"/>
      <c r="M172" s="207"/>
      <c r="N172" s="207"/>
      <c r="O172" s="207"/>
      <c r="P172" s="207"/>
      <c r="Q172" s="208"/>
      <c r="R172" s="206"/>
      <c r="S172" s="206"/>
      <c r="T172" s="206"/>
      <c r="U172" s="206"/>
      <c r="V172" s="209"/>
      <c r="X172" s="162">
        <f t="shared" si="17"/>
        <v>0</v>
      </c>
      <c r="Y172" s="158">
        <f t="shared" si="18"/>
        <v>0</v>
      </c>
      <c r="Z172" s="158">
        <f t="shared" si="19"/>
        <v>0</v>
      </c>
      <c r="AA172" s="959">
        <f t="shared" si="20"/>
        <v>0</v>
      </c>
      <c r="AC172" s="162">
        <f t="shared" si="21"/>
        <v>0</v>
      </c>
      <c r="AD172" s="158">
        <f t="shared" si="22"/>
        <v>0</v>
      </c>
      <c r="AE172" s="158">
        <f t="shared" si="23"/>
        <v>0</v>
      </c>
      <c r="AF172" s="163">
        <f t="shared" si="24"/>
        <v>0</v>
      </c>
    </row>
    <row r="173" spans="1:32" x14ac:dyDescent="0.25">
      <c r="A173" s="150" t="str">
        <f>IF(ISBLANK('B1'!A173),"",'B1'!A173)</f>
        <v/>
      </c>
      <c r="B173" s="153" t="str">
        <f>IF(ISBLANK('B1'!B173),"",'B1'!B173)</f>
        <v/>
      </c>
      <c r="C173" s="266" t="str">
        <f>IF(ISBLANK('B1'!P173),"",'B1'!P173)</f>
        <v/>
      </c>
      <c r="D173" s="205"/>
      <c r="E173" s="206"/>
      <c r="F173" s="206"/>
      <c r="G173" s="206"/>
      <c r="H173" s="206"/>
      <c r="I173" s="206"/>
      <c r="J173" s="208"/>
      <c r="K173" s="498"/>
      <c r="L173" s="209"/>
      <c r="M173" s="207"/>
      <c r="N173" s="207"/>
      <c r="O173" s="207"/>
      <c r="P173" s="207"/>
      <c r="Q173" s="208"/>
      <c r="R173" s="206"/>
      <c r="S173" s="206"/>
      <c r="T173" s="206"/>
      <c r="U173" s="206"/>
      <c r="V173" s="209"/>
      <c r="X173" s="162">
        <f t="shared" si="17"/>
        <v>0</v>
      </c>
      <c r="Y173" s="158">
        <f t="shared" si="18"/>
        <v>0</v>
      </c>
      <c r="Z173" s="158">
        <f t="shared" si="19"/>
        <v>0</v>
      </c>
      <c r="AA173" s="959">
        <f t="shared" si="20"/>
        <v>0</v>
      </c>
      <c r="AC173" s="162">
        <f t="shared" si="21"/>
        <v>0</v>
      </c>
      <c r="AD173" s="158">
        <f t="shared" si="22"/>
        <v>0</v>
      </c>
      <c r="AE173" s="158">
        <f t="shared" si="23"/>
        <v>0</v>
      </c>
      <c r="AF173" s="163">
        <f t="shared" si="24"/>
        <v>0</v>
      </c>
    </row>
    <row r="174" spans="1:32" x14ac:dyDescent="0.25">
      <c r="A174" s="150" t="str">
        <f>IF(ISBLANK('B1'!A174),"",'B1'!A174)</f>
        <v/>
      </c>
      <c r="B174" s="153" t="str">
        <f>IF(ISBLANK('B1'!B174),"",'B1'!B174)</f>
        <v/>
      </c>
      <c r="C174" s="266" t="str">
        <f>IF(ISBLANK('B1'!P174),"",'B1'!P174)</f>
        <v/>
      </c>
      <c r="D174" s="205"/>
      <c r="E174" s="206"/>
      <c r="F174" s="206"/>
      <c r="G174" s="206"/>
      <c r="H174" s="206"/>
      <c r="I174" s="206"/>
      <c r="J174" s="208"/>
      <c r="K174" s="498"/>
      <c r="L174" s="209"/>
      <c r="M174" s="207"/>
      <c r="N174" s="207"/>
      <c r="O174" s="207"/>
      <c r="P174" s="207"/>
      <c r="Q174" s="208"/>
      <c r="R174" s="206"/>
      <c r="S174" s="206"/>
      <c r="T174" s="206"/>
      <c r="U174" s="206"/>
      <c r="V174" s="209"/>
      <c r="X174" s="162">
        <f t="shared" si="17"/>
        <v>0</v>
      </c>
      <c r="Y174" s="158">
        <f t="shared" si="18"/>
        <v>0</v>
      </c>
      <c r="Z174" s="158">
        <f t="shared" si="19"/>
        <v>0</v>
      </c>
      <c r="AA174" s="959">
        <f t="shared" si="20"/>
        <v>0</v>
      </c>
      <c r="AC174" s="162">
        <f t="shared" si="21"/>
        <v>0</v>
      </c>
      <c r="AD174" s="158">
        <f t="shared" si="22"/>
        <v>0</v>
      </c>
      <c r="AE174" s="158">
        <f t="shared" si="23"/>
        <v>0</v>
      </c>
      <c r="AF174" s="163">
        <f t="shared" si="24"/>
        <v>0</v>
      </c>
    </row>
    <row r="175" spans="1:32" x14ac:dyDescent="0.25">
      <c r="A175" s="150" t="str">
        <f>IF(ISBLANK('B1'!A175),"",'B1'!A175)</f>
        <v/>
      </c>
      <c r="B175" s="153" t="str">
        <f>IF(ISBLANK('B1'!B175),"",'B1'!B175)</f>
        <v/>
      </c>
      <c r="C175" s="266" t="str">
        <f>IF(ISBLANK('B1'!P175),"",'B1'!P175)</f>
        <v/>
      </c>
      <c r="D175" s="205"/>
      <c r="E175" s="206"/>
      <c r="F175" s="206"/>
      <c r="G175" s="206"/>
      <c r="H175" s="206"/>
      <c r="I175" s="206"/>
      <c r="J175" s="208"/>
      <c r="K175" s="498"/>
      <c r="L175" s="209"/>
      <c r="M175" s="207"/>
      <c r="N175" s="207"/>
      <c r="O175" s="207"/>
      <c r="P175" s="207"/>
      <c r="Q175" s="208"/>
      <c r="R175" s="206"/>
      <c r="S175" s="206"/>
      <c r="T175" s="206"/>
      <c r="U175" s="206"/>
      <c r="V175" s="209"/>
      <c r="X175" s="162">
        <f t="shared" si="17"/>
        <v>0</v>
      </c>
      <c r="Y175" s="158">
        <f t="shared" si="18"/>
        <v>0</v>
      </c>
      <c r="Z175" s="158">
        <f t="shared" si="19"/>
        <v>0</v>
      </c>
      <c r="AA175" s="959">
        <f t="shared" si="20"/>
        <v>0</v>
      </c>
      <c r="AC175" s="162">
        <f t="shared" si="21"/>
        <v>0</v>
      </c>
      <c r="AD175" s="158">
        <f t="shared" si="22"/>
        <v>0</v>
      </c>
      <c r="AE175" s="158">
        <f t="shared" si="23"/>
        <v>0</v>
      </c>
      <c r="AF175" s="163">
        <f t="shared" si="24"/>
        <v>0</v>
      </c>
    </row>
    <row r="176" spans="1:32" x14ac:dyDescent="0.25">
      <c r="A176" s="150" t="str">
        <f>IF(ISBLANK('B1'!A176),"",'B1'!A176)</f>
        <v/>
      </c>
      <c r="B176" s="153" t="str">
        <f>IF(ISBLANK('B1'!B176),"",'B1'!B176)</f>
        <v/>
      </c>
      <c r="C176" s="266" t="str">
        <f>IF(ISBLANK('B1'!P176),"",'B1'!P176)</f>
        <v/>
      </c>
      <c r="D176" s="205"/>
      <c r="E176" s="206"/>
      <c r="F176" s="206"/>
      <c r="G176" s="206"/>
      <c r="H176" s="206"/>
      <c r="I176" s="206"/>
      <c r="J176" s="208"/>
      <c r="K176" s="498"/>
      <c r="L176" s="209"/>
      <c r="M176" s="207"/>
      <c r="N176" s="207"/>
      <c r="O176" s="207"/>
      <c r="P176" s="207"/>
      <c r="Q176" s="208"/>
      <c r="R176" s="206"/>
      <c r="S176" s="206"/>
      <c r="T176" s="206"/>
      <c r="U176" s="206"/>
      <c r="V176" s="209"/>
      <c r="X176" s="162">
        <f t="shared" si="17"/>
        <v>0</v>
      </c>
      <c r="Y176" s="158">
        <f t="shared" si="18"/>
        <v>0</v>
      </c>
      <c r="Z176" s="158">
        <f t="shared" si="19"/>
        <v>0</v>
      </c>
      <c r="AA176" s="959">
        <f t="shared" si="20"/>
        <v>0</v>
      </c>
      <c r="AC176" s="162">
        <f t="shared" si="21"/>
        <v>0</v>
      </c>
      <c r="AD176" s="158">
        <f t="shared" si="22"/>
        <v>0</v>
      </c>
      <c r="AE176" s="158">
        <f t="shared" si="23"/>
        <v>0</v>
      </c>
      <c r="AF176" s="163">
        <f t="shared" si="24"/>
        <v>0</v>
      </c>
    </row>
    <row r="177" spans="1:32" x14ac:dyDescent="0.25">
      <c r="A177" s="150" t="str">
        <f>IF(ISBLANK('B1'!A177),"",'B1'!A177)</f>
        <v/>
      </c>
      <c r="B177" s="153" t="str">
        <f>IF(ISBLANK('B1'!B177),"",'B1'!B177)</f>
        <v/>
      </c>
      <c r="C177" s="266" t="str">
        <f>IF(ISBLANK('B1'!P177),"",'B1'!P177)</f>
        <v/>
      </c>
      <c r="D177" s="205"/>
      <c r="E177" s="206"/>
      <c r="F177" s="206"/>
      <c r="G177" s="206"/>
      <c r="H177" s="206"/>
      <c r="I177" s="206"/>
      <c r="J177" s="208"/>
      <c r="K177" s="498"/>
      <c r="L177" s="209"/>
      <c r="M177" s="207"/>
      <c r="N177" s="207"/>
      <c r="O177" s="207"/>
      <c r="P177" s="207"/>
      <c r="Q177" s="208"/>
      <c r="R177" s="206"/>
      <c r="S177" s="206"/>
      <c r="T177" s="206"/>
      <c r="U177" s="206"/>
      <c r="V177" s="209"/>
      <c r="X177" s="162">
        <f t="shared" si="17"/>
        <v>0</v>
      </c>
      <c r="Y177" s="158">
        <f t="shared" si="18"/>
        <v>0</v>
      </c>
      <c r="Z177" s="158">
        <f t="shared" si="19"/>
        <v>0</v>
      </c>
      <c r="AA177" s="959">
        <f t="shared" si="20"/>
        <v>0</v>
      </c>
      <c r="AC177" s="162">
        <f t="shared" si="21"/>
        <v>0</v>
      </c>
      <c r="AD177" s="158">
        <f t="shared" si="22"/>
        <v>0</v>
      </c>
      <c r="AE177" s="158">
        <f t="shared" si="23"/>
        <v>0</v>
      </c>
      <c r="AF177" s="163">
        <f t="shared" si="24"/>
        <v>0</v>
      </c>
    </row>
    <row r="178" spans="1:32" x14ac:dyDescent="0.25">
      <c r="A178" s="150" t="str">
        <f>IF(ISBLANK('B1'!A178),"",'B1'!A178)</f>
        <v/>
      </c>
      <c r="B178" s="153" t="str">
        <f>IF(ISBLANK('B1'!B178),"",'B1'!B178)</f>
        <v/>
      </c>
      <c r="C178" s="266" t="str">
        <f>IF(ISBLANK('B1'!P178),"",'B1'!P178)</f>
        <v/>
      </c>
      <c r="D178" s="205"/>
      <c r="E178" s="206"/>
      <c r="F178" s="206"/>
      <c r="G178" s="206"/>
      <c r="H178" s="206"/>
      <c r="I178" s="206"/>
      <c r="J178" s="208"/>
      <c r="K178" s="498"/>
      <c r="L178" s="209"/>
      <c r="M178" s="207"/>
      <c r="N178" s="207"/>
      <c r="O178" s="207"/>
      <c r="P178" s="207"/>
      <c r="Q178" s="208"/>
      <c r="R178" s="206"/>
      <c r="S178" s="206"/>
      <c r="T178" s="206"/>
      <c r="U178" s="206"/>
      <c r="V178" s="209"/>
      <c r="X178" s="162">
        <f t="shared" si="17"/>
        <v>0</v>
      </c>
      <c r="Y178" s="158">
        <f t="shared" si="18"/>
        <v>0</v>
      </c>
      <c r="Z178" s="158">
        <f t="shared" si="19"/>
        <v>0</v>
      </c>
      <c r="AA178" s="959">
        <f t="shared" si="20"/>
        <v>0</v>
      </c>
      <c r="AC178" s="162">
        <f t="shared" si="21"/>
        <v>0</v>
      </c>
      <c r="AD178" s="158">
        <f t="shared" si="22"/>
        <v>0</v>
      </c>
      <c r="AE178" s="158">
        <f t="shared" si="23"/>
        <v>0</v>
      </c>
      <c r="AF178" s="163">
        <f t="shared" si="24"/>
        <v>0</v>
      </c>
    </row>
    <row r="179" spans="1:32" x14ac:dyDescent="0.25">
      <c r="A179" s="150" t="str">
        <f>IF(ISBLANK('B1'!A179),"",'B1'!A179)</f>
        <v/>
      </c>
      <c r="B179" s="153" t="str">
        <f>IF(ISBLANK('B1'!B179),"",'B1'!B179)</f>
        <v/>
      </c>
      <c r="C179" s="266" t="str">
        <f>IF(ISBLANK('B1'!P179),"",'B1'!P179)</f>
        <v/>
      </c>
      <c r="D179" s="205"/>
      <c r="E179" s="206"/>
      <c r="F179" s="206"/>
      <c r="G179" s="206"/>
      <c r="H179" s="206"/>
      <c r="I179" s="206"/>
      <c r="J179" s="208"/>
      <c r="K179" s="498"/>
      <c r="L179" s="209"/>
      <c r="M179" s="207"/>
      <c r="N179" s="207"/>
      <c r="O179" s="207"/>
      <c r="P179" s="207"/>
      <c r="Q179" s="208"/>
      <c r="R179" s="206"/>
      <c r="S179" s="206"/>
      <c r="T179" s="206"/>
      <c r="U179" s="206"/>
      <c r="V179" s="209"/>
      <c r="X179" s="162">
        <f t="shared" si="17"/>
        <v>0</v>
      </c>
      <c r="Y179" s="158">
        <f t="shared" si="18"/>
        <v>0</v>
      </c>
      <c r="Z179" s="158">
        <f t="shared" si="19"/>
        <v>0</v>
      </c>
      <c r="AA179" s="959">
        <f t="shared" si="20"/>
        <v>0</v>
      </c>
      <c r="AC179" s="162">
        <f t="shared" si="21"/>
        <v>0</v>
      </c>
      <c r="AD179" s="158">
        <f t="shared" si="22"/>
        <v>0</v>
      </c>
      <c r="AE179" s="158">
        <f t="shared" si="23"/>
        <v>0</v>
      </c>
      <c r="AF179" s="163">
        <f t="shared" si="24"/>
        <v>0</v>
      </c>
    </row>
    <row r="180" spans="1:32" x14ac:dyDescent="0.25">
      <c r="A180" s="150" t="str">
        <f>IF(ISBLANK('B1'!A180),"",'B1'!A180)</f>
        <v/>
      </c>
      <c r="B180" s="153" t="str">
        <f>IF(ISBLANK('B1'!B180),"",'B1'!B180)</f>
        <v/>
      </c>
      <c r="C180" s="266" t="str">
        <f>IF(ISBLANK('B1'!P180),"",'B1'!P180)</f>
        <v/>
      </c>
      <c r="D180" s="205"/>
      <c r="E180" s="206"/>
      <c r="F180" s="206"/>
      <c r="G180" s="206"/>
      <c r="H180" s="206"/>
      <c r="I180" s="206"/>
      <c r="J180" s="208"/>
      <c r="K180" s="498"/>
      <c r="L180" s="209"/>
      <c r="M180" s="207"/>
      <c r="N180" s="207"/>
      <c r="O180" s="207"/>
      <c r="P180" s="207"/>
      <c r="Q180" s="208"/>
      <c r="R180" s="206"/>
      <c r="S180" s="206"/>
      <c r="T180" s="206"/>
      <c r="U180" s="206"/>
      <c r="V180" s="209"/>
      <c r="X180" s="162">
        <f t="shared" si="17"/>
        <v>0</v>
      </c>
      <c r="Y180" s="158">
        <f t="shared" si="18"/>
        <v>0</v>
      </c>
      <c r="Z180" s="158">
        <f t="shared" si="19"/>
        <v>0</v>
      </c>
      <c r="AA180" s="959">
        <f t="shared" si="20"/>
        <v>0</v>
      </c>
      <c r="AC180" s="162">
        <f t="shared" si="21"/>
        <v>0</v>
      </c>
      <c r="AD180" s="158">
        <f t="shared" si="22"/>
        <v>0</v>
      </c>
      <c r="AE180" s="158">
        <f t="shared" si="23"/>
        <v>0</v>
      </c>
      <c r="AF180" s="163">
        <f t="shared" si="24"/>
        <v>0</v>
      </c>
    </row>
    <row r="181" spans="1:32" x14ac:dyDescent="0.25">
      <c r="A181" s="150" t="str">
        <f>IF(ISBLANK('B1'!A181),"",'B1'!A181)</f>
        <v/>
      </c>
      <c r="B181" s="153" t="str">
        <f>IF(ISBLANK('B1'!B181),"",'B1'!B181)</f>
        <v/>
      </c>
      <c r="C181" s="266" t="str">
        <f>IF(ISBLANK('B1'!P181),"",'B1'!P181)</f>
        <v/>
      </c>
      <c r="D181" s="205"/>
      <c r="E181" s="206"/>
      <c r="F181" s="206"/>
      <c r="G181" s="206"/>
      <c r="H181" s="206"/>
      <c r="I181" s="206"/>
      <c r="J181" s="208"/>
      <c r="K181" s="498"/>
      <c r="L181" s="209"/>
      <c r="M181" s="207"/>
      <c r="N181" s="207"/>
      <c r="O181" s="207"/>
      <c r="P181" s="207"/>
      <c r="Q181" s="208"/>
      <c r="R181" s="206"/>
      <c r="S181" s="206"/>
      <c r="T181" s="206"/>
      <c r="U181" s="206"/>
      <c r="V181" s="209"/>
      <c r="X181" s="162">
        <f t="shared" si="17"/>
        <v>0</v>
      </c>
      <c r="Y181" s="158">
        <f t="shared" si="18"/>
        <v>0</v>
      </c>
      <c r="Z181" s="158">
        <f t="shared" si="19"/>
        <v>0</v>
      </c>
      <c r="AA181" s="959">
        <f t="shared" si="20"/>
        <v>0</v>
      </c>
      <c r="AC181" s="162">
        <f t="shared" si="21"/>
        <v>0</v>
      </c>
      <c r="AD181" s="158">
        <f t="shared" si="22"/>
        <v>0</v>
      </c>
      <c r="AE181" s="158">
        <f t="shared" si="23"/>
        <v>0</v>
      </c>
      <c r="AF181" s="163">
        <f t="shared" si="24"/>
        <v>0</v>
      </c>
    </row>
    <row r="182" spans="1:32" x14ac:dyDescent="0.25">
      <c r="A182" s="150" t="str">
        <f>IF(ISBLANK('B1'!A182),"",'B1'!A182)</f>
        <v/>
      </c>
      <c r="B182" s="153" t="str">
        <f>IF(ISBLANK('B1'!B182),"",'B1'!B182)</f>
        <v/>
      </c>
      <c r="C182" s="266" t="str">
        <f>IF(ISBLANK('B1'!P182),"",'B1'!P182)</f>
        <v/>
      </c>
      <c r="D182" s="205"/>
      <c r="E182" s="206"/>
      <c r="F182" s="206"/>
      <c r="G182" s="206"/>
      <c r="H182" s="206"/>
      <c r="I182" s="206"/>
      <c r="J182" s="208"/>
      <c r="K182" s="498"/>
      <c r="L182" s="209"/>
      <c r="M182" s="207"/>
      <c r="N182" s="207"/>
      <c r="O182" s="207"/>
      <c r="P182" s="207"/>
      <c r="Q182" s="208"/>
      <c r="R182" s="206"/>
      <c r="S182" s="206"/>
      <c r="T182" s="206"/>
      <c r="U182" s="206"/>
      <c r="V182" s="209"/>
      <c r="X182" s="162">
        <f t="shared" si="17"/>
        <v>0</v>
      </c>
      <c r="Y182" s="158">
        <f t="shared" si="18"/>
        <v>0</v>
      </c>
      <c r="Z182" s="158">
        <f t="shared" si="19"/>
        <v>0</v>
      </c>
      <c r="AA182" s="959">
        <f t="shared" si="20"/>
        <v>0</v>
      </c>
      <c r="AC182" s="162">
        <f t="shared" si="21"/>
        <v>0</v>
      </c>
      <c r="AD182" s="158">
        <f t="shared" si="22"/>
        <v>0</v>
      </c>
      <c r="AE182" s="158">
        <f t="shared" si="23"/>
        <v>0</v>
      </c>
      <c r="AF182" s="163">
        <f t="shared" si="24"/>
        <v>0</v>
      </c>
    </row>
    <row r="183" spans="1:32" x14ac:dyDescent="0.25">
      <c r="A183" s="150" t="str">
        <f>IF(ISBLANK('B1'!A183),"",'B1'!A183)</f>
        <v/>
      </c>
      <c r="B183" s="153" t="str">
        <f>IF(ISBLANK('B1'!B183),"",'B1'!B183)</f>
        <v/>
      </c>
      <c r="C183" s="266" t="str">
        <f>IF(ISBLANK('B1'!P183),"",'B1'!P183)</f>
        <v/>
      </c>
      <c r="D183" s="205"/>
      <c r="E183" s="206"/>
      <c r="F183" s="206"/>
      <c r="G183" s="206"/>
      <c r="H183" s="206"/>
      <c r="I183" s="206"/>
      <c r="J183" s="208"/>
      <c r="K183" s="498"/>
      <c r="L183" s="209"/>
      <c r="M183" s="207"/>
      <c r="N183" s="207"/>
      <c r="O183" s="207"/>
      <c r="P183" s="207"/>
      <c r="Q183" s="208"/>
      <c r="R183" s="206"/>
      <c r="S183" s="206"/>
      <c r="T183" s="206"/>
      <c r="U183" s="206"/>
      <c r="V183" s="209"/>
      <c r="X183" s="162">
        <f t="shared" si="17"/>
        <v>0</v>
      </c>
      <c r="Y183" s="158">
        <f t="shared" si="18"/>
        <v>0</v>
      </c>
      <c r="Z183" s="158">
        <f t="shared" si="19"/>
        <v>0</v>
      </c>
      <c r="AA183" s="959">
        <f t="shared" si="20"/>
        <v>0</v>
      </c>
      <c r="AC183" s="162">
        <f t="shared" si="21"/>
        <v>0</v>
      </c>
      <c r="AD183" s="158">
        <f t="shared" si="22"/>
        <v>0</v>
      </c>
      <c r="AE183" s="158">
        <f t="shared" si="23"/>
        <v>0</v>
      </c>
      <c r="AF183" s="163">
        <f t="shared" si="24"/>
        <v>0</v>
      </c>
    </row>
    <row r="184" spans="1:32" x14ac:dyDescent="0.25">
      <c r="A184" s="150" t="str">
        <f>IF(ISBLANK('B1'!A184),"",'B1'!A184)</f>
        <v/>
      </c>
      <c r="B184" s="153" t="str">
        <f>IF(ISBLANK('B1'!B184),"",'B1'!B184)</f>
        <v/>
      </c>
      <c r="C184" s="266" t="str">
        <f>IF(ISBLANK('B1'!P184),"",'B1'!P184)</f>
        <v/>
      </c>
      <c r="D184" s="205"/>
      <c r="E184" s="206"/>
      <c r="F184" s="206"/>
      <c r="G184" s="206"/>
      <c r="H184" s="206"/>
      <c r="I184" s="206"/>
      <c r="J184" s="208"/>
      <c r="K184" s="498"/>
      <c r="L184" s="209"/>
      <c r="M184" s="207"/>
      <c r="N184" s="207"/>
      <c r="O184" s="207"/>
      <c r="P184" s="207"/>
      <c r="Q184" s="208"/>
      <c r="R184" s="206"/>
      <c r="S184" s="206"/>
      <c r="T184" s="206"/>
      <c r="U184" s="206"/>
      <c r="V184" s="209"/>
      <c r="X184" s="162">
        <f t="shared" si="17"/>
        <v>0</v>
      </c>
      <c r="Y184" s="158">
        <f t="shared" si="18"/>
        <v>0</v>
      </c>
      <c r="Z184" s="158">
        <f t="shared" si="19"/>
        <v>0</v>
      </c>
      <c r="AA184" s="959">
        <f t="shared" si="20"/>
        <v>0</v>
      </c>
      <c r="AC184" s="162">
        <f t="shared" si="21"/>
        <v>0</v>
      </c>
      <c r="AD184" s="158">
        <f t="shared" si="22"/>
        <v>0</v>
      </c>
      <c r="AE184" s="158">
        <f t="shared" si="23"/>
        <v>0</v>
      </c>
      <c r="AF184" s="163">
        <f t="shared" si="24"/>
        <v>0</v>
      </c>
    </row>
    <row r="185" spans="1:32" x14ac:dyDescent="0.25">
      <c r="A185" s="150" t="str">
        <f>IF(ISBLANK('B1'!A185),"",'B1'!A185)</f>
        <v/>
      </c>
      <c r="B185" s="153" t="str">
        <f>IF(ISBLANK('B1'!B185),"",'B1'!B185)</f>
        <v/>
      </c>
      <c r="C185" s="266" t="str">
        <f>IF(ISBLANK('B1'!P185),"",'B1'!P185)</f>
        <v/>
      </c>
      <c r="D185" s="205"/>
      <c r="E185" s="206"/>
      <c r="F185" s="206"/>
      <c r="G185" s="206"/>
      <c r="H185" s="206"/>
      <c r="I185" s="206"/>
      <c r="J185" s="208"/>
      <c r="K185" s="498"/>
      <c r="L185" s="209"/>
      <c r="M185" s="207"/>
      <c r="N185" s="207"/>
      <c r="O185" s="207"/>
      <c r="P185" s="207"/>
      <c r="Q185" s="208"/>
      <c r="R185" s="206"/>
      <c r="S185" s="206"/>
      <c r="T185" s="206"/>
      <c r="U185" s="206"/>
      <c r="V185" s="209"/>
      <c r="X185" s="162">
        <f t="shared" si="17"/>
        <v>0</v>
      </c>
      <c r="Y185" s="158">
        <f t="shared" si="18"/>
        <v>0</v>
      </c>
      <c r="Z185" s="158">
        <f t="shared" si="19"/>
        <v>0</v>
      </c>
      <c r="AA185" s="959">
        <f t="shared" si="20"/>
        <v>0</v>
      </c>
      <c r="AC185" s="162">
        <f t="shared" si="21"/>
        <v>0</v>
      </c>
      <c r="AD185" s="158">
        <f t="shared" si="22"/>
        <v>0</v>
      </c>
      <c r="AE185" s="158">
        <f t="shared" si="23"/>
        <v>0</v>
      </c>
      <c r="AF185" s="163">
        <f t="shared" si="24"/>
        <v>0</v>
      </c>
    </row>
    <row r="186" spans="1:32" x14ac:dyDescent="0.25">
      <c r="A186" s="150" t="str">
        <f>IF(ISBLANK('B1'!A186),"",'B1'!A186)</f>
        <v/>
      </c>
      <c r="B186" s="153" t="str">
        <f>IF(ISBLANK('B1'!B186),"",'B1'!B186)</f>
        <v/>
      </c>
      <c r="C186" s="266" t="str">
        <f>IF(ISBLANK('B1'!P186),"",'B1'!P186)</f>
        <v/>
      </c>
      <c r="D186" s="205"/>
      <c r="E186" s="206"/>
      <c r="F186" s="206"/>
      <c r="G186" s="206"/>
      <c r="H186" s="206"/>
      <c r="I186" s="206"/>
      <c r="J186" s="208"/>
      <c r="K186" s="498"/>
      <c r="L186" s="209"/>
      <c r="M186" s="207"/>
      <c r="N186" s="207"/>
      <c r="O186" s="207"/>
      <c r="P186" s="207"/>
      <c r="Q186" s="208"/>
      <c r="R186" s="206"/>
      <c r="S186" s="206"/>
      <c r="T186" s="206"/>
      <c r="U186" s="206"/>
      <c r="V186" s="209"/>
      <c r="X186" s="162">
        <f t="shared" si="17"/>
        <v>0</v>
      </c>
      <c r="Y186" s="158">
        <f t="shared" si="18"/>
        <v>0</v>
      </c>
      <c r="Z186" s="158">
        <f t="shared" si="19"/>
        <v>0</v>
      </c>
      <c r="AA186" s="959">
        <f t="shared" si="20"/>
        <v>0</v>
      </c>
      <c r="AC186" s="162">
        <f t="shared" si="21"/>
        <v>0</v>
      </c>
      <c r="AD186" s="158">
        <f t="shared" si="22"/>
        <v>0</v>
      </c>
      <c r="AE186" s="158">
        <f t="shared" si="23"/>
        <v>0</v>
      </c>
      <c r="AF186" s="163">
        <f t="shared" si="24"/>
        <v>0</v>
      </c>
    </row>
    <row r="187" spans="1:32" x14ac:dyDescent="0.25">
      <c r="A187" s="150" t="str">
        <f>IF(ISBLANK('B1'!A187),"",'B1'!A187)</f>
        <v/>
      </c>
      <c r="B187" s="153" t="str">
        <f>IF(ISBLANK('B1'!B187),"",'B1'!B187)</f>
        <v/>
      </c>
      <c r="C187" s="266" t="str">
        <f>IF(ISBLANK('B1'!P187),"",'B1'!P187)</f>
        <v/>
      </c>
      <c r="D187" s="205"/>
      <c r="E187" s="206"/>
      <c r="F187" s="206"/>
      <c r="G187" s="206"/>
      <c r="H187" s="206"/>
      <c r="I187" s="206"/>
      <c r="J187" s="208"/>
      <c r="K187" s="498"/>
      <c r="L187" s="209"/>
      <c r="M187" s="207"/>
      <c r="N187" s="207"/>
      <c r="O187" s="207"/>
      <c r="P187" s="207"/>
      <c r="Q187" s="208"/>
      <c r="R187" s="206"/>
      <c r="S187" s="206"/>
      <c r="T187" s="206"/>
      <c r="U187" s="206"/>
      <c r="V187" s="209"/>
      <c r="X187" s="162">
        <f t="shared" si="17"/>
        <v>0</v>
      </c>
      <c r="Y187" s="158">
        <f t="shared" si="18"/>
        <v>0</v>
      </c>
      <c r="Z187" s="158">
        <f t="shared" si="19"/>
        <v>0</v>
      </c>
      <c r="AA187" s="959">
        <f t="shared" si="20"/>
        <v>0</v>
      </c>
      <c r="AC187" s="162">
        <f t="shared" si="21"/>
        <v>0</v>
      </c>
      <c r="AD187" s="158">
        <f t="shared" si="22"/>
        <v>0</v>
      </c>
      <c r="AE187" s="158">
        <f t="shared" si="23"/>
        <v>0</v>
      </c>
      <c r="AF187" s="163">
        <f t="shared" si="24"/>
        <v>0</v>
      </c>
    </row>
    <row r="188" spans="1:32" x14ac:dyDescent="0.25">
      <c r="A188" s="150" t="str">
        <f>IF(ISBLANK('B1'!A188),"",'B1'!A188)</f>
        <v/>
      </c>
      <c r="B188" s="153" t="str">
        <f>IF(ISBLANK('B1'!B188),"",'B1'!B188)</f>
        <v/>
      </c>
      <c r="C188" s="266" t="str">
        <f>IF(ISBLANK('B1'!P188),"",'B1'!P188)</f>
        <v/>
      </c>
      <c r="D188" s="205"/>
      <c r="E188" s="206"/>
      <c r="F188" s="206"/>
      <c r="G188" s="206"/>
      <c r="H188" s="206"/>
      <c r="I188" s="206"/>
      <c r="J188" s="208"/>
      <c r="K188" s="498"/>
      <c r="L188" s="209"/>
      <c r="M188" s="207"/>
      <c r="N188" s="207"/>
      <c r="O188" s="207"/>
      <c r="P188" s="207"/>
      <c r="Q188" s="208"/>
      <c r="R188" s="206"/>
      <c r="S188" s="206"/>
      <c r="T188" s="206"/>
      <c r="U188" s="206"/>
      <c r="V188" s="209"/>
      <c r="X188" s="162">
        <f t="shared" si="17"/>
        <v>0</v>
      </c>
      <c r="Y188" s="158">
        <f t="shared" si="18"/>
        <v>0</v>
      </c>
      <c r="Z188" s="158">
        <f t="shared" si="19"/>
        <v>0</v>
      </c>
      <c r="AA188" s="959">
        <f t="shared" si="20"/>
        <v>0</v>
      </c>
      <c r="AC188" s="162">
        <f t="shared" si="21"/>
        <v>0</v>
      </c>
      <c r="AD188" s="158">
        <f t="shared" si="22"/>
        <v>0</v>
      </c>
      <c r="AE188" s="158">
        <f t="shared" si="23"/>
        <v>0</v>
      </c>
      <c r="AF188" s="163">
        <f t="shared" si="24"/>
        <v>0</v>
      </c>
    </row>
    <row r="189" spans="1:32" x14ac:dyDescent="0.25">
      <c r="A189" s="150" t="str">
        <f>IF(ISBLANK('B1'!A189),"",'B1'!A189)</f>
        <v/>
      </c>
      <c r="B189" s="153" t="str">
        <f>IF(ISBLANK('B1'!B189),"",'B1'!B189)</f>
        <v/>
      </c>
      <c r="C189" s="266" t="str">
        <f>IF(ISBLANK('B1'!P189),"",'B1'!P189)</f>
        <v/>
      </c>
      <c r="D189" s="205"/>
      <c r="E189" s="206"/>
      <c r="F189" s="206"/>
      <c r="G189" s="206"/>
      <c r="H189" s="206"/>
      <c r="I189" s="206"/>
      <c r="J189" s="208"/>
      <c r="K189" s="498"/>
      <c r="L189" s="209"/>
      <c r="M189" s="207"/>
      <c r="N189" s="207"/>
      <c r="O189" s="207"/>
      <c r="P189" s="207"/>
      <c r="Q189" s="208"/>
      <c r="R189" s="206"/>
      <c r="S189" s="206"/>
      <c r="T189" s="206"/>
      <c r="U189" s="206"/>
      <c r="V189" s="209"/>
      <c r="X189" s="162">
        <f t="shared" si="17"/>
        <v>0</v>
      </c>
      <c r="Y189" s="158">
        <f t="shared" si="18"/>
        <v>0</v>
      </c>
      <c r="Z189" s="158">
        <f t="shared" si="19"/>
        <v>0</v>
      </c>
      <c r="AA189" s="959">
        <f t="shared" si="20"/>
        <v>0</v>
      </c>
      <c r="AC189" s="162">
        <f t="shared" si="21"/>
        <v>0</v>
      </c>
      <c r="AD189" s="158">
        <f t="shared" si="22"/>
        <v>0</v>
      </c>
      <c r="AE189" s="158">
        <f t="shared" si="23"/>
        <v>0</v>
      </c>
      <c r="AF189" s="163">
        <f t="shared" si="24"/>
        <v>0</v>
      </c>
    </row>
    <row r="190" spans="1:32" x14ac:dyDescent="0.25">
      <c r="A190" s="150" t="str">
        <f>IF(ISBLANK('B1'!A190),"",'B1'!A190)</f>
        <v/>
      </c>
      <c r="B190" s="153" t="str">
        <f>IF(ISBLANK('B1'!B190),"",'B1'!B190)</f>
        <v/>
      </c>
      <c r="C190" s="266" t="str">
        <f>IF(ISBLANK('B1'!P190),"",'B1'!P190)</f>
        <v/>
      </c>
      <c r="D190" s="205"/>
      <c r="E190" s="206"/>
      <c r="F190" s="206"/>
      <c r="G190" s="206"/>
      <c r="H190" s="206"/>
      <c r="I190" s="206"/>
      <c r="J190" s="208"/>
      <c r="K190" s="498"/>
      <c r="L190" s="209"/>
      <c r="M190" s="207"/>
      <c r="N190" s="207"/>
      <c r="O190" s="207"/>
      <c r="P190" s="207"/>
      <c r="Q190" s="208"/>
      <c r="R190" s="206"/>
      <c r="S190" s="206"/>
      <c r="T190" s="206"/>
      <c r="U190" s="206"/>
      <c r="V190" s="209"/>
      <c r="X190" s="162">
        <f t="shared" si="17"/>
        <v>0</v>
      </c>
      <c r="Y190" s="158">
        <f t="shared" si="18"/>
        <v>0</v>
      </c>
      <c r="Z190" s="158">
        <f t="shared" si="19"/>
        <v>0</v>
      </c>
      <c r="AA190" s="959">
        <f t="shared" si="20"/>
        <v>0</v>
      </c>
      <c r="AC190" s="162">
        <f t="shared" si="21"/>
        <v>0</v>
      </c>
      <c r="AD190" s="158">
        <f t="shared" si="22"/>
        <v>0</v>
      </c>
      <c r="AE190" s="158">
        <f t="shared" si="23"/>
        <v>0</v>
      </c>
      <c r="AF190" s="163">
        <f t="shared" si="24"/>
        <v>0</v>
      </c>
    </row>
    <row r="191" spans="1:32" x14ac:dyDescent="0.25">
      <c r="A191" s="150" t="str">
        <f>IF(ISBLANK('B1'!A191),"",'B1'!A191)</f>
        <v/>
      </c>
      <c r="B191" s="153" t="str">
        <f>IF(ISBLANK('B1'!B191),"",'B1'!B191)</f>
        <v/>
      </c>
      <c r="C191" s="266" t="str">
        <f>IF(ISBLANK('B1'!P191),"",'B1'!P191)</f>
        <v/>
      </c>
      <c r="D191" s="205"/>
      <c r="E191" s="206"/>
      <c r="F191" s="206"/>
      <c r="G191" s="206"/>
      <c r="H191" s="206"/>
      <c r="I191" s="206"/>
      <c r="J191" s="208"/>
      <c r="K191" s="498"/>
      <c r="L191" s="209"/>
      <c r="M191" s="207"/>
      <c r="N191" s="207"/>
      <c r="O191" s="207"/>
      <c r="P191" s="207"/>
      <c r="Q191" s="208"/>
      <c r="R191" s="206"/>
      <c r="S191" s="206"/>
      <c r="T191" s="206"/>
      <c r="U191" s="206"/>
      <c r="V191" s="209"/>
      <c r="X191" s="162">
        <f t="shared" si="17"/>
        <v>0</v>
      </c>
      <c r="Y191" s="158">
        <f t="shared" si="18"/>
        <v>0</v>
      </c>
      <c r="Z191" s="158">
        <f t="shared" si="19"/>
        <v>0</v>
      </c>
      <c r="AA191" s="959">
        <f t="shared" si="20"/>
        <v>0</v>
      </c>
      <c r="AC191" s="162">
        <f t="shared" si="21"/>
        <v>0</v>
      </c>
      <c r="AD191" s="158">
        <f t="shared" si="22"/>
        <v>0</v>
      </c>
      <c r="AE191" s="158">
        <f t="shared" si="23"/>
        <v>0</v>
      </c>
      <c r="AF191" s="163">
        <f t="shared" si="24"/>
        <v>0</v>
      </c>
    </row>
    <row r="192" spans="1:32" x14ac:dyDescent="0.25">
      <c r="A192" s="150" t="str">
        <f>IF(ISBLANK('B1'!A192),"",'B1'!A192)</f>
        <v/>
      </c>
      <c r="B192" s="153" t="str">
        <f>IF(ISBLANK('B1'!B192),"",'B1'!B192)</f>
        <v/>
      </c>
      <c r="C192" s="266" t="str">
        <f>IF(ISBLANK('B1'!P192),"",'B1'!P192)</f>
        <v/>
      </c>
      <c r="D192" s="205"/>
      <c r="E192" s="206"/>
      <c r="F192" s="206"/>
      <c r="G192" s="206"/>
      <c r="H192" s="206"/>
      <c r="I192" s="206"/>
      <c r="J192" s="208"/>
      <c r="K192" s="498"/>
      <c r="L192" s="209"/>
      <c r="M192" s="207"/>
      <c r="N192" s="207"/>
      <c r="O192" s="207"/>
      <c r="P192" s="207"/>
      <c r="Q192" s="208"/>
      <c r="R192" s="206"/>
      <c r="S192" s="206"/>
      <c r="T192" s="206"/>
      <c r="U192" s="206"/>
      <c r="V192" s="209"/>
      <c r="X192" s="162">
        <f t="shared" si="17"/>
        <v>0</v>
      </c>
      <c r="Y192" s="158">
        <f t="shared" si="18"/>
        <v>0</v>
      </c>
      <c r="Z192" s="158">
        <f t="shared" si="19"/>
        <v>0</v>
      </c>
      <c r="AA192" s="959">
        <f t="shared" si="20"/>
        <v>0</v>
      </c>
      <c r="AC192" s="162">
        <f t="shared" si="21"/>
        <v>0</v>
      </c>
      <c r="AD192" s="158">
        <f t="shared" si="22"/>
        <v>0</v>
      </c>
      <c r="AE192" s="158">
        <f t="shared" si="23"/>
        <v>0</v>
      </c>
      <c r="AF192" s="163">
        <f t="shared" si="24"/>
        <v>0</v>
      </c>
    </row>
    <row r="193" spans="1:32" x14ac:dyDescent="0.25">
      <c r="A193" s="150" t="str">
        <f>IF(ISBLANK('B1'!A193),"",'B1'!A193)</f>
        <v/>
      </c>
      <c r="B193" s="153" t="str">
        <f>IF(ISBLANK('B1'!B193),"",'B1'!B193)</f>
        <v/>
      </c>
      <c r="C193" s="266" t="str">
        <f>IF(ISBLANK('B1'!P193),"",'B1'!P193)</f>
        <v/>
      </c>
      <c r="D193" s="205"/>
      <c r="E193" s="206"/>
      <c r="F193" s="206"/>
      <c r="G193" s="206"/>
      <c r="H193" s="206"/>
      <c r="I193" s="206"/>
      <c r="J193" s="208"/>
      <c r="K193" s="498"/>
      <c r="L193" s="209"/>
      <c r="M193" s="207"/>
      <c r="N193" s="207"/>
      <c r="O193" s="207"/>
      <c r="P193" s="207"/>
      <c r="Q193" s="208"/>
      <c r="R193" s="206"/>
      <c r="S193" s="206"/>
      <c r="T193" s="206"/>
      <c r="U193" s="206"/>
      <c r="V193" s="209"/>
      <c r="X193" s="162">
        <f t="shared" si="17"/>
        <v>0</v>
      </c>
      <c r="Y193" s="158">
        <f t="shared" si="18"/>
        <v>0</v>
      </c>
      <c r="Z193" s="158">
        <f t="shared" si="19"/>
        <v>0</v>
      </c>
      <c r="AA193" s="959">
        <f t="shared" si="20"/>
        <v>0</v>
      </c>
      <c r="AC193" s="162">
        <f t="shared" si="21"/>
        <v>0</v>
      </c>
      <c r="AD193" s="158">
        <f t="shared" si="22"/>
        <v>0</v>
      </c>
      <c r="AE193" s="158">
        <f t="shared" si="23"/>
        <v>0</v>
      </c>
      <c r="AF193" s="163">
        <f t="shared" si="24"/>
        <v>0</v>
      </c>
    </row>
    <row r="194" spans="1:32" x14ac:dyDescent="0.25">
      <c r="A194" s="150" t="str">
        <f>IF(ISBLANK('B1'!A194),"",'B1'!A194)</f>
        <v/>
      </c>
      <c r="B194" s="153" t="str">
        <f>IF(ISBLANK('B1'!B194),"",'B1'!B194)</f>
        <v/>
      </c>
      <c r="C194" s="266" t="str">
        <f>IF(ISBLANK('B1'!P194),"",'B1'!P194)</f>
        <v/>
      </c>
      <c r="D194" s="205"/>
      <c r="E194" s="206"/>
      <c r="F194" s="206"/>
      <c r="G194" s="206"/>
      <c r="H194" s="206"/>
      <c r="I194" s="206"/>
      <c r="J194" s="208"/>
      <c r="K194" s="498"/>
      <c r="L194" s="209"/>
      <c r="M194" s="207"/>
      <c r="N194" s="207"/>
      <c r="O194" s="207"/>
      <c r="P194" s="207"/>
      <c r="Q194" s="208"/>
      <c r="R194" s="206"/>
      <c r="S194" s="206"/>
      <c r="T194" s="206"/>
      <c r="U194" s="206"/>
      <c r="V194" s="209"/>
      <c r="X194" s="162">
        <f t="shared" si="17"/>
        <v>0</v>
      </c>
      <c r="Y194" s="158">
        <f t="shared" si="18"/>
        <v>0</v>
      </c>
      <c r="Z194" s="158">
        <f t="shared" si="19"/>
        <v>0</v>
      </c>
      <c r="AA194" s="959">
        <f t="shared" si="20"/>
        <v>0</v>
      </c>
      <c r="AC194" s="162">
        <f t="shared" si="21"/>
        <v>0</v>
      </c>
      <c r="AD194" s="158">
        <f t="shared" si="22"/>
        <v>0</v>
      </c>
      <c r="AE194" s="158">
        <f t="shared" si="23"/>
        <v>0</v>
      </c>
      <c r="AF194" s="163">
        <f t="shared" si="24"/>
        <v>0</v>
      </c>
    </row>
    <row r="195" spans="1:32" x14ac:dyDescent="0.25">
      <c r="A195" s="150" t="str">
        <f>IF(ISBLANK('B1'!A195),"",'B1'!A195)</f>
        <v/>
      </c>
      <c r="B195" s="153" t="str">
        <f>IF(ISBLANK('B1'!B195),"",'B1'!B195)</f>
        <v/>
      </c>
      <c r="C195" s="266" t="str">
        <f>IF(ISBLANK('B1'!P195),"",'B1'!P195)</f>
        <v/>
      </c>
      <c r="D195" s="205"/>
      <c r="E195" s="206"/>
      <c r="F195" s="206"/>
      <c r="G195" s="206"/>
      <c r="H195" s="206"/>
      <c r="I195" s="206"/>
      <c r="J195" s="208"/>
      <c r="K195" s="498"/>
      <c r="L195" s="209"/>
      <c r="M195" s="207"/>
      <c r="N195" s="207"/>
      <c r="O195" s="207"/>
      <c r="P195" s="207"/>
      <c r="Q195" s="208"/>
      <c r="R195" s="206"/>
      <c r="S195" s="206"/>
      <c r="T195" s="206"/>
      <c r="U195" s="206"/>
      <c r="V195" s="209"/>
      <c r="X195" s="162">
        <f t="shared" si="17"/>
        <v>0</v>
      </c>
      <c r="Y195" s="158">
        <f t="shared" si="18"/>
        <v>0</v>
      </c>
      <c r="Z195" s="158">
        <f t="shared" si="19"/>
        <v>0</v>
      </c>
      <c r="AA195" s="959">
        <f t="shared" si="20"/>
        <v>0</v>
      </c>
      <c r="AC195" s="162">
        <f t="shared" si="21"/>
        <v>0</v>
      </c>
      <c r="AD195" s="158">
        <f t="shared" si="22"/>
        <v>0</v>
      </c>
      <c r="AE195" s="158">
        <f t="shared" si="23"/>
        <v>0</v>
      </c>
      <c r="AF195" s="163">
        <f t="shared" si="24"/>
        <v>0</v>
      </c>
    </row>
    <row r="196" spans="1:32" ht="15.75" thickBot="1" x14ac:dyDescent="0.3">
      <c r="A196" s="151" t="str">
        <f>IF(ISBLANK('B1'!A196),"",'B1'!A196)</f>
        <v/>
      </c>
      <c r="B196" s="154" t="str">
        <f>IF(ISBLANK('B1'!B196),"",'B1'!B196)</f>
        <v/>
      </c>
      <c r="C196" s="267" t="str">
        <f>IF(ISBLANK('B1'!P196),"",'B1'!P196)</f>
        <v/>
      </c>
      <c r="D196" s="210"/>
      <c r="E196" s="211"/>
      <c r="F196" s="211"/>
      <c r="G196" s="211"/>
      <c r="H196" s="211"/>
      <c r="I196" s="211"/>
      <c r="J196" s="213"/>
      <c r="K196" s="499"/>
      <c r="L196" s="214"/>
      <c r="M196" s="212"/>
      <c r="N196" s="212"/>
      <c r="O196" s="212"/>
      <c r="P196" s="212"/>
      <c r="Q196" s="213"/>
      <c r="R196" s="211"/>
      <c r="S196" s="211"/>
      <c r="T196" s="211"/>
      <c r="U196" s="211"/>
      <c r="V196" s="214"/>
      <c r="X196" s="164">
        <f t="shared" si="17"/>
        <v>0</v>
      </c>
      <c r="Y196" s="165">
        <f t="shared" si="18"/>
        <v>0</v>
      </c>
      <c r="Z196" s="165">
        <f t="shared" si="19"/>
        <v>0</v>
      </c>
      <c r="AA196" s="960">
        <f t="shared" si="20"/>
        <v>0</v>
      </c>
      <c r="AC196" s="164">
        <f t="shared" si="21"/>
        <v>0</v>
      </c>
      <c r="AD196" s="165">
        <f t="shared" si="22"/>
        <v>0</v>
      </c>
      <c r="AE196" s="165">
        <f t="shared" si="23"/>
        <v>0</v>
      </c>
      <c r="AF196" s="166">
        <f t="shared" si="24"/>
        <v>0</v>
      </c>
    </row>
  </sheetData>
  <sheetProtection algorithmName="SHA-512" hashValue="l2Xs6QVekNc2mqN0w6IPhKz/vbCFrrLDvVulg+lF7S/5x8gP7J5VKqXHUsX4VTxN0lt4eOAw8PCbL+QRk6n3UQ==" saltValue="cXNXWmNQptviDEiDxRgL7Q==" spinCount="100000" sheet="1" objects="1" scenarios="1"/>
  <mergeCells count="10">
    <mergeCell ref="D13:I13"/>
    <mergeCell ref="J13:L13"/>
    <mergeCell ref="M13:P13"/>
    <mergeCell ref="D12:V12"/>
    <mergeCell ref="Q13:V13"/>
    <mergeCell ref="A9:C9"/>
    <mergeCell ref="A10:C10"/>
    <mergeCell ref="A12:A15"/>
    <mergeCell ref="B12:B15"/>
    <mergeCell ref="C12:C15"/>
  </mergeCells>
  <conditionalFormatting sqref="D17:I196">
    <cfRule type="expression" dxfId="45" priority="4">
      <formula>IF($AC17=0,FALSE,TRUE)</formula>
    </cfRule>
  </conditionalFormatting>
  <conditionalFormatting sqref="J17:L196">
    <cfRule type="expression" dxfId="44" priority="3">
      <formula>IF($AD17=0,FALSE,TRUE)</formula>
    </cfRule>
  </conditionalFormatting>
  <conditionalFormatting sqref="M17:P196">
    <cfRule type="expression" dxfId="43" priority="2">
      <formula>IF($AE17=0,FALSE,TRUE)</formula>
    </cfRule>
  </conditionalFormatting>
  <conditionalFormatting sqref="Q17:V196">
    <cfRule type="expression" dxfId="42" priority="1">
      <formula>IF($AF17=0,FALSE,TRUE)</formula>
    </cfRule>
  </conditionalFormatting>
  <dataValidations count="1">
    <dataValidation type="whole" operator="greaterThanOrEqual" allowBlank="1" showInputMessage="1" showErrorMessage="1" error="Please enter a whole number greater than or equal to 0." sqref="D17:V196" xr:uid="{00000000-0002-0000-1100-000000000000}">
      <formula1>0</formula1>
    </dataValidation>
  </dataValidations>
  <pageMargins left="0.7" right="0.7" top="0.75" bottom="0.75" header="0.3" footer="0.3"/>
  <pageSetup paperSize="5" scale="63" fitToHeight="0" orientation="landscape"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59999389629810485"/>
    <pageSetUpPr fitToPage="1"/>
  </sheetPr>
  <dimension ref="A1:AF196"/>
  <sheetViews>
    <sheetView topLeftCell="J1" zoomScaleNormal="100" workbookViewId="0">
      <selection activeCell="V19" sqref="V19:V24"/>
    </sheetView>
  </sheetViews>
  <sheetFormatPr defaultColWidth="9.140625" defaultRowHeight="15" x14ac:dyDescent="0.25"/>
  <cols>
    <col min="1" max="1" width="40.7109375" style="42" customWidth="1"/>
    <col min="2" max="3" width="13.7109375" style="42" customWidth="1"/>
    <col min="4" max="22" width="9.7109375" style="42" customWidth="1"/>
    <col min="23" max="23" width="9.140625" style="42"/>
    <col min="24" max="27" width="10.7109375" style="42" hidden="1" customWidth="1"/>
    <col min="28" max="28" width="2.85546875" style="42" hidden="1" customWidth="1"/>
    <col min="29" max="32" width="10.7109375" style="42" hidden="1" customWidth="1"/>
    <col min="33" max="16384" width="9.140625" style="42"/>
  </cols>
  <sheetData>
    <row r="1" spans="1:32" s="40" customFormat="1" x14ac:dyDescent="0.25"/>
    <row r="2" spans="1:32" s="40" customFormat="1" x14ac:dyDescent="0.25"/>
    <row r="3" spans="1:32" s="40" customFormat="1" x14ac:dyDescent="0.25"/>
    <row r="4" spans="1:32" s="40" customFormat="1" x14ac:dyDescent="0.25"/>
    <row r="5" spans="1:32" s="40" customFormat="1" x14ac:dyDescent="0.25"/>
    <row r="6" spans="1:32" s="40" customFormat="1" x14ac:dyDescent="0.25"/>
    <row r="7" spans="1:32" s="40" customFormat="1" x14ac:dyDescent="0.25"/>
    <row r="8" spans="1:32" s="40" customFormat="1" x14ac:dyDescent="0.25"/>
    <row r="9" spans="1:32" ht="18.75" x14ac:dyDescent="0.25">
      <c r="A9" s="1118" t="s">
        <v>290</v>
      </c>
      <c r="B9" s="1118"/>
      <c r="C9" s="1118"/>
      <c r="D9" s="41"/>
      <c r="E9" s="41"/>
      <c r="F9" s="41"/>
      <c r="G9" s="41"/>
      <c r="H9" s="41"/>
      <c r="I9" s="41"/>
      <c r="J9" s="41"/>
      <c r="K9" s="41"/>
      <c r="L9" s="41"/>
      <c r="M9" s="41"/>
      <c r="N9" s="41"/>
      <c r="O9" s="41"/>
      <c r="P9" s="41"/>
      <c r="Q9" s="41"/>
      <c r="R9" s="41"/>
      <c r="S9" s="41"/>
      <c r="T9" s="41"/>
      <c r="U9" s="41"/>
      <c r="V9" s="41"/>
    </row>
    <row r="10" spans="1:32" ht="18.75" x14ac:dyDescent="0.25">
      <c r="A10" s="1118" t="s">
        <v>279</v>
      </c>
      <c r="B10" s="1118"/>
      <c r="C10" s="1118"/>
      <c r="D10" s="41"/>
      <c r="E10" s="41"/>
      <c r="F10" s="41"/>
      <c r="G10" s="41"/>
      <c r="H10" s="41"/>
      <c r="I10" s="41"/>
      <c r="J10" s="41"/>
      <c r="K10" s="41"/>
      <c r="L10" s="41"/>
      <c r="M10" s="41"/>
      <c r="N10" s="41"/>
      <c r="O10" s="41"/>
      <c r="P10" s="41"/>
      <c r="Q10" s="41"/>
      <c r="R10" s="41"/>
      <c r="S10" s="41"/>
      <c r="T10" s="41"/>
      <c r="U10" s="41"/>
      <c r="V10" s="41"/>
    </row>
    <row r="11" spans="1:32" ht="15.75" thickBot="1" x14ac:dyDescent="0.3">
      <c r="A11" s="904" t="s">
        <v>817</v>
      </c>
      <c r="B11" s="41"/>
      <c r="C11" s="41"/>
      <c r="D11" s="41"/>
      <c r="E11" s="41"/>
      <c r="F11" s="41"/>
      <c r="G11" s="41"/>
      <c r="H11" s="41"/>
      <c r="I11" s="41"/>
      <c r="J11" s="41"/>
      <c r="K11" s="41"/>
      <c r="L11" s="41"/>
      <c r="M11" s="41"/>
      <c r="N11" s="41"/>
      <c r="O11" s="41"/>
      <c r="P11" s="41"/>
      <c r="Q11" s="41"/>
      <c r="R11" s="41"/>
      <c r="S11" s="41"/>
      <c r="T11" s="41"/>
      <c r="U11" s="41"/>
      <c r="V11" s="41"/>
    </row>
    <row r="12" spans="1:32" ht="45.75" customHeight="1" thickBot="1" x14ac:dyDescent="0.3">
      <c r="A12" s="1139" t="s">
        <v>822</v>
      </c>
      <c r="B12" s="1275" t="s">
        <v>191</v>
      </c>
      <c r="C12" s="1130" t="s">
        <v>818</v>
      </c>
      <c r="D12" s="1278" t="s">
        <v>821</v>
      </c>
      <c r="E12" s="1279"/>
      <c r="F12" s="1279"/>
      <c r="G12" s="1279"/>
      <c r="H12" s="1279"/>
      <c r="I12" s="1279"/>
      <c r="J12" s="1279"/>
      <c r="K12" s="1279"/>
      <c r="L12" s="1279"/>
      <c r="M12" s="1279"/>
      <c r="N12" s="1279"/>
      <c r="O12" s="1279"/>
      <c r="P12" s="1279"/>
      <c r="Q12" s="1279"/>
      <c r="R12" s="1279"/>
      <c r="S12" s="1279"/>
      <c r="T12" s="1279"/>
      <c r="U12" s="1279"/>
      <c r="V12" s="1280"/>
    </row>
    <row r="13" spans="1:32" x14ac:dyDescent="0.25">
      <c r="A13" s="1140"/>
      <c r="B13" s="1276"/>
      <c r="C13" s="1131"/>
      <c r="D13" s="1272" t="s">
        <v>275</v>
      </c>
      <c r="E13" s="1273"/>
      <c r="F13" s="1273"/>
      <c r="G13" s="1273"/>
      <c r="H13" s="1273"/>
      <c r="I13" s="1274"/>
      <c r="J13" s="1272" t="s">
        <v>169</v>
      </c>
      <c r="K13" s="1273"/>
      <c r="L13" s="1274"/>
      <c r="M13" s="1272" t="s">
        <v>274</v>
      </c>
      <c r="N13" s="1273"/>
      <c r="O13" s="1273"/>
      <c r="P13" s="1274"/>
      <c r="Q13" s="1281" t="s">
        <v>276</v>
      </c>
      <c r="R13" s="1282"/>
      <c r="S13" s="1282"/>
      <c r="T13" s="1282"/>
      <c r="U13" s="1282"/>
      <c r="V13" s="1283"/>
    </row>
    <row r="14" spans="1:32" ht="51.75" customHeight="1" thickBot="1" x14ac:dyDescent="0.3">
      <c r="A14" s="1140"/>
      <c r="B14" s="1276"/>
      <c r="C14" s="1131"/>
      <c r="D14" s="75" t="s">
        <v>264</v>
      </c>
      <c r="E14" s="76" t="s">
        <v>265</v>
      </c>
      <c r="F14" s="73" t="s">
        <v>266</v>
      </c>
      <c r="G14" s="73" t="s">
        <v>267</v>
      </c>
      <c r="H14" s="77" t="s">
        <v>268</v>
      </c>
      <c r="I14" s="84" t="s">
        <v>269</v>
      </c>
      <c r="J14" s="143" t="s">
        <v>171</v>
      </c>
      <c r="K14" s="496" t="s">
        <v>170</v>
      </c>
      <c r="L14" s="72" t="s">
        <v>477</v>
      </c>
      <c r="M14" s="144" t="s">
        <v>270</v>
      </c>
      <c r="N14" s="145" t="s">
        <v>271</v>
      </c>
      <c r="O14" s="145" t="s">
        <v>272</v>
      </c>
      <c r="P14" s="146" t="s">
        <v>273</v>
      </c>
      <c r="Q14" s="83" t="s">
        <v>215</v>
      </c>
      <c r="R14" s="77" t="s">
        <v>216</v>
      </c>
      <c r="S14" s="77" t="s">
        <v>218</v>
      </c>
      <c r="T14" s="952" t="s">
        <v>277</v>
      </c>
      <c r="U14" s="952" t="s">
        <v>278</v>
      </c>
      <c r="V14" s="954" t="s">
        <v>802</v>
      </c>
    </row>
    <row r="15" spans="1:32" ht="15.75" thickBot="1" x14ac:dyDescent="0.3">
      <c r="A15" s="1141"/>
      <c r="B15" s="1277"/>
      <c r="C15" s="1132"/>
      <c r="D15" s="78" t="s">
        <v>178</v>
      </c>
      <c r="E15" s="81" t="s">
        <v>178</v>
      </c>
      <c r="F15" s="79" t="s">
        <v>178</v>
      </c>
      <c r="G15" s="79" t="s">
        <v>178</v>
      </c>
      <c r="H15" s="79" t="s">
        <v>178</v>
      </c>
      <c r="I15" s="80" t="s">
        <v>178</v>
      </c>
      <c r="J15" s="81" t="s">
        <v>178</v>
      </c>
      <c r="K15" s="79" t="s">
        <v>178</v>
      </c>
      <c r="L15" s="148" t="s">
        <v>178</v>
      </c>
      <c r="M15" s="78" t="s">
        <v>178</v>
      </c>
      <c r="N15" s="79" t="s">
        <v>178</v>
      </c>
      <c r="O15" s="79" t="s">
        <v>178</v>
      </c>
      <c r="P15" s="80" t="s">
        <v>178</v>
      </c>
      <c r="Q15" s="78" t="s">
        <v>178</v>
      </c>
      <c r="R15" s="79" t="s">
        <v>178</v>
      </c>
      <c r="S15" s="79" t="s">
        <v>178</v>
      </c>
      <c r="T15" s="79" t="s">
        <v>178</v>
      </c>
      <c r="U15" s="148" t="s">
        <v>178</v>
      </c>
      <c r="V15" s="80" t="s">
        <v>178</v>
      </c>
      <c r="X15" s="155" t="s">
        <v>280</v>
      </c>
      <c r="Y15" s="156" t="s">
        <v>281</v>
      </c>
      <c r="Z15" s="156" t="s">
        <v>282</v>
      </c>
      <c r="AA15" s="157" t="s">
        <v>283</v>
      </c>
      <c r="AC15" s="155" t="s">
        <v>284</v>
      </c>
      <c r="AD15" s="156" t="s">
        <v>285</v>
      </c>
      <c r="AE15" s="156" t="s">
        <v>286</v>
      </c>
      <c r="AF15" s="157" t="s">
        <v>287</v>
      </c>
    </row>
    <row r="16" spans="1:32" ht="15.75" thickBot="1" x14ac:dyDescent="0.3">
      <c r="A16" s="231"/>
      <c r="B16" s="263"/>
      <c r="C16" s="264" t="s">
        <v>174</v>
      </c>
      <c r="D16" s="91">
        <f>SUM(D17:D196)</f>
        <v>0</v>
      </c>
      <c r="E16" s="91">
        <f t="shared" ref="E16:U16" si="0">SUM(E17:E196)</f>
        <v>0</v>
      </c>
      <c r="F16" s="91">
        <f t="shared" si="0"/>
        <v>0</v>
      </c>
      <c r="G16" s="91">
        <f t="shared" si="0"/>
        <v>0</v>
      </c>
      <c r="H16" s="91">
        <f t="shared" si="0"/>
        <v>0</v>
      </c>
      <c r="I16" s="91">
        <f t="shared" si="0"/>
        <v>0</v>
      </c>
      <c r="J16" s="91">
        <f t="shared" si="0"/>
        <v>0</v>
      </c>
      <c r="K16" s="91">
        <f t="shared" si="0"/>
        <v>0</v>
      </c>
      <c r="L16" s="91">
        <f t="shared" si="0"/>
        <v>0</v>
      </c>
      <c r="M16" s="91">
        <f t="shared" si="0"/>
        <v>0</v>
      </c>
      <c r="N16" s="91">
        <f t="shared" si="0"/>
        <v>0</v>
      </c>
      <c r="O16" s="91">
        <f t="shared" si="0"/>
        <v>0</v>
      </c>
      <c r="P16" s="91">
        <f t="shared" si="0"/>
        <v>0</v>
      </c>
      <c r="Q16" s="91">
        <f t="shared" si="0"/>
        <v>0</v>
      </c>
      <c r="R16" s="91">
        <f t="shared" si="0"/>
        <v>0</v>
      </c>
      <c r="S16" s="91">
        <f t="shared" si="0"/>
        <v>0</v>
      </c>
      <c r="T16" s="91">
        <f t="shared" si="0"/>
        <v>0</v>
      </c>
      <c r="U16" s="956">
        <f t="shared" si="0"/>
        <v>0</v>
      </c>
      <c r="V16" s="957">
        <f>SUM(V17:V196)</f>
        <v>0</v>
      </c>
    </row>
    <row r="17" spans="1:32" x14ac:dyDescent="0.25">
      <c r="A17" s="149" t="str">
        <f>IF(ISBLANK('C1'!A17),"",'C1'!A17)</f>
        <v/>
      </c>
      <c r="B17" s="152" t="str">
        <f>IF(ISBLANK('C1'!B17),"",'C1'!B17)</f>
        <v/>
      </c>
      <c r="C17" s="265" t="str">
        <f>IF(ISBLANK('C1'!R17),"",'C1'!R17)</f>
        <v/>
      </c>
      <c r="D17" s="200"/>
      <c r="E17" s="201"/>
      <c r="F17" s="201"/>
      <c r="G17" s="201"/>
      <c r="H17" s="201"/>
      <c r="I17" s="201"/>
      <c r="J17" s="203"/>
      <c r="K17" s="497"/>
      <c r="L17" s="204"/>
      <c r="M17" s="202"/>
      <c r="N17" s="202"/>
      <c r="O17" s="202"/>
      <c r="P17" s="202"/>
      <c r="Q17" s="203"/>
      <c r="R17" s="201"/>
      <c r="S17" s="201"/>
      <c r="T17" s="201"/>
      <c r="U17" s="201"/>
      <c r="V17" s="204"/>
      <c r="X17" s="159">
        <f>SUM(D17:I17)</f>
        <v>0</v>
      </c>
      <c r="Y17" s="160">
        <f>SUM(J17:L17)</f>
        <v>0</v>
      </c>
      <c r="Z17" s="160">
        <f>SUM(M17:P17)</f>
        <v>0</v>
      </c>
      <c r="AA17" s="958">
        <f>SUM(Q17:V17)</f>
        <v>0</v>
      </c>
      <c r="AC17" s="159">
        <f>IF(C17="",X17,C17-X17)</f>
        <v>0</v>
      </c>
      <c r="AD17" s="160">
        <f>IF(C17="",Y17,C17-Y17)</f>
        <v>0</v>
      </c>
      <c r="AE17" s="160">
        <f>IF(C17="",Z17,C17-Z17)</f>
        <v>0</v>
      </c>
      <c r="AF17" s="161">
        <f>IF(C17="",AA17,C17-AA17)</f>
        <v>0</v>
      </c>
    </row>
    <row r="18" spans="1:32" x14ac:dyDescent="0.25">
      <c r="A18" s="150" t="str">
        <f>IF(ISBLANK('C1'!A18),"",'C1'!A18)</f>
        <v/>
      </c>
      <c r="B18" s="153" t="str">
        <f>IF(ISBLANK('C1'!B18),"",'C1'!B18)</f>
        <v/>
      </c>
      <c r="C18" s="266" t="str">
        <f>IF(ISBLANK('C1'!R18),"",'C1'!R18)</f>
        <v/>
      </c>
      <c r="D18" s="205"/>
      <c r="E18" s="206"/>
      <c r="F18" s="206"/>
      <c r="G18" s="206"/>
      <c r="H18" s="206"/>
      <c r="I18" s="206"/>
      <c r="J18" s="208"/>
      <c r="K18" s="498"/>
      <c r="L18" s="209"/>
      <c r="M18" s="207"/>
      <c r="N18" s="207"/>
      <c r="O18" s="207"/>
      <c r="P18" s="207"/>
      <c r="Q18" s="208"/>
      <c r="R18" s="206"/>
      <c r="S18" s="206"/>
      <c r="T18" s="206"/>
      <c r="U18" s="206"/>
      <c r="V18" s="209"/>
      <c r="X18" s="162">
        <f t="shared" ref="X18:X81" si="1">SUM(D18:I18)</f>
        <v>0</v>
      </c>
      <c r="Y18" s="158">
        <f t="shared" ref="Y18:Y81" si="2">SUM(J18:L18)</f>
        <v>0</v>
      </c>
      <c r="Z18" s="158">
        <f t="shared" ref="Z18:Z81" si="3">SUM(M18:P18)</f>
        <v>0</v>
      </c>
      <c r="AA18" s="959">
        <f t="shared" ref="AA18:AA81" si="4">SUM(Q18:V18)</f>
        <v>0</v>
      </c>
      <c r="AC18" s="162">
        <f t="shared" ref="AC18:AC81" si="5">IF(C18="",X18,C18-X18)</f>
        <v>0</v>
      </c>
      <c r="AD18" s="158">
        <f t="shared" ref="AD18:AD81" si="6">IF(C18="",Y18,C18-Y18)</f>
        <v>0</v>
      </c>
      <c r="AE18" s="158">
        <f t="shared" ref="AE18:AE81" si="7">IF(C18="",Z18,C18-Z18)</f>
        <v>0</v>
      </c>
      <c r="AF18" s="163">
        <f t="shared" ref="AF18:AF81" si="8">IF(C18="",AA18,C18-AA18)</f>
        <v>0</v>
      </c>
    </row>
    <row r="19" spans="1:32" x14ac:dyDescent="0.25">
      <c r="A19" s="150" t="str">
        <f>IF(ISBLANK('C1'!A19),"",'C1'!A19)</f>
        <v/>
      </c>
      <c r="B19" s="153" t="str">
        <f>IF(ISBLANK('C1'!B19),"",'C1'!B19)</f>
        <v/>
      </c>
      <c r="C19" s="266" t="str">
        <f>IF(ISBLANK('C1'!R19),"",'C1'!R19)</f>
        <v/>
      </c>
      <c r="D19" s="205"/>
      <c r="E19" s="206"/>
      <c r="F19" s="206"/>
      <c r="G19" s="206"/>
      <c r="H19" s="206"/>
      <c r="I19" s="206"/>
      <c r="J19" s="208"/>
      <c r="K19" s="498"/>
      <c r="L19" s="209"/>
      <c r="M19" s="207"/>
      <c r="N19" s="207"/>
      <c r="O19" s="207"/>
      <c r="P19" s="207"/>
      <c r="Q19" s="208"/>
      <c r="R19" s="206"/>
      <c r="S19" s="206"/>
      <c r="T19" s="206"/>
      <c r="U19" s="206"/>
      <c r="V19" s="209"/>
      <c r="X19" s="162">
        <f t="shared" si="1"/>
        <v>0</v>
      </c>
      <c r="Y19" s="158">
        <f t="shared" si="2"/>
        <v>0</v>
      </c>
      <c r="Z19" s="158">
        <f t="shared" si="3"/>
        <v>0</v>
      </c>
      <c r="AA19" s="959">
        <f t="shared" si="4"/>
        <v>0</v>
      </c>
      <c r="AC19" s="162">
        <f t="shared" si="5"/>
        <v>0</v>
      </c>
      <c r="AD19" s="158">
        <f t="shared" si="6"/>
        <v>0</v>
      </c>
      <c r="AE19" s="158">
        <f t="shared" si="7"/>
        <v>0</v>
      </c>
      <c r="AF19" s="163">
        <f t="shared" si="8"/>
        <v>0</v>
      </c>
    </row>
    <row r="20" spans="1:32" x14ac:dyDescent="0.25">
      <c r="A20" s="150" t="str">
        <f>IF(ISBLANK('C1'!A20),"",'C1'!A20)</f>
        <v/>
      </c>
      <c r="B20" s="153" t="str">
        <f>IF(ISBLANK('C1'!B20),"",'C1'!B20)</f>
        <v/>
      </c>
      <c r="C20" s="266" t="str">
        <f>IF(ISBLANK('C1'!R20),"",'C1'!R20)</f>
        <v/>
      </c>
      <c r="D20" s="205"/>
      <c r="E20" s="206"/>
      <c r="F20" s="206"/>
      <c r="G20" s="206"/>
      <c r="H20" s="206"/>
      <c r="I20" s="206"/>
      <c r="J20" s="208"/>
      <c r="K20" s="498"/>
      <c r="L20" s="209"/>
      <c r="M20" s="207"/>
      <c r="N20" s="207"/>
      <c r="O20" s="207"/>
      <c r="P20" s="207"/>
      <c r="Q20" s="208"/>
      <c r="R20" s="206"/>
      <c r="S20" s="206"/>
      <c r="T20" s="206"/>
      <c r="U20" s="206"/>
      <c r="V20" s="209"/>
      <c r="X20" s="162">
        <f t="shared" si="1"/>
        <v>0</v>
      </c>
      <c r="Y20" s="158">
        <f t="shared" si="2"/>
        <v>0</v>
      </c>
      <c r="Z20" s="158">
        <f t="shared" si="3"/>
        <v>0</v>
      </c>
      <c r="AA20" s="959">
        <f t="shared" si="4"/>
        <v>0</v>
      </c>
      <c r="AC20" s="162">
        <f t="shared" si="5"/>
        <v>0</v>
      </c>
      <c r="AD20" s="158">
        <f t="shared" si="6"/>
        <v>0</v>
      </c>
      <c r="AE20" s="158">
        <f t="shared" si="7"/>
        <v>0</v>
      </c>
      <c r="AF20" s="163">
        <f t="shared" si="8"/>
        <v>0</v>
      </c>
    </row>
    <row r="21" spans="1:32" x14ac:dyDescent="0.25">
      <c r="A21" s="150" t="str">
        <f>IF(ISBLANK('C1'!A21),"",'C1'!A21)</f>
        <v/>
      </c>
      <c r="B21" s="153" t="str">
        <f>IF(ISBLANK('C1'!B21),"",'C1'!B21)</f>
        <v/>
      </c>
      <c r="C21" s="266" t="str">
        <f>IF(ISBLANK('C1'!R21),"",'C1'!R21)</f>
        <v/>
      </c>
      <c r="D21" s="205"/>
      <c r="E21" s="206"/>
      <c r="F21" s="206"/>
      <c r="G21" s="206"/>
      <c r="H21" s="206"/>
      <c r="I21" s="206"/>
      <c r="J21" s="208"/>
      <c r="K21" s="498"/>
      <c r="L21" s="209"/>
      <c r="M21" s="207"/>
      <c r="N21" s="207"/>
      <c r="O21" s="207"/>
      <c r="P21" s="207"/>
      <c r="Q21" s="208"/>
      <c r="R21" s="206"/>
      <c r="S21" s="206"/>
      <c r="T21" s="206"/>
      <c r="U21" s="206"/>
      <c r="V21" s="209"/>
      <c r="X21" s="162">
        <f t="shared" si="1"/>
        <v>0</v>
      </c>
      <c r="Y21" s="158">
        <f t="shared" si="2"/>
        <v>0</v>
      </c>
      <c r="Z21" s="158">
        <f t="shared" si="3"/>
        <v>0</v>
      </c>
      <c r="AA21" s="959">
        <f t="shared" si="4"/>
        <v>0</v>
      </c>
      <c r="AC21" s="162">
        <f t="shared" si="5"/>
        <v>0</v>
      </c>
      <c r="AD21" s="158">
        <f t="shared" si="6"/>
        <v>0</v>
      </c>
      <c r="AE21" s="158">
        <f t="shared" si="7"/>
        <v>0</v>
      </c>
      <c r="AF21" s="163">
        <f t="shared" si="8"/>
        <v>0</v>
      </c>
    </row>
    <row r="22" spans="1:32" x14ac:dyDescent="0.25">
      <c r="A22" s="150" t="str">
        <f>IF(ISBLANK('C1'!A22),"",'C1'!A22)</f>
        <v/>
      </c>
      <c r="B22" s="153" t="str">
        <f>IF(ISBLANK('C1'!B22),"",'C1'!B22)</f>
        <v/>
      </c>
      <c r="C22" s="266" t="str">
        <f>IF(ISBLANK('C1'!R22),"",'C1'!R22)</f>
        <v/>
      </c>
      <c r="D22" s="205"/>
      <c r="E22" s="206"/>
      <c r="F22" s="206"/>
      <c r="G22" s="206"/>
      <c r="H22" s="206"/>
      <c r="I22" s="206"/>
      <c r="J22" s="208"/>
      <c r="K22" s="498"/>
      <c r="L22" s="209"/>
      <c r="M22" s="207"/>
      <c r="N22" s="207"/>
      <c r="O22" s="207"/>
      <c r="P22" s="207"/>
      <c r="Q22" s="208"/>
      <c r="R22" s="206"/>
      <c r="S22" s="206"/>
      <c r="T22" s="206"/>
      <c r="U22" s="206"/>
      <c r="V22" s="209"/>
      <c r="X22" s="162">
        <f t="shared" si="1"/>
        <v>0</v>
      </c>
      <c r="Y22" s="158">
        <f t="shared" si="2"/>
        <v>0</v>
      </c>
      <c r="Z22" s="158">
        <f t="shared" si="3"/>
        <v>0</v>
      </c>
      <c r="AA22" s="959">
        <f t="shared" si="4"/>
        <v>0</v>
      </c>
      <c r="AC22" s="162">
        <f t="shared" si="5"/>
        <v>0</v>
      </c>
      <c r="AD22" s="158">
        <f t="shared" si="6"/>
        <v>0</v>
      </c>
      <c r="AE22" s="158">
        <f t="shared" si="7"/>
        <v>0</v>
      </c>
      <c r="AF22" s="163">
        <f t="shared" si="8"/>
        <v>0</v>
      </c>
    </row>
    <row r="23" spans="1:32" x14ac:dyDescent="0.25">
      <c r="A23" s="150" t="str">
        <f>IF(ISBLANK('C1'!A23),"",'C1'!A23)</f>
        <v/>
      </c>
      <c r="B23" s="153" t="str">
        <f>IF(ISBLANK('C1'!B23),"",'C1'!B23)</f>
        <v/>
      </c>
      <c r="C23" s="266" t="str">
        <f>IF(ISBLANK('C1'!R23),"",'C1'!R23)</f>
        <v/>
      </c>
      <c r="D23" s="205"/>
      <c r="E23" s="206"/>
      <c r="F23" s="206"/>
      <c r="G23" s="206"/>
      <c r="H23" s="206"/>
      <c r="I23" s="206"/>
      <c r="J23" s="208"/>
      <c r="K23" s="498"/>
      <c r="L23" s="209"/>
      <c r="M23" s="207"/>
      <c r="N23" s="207"/>
      <c r="O23" s="207"/>
      <c r="P23" s="207"/>
      <c r="Q23" s="208"/>
      <c r="R23" s="206"/>
      <c r="S23" s="206"/>
      <c r="T23" s="206"/>
      <c r="U23" s="206"/>
      <c r="V23" s="209"/>
      <c r="X23" s="162">
        <f t="shared" si="1"/>
        <v>0</v>
      </c>
      <c r="Y23" s="158">
        <f t="shared" si="2"/>
        <v>0</v>
      </c>
      <c r="Z23" s="158">
        <f t="shared" si="3"/>
        <v>0</v>
      </c>
      <c r="AA23" s="959">
        <f t="shared" si="4"/>
        <v>0</v>
      </c>
      <c r="AC23" s="162">
        <f t="shared" si="5"/>
        <v>0</v>
      </c>
      <c r="AD23" s="158">
        <f t="shared" si="6"/>
        <v>0</v>
      </c>
      <c r="AE23" s="158">
        <f t="shared" si="7"/>
        <v>0</v>
      </c>
      <c r="AF23" s="163">
        <f t="shared" si="8"/>
        <v>0</v>
      </c>
    </row>
    <row r="24" spans="1:32" x14ac:dyDescent="0.25">
      <c r="A24" s="150" t="str">
        <f>IF(ISBLANK('C1'!A24),"",'C1'!A24)</f>
        <v/>
      </c>
      <c r="B24" s="153" t="str">
        <f>IF(ISBLANK('C1'!B24),"",'C1'!B24)</f>
        <v/>
      </c>
      <c r="C24" s="266" t="str">
        <f>IF(ISBLANK('C1'!R24),"",'C1'!R24)</f>
        <v/>
      </c>
      <c r="D24" s="205"/>
      <c r="E24" s="206"/>
      <c r="F24" s="206"/>
      <c r="G24" s="206"/>
      <c r="H24" s="206"/>
      <c r="I24" s="206"/>
      <c r="J24" s="208"/>
      <c r="K24" s="498"/>
      <c r="L24" s="209"/>
      <c r="M24" s="207"/>
      <c r="N24" s="207"/>
      <c r="O24" s="207"/>
      <c r="P24" s="207"/>
      <c r="Q24" s="208"/>
      <c r="R24" s="206"/>
      <c r="S24" s="206"/>
      <c r="T24" s="206"/>
      <c r="U24" s="206"/>
      <c r="V24" s="209"/>
      <c r="X24" s="162">
        <f t="shared" si="1"/>
        <v>0</v>
      </c>
      <c r="Y24" s="158">
        <f t="shared" si="2"/>
        <v>0</v>
      </c>
      <c r="Z24" s="158">
        <f t="shared" si="3"/>
        <v>0</v>
      </c>
      <c r="AA24" s="959">
        <f t="shared" si="4"/>
        <v>0</v>
      </c>
      <c r="AC24" s="162">
        <f t="shared" si="5"/>
        <v>0</v>
      </c>
      <c r="AD24" s="158">
        <f t="shared" si="6"/>
        <v>0</v>
      </c>
      <c r="AE24" s="158">
        <f t="shared" si="7"/>
        <v>0</v>
      </c>
      <c r="AF24" s="163">
        <f t="shared" si="8"/>
        <v>0</v>
      </c>
    </row>
    <row r="25" spans="1:32" x14ac:dyDescent="0.25">
      <c r="A25" s="150" t="str">
        <f>IF(ISBLANK('C1'!A25),"",'C1'!A25)</f>
        <v/>
      </c>
      <c r="B25" s="153" t="str">
        <f>IF(ISBLANK('C1'!B25),"",'C1'!B25)</f>
        <v/>
      </c>
      <c r="C25" s="266" t="str">
        <f>IF(ISBLANK('C1'!R25),"",'C1'!R25)</f>
        <v/>
      </c>
      <c r="D25" s="205"/>
      <c r="E25" s="206"/>
      <c r="F25" s="206"/>
      <c r="G25" s="206"/>
      <c r="H25" s="206"/>
      <c r="I25" s="206"/>
      <c r="J25" s="208"/>
      <c r="K25" s="498"/>
      <c r="L25" s="209"/>
      <c r="M25" s="207"/>
      <c r="N25" s="207"/>
      <c r="O25" s="207"/>
      <c r="P25" s="207"/>
      <c r="Q25" s="208"/>
      <c r="R25" s="206"/>
      <c r="S25" s="206"/>
      <c r="T25" s="206"/>
      <c r="U25" s="206"/>
      <c r="V25" s="209"/>
      <c r="X25" s="162">
        <f t="shared" si="1"/>
        <v>0</v>
      </c>
      <c r="Y25" s="158">
        <f t="shared" si="2"/>
        <v>0</v>
      </c>
      <c r="Z25" s="158">
        <f t="shared" si="3"/>
        <v>0</v>
      </c>
      <c r="AA25" s="959">
        <f t="shared" si="4"/>
        <v>0</v>
      </c>
      <c r="AC25" s="162">
        <f t="shared" si="5"/>
        <v>0</v>
      </c>
      <c r="AD25" s="158">
        <f t="shared" si="6"/>
        <v>0</v>
      </c>
      <c r="AE25" s="158">
        <f t="shared" si="7"/>
        <v>0</v>
      </c>
      <c r="AF25" s="163">
        <f t="shared" si="8"/>
        <v>0</v>
      </c>
    </row>
    <row r="26" spans="1:32" x14ac:dyDescent="0.25">
      <c r="A26" s="150" t="str">
        <f>IF(ISBLANK('C1'!A26),"",'C1'!A26)</f>
        <v/>
      </c>
      <c r="B26" s="153" t="str">
        <f>IF(ISBLANK('C1'!B26),"",'C1'!B26)</f>
        <v/>
      </c>
      <c r="C26" s="266" t="str">
        <f>IF(ISBLANK('C1'!R26),"",'C1'!R26)</f>
        <v/>
      </c>
      <c r="D26" s="205"/>
      <c r="E26" s="206"/>
      <c r="F26" s="206"/>
      <c r="G26" s="206"/>
      <c r="H26" s="206"/>
      <c r="I26" s="206"/>
      <c r="J26" s="208"/>
      <c r="K26" s="498"/>
      <c r="L26" s="209"/>
      <c r="M26" s="207"/>
      <c r="N26" s="207"/>
      <c r="O26" s="207"/>
      <c r="P26" s="207"/>
      <c r="Q26" s="208"/>
      <c r="R26" s="206"/>
      <c r="S26" s="206"/>
      <c r="T26" s="206"/>
      <c r="U26" s="206"/>
      <c r="V26" s="209"/>
      <c r="X26" s="162">
        <f t="shared" si="1"/>
        <v>0</v>
      </c>
      <c r="Y26" s="158">
        <f t="shared" si="2"/>
        <v>0</v>
      </c>
      <c r="Z26" s="158">
        <f t="shared" si="3"/>
        <v>0</v>
      </c>
      <c r="AA26" s="959">
        <f t="shared" si="4"/>
        <v>0</v>
      </c>
      <c r="AC26" s="162">
        <f t="shared" si="5"/>
        <v>0</v>
      </c>
      <c r="AD26" s="158">
        <f t="shared" si="6"/>
        <v>0</v>
      </c>
      <c r="AE26" s="158">
        <f t="shared" si="7"/>
        <v>0</v>
      </c>
      <c r="AF26" s="163">
        <f t="shared" si="8"/>
        <v>0</v>
      </c>
    </row>
    <row r="27" spans="1:32" x14ac:dyDescent="0.25">
      <c r="A27" s="150" t="str">
        <f>IF(ISBLANK('C1'!A27),"",'C1'!A27)</f>
        <v/>
      </c>
      <c r="B27" s="153" t="str">
        <f>IF(ISBLANK('C1'!B27),"",'C1'!B27)</f>
        <v/>
      </c>
      <c r="C27" s="266" t="str">
        <f>IF(ISBLANK('C1'!R27),"",'C1'!R27)</f>
        <v/>
      </c>
      <c r="D27" s="205"/>
      <c r="E27" s="206"/>
      <c r="F27" s="206"/>
      <c r="G27" s="206"/>
      <c r="H27" s="206"/>
      <c r="I27" s="206"/>
      <c r="J27" s="208"/>
      <c r="K27" s="498"/>
      <c r="L27" s="209"/>
      <c r="M27" s="207"/>
      <c r="N27" s="207"/>
      <c r="O27" s="207"/>
      <c r="P27" s="207"/>
      <c r="Q27" s="208"/>
      <c r="R27" s="206"/>
      <c r="S27" s="206"/>
      <c r="T27" s="206"/>
      <c r="U27" s="206"/>
      <c r="V27" s="209"/>
      <c r="X27" s="162">
        <f t="shared" si="1"/>
        <v>0</v>
      </c>
      <c r="Y27" s="158">
        <f t="shared" si="2"/>
        <v>0</v>
      </c>
      <c r="Z27" s="158">
        <f t="shared" si="3"/>
        <v>0</v>
      </c>
      <c r="AA27" s="959">
        <f t="shared" si="4"/>
        <v>0</v>
      </c>
      <c r="AC27" s="162">
        <f t="shared" si="5"/>
        <v>0</v>
      </c>
      <c r="AD27" s="158">
        <f t="shared" si="6"/>
        <v>0</v>
      </c>
      <c r="AE27" s="158">
        <f t="shared" si="7"/>
        <v>0</v>
      </c>
      <c r="AF27" s="163">
        <f t="shared" si="8"/>
        <v>0</v>
      </c>
    </row>
    <row r="28" spans="1:32" x14ac:dyDescent="0.25">
      <c r="A28" s="150" t="str">
        <f>IF(ISBLANK('C1'!A28),"",'C1'!A28)</f>
        <v/>
      </c>
      <c r="B28" s="153" t="str">
        <f>IF(ISBLANK('C1'!B28),"",'C1'!B28)</f>
        <v/>
      </c>
      <c r="C28" s="266" t="str">
        <f>IF(ISBLANK('C1'!R28),"",'C1'!R28)</f>
        <v/>
      </c>
      <c r="D28" s="205"/>
      <c r="E28" s="206"/>
      <c r="F28" s="206"/>
      <c r="G28" s="206"/>
      <c r="H28" s="206"/>
      <c r="I28" s="206"/>
      <c r="J28" s="208"/>
      <c r="K28" s="498"/>
      <c r="L28" s="209"/>
      <c r="M28" s="207"/>
      <c r="N28" s="207"/>
      <c r="O28" s="207"/>
      <c r="P28" s="207"/>
      <c r="Q28" s="208"/>
      <c r="R28" s="206"/>
      <c r="S28" s="206"/>
      <c r="T28" s="206"/>
      <c r="U28" s="206"/>
      <c r="V28" s="209"/>
      <c r="X28" s="162">
        <f t="shared" si="1"/>
        <v>0</v>
      </c>
      <c r="Y28" s="158">
        <f t="shared" si="2"/>
        <v>0</v>
      </c>
      <c r="Z28" s="158">
        <f t="shared" si="3"/>
        <v>0</v>
      </c>
      <c r="AA28" s="959">
        <f t="shared" si="4"/>
        <v>0</v>
      </c>
      <c r="AC28" s="162">
        <f t="shared" si="5"/>
        <v>0</v>
      </c>
      <c r="AD28" s="158">
        <f t="shared" si="6"/>
        <v>0</v>
      </c>
      <c r="AE28" s="158">
        <f t="shared" si="7"/>
        <v>0</v>
      </c>
      <c r="AF28" s="163">
        <f t="shared" si="8"/>
        <v>0</v>
      </c>
    </row>
    <row r="29" spans="1:32" x14ac:dyDescent="0.25">
      <c r="A29" s="150" t="str">
        <f>IF(ISBLANK('C1'!A29),"",'C1'!A29)</f>
        <v/>
      </c>
      <c r="B29" s="153" t="str">
        <f>IF(ISBLANK('C1'!B29),"",'C1'!B29)</f>
        <v/>
      </c>
      <c r="C29" s="266" t="str">
        <f>IF(ISBLANK('C1'!R29),"",'C1'!R29)</f>
        <v/>
      </c>
      <c r="D29" s="205"/>
      <c r="E29" s="206"/>
      <c r="F29" s="206"/>
      <c r="G29" s="206"/>
      <c r="H29" s="206"/>
      <c r="I29" s="206"/>
      <c r="J29" s="208"/>
      <c r="K29" s="498"/>
      <c r="L29" s="209"/>
      <c r="M29" s="207"/>
      <c r="N29" s="207"/>
      <c r="O29" s="207"/>
      <c r="P29" s="207"/>
      <c r="Q29" s="208"/>
      <c r="R29" s="206"/>
      <c r="S29" s="206"/>
      <c r="T29" s="206"/>
      <c r="U29" s="206"/>
      <c r="V29" s="209"/>
      <c r="X29" s="162">
        <f t="shared" si="1"/>
        <v>0</v>
      </c>
      <c r="Y29" s="158">
        <f t="shared" si="2"/>
        <v>0</v>
      </c>
      <c r="Z29" s="158">
        <f t="shared" si="3"/>
        <v>0</v>
      </c>
      <c r="AA29" s="959">
        <f t="shared" si="4"/>
        <v>0</v>
      </c>
      <c r="AC29" s="162">
        <f t="shared" si="5"/>
        <v>0</v>
      </c>
      <c r="AD29" s="158">
        <f t="shared" si="6"/>
        <v>0</v>
      </c>
      <c r="AE29" s="158">
        <f t="shared" si="7"/>
        <v>0</v>
      </c>
      <c r="AF29" s="163">
        <f t="shared" si="8"/>
        <v>0</v>
      </c>
    </row>
    <row r="30" spans="1:32" x14ac:dyDescent="0.25">
      <c r="A30" s="150" t="str">
        <f>IF(ISBLANK('C1'!A30),"",'C1'!A30)</f>
        <v/>
      </c>
      <c r="B30" s="153" t="str">
        <f>IF(ISBLANK('C1'!B30),"",'C1'!B30)</f>
        <v/>
      </c>
      <c r="C30" s="266" t="str">
        <f>IF(ISBLANK('C1'!R30),"",'C1'!R30)</f>
        <v/>
      </c>
      <c r="D30" s="205"/>
      <c r="E30" s="206"/>
      <c r="F30" s="206"/>
      <c r="G30" s="206"/>
      <c r="H30" s="206"/>
      <c r="I30" s="206"/>
      <c r="J30" s="208"/>
      <c r="K30" s="498"/>
      <c r="L30" s="209"/>
      <c r="M30" s="207"/>
      <c r="N30" s="207"/>
      <c r="O30" s="207"/>
      <c r="P30" s="207"/>
      <c r="Q30" s="208"/>
      <c r="R30" s="206"/>
      <c r="S30" s="206"/>
      <c r="T30" s="206"/>
      <c r="U30" s="206"/>
      <c r="V30" s="209"/>
      <c r="X30" s="162">
        <f t="shared" si="1"/>
        <v>0</v>
      </c>
      <c r="Y30" s="158">
        <f t="shared" si="2"/>
        <v>0</v>
      </c>
      <c r="Z30" s="158">
        <f t="shared" si="3"/>
        <v>0</v>
      </c>
      <c r="AA30" s="959">
        <f t="shared" si="4"/>
        <v>0</v>
      </c>
      <c r="AC30" s="162">
        <f t="shared" si="5"/>
        <v>0</v>
      </c>
      <c r="AD30" s="158">
        <f t="shared" si="6"/>
        <v>0</v>
      </c>
      <c r="AE30" s="158">
        <f t="shared" si="7"/>
        <v>0</v>
      </c>
      <c r="AF30" s="163">
        <f t="shared" si="8"/>
        <v>0</v>
      </c>
    </row>
    <row r="31" spans="1:32" x14ac:dyDescent="0.25">
      <c r="A31" s="150" t="str">
        <f>IF(ISBLANK('C1'!A31),"",'C1'!A31)</f>
        <v/>
      </c>
      <c r="B31" s="153" t="str">
        <f>IF(ISBLANK('C1'!B31),"",'C1'!B31)</f>
        <v/>
      </c>
      <c r="C31" s="266" t="str">
        <f>IF(ISBLANK('C1'!R31),"",'C1'!R31)</f>
        <v/>
      </c>
      <c r="D31" s="205"/>
      <c r="E31" s="206"/>
      <c r="F31" s="206"/>
      <c r="G31" s="206"/>
      <c r="H31" s="206"/>
      <c r="I31" s="206"/>
      <c r="J31" s="208"/>
      <c r="K31" s="498"/>
      <c r="L31" s="209"/>
      <c r="M31" s="207"/>
      <c r="N31" s="207"/>
      <c r="O31" s="207"/>
      <c r="P31" s="207"/>
      <c r="Q31" s="208"/>
      <c r="R31" s="206"/>
      <c r="S31" s="206"/>
      <c r="T31" s="206"/>
      <c r="U31" s="206"/>
      <c r="V31" s="209"/>
      <c r="X31" s="162">
        <f t="shared" si="1"/>
        <v>0</v>
      </c>
      <c r="Y31" s="158">
        <f t="shared" si="2"/>
        <v>0</v>
      </c>
      <c r="Z31" s="158">
        <f t="shared" si="3"/>
        <v>0</v>
      </c>
      <c r="AA31" s="959">
        <f t="shared" si="4"/>
        <v>0</v>
      </c>
      <c r="AC31" s="162">
        <f t="shared" si="5"/>
        <v>0</v>
      </c>
      <c r="AD31" s="158">
        <f t="shared" si="6"/>
        <v>0</v>
      </c>
      <c r="AE31" s="158">
        <f t="shared" si="7"/>
        <v>0</v>
      </c>
      <c r="AF31" s="163">
        <f t="shared" si="8"/>
        <v>0</v>
      </c>
    </row>
    <row r="32" spans="1:32" x14ac:dyDescent="0.25">
      <c r="A32" s="150" t="str">
        <f>IF(ISBLANK('C1'!A32),"",'C1'!A32)</f>
        <v/>
      </c>
      <c r="B32" s="153" t="str">
        <f>IF(ISBLANK('C1'!B32),"",'C1'!B32)</f>
        <v/>
      </c>
      <c r="C32" s="266" t="str">
        <f>IF(ISBLANK('C1'!R32),"",'C1'!R32)</f>
        <v/>
      </c>
      <c r="D32" s="205"/>
      <c r="E32" s="206"/>
      <c r="F32" s="206"/>
      <c r="G32" s="206"/>
      <c r="H32" s="206"/>
      <c r="I32" s="206"/>
      <c r="J32" s="208"/>
      <c r="K32" s="498"/>
      <c r="L32" s="209"/>
      <c r="M32" s="207"/>
      <c r="N32" s="207"/>
      <c r="O32" s="207"/>
      <c r="P32" s="207"/>
      <c r="Q32" s="208"/>
      <c r="R32" s="206"/>
      <c r="S32" s="206"/>
      <c r="T32" s="206"/>
      <c r="U32" s="206"/>
      <c r="V32" s="209"/>
      <c r="X32" s="162">
        <f t="shared" si="1"/>
        <v>0</v>
      </c>
      <c r="Y32" s="158">
        <f t="shared" si="2"/>
        <v>0</v>
      </c>
      <c r="Z32" s="158">
        <f t="shared" si="3"/>
        <v>0</v>
      </c>
      <c r="AA32" s="959">
        <f t="shared" si="4"/>
        <v>0</v>
      </c>
      <c r="AC32" s="162">
        <f t="shared" si="5"/>
        <v>0</v>
      </c>
      <c r="AD32" s="158">
        <f t="shared" si="6"/>
        <v>0</v>
      </c>
      <c r="AE32" s="158">
        <f t="shared" si="7"/>
        <v>0</v>
      </c>
      <c r="AF32" s="163">
        <f t="shared" si="8"/>
        <v>0</v>
      </c>
    </row>
    <row r="33" spans="1:32" x14ac:dyDescent="0.25">
      <c r="A33" s="150" t="str">
        <f>IF(ISBLANK('C1'!A33),"",'C1'!A33)</f>
        <v/>
      </c>
      <c r="B33" s="153" t="str">
        <f>IF(ISBLANK('C1'!B33),"",'C1'!B33)</f>
        <v/>
      </c>
      <c r="C33" s="266" t="str">
        <f>IF(ISBLANK('C1'!R33),"",'C1'!R33)</f>
        <v/>
      </c>
      <c r="D33" s="205"/>
      <c r="E33" s="206"/>
      <c r="F33" s="206"/>
      <c r="G33" s="206"/>
      <c r="H33" s="206"/>
      <c r="I33" s="206"/>
      <c r="J33" s="208"/>
      <c r="K33" s="498"/>
      <c r="L33" s="209"/>
      <c r="M33" s="207"/>
      <c r="N33" s="207"/>
      <c r="O33" s="207"/>
      <c r="P33" s="207"/>
      <c r="Q33" s="208"/>
      <c r="R33" s="206"/>
      <c r="S33" s="206"/>
      <c r="T33" s="206"/>
      <c r="U33" s="206"/>
      <c r="V33" s="209"/>
      <c r="X33" s="162">
        <f t="shared" si="1"/>
        <v>0</v>
      </c>
      <c r="Y33" s="158">
        <f t="shared" si="2"/>
        <v>0</v>
      </c>
      <c r="Z33" s="158">
        <f t="shared" si="3"/>
        <v>0</v>
      </c>
      <c r="AA33" s="959">
        <f t="shared" si="4"/>
        <v>0</v>
      </c>
      <c r="AC33" s="162">
        <f t="shared" si="5"/>
        <v>0</v>
      </c>
      <c r="AD33" s="158">
        <f t="shared" si="6"/>
        <v>0</v>
      </c>
      <c r="AE33" s="158">
        <f t="shared" si="7"/>
        <v>0</v>
      </c>
      <c r="AF33" s="163">
        <f t="shared" si="8"/>
        <v>0</v>
      </c>
    </row>
    <row r="34" spans="1:32" x14ac:dyDescent="0.25">
      <c r="A34" s="150" t="str">
        <f>IF(ISBLANK('C1'!A34),"",'C1'!A34)</f>
        <v/>
      </c>
      <c r="B34" s="153" t="str">
        <f>IF(ISBLANK('C1'!B34),"",'C1'!B34)</f>
        <v/>
      </c>
      <c r="C34" s="266" t="str">
        <f>IF(ISBLANK('C1'!R34),"",'C1'!R34)</f>
        <v/>
      </c>
      <c r="D34" s="205"/>
      <c r="E34" s="206"/>
      <c r="F34" s="206"/>
      <c r="G34" s="206"/>
      <c r="H34" s="206"/>
      <c r="I34" s="206"/>
      <c r="J34" s="208"/>
      <c r="K34" s="498"/>
      <c r="L34" s="209"/>
      <c r="M34" s="207"/>
      <c r="N34" s="207"/>
      <c r="O34" s="207"/>
      <c r="P34" s="207"/>
      <c r="Q34" s="208"/>
      <c r="R34" s="206"/>
      <c r="S34" s="206"/>
      <c r="T34" s="206"/>
      <c r="U34" s="206"/>
      <c r="V34" s="209"/>
      <c r="X34" s="162">
        <f t="shared" si="1"/>
        <v>0</v>
      </c>
      <c r="Y34" s="158">
        <f t="shared" si="2"/>
        <v>0</v>
      </c>
      <c r="Z34" s="158">
        <f t="shared" si="3"/>
        <v>0</v>
      </c>
      <c r="AA34" s="959">
        <f t="shared" si="4"/>
        <v>0</v>
      </c>
      <c r="AC34" s="162">
        <f t="shared" si="5"/>
        <v>0</v>
      </c>
      <c r="AD34" s="158">
        <f t="shared" si="6"/>
        <v>0</v>
      </c>
      <c r="AE34" s="158">
        <f t="shared" si="7"/>
        <v>0</v>
      </c>
      <c r="AF34" s="163">
        <f t="shared" si="8"/>
        <v>0</v>
      </c>
    </row>
    <row r="35" spans="1:32" x14ac:dyDescent="0.25">
      <c r="A35" s="150" t="str">
        <f>IF(ISBLANK('C1'!A35),"",'C1'!A35)</f>
        <v/>
      </c>
      <c r="B35" s="153" t="str">
        <f>IF(ISBLANK('C1'!B35),"",'C1'!B35)</f>
        <v/>
      </c>
      <c r="C35" s="266" t="str">
        <f>IF(ISBLANK('C1'!R35),"",'C1'!R35)</f>
        <v/>
      </c>
      <c r="D35" s="205"/>
      <c r="E35" s="206"/>
      <c r="F35" s="206"/>
      <c r="G35" s="206"/>
      <c r="H35" s="206"/>
      <c r="I35" s="206"/>
      <c r="J35" s="208"/>
      <c r="K35" s="498"/>
      <c r="L35" s="209"/>
      <c r="M35" s="207"/>
      <c r="N35" s="207"/>
      <c r="O35" s="207"/>
      <c r="P35" s="207"/>
      <c r="Q35" s="208"/>
      <c r="R35" s="206"/>
      <c r="S35" s="206"/>
      <c r="T35" s="206"/>
      <c r="U35" s="206"/>
      <c r="V35" s="209"/>
      <c r="X35" s="162">
        <f t="shared" si="1"/>
        <v>0</v>
      </c>
      <c r="Y35" s="158">
        <f t="shared" si="2"/>
        <v>0</v>
      </c>
      <c r="Z35" s="158">
        <f t="shared" si="3"/>
        <v>0</v>
      </c>
      <c r="AA35" s="959">
        <f t="shared" si="4"/>
        <v>0</v>
      </c>
      <c r="AC35" s="162">
        <f t="shared" si="5"/>
        <v>0</v>
      </c>
      <c r="AD35" s="158">
        <f t="shared" si="6"/>
        <v>0</v>
      </c>
      <c r="AE35" s="158">
        <f t="shared" si="7"/>
        <v>0</v>
      </c>
      <c r="AF35" s="163">
        <f t="shared" si="8"/>
        <v>0</v>
      </c>
    </row>
    <row r="36" spans="1:32" x14ac:dyDescent="0.25">
      <c r="A36" s="150" t="str">
        <f>IF(ISBLANK('C1'!A36),"",'C1'!A36)</f>
        <v/>
      </c>
      <c r="B36" s="153" t="str">
        <f>IF(ISBLANK('C1'!B36),"",'C1'!B36)</f>
        <v/>
      </c>
      <c r="C36" s="266" t="str">
        <f>IF(ISBLANK('C1'!R36),"",'C1'!R36)</f>
        <v/>
      </c>
      <c r="D36" s="205"/>
      <c r="E36" s="206"/>
      <c r="F36" s="206"/>
      <c r="G36" s="206"/>
      <c r="H36" s="206"/>
      <c r="I36" s="206"/>
      <c r="J36" s="208"/>
      <c r="K36" s="498"/>
      <c r="L36" s="209"/>
      <c r="M36" s="207"/>
      <c r="N36" s="207"/>
      <c r="O36" s="207"/>
      <c r="P36" s="207"/>
      <c r="Q36" s="208"/>
      <c r="R36" s="206"/>
      <c r="S36" s="206"/>
      <c r="T36" s="206"/>
      <c r="U36" s="206"/>
      <c r="V36" s="209"/>
      <c r="X36" s="162">
        <f t="shared" si="1"/>
        <v>0</v>
      </c>
      <c r="Y36" s="158">
        <f t="shared" si="2"/>
        <v>0</v>
      </c>
      <c r="Z36" s="158">
        <f t="shared" si="3"/>
        <v>0</v>
      </c>
      <c r="AA36" s="959">
        <f t="shared" si="4"/>
        <v>0</v>
      </c>
      <c r="AC36" s="162">
        <f t="shared" si="5"/>
        <v>0</v>
      </c>
      <c r="AD36" s="158">
        <f t="shared" si="6"/>
        <v>0</v>
      </c>
      <c r="AE36" s="158">
        <f t="shared" si="7"/>
        <v>0</v>
      </c>
      <c r="AF36" s="163">
        <f t="shared" si="8"/>
        <v>0</v>
      </c>
    </row>
    <row r="37" spans="1:32" x14ac:dyDescent="0.25">
      <c r="A37" s="150" t="str">
        <f>IF(ISBLANK('C1'!A37),"",'C1'!A37)</f>
        <v/>
      </c>
      <c r="B37" s="153" t="str">
        <f>IF(ISBLANK('C1'!B37),"",'C1'!B37)</f>
        <v/>
      </c>
      <c r="C37" s="266" t="str">
        <f>IF(ISBLANK('C1'!R37),"",'C1'!R37)</f>
        <v/>
      </c>
      <c r="D37" s="205"/>
      <c r="E37" s="206"/>
      <c r="F37" s="206"/>
      <c r="G37" s="206"/>
      <c r="H37" s="206"/>
      <c r="I37" s="206"/>
      <c r="J37" s="208"/>
      <c r="K37" s="498"/>
      <c r="L37" s="209"/>
      <c r="M37" s="207"/>
      <c r="N37" s="207"/>
      <c r="O37" s="207"/>
      <c r="P37" s="207"/>
      <c r="Q37" s="208"/>
      <c r="R37" s="206"/>
      <c r="S37" s="206"/>
      <c r="T37" s="206"/>
      <c r="U37" s="206"/>
      <c r="V37" s="209"/>
      <c r="X37" s="162">
        <f t="shared" si="1"/>
        <v>0</v>
      </c>
      <c r="Y37" s="158">
        <f t="shared" si="2"/>
        <v>0</v>
      </c>
      <c r="Z37" s="158">
        <f t="shared" si="3"/>
        <v>0</v>
      </c>
      <c r="AA37" s="959">
        <f t="shared" si="4"/>
        <v>0</v>
      </c>
      <c r="AC37" s="162">
        <f t="shared" si="5"/>
        <v>0</v>
      </c>
      <c r="AD37" s="158">
        <f t="shared" si="6"/>
        <v>0</v>
      </c>
      <c r="AE37" s="158">
        <f t="shared" si="7"/>
        <v>0</v>
      </c>
      <c r="AF37" s="163">
        <f t="shared" si="8"/>
        <v>0</v>
      </c>
    </row>
    <row r="38" spans="1:32" x14ac:dyDescent="0.25">
      <c r="A38" s="150" t="str">
        <f>IF(ISBLANK('C1'!A38),"",'C1'!A38)</f>
        <v/>
      </c>
      <c r="B38" s="153" t="str">
        <f>IF(ISBLANK('C1'!B38),"",'C1'!B38)</f>
        <v/>
      </c>
      <c r="C38" s="266" t="str">
        <f>IF(ISBLANK('C1'!R38),"",'C1'!R38)</f>
        <v/>
      </c>
      <c r="D38" s="205"/>
      <c r="E38" s="206"/>
      <c r="F38" s="206"/>
      <c r="G38" s="206"/>
      <c r="H38" s="206"/>
      <c r="I38" s="206"/>
      <c r="J38" s="208"/>
      <c r="K38" s="498"/>
      <c r="L38" s="209"/>
      <c r="M38" s="207"/>
      <c r="N38" s="207"/>
      <c r="O38" s="207"/>
      <c r="P38" s="207"/>
      <c r="Q38" s="208"/>
      <c r="R38" s="206"/>
      <c r="S38" s="206"/>
      <c r="T38" s="206"/>
      <c r="U38" s="206"/>
      <c r="V38" s="209"/>
      <c r="X38" s="162">
        <f t="shared" si="1"/>
        <v>0</v>
      </c>
      <c r="Y38" s="158">
        <f t="shared" si="2"/>
        <v>0</v>
      </c>
      <c r="Z38" s="158">
        <f t="shared" si="3"/>
        <v>0</v>
      </c>
      <c r="AA38" s="959">
        <f t="shared" si="4"/>
        <v>0</v>
      </c>
      <c r="AC38" s="162">
        <f t="shared" si="5"/>
        <v>0</v>
      </c>
      <c r="AD38" s="158">
        <f t="shared" si="6"/>
        <v>0</v>
      </c>
      <c r="AE38" s="158">
        <f t="shared" si="7"/>
        <v>0</v>
      </c>
      <c r="AF38" s="163">
        <f t="shared" si="8"/>
        <v>0</v>
      </c>
    </row>
    <row r="39" spans="1:32" x14ac:dyDescent="0.25">
      <c r="A39" s="150" t="str">
        <f>IF(ISBLANK('C1'!A39),"",'C1'!A39)</f>
        <v/>
      </c>
      <c r="B39" s="153" t="str">
        <f>IF(ISBLANK('C1'!B39),"",'C1'!B39)</f>
        <v/>
      </c>
      <c r="C39" s="266" t="str">
        <f>IF(ISBLANK('C1'!R39),"",'C1'!R39)</f>
        <v/>
      </c>
      <c r="D39" s="205"/>
      <c r="E39" s="206"/>
      <c r="F39" s="206"/>
      <c r="G39" s="206"/>
      <c r="H39" s="206"/>
      <c r="I39" s="206"/>
      <c r="J39" s="208"/>
      <c r="K39" s="498"/>
      <c r="L39" s="209"/>
      <c r="M39" s="207"/>
      <c r="N39" s="207"/>
      <c r="O39" s="207"/>
      <c r="P39" s="207"/>
      <c r="Q39" s="208"/>
      <c r="R39" s="206"/>
      <c r="S39" s="206"/>
      <c r="T39" s="206"/>
      <c r="U39" s="206"/>
      <c r="V39" s="209"/>
      <c r="X39" s="162">
        <f t="shared" si="1"/>
        <v>0</v>
      </c>
      <c r="Y39" s="158">
        <f t="shared" si="2"/>
        <v>0</v>
      </c>
      <c r="Z39" s="158">
        <f t="shared" si="3"/>
        <v>0</v>
      </c>
      <c r="AA39" s="959">
        <f t="shared" si="4"/>
        <v>0</v>
      </c>
      <c r="AC39" s="162">
        <f t="shared" si="5"/>
        <v>0</v>
      </c>
      <c r="AD39" s="158">
        <f t="shared" si="6"/>
        <v>0</v>
      </c>
      <c r="AE39" s="158">
        <f t="shared" si="7"/>
        <v>0</v>
      </c>
      <c r="AF39" s="163">
        <f t="shared" si="8"/>
        <v>0</v>
      </c>
    </row>
    <row r="40" spans="1:32" x14ac:dyDescent="0.25">
      <c r="A40" s="150" t="str">
        <f>IF(ISBLANK('C1'!A40),"",'C1'!A40)</f>
        <v/>
      </c>
      <c r="B40" s="153" t="str">
        <f>IF(ISBLANK('C1'!B40),"",'C1'!B40)</f>
        <v/>
      </c>
      <c r="C40" s="266" t="str">
        <f>IF(ISBLANK('C1'!R40),"",'C1'!R40)</f>
        <v/>
      </c>
      <c r="D40" s="205"/>
      <c r="E40" s="206"/>
      <c r="F40" s="206"/>
      <c r="G40" s="206"/>
      <c r="H40" s="206"/>
      <c r="I40" s="206"/>
      <c r="J40" s="208"/>
      <c r="K40" s="498"/>
      <c r="L40" s="209"/>
      <c r="M40" s="207"/>
      <c r="N40" s="207"/>
      <c r="O40" s="207"/>
      <c r="P40" s="207"/>
      <c r="Q40" s="208"/>
      <c r="R40" s="206"/>
      <c r="S40" s="206"/>
      <c r="T40" s="206"/>
      <c r="U40" s="206"/>
      <c r="V40" s="209"/>
      <c r="X40" s="162">
        <f t="shared" si="1"/>
        <v>0</v>
      </c>
      <c r="Y40" s="158">
        <f t="shared" si="2"/>
        <v>0</v>
      </c>
      <c r="Z40" s="158">
        <f t="shared" si="3"/>
        <v>0</v>
      </c>
      <c r="AA40" s="959">
        <f t="shared" si="4"/>
        <v>0</v>
      </c>
      <c r="AC40" s="162">
        <f t="shared" si="5"/>
        <v>0</v>
      </c>
      <c r="AD40" s="158">
        <f t="shared" si="6"/>
        <v>0</v>
      </c>
      <c r="AE40" s="158">
        <f t="shared" si="7"/>
        <v>0</v>
      </c>
      <c r="AF40" s="163">
        <f t="shared" si="8"/>
        <v>0</v>
      </c>
    </row>
    <row r="41" spans="1:32" x14ac:dyDescent="0.25">
      <c r="A41" s="150" t="str">
        <f>IF(ISBLANK('C1'!A41),"",'C1'!A41)</f>
        <v/>
      </c>
      <c r="B41" s="153" t="str">
        <f>IF(ISBLANK('C1'!B41),"",'C1'!B41)</f>
        <v/>
      </c>
      <c r="C41" s="266" t="str">
        <f>IF(ISBLANK('C1'!R41),"",'C1'!R41)</f>
        <v/>
      </c>
      <c r="D41" s="205"/>
      <c r="E41" s="206"/>
      <c r="F41" s="206"/>
      <c r="G41" s="206"/>
      <c r="H41" s="206"/>
      <c r="I41" s="206"/>
      <c r="J41" s="208"/>
      <c r="K41" s="498"/>
      <c r="L41" s="209"/>
      <c r="M41" s="207"/>
      <c r="N41" s="207"/>
      <c r="O41" s="207"/>
      <c r="P41" s="207"/>
      <c r="Q41" s="208"/>
      <c r="R41" s="206"/>
      <c r="S41" s="206"/>
      <c r="T41" s="206"/>
      <c r="U41" s="206"/>
      <c r="V41" s="209"/>
      <c r="X41" s="162">
        <f t="shared" si="1"/>
        <v>0</v>
      </c>
      <c r="Y41" s="158">
        <f t="shared" si="2"/>
        <v>0</v>
      </c>
      <c r="Z41" s="158">
        <f t="shared" si="3"/>
        <v>0</v>
      </c>
      <c r="AA41" s="959">
        <f t="shared" si="4"/>
        <v>0</v>
      </c>
      <c r="AC41" s="162">
        <f t="shared" si="5"/>
        <v>0</v>
      </c>
      <c r="AD41" s="158">
        <f t="shared" si="6"/>
        <v>0</v>
      </c>
      <c r="AE41" s="158">
        <f t="shared" si="7"/>
        <v>0</v>
      </c>
      <c r="AF41" s="163">
        <f t="shared" si="8"/>
        <v>0</v>
      </c>
    </row>
    <row r="42" spans="1:32" x14ac:dyDescent="0.25">
      <c r="A42" s="150" t="str">
        <f>IF(ISBLANK('C1'!A42),"",'C1'!A42)</f>
        <v/>
      </c>
      <c r="B42" s="153" t="str">
        <f>IF(ISBLANK('C1'!B42),"",'C1'!B42)</f>
        <v/>
      </c>
      <c r="C42" s="266" t="str">
        <f>IF(ISBLANK('C1'!R42),"",'C1'!R42)</f>
        <v/>
      </c>
      <c r="D42" s="205"/>
      <c r="E42" s="206"/>
      <c r="F42" s="206"/>
      <c r="G42" s="206"/>
      <c r="H42" s="206"/>
      <c r="I42" s="206"/>
      <c r="J42" s="208"/>
      <c r="K42" s="498"/>
      <c r="L42" s="209"/>
      <c r="M42" s="207"/>
      <c r="N42" s="207"/>
      <c r="O42" s="207"/>
      <c r="P42" s="207"/>
      <c r="Q42" s="208"/>
      <c r="R42" s="206"/>
      <c r="S42" s="206"/>
      <c r="T42" s="206"/>
      <c r="U42" s="206"/>
      <c r="V42" s="209"/>
      <c r="X42" s="162">
        <f t="shared" si="1"/>
        <v>0</v>
      </c>
      <c r="Y42" s="158">
        <f t="shared" si="2"/>
        <v>0</v>
      </c>
      <c r="Z42" s="158">
        <f t="shared" si="3"/>
        <v>0</v>
      </c>
      <c r="AA42" s="959">
        <f t="shared" si="4"/>
        <v>0</v>
      </c>
      <c r="AC42" s="162">
        <f t="shared" si="5"/>
        <v>0</v>
      </c>
      <c r="AD42" s="158">
        <f t="shared" si="6"/>
        <v>0</v>
      </c>
      <c r="AE42" s="158">
        <f t="shared" si="7"/>
        <v>0</v>
      </c>
      <c r="AF42" s="163">
        <f t="shared" si="8"/>
        <v>0</v>
      </c>
    </row>
    <row r="43" spans="1:32" x14ac:dyDescent="0.25">
      <c r="A43" s="150" t="str">
        <f>IF(ISBLANK('C1'!A43),"",'C1'!A43)</f>
        <v/>
      </c>
      <c r="B43" s="153" t="str">
        <f>IF(ISBLANK('C1'!B43),"",'C1'!B43)</f>
        <v/>
      </c>
      <c r="C43" s="266" t="str">
        <f>IF(ISBLANK('C1'!R43),"",'C1'!R43)</f>
        <v/>
      </c>
      <c r="D43" s="205"/>
      <c r="E43" s="206"/>
      <c r="F43" s="206"/>
      <c r="G43" s="206"/>
      <c r="H43" s="206"/>
      <c r="I43" s="206"/>
      <c r="J43" s="208"/>
      <c r="K43" s="498"/>
      <c r="L43" s="209"/>
      <c r="M43" s="207"/>
      <c r="N43" s="207"/>
      <c r="O43" s="207"/>
      <c r="P43" s="207"/>
      <c r="Q43" s="208"/>
      <c r="R43" s="206"/>
      <c r="S43" s="206"/>
      <c r="T43" s="206"/>
      <c r="U43" s="206"/>
      <c r="V43" s="209"/>
      <c r="X43" s="162">
        <f t="shared" si="1"/>
        <v>0</v>
      </c>
      <c r="Y43" s="158">
        <f t="shared" si="2"/>
        <v>0</v>
      </c>
      <c r="Z43" s="158">
        <f t="shared" si="3"/>
        <v>0</v>
      </c>
      <c r="AA43" s="959">
        <f t="shared" si="4"/>
        <v>0</v>
      </c>
      <c r="AC43" s="162">
        <f t="shared" si="5"/>
        <v>0</v>
      </c>
      <c r="AD43" s="158">
        <f t="shared" si="6"/>
        <v>0</v>
      </c>
      <c r="AE43" s="158">
        <f t="shared" si="7"/>
        <v>0</v>
      </c>
      <c r="AF43" s="163">
        <f t="shared" si="8"/>
        <v>0</v>
      </c>
    </row>
    <row r="44" spans="1:32" x14ac:dyDescent="0.25">
      <c r="A44" s="150" t="str">
        <f>IF(ISBLANK('C1'!A44),"",'C1'!A44)</f>
        <v/>
      </c>
      <c r="B44" s="153" t="str">
        <f>IF(ISBLANK('C1'!B44),"",'C1'!B44)</f>
        <v/>
      </c>
      <c r="C44" s="266" t="str">
        <f>IF(ISBLANK('C1'!R44),"",'C1'!R44)</f>
        <v/>
      </c>
      <c r="D44" s="205"/>
      <c r="E44" s="206"/>
      <c r="F44" s="206"/>
      <c r="G44" s="206"/>
      <c r="H44" s="206"/>
      <c r="I44" s="206"/>
      <c r="J44" s="208"/>
      <c r="K44" s="498"/>
      <c r="L44" s="209"/>
      <c r="M44" s="207"/>
      <c r="N44" s="207"/>
      <c r="O44" s="207"/>
      <c r="P44" s="207"/>
      <c r="Q44" s="208"/>
      <c r="R44" s="206"/>
      <c r="S44" s="206"/>
      <c r="T44" s="206"/>
      <c r="U44" s="206"/>
      <c r="V44" s="209"/>
      <c r="X44" s="162">
        <f t="shared" si="1"/>
        <v>0</v>
      </c>
      <c r="Y44" s="158">
        <f t="shared" si="2"/>
        <v>0</v>
      </c>
      <c r="Z44" s="158">
        <f t="shared" si="3"/>
        <v>0</v>
      </c>
      <c r="AA44" s="959">
        <f t="shared" si="4"/>
        <v>0</v>
      </c>
      <c r="AC44" s="162">
        <f t="shared" si="5"/>
        <v>0</v>
      </c>
      <c r="AD44" s="158">
        <f t="shared" si="6"/>
        <v>0</v>
      </c>
      <c r="AE44" s="158">
        <f t="shared" si="7"/>
        <v>0</v>
      </c>
      <c r="AF44" s="163">
        <f t="shared" si="8"/>
        <v>0</v>
      </c>
    </row>
    <row r="45" spans="1:32" x14ac:dyDescent="0.25">
      <c r="A45" s="150" t="str">
        <f>IF(ISBLANK('C1'!A45),"",'C1'!A45)</f>
        <v/>
      </c>
      <c r="B45" s="153" t="str">
        <f>IF(ISBLANK('C1'!B45),"",'C1'!B45)</f>
        <v/>
      </c>
      <c r="C45" s="266" t="str">
        <f>IF(ISBLANK('C1'!R45),"",'C1'!R45)</f>
        <v/>
      </c>
      <c r="D45" s="205"/>
      <c r="E45" s="206"/>
      <c r="F45" s="206"/>
      <c r="G45" s="206"/>
      <c r="H45" s="206"/>
      <c r="I45" s="206"/>
      <c r="J45" s="208"/>
      <c r="K45" s="498"/>
      <c r="L45" s="209"/>
      <c r="M45" s="207"/>
      <c r="N45" s="207"/>
      <c r="O45" s="207"/>
      <c r="P45" s="207"/>
      <c r="Q45" s="208"/>
      <c r="R45" s="206"/>
      <c r="S45" s="206"/>
      <c r="T45" s="206"/>
      <c r="U45" s="206"/>
      <c r="V45" s="209"/>
      <c r="X45" s="162">
        <f t="shared" si="1"/>
        <v>0</v>
      </c>
      <c r="Y45" s="158">
        <f t="shared" si="2"/>
        <v>0</v>
      </c>
      <c r="Z45" s="158">
        <f t="shared" si="3"/>
        <v>0</v>
      </c>
      <c r="AA45" s="959">
        <f t="shared" si="4"/>
        <v>0</v>
      </c>
      <c r="AC45" s="162">
        <f t="shared" si="5"/>
        <v>0</v>
      </c>
      <c r="AD45" s="158">
        <f t="shared" si="6"/>
        <v>0</v>
      </c>
      <c r="AE45" s="158">
        <f t="shared" si="7"/>
        <v>0</v>
      </c>
      <c r="AF45" s="163">
        <f t="shared" si="8"/>
        <v>0</v>
      </c>
    </row>
    <row r="46" spans="1:32" x14ac:dyDescent="0.25">
      <c r="A46" s="150" t="str">
        <f>IF(ISBLANK('C1'!A46),"",'C1'!A46)</f>
        <v/>
      </c>
      <c r="B46" s="153" t="str">
        <f>IF(ISBLANK('C1'!B46),"",'C1'!B46)</f>
        <v/>
      </c>
      <c r="C46" s="266" t="str">
        <f>IF(ISBLANK('C1'!R46),"",'C1'!R46)</f>
        <v/>
      </c>
      <c r="D46" s="205"/>
      <c r="E46" s="206"/>
      <c r="F46" s="206"/>
      <c r="G46" s="206"/>
      <c r="H46" s="206"/>
      <c r="I46" s="206"/>
      <c r="J46" s="208"/>
      <c r="K46" s="498"/>
      <c r="L46" s="209"/>
      <c r="M46" s="207"/>
      <c r="N46" s="207"/>
      <c r="O46" s="207"/>
      <c r="P46" s="207"/>
      <c r="Q46" s="208"/>
      <c r="R46" s="206"/>
      <c r="S46" s="206"/>
      <c r="T46" s="206"/>
      <c r="U46" s="206"/>
      <c r="V46" s="209"/>
      <c r="X46" s="162">
        <f t="shared" si="1"/>
        <v>0</v>
      </c>
      <c r="Y46" s="158">
        <f t="shared" si="2"/>
        <v>0</v>
      </c>
      <c r="Z46" s="158">
        <f t="shared" si="3"/>
        <v>0</v>
      </c>
      <c r="AA46" s="959">
        <f t="shared" si="4"/>
        <v>0</v>
      </c>
      <c r="AC46" s="162">
        <f t="shared" si="5"/>
        <v>0</v>
      </c>
      <c r="AD46" s="158">
        <f t="shared" si="6"/>
        <v>0</v>
      </c>
      <c r="AE46" s="158">
        <f t="shared" si="7"/>
        <v>0</v>
      </c>
      <c r="AF46" s="163">
        <f t="shared" si="8"/>
        <v>0</v>
      </c>
    </row>
    <row r="47" spans="1:32" x14ac:dyDescent="0.25">
      <c r="A47" s="150" t="str">
        <f>IF(ISBLANK('C1'!A47),"",'C1'!A47)</f>
        <v/>
      </c>
      <c r="B47" s="153" t="str">
        <f>IF(ISBLANK('C1'!B47),"",'C1'!B47)</f>
        <v/>
      </c>
      <c r="C47" s="266" t="str">
        <f>IF(ISBLANK('C1'!R47),"",'C1'!R47)</f>
        <v/>
      </c>
      <c r="D47" s="205"/>
      <c r="E47" s="206"/>
      <c r="F47" s="206"/>
      <c r="G47" s="206"/>
      <c r="H47" s="206"/>
      <c r="I47" s="206"/>
      <c r="J47" s="208"/>
      <c r="K47" s="498"/>
      <c r="L47" s="209"/>
      <c r="M47" s="207"/>
      <c r="N47" s="207"/>
      <c r="O47" s="207"/>
      <c r="P47" s="207"/>
      <c r="Q47" s="208"/>
      <c r="R47" s="206"/>
      <c r="S47" s="206"/>
      <c r="T47" s="206"/>
      <c r="U47" s="206"/>
      <c r="V47" s="209"/>
      <c r="X47" s="162">
        <f t="shared" si="1"/>
        <v>0</v>
      </c>
      <c r="Y47" s="158">
        <f t="shared" si="2"/>
        <v>0</v>
      </c>
      <c r="Z47" s="158">
        <f t="shared" si="3"/>
        <v>0</v>
      </c>
      <c r="AA47" s="959">
        <f t="shared" si="4"/>
        <v>0</v>
      </c>
      <c r="AC47" s="162">
        <f t="shared" si="5"/>
        <v>0</v>
      </c>
      <c r="AD47" s="158">
        <f t="shared" si="6"/>
        <v>0</v>
      </c>
      <c r="AE47" s="158">
        <f t="shared" si="7"/>
        <v>0</v>
      </c>
      <c r="AF47" s="163">
        <f t="shared" si="8"/>
        <v>0</v>
      </c>
    </row>
    <row r="48" spans="1:32" x14ac:dyDescent="0.25">
      <c r="A48" s="150" t="str">
        <f>IF(ISBLANK('C1'!A48),"",'C1'!A48)</f>
        <v/>
      </c>
      <c r="B48" s="153" t="str">
        <f>IF(ISBLANK('C1'!B48),"",'C1'!B48)</f>
        <v/>
      </c>
      <c r="C48" s="266" t="str">
        <f>IF(ISBLANK('C1'!R48),"",'C1'!R48)</f>
        <v/>
      </c>
      <c r="D48" s="205"/>
      <c r="E48" s="206"/>
      <c r="F48" s="206"/>
      <c r="G48" s="206"/>
      <c r="H48" s="206"/>
      <c r="I48" s="206"/>
      <c r="J48" s="208"/>
      <c r="K48" s="498"/>
      <c r="L48" s="209"/>
      <c r="M48" s="207"/>
      <c r="N48" s="207"/>
      <c r="O48" s="207"/>
      <c r="P48" s="207"/>
      <c r="Q48" s="208"/>
      <c r="R48" s="206"/>
      <c r="S48" s="206"/>
      <c r="T48" s="206"/>
      <c r="U48" s="206"/>
      <c r="V48" s="209"/>
      <c r="X48" s="162">
        <f t="shared" si="1"/>
        <v>0</v>
      </c>
      <c r="Y48" s="158">
        <f t="shared" si="2"/>
        <v>0</v>
      </c>
      <c r="Z48" s="158">
        <f t="shared" si="3"/>
        <v>0</v>
      </c>
      <c r="AA48" s="959">
        <f t="shared" si="4"/>
        <v>0</v>
      </c>
      <c r="AC48" s="162">
        <f t="shared" si="5"/>
        <v>0</v>
      </c>
      <c r="AD48" s="158">
        <f t="shared" si="6"/>
        <v>0</v>
      </c>
      <c r="AE48" s="158">
        <f t="shared" si="7"/>
        <v>0</v>
      </c>
      <c r="AF48" s="163">
        <f t="shared" si="8"/>
        <v>0</v>
      </c>
    </row>
    <row r="49" spans="1:32" x14ac:dyDescent="0.25">
      <c r="A49" s="150" t="str">
        <f>IF(ISBLANK('C1'!A49),"",'C1'!A49)</f>
        <v/>
      </c>
      <c r="B49" s="153" t="str">
        <f>IF(ISBLANK('C1'!B49),"",'C1'!B49)</f>
        <v/>
      </c>
      <c r="C49" s="266" t="str">
        <f>IF(ISBLANK('C1'!R49),"",'C1'!R49)</f>
        <v/>
      </c>
      <c r="D49" s="205"/>
      <c r="E49" s="206"/>
      <c r="F49" s="206"/>
      <c r="G49" s="206"/>
      <c r="H49" s="206"/>
      <c r="I49" s="206"/>
      <c r="J49" s="208"/>
      <c r="K49" s="498"/>
      <c r="L49" s="209"/>
      <c r="M49" s="207"/>
      <c r="N49" s="207"/>
      <c r="O49" s="207"/>
      <c r="P49" s="207"/>
      <c r="Q49" s="208"/>
      <c r="R49" s="206"/>
      <c r="S49" s="206"/>
      <c r="T49" s="206"/>
      <c r="U49" s="206"/>
      <c r="V49" s="209"/>
      <c r="X49" s="162">
        <f t="shared" si="1"/>
        <v>0</v>
      </c>
      <c r="Y49" s="158">
        <f t="shared" si="2"/>
        <v>0</v>
      </c>
      <c r="Z49" s="158">
        <f t="shared" si="3"/>
        <v>0</v>
      </c>
      <c r="AA49" s="959">
        <f t="shared" si="4"/>
        <v>0</v>
      </c>
      <c r="AC49" s="162">
        <f t="shared" si="5"/>
        <v>0</v>
      </c>
      <c r="AD49" s="158">
        <f t="shared" si="6"/>
        <v>0</v>
      </c>
      <c r="AE49" s="158">
        <f t="shared" si="7"/>
        <v>0</v>
      </c>
      <c r="AF49" s="163">
        <f t="shared" si="8"/>
        <v>0</v>
      </c>
    </row>
    <row r="50" spans="1:32" x14ac:dyDescent="0.25">
      <c r="A50" s="150" t="str">
        <f>IF(ISBLANK('C1'!A50),"",'C1'!A50)</f>
        <v/>
      </c>
      <c r="B50" s="153" t="str">
        <f>IF(ISBLANK('C1'!B50),"",'C1'!B50)</f>
        <v/>
      </c>
      <c r="C50" s="266" t="str">
        <f>IF(ISBLANK('C1'!R50),"",'C1'!R50)</f>
        <v/>
      </c>
      <c r="D50" s="205"/>
      <c r="E50" s="206"/>
      <c r="F50" s="206"/>
      <c r="G50" s="206"/>
      <c r="H50" s="206"/>
      <c r="I50" s="206"/>
      <c r="J50" s="208"/>
      <c r="K50" s="498"/>
      <c r="L50" s="209"/>
      <c r="M50" s="207"/>
      <c r="N50" s="207"/>
      <c r="O50" s="207"/>
      <c r="P50" s="207"/>
      <c r="Q50" s="208"/>
      <c r="R50" s="206"/>
      <c r="S50" s="206"/>
      <c r="T50" s="206"/>
      <c r="U50" s="206"/>
      <c r="V50" s="209"/>
      <c r="X50" s="162">
        <f t="shared" si="1"/>
        <v>0</v>
      </c>
      <c r="Y50" s="158">
        <f t="shared" si="2"/>
        <v>0</v>
      </c>
      <c r="Z50" s="158">
        <f t="shared" si="3"/>
        <v>0</v>
      </c>
      <c r="AA50" s="959">
        <f t="shared" si="4"/>
        <v>0</v>
      </c>
      <c r="AC50" s="162">
        <f t="shared" si="5"/>
        <v>0</v>
      </c>
      <c r="AD50" s="158">
        <f t="shared" si="6"/>
        <v>0</v>
      </c>
      <c r="AE50" s="158">
        <f t="shared" si="7"/>
        <v>0</v>
      </c>
      <c r="AF50" s="163">
        <f t="shared" si="8"/>
        <v>0</v>
      </c>
    </row>
    <row r="51" spans="1:32" x14ac:dyDescent="0.25">
      <c r="A51" s="150" t="str">
        <f>IF(ISBLANK('C1'!A51),"",'C1'!A51)</f>
        <v/>
      </c>
      <c r="B51" s="153" t="str">
        <f>IF(ISBLANK('C1'!B51),"",'C1'!B51)</f>
        <v/>
      </c>
      <c r="C51" s="266" t="str">
        <f>IF(ISBLANK('C1'!R51),"",'C1'!R51)</f>
        <v/>
      </c>
      <c r="D51" s="205"/>
      <c r="E51" s="206"/>
      <c r="F51" s="206"/>
      <c r="G51" s="206"/>
      <c r="H51" s="206"/>
      <c r="I51" s="206"/>
      <c r="J51" s="208"/>
      <c r="K51" s="498"/>
      <c r="L51" s="209"/>
      <c r="M51" s="207"/>
      <c r="N51" s="207"/>
      <c r="O51" s="207"/>
      <c r="P51" s="207"/>
      <c r="Q51" s="208"/>
      <c r="R51" s="206"/>
      <c r="S51" s="206"/>
      <c r="T51" s="206"/>
      <c r="U51" s="206"/>
      <c r="V51" s="209"/>
      <c r="X51" s="162">
        <f t="shared" si="1"/>
        <v>0</v>
      </c>
      <c r="Y51" s="158">
        <f t="shared" si="2"/>
        <v>0</v>
      </c>
      <c r="Z51" s="158">
        <f t="shared" si="3"/>
        <v>0</v>
      </c>
      <c r="AA51" s="959">
        <f t="shared" si="4"/>
        <v>0</v>
      </c>
      <c r="AC51" s="162">
        <f t="shared" si="5"/>
        <v>0</v>
      </c>
      <c r="AD51" s="158">
        <f t="shared" si="6"/>
        <v>0</v>
      </c>
      <c r="AE51" s="158">
        <f t="shared" si="7"/>
        <v>0</v>
      </c>
      <c r="AF51" s="163">
        <f t="shared" si="8"/>
        <v>0</v>
      </c>
    </row>
    <row r="52" spans="1:32" x14ac:dyDescent="0.25">
      <c r="A52" s="150" t="str">
        <f>IF(ISBLANK('C1'!A52),"",'C1'!A52)</f>
        <v/>
      </c>
      <c r="B52" s="153" t="str">
        <f>IF(ISBLANK('C1'!B52),"",'C1'!B52)</f>
        <v/>
      </c>
      <c r="C52" s="266" t="str">
        <f>IF(ISBLANK('C1'!R52),"",'C1'!R52)</f>
        <v/>
      </c>
      <c r="D52" s="205"/>
      <c r="E52" s="206"/>
      <c r="F52" s="206"/>
      <c r="G52" s="206"/>
      <c r="H52" s="206"/>
      <c r="I52" s="206"/>
      <c r="J52" s="208"/>
      <c r="K52" s="498"/>
      <c r="L52" s="209"/>
      <c r="M52" s="207"/>
      <c r="N52" s="207"/>
      <c r="O52" s="207"/>
      <c r="P52" s="207"/>
      <c r="Q52" s="208"/>
      <c r="R52" s="206"/>
      <c r="S52" s="206"/>
      <c r="T52" s="206"/>
      <c r="U52" s="206"/>
      <c r="V52" s="209"/>
      <c r="X52" s="162">
        <f t="shared" si="1"/>
        <v>0</v>
      </c>
      <c r="Y52" s="158">
        <f t="shared" si="2"/>
        <v>0</v>
      </c>
      <c r="Z52" s="158">
        <f t="shared" si="3"/>
        <v>0</v>
      </c>
      <c r="AA52" s="959">
        <f t="shared" si="4"/>
        <v>0</v>
      </c>
      <c r="AC52" s="162">
        <f t="shared" si="5"/>
        <v>0</v>
      </c>
      <c r="AD52" s="158">
        <f t="shared" si="6"/>
        <v>0</v>
      </c>
      <c r="AE52" s="158">
        <f t="shared" si="7"/>
        <v>0</v>
      </c>
      <c r="AF52" s="163">
        <f t="shared" si="8"/>
        <v>0</v>
      </c>
    </row>
    <row r="53" spans="1:32" x14ac:dyDescent="0.25">
      <c r="A53" s="150" t="str">
        <f>IF(ISBLANK('C1'!A53),"",'C1'!A53)</f>
        <v/>
      </c>
      <c r="B53" s="153" t="str">
        <f>IF(ISBLANK('C1'!B53),"",'C1'!B53)</f>
        <v/>
      </c>
      <c r="C53" s="266" t="str">
        <f>IF(ISBLANK('C1'!R53),"",'C1'!R53)</f>
        <v/>
      </c>
      <c r="D53" s="205"/>
      <c r="E53" s="206"/>
      <c r="F53" s="206"/>
      <c r="G53" s="206"/>
      <c r="H53" s="206"/>
      <c r="I53" s="206"/>
      <c r="J53" s="208"/>
      <c r="K53" s="498"/>
      <c r="L53" s="209"/>
      <c r="M53" s="207"/>
      <c r="N53" s="207"/>
      <c r="O53" s="207"/>
      <c r="P53" s="207"/>
      <c r="Q53" s="208"/>
      <c r="R53" s="206"/>
      <c r="S53" s="206"/>
      <c r="T53" s="206"/>
      <c r="U53" s="206"/>
      <c r="V53" s="209"/>
      <c r="X53" s="162">
        <f t="shared" si="1"/>
        <v>0</v>
      </c>
      <c r="Y53" s="158">
        <f t="shared" si="2"/>
        <v>0</v>
      </c>
      <c r="Z53" s="158">
        <f t="shared" si="3"/>
        <v>0</v>
      </c>
      <c r="AA53" s="959">
        <f t="shared" si="4"/>
        <v>0</v>
      </c>
      <c r="AC53" s="162">
        <f t="shared" si="5"/>
        <v>0</v>
      </c>
      <c r="AD53" s="158">
        <f t="shared" si="6"/>
        <v>0</v>
      </c>
      <c r="AE53" s="158">
        <f t="shared" si="7"/>
        <v>0</v>
      </c>
      <c r="AF53" s="163">
        <f t="shared" si="8"/>
        <v>0</v>
      </c>
    </row>
    <row r="54" spans="1:32" x14ac:dyDescent="0.25">
      <c r="A54" s="150" t="str">
        <f>IF(ISBLANK('C1'!A54),"",'C1'!A54)</f>
        <v/>
      </c>
      <c r="B54" s="153" t="str">
        <f>IF(ISBLANK('C1'!B54),"",'C1'!B54)</f>
        <v/>
      </c>
      <c r="C54" s="266" t="str">
        <f>IF(ISBLANK('C1'!R54),"",'C1'!R54)</f>
        <v/>
      </c>
      <c r="D54" s="205"/>
      <c r="E54" s="206"/>
      <c r="F54" s="206"/>
      <c r="G54" s="206"/>
      <c r="H54" s="206"/>
      <c r="I54" s="206"/>
      <c r="J54" s="208"/>
      <c r="K54" s="498"/>
      <c r="L54" s="209"/>
      <c r="M54" s="207"/>
      <c r="N54" s="207"/>
      <c r="O54" s="207"/>
      <c r="P54" s="207"/>
      <c r="Q54" s="208"/>
      <c r="R54" s="206"/>
      <c r="S54" s="206"/>
      <c r="T54" s="206"/>
      <c r="U54" s="206"/>
      <c r="V54" s="209"/>
      <c r="X54" s="162">
        <f t="shared" si="1"/>
        <v>0</v>
      </c>
      <c r="Y54" s="158">
        <f t="shared" si="2"/>
        <v>0</v>
      </c>
      <c r="Z54" s="158">
        <f t="shared" si="3"/>
        <v>0</v>
      </c>
      <c r="AA54" s="959">
        <f t="shared" si="4"/>
        <v>0</v>
      </c>
      <c r="AC54" s="162">
        <f t="shared" si="5"/>
        <v>0</v>
      </c>
      <c r="AD54" s="158">
        <f t="shared" si="6"/>
        <v>0</v>
      </c>
      <c r="AE54" s="158">
        <f t="shared" si="7"/>
        <v>0</v>
      </c>
      <c r="AF54" s="163">
        <f t="shared" si="8"/>
        <v>0</v>
      </c>
    </row>
    <row r="55" spans="1:32" x14ac:dyDescent="0.25">
      <c r="A55" s="150" t="str">
        <f>IF(ISBLANK('C1'!A55),"",'C1'!A55)</f>
        <v/>
      </c>
      <c r="B55" s="153" t="str">
        <f>IF(ISBLANK('C1'!B55),"",'C1'!B55)</f>
        <v/>
      </c>
      <c r="C55" s="266" t="str">
        <f>IF(ISBLANK('C1'!R55),"",'C1'!R55)</f>
        <v/>
      </c>
      <c r="D55" s="205"/>
      <c r="E55" s="206"/>
      <c r="F55" s="206"/>
      <c r="G55" s="206"/>
      <c r="H55" s="206"/>
      <c r="I55" s="206"/>
      <c r="J55" s="208"/>
      <c r="K55" s="498"/>
      <c r="L55" s="209"/>
      <c r="M55" s="207"/>
      <c r="N55" s="207"/>
      <c r="O55" s="207"/>
      <c r="P55" s="207"/>
      <c r="Q55" s="208"/>
      <c r="R55" s="206"/>
      <c r="S55" s="206"/>
      <c r="T55" s="206"/>
      <c r="U55" s="206"/>
      <c r="V55" s="209"/>
      <c r="X55" s="162">
        <f t="shared" si="1"/>
        <v>0</v>
      </c>
      <c r="Y55" s="158">
        <f t="shared" si="2"/>
        <v>0</v>
      </c>
      <c r="Z55" s="158">
        <f t="shared" si="3"/>
        <v>0</v>
      </c>
      <c r="AA55" s="959">
        <f t="shared" si="4"/>
        <v>0</v>
      </c>
      <c r="AC55" s="162">
        <f t="shared" si="5"/>
        <v>0</v>
      </c>
      <c r="AD55" s="158">
        <f t="shared" si="6"/>
        <v>0</v>
      </c>
      <c r="AE55" s="158">
        <f t="shared" si="7"/>
        <v>0</v>
      </c>
      <c r="AF55" s="163">
        <f t="shared" si="8"/>
        <v>0</v>
      </c>
    </row>
    <row r="56" spans="1:32" x14ac:dyDescent="0.25">
      <c r="A56" s="150" t="str">
        <f>IF(ISBLANK('C1'!A56),"",'C1'!A56)</f>
        <v/>
      </c>
      <c r="B56" s="153" t="str">
        <f>IF(ISBLANK('C1'!B56),"",'C1'!B56)</f>
        <v/>
      </c>
      <c r="C56" s="266" t="str">
        <f>IF(ISBLANK('C1'!R56),"",'C1'!R56)</f>
        <v/>
      </c>
      <c r="D56" s="205"/>
      <c r="E56" s="206"/>
      <c r="F56" s="206"/>
      <c r="G56" s="206"/>
      <c r="H56" s="206"/>
      <c r="I56" s="206"/>
      <c r="J56" s="208"/>
      <c r="K56" s="498"/>
      <c r="L56" s="209"/>
      <c r="M56" s="207"/>
      <c r="N56" s="207"/>
      <c r="O56" s="207"/>
      <c r="P56" s="207"/>
      <c r="Q56" s="208"/>
      <c r="R56" s="206"/>
      <c r="S56" s="206"/>
      <c r="T56" s="206"/>
      <c r="U56" s="206"/>
      <c r="V56" s="209"/>
      <c r="X56" s="162">
        <f t="shared" si="1"/>
        <v>0</v>
      </c>
      <c r="Y56" s="158">
        <f t="shared" si="2"/>
        <v>0</v>
      </c>
      <c r="Z56" s="158">
        <f t="shared" si="3"/>
        <v>0</v>
      </c>
      <c r="AA56" s="959">
        <f t="shared" si="4"/>
        <v>0</v>
      </c>
      <c r="AC56" s="162">
        <f t="shared" si="5"/>
        <v>0</v>
      </c>
      <c r="AD56" s="158">
        <f t="shared" si="6"/>
        <v>0</v>
      </c>
      <c r="AE56" s="158">
        <f t="shared" si="7"/>
        <v>0</v>
      </c>
      <c r="AF56" s="163">
        <f t="shared" si="8"/>
        <v>0</v>
      </c>
    </row>
    <row r="57" spans="1:32" x14ac:dyDescent="0.25">
      <c r="A57" s="150" t="str">
        <f>IF(ISBLANK('C1'!A57),"",'C1'!A57)</f>
        <v/>
      </c>
      <c r="B57" s="153" t="str">
        <f>IF(ISBLANK('C1'!B57),"",'C1'!B57)</f>
        <v/>
      </c>
      <c r="C57" s="266" t="str">
        <f>IF(ISBLANK('C1'!R57),"",'C1'!R57)</f>
        <v/>
      </c>
      <c r="D57" s="205"/>
      <c r="E57" s="206"/>
      <c r="F57" s="206"/>
      <c r="G57" s="206"/>
      <c r="H57" s="206"/>
      <c r="I57" s="206"/>
      <c r="J57" s="208"/>
      <c r="K57" s="498"/>
      <c r="L57" s="209"/>
      <c r="M57" s="207"/>
      <c r="N57" s="207"/>
      <c r="O57" s="207"/>
      <c r="P57" s="207"/>
      <c r="Q57" s="208"/>
      <c r="R57" s="206"/>
      <c r="S57" s="206"/>
      <c r="T57" s="206"/>
      <c r="U57" s="206"/>
      <c r="V57" s="209"/>
      <c r="X57" s="162">
        <f t="shared" si="1"/>
        <v>0</v>
      </c>
      <c r="Y57" s="158">
        <f t="shared" si="2"/>
        <v>0</v>
      </c>
      <c r="Z57" s="158">
        <f t="shared" si="3"/>
        <v>0</v>
      </c>
      <c r="AA57" s="959">
        <f t="shared" si="4"/>
        <v>0</v>
      </c>
      <c r="AC57" s="162">
        <f t="shared" si="5"/>
        <v>0</v>
      </c>
      <c r="AD57" s="158">
        <f t="shared" si="6"/>
        <v>0</v>
      </c>
      <c r="AE57" s="158">
        <f t="shared" si="7"/>
        <v>0</v>
      </c>
      <c r="AF57" s="163">
        <f t="shared" si="8"/>
        <v>0</v>
      </c>
    </row>
    <row r="58" spans="1:32" x14ac:dyDescent="0.25">
      <c r="A58" s="150" t="str">
        <f>IF(ISBLANK('C1'!A58),"",'C1'!A58)</f>
        <v/>
      </c>
      <c r="B58" s="153" t="str">
        <f>IF(ISBLANK('C1'!B58),"",'C1'!B58)</f>
        <v/>
      </c>
      <c r="C58" s="266" t="str">
        <f>IF(ISBLANK('C1'!R58),"",'C1'!R58)</f>
        <v/>
      </c>
      <c r="D58" s="205"/>
      <c r="E58" s="206"/>
      <c r="F58" s="206"/>
      <c r="G58" s="206"/>
      <c r="H58" s="206"/>
      <c r="I58" s="206"/>
      <c r="J58" s="208"/>
      <c r="K58" s="498"/>
      <c r="L58" s="209"/>
      <c r="M58" s="207"/>
      <c r="N58" s="207"/>
      <c r="O58" s="207"/>
      <c r="P58" s="207"/>
      <c r="Q58" s="208"/>
      <c r="R58" s="206"/>
      <c r="S58" s="206"/>
      <c r="T58" s="206"/>
      <c r="U58" s="206"/>
      <c r="V58" s="209"/>
      <c r="X58" s="162">
        <f t="shared" si="1"/>
        <v>0</v>
      </c>
      <c r="Y58" s="158">
        <f t="shared" si="2"/>
        <v>0</v>
      </c>
      <c r="Z58" s="158">
        <f t="shared" si="3"/>
        <v>0</v>
      </c>
      <c r="AA58" s="959">
        <f t="shared" si="4"/>
        <v>0</v>
      </c>
      <c r="AC58" s="162">
        <f t="shared" si="5"/>
        <v>0</v>
      </c>
      <c r="AD58" s="158">
        <f t="shared" si="6"/>
        <v>0</v>
      </c>
      <c r="AE58" s="158">
        <f t="shared" si="7"/>
        <v>0</v>
      </c>
      <c r="AF58" s="163">
        <f t="shared" si="8"/>
        <v>0</v>
      </c>
    </row>
    <row r="59" spans="1:32" x14ac:dyDescent="0.25">
      <c r="A59" s="150" t="str">
        <f>IF(ISBLANK('C1'!A59),"",'C1'!A59)</f>
        <v/>
      </c>
      <c r="B59" s="153" t="str">
        <f>IF(ISBLANK('C1'!B59),"",'C1'!B59)</f>
        <v/>
      </c>
      <c r="C59" s="266" t="str">
        <f>IF(ISBLANK('C1'!R59),"",'C1'!R59)</f>
        <v/>
      </c>
      <c r="D59" s="205"/>
      <c r="E59" s="206"/>
      <c r="F59" s="206"/>
      <c r="G59" s="206"/>
      <c r="H59" s="206"/>
      <c r="I59" s="206"/>
      <c r="J59" s="208"/>
      <c r="K59" s="498"/>
      <c r="L59" s="209"/>
      <c r="M59" s="207"/>
      <c r="N59" s="207"/>
      <c r="O59" s="207"/>
      <c r="P59" s="207"/>
      <c r="Q59" s="208"/>
      <c r="R59" s="206"/>
      <c r="S59" s="206"/>
      <c r="T59" s="206"/>
      <c r="U59" s="206"/>
      <c r="V59" s="209"/>
      <c r="X59" s="162">
        <f t="shared" si="1"/>
        <v>0</v>
      </c>
      <c r="Y59" s="158">
        <f t="shared" si="2"/>
        <v>0</v>
      </c>
      <c r="Z59" s="158">
        <f t="shared" si="3"/>
        <v>0</v>
      </c>
      <c r="AA59" s="959">
        <f t="shared" si="4"/>
        <v>0</v>
      </c>
      <c r="AC59" s="162">
        <f t="shared" si="5"/>
        <v>0</v>
      </c>
      <c r="AD59" s="158">
        <f t="shared" si="6"/>
        <v>0</v>
      </c>
      <c r="AE59" s="158">
        <f t="shared" si="7"/>
        <v>0</v>
      </c>
      <c r="AF59" s="163">
        <f t="shared" si="8"/>
        <v>0</v>
      </c>
    </row>
    <row r="60" spans="1:32" x14ac:dyDescent="0.25">
      <c r="A60" s="150" t="str">
        <f>IF(ISBLANK('C1'!A60),"",'C1'!A60)</f>
        <v/>
      </c>
      <c r="B60" s="153" t="str">
        <f>IF(ISBLANK('C1'!B60),"",'C1'!B60)</f>
        <v/>
      </c>
      <c r="C60" s="266" t="str">
        <f>IF(ISBLANK('C1'!R60),"",'C1'!R60)</f>
        <v/>
      </c>
      <c r="D60" s="205"/>
      <c r="E60" s="206"/>
      <c r="F60" s="206"/>
      <c r="G60" s="206"/>
      <c r="H60" s="206"/>
      <c r="I60" s="206"/>
      <c r="J60" s="208"/>
      <c r="K60" s="498"/>
      <c r="L60" s="209"/>
      <c r="M60" s="207"/>
      <c r="N60" s="207"/>
      <c r="O60" s="207"/>
      <c r="P60" s="207"/>
      <c r="Q60" s="208"/>
      <c r="R60" s="206"/>
      <c r="S60" s="206"/>
      <c r="T60" s="206"/>
      <c r="U60" s="206"/>
      <c r="V60" s="209"/>
      <c r="X60" s="162">
        <f t="shared" si="1"/>
        <v>0</v>
      </c>
      <c r="Y60" s="158">
        <f t="shared" si="2"/>
        <v>0</v>
      </c>
      <c r="Z60" s="158">
        <f t="shared" si="3"/>
        <v>0</v>
      </c>
      <c r="AA60" s="959">
        <f t="shared" si="4"/>
        <v>0</v>
      </c>
      <c r="AC60" s="162">
        <f t="shared" si="5"/>
        <v>0</v>
      </c>
      <c r="AD60" s="158">
        <f t="shared" si="6"/>
        <v>0</v>
      </c>
      <c r="AE60" s="158">
        <f t="shared" si="7"/>
        <v>0</v>
      </c>
      <c r="AF60" s="163">
        <f t="shared" si="8"/>
        <v>0</v>
      </c>
    </row>
    <row r="61" spans="1:32" x14ac:dyDescent="0.25">
      <c r="A61" s="150" t="str">
        <f>IF(ISBLANK('C1'!A61),"",'C1'!A61)</f>
        <v/>
      </c>
      <c r="B61" s="153" t="str">
        <f>IF(ISBLANK('C1'!B61),"",'C1'!B61)</f>
        <v/>
      </c>
      <c r="C61" s="266" t="str">
        <f>IF(ISBLANK('C1'!R61),"",'C1'!R61)</f>
        <v/>
      </c>
      <c r="D61" s="205"/>
      <c r="E61" s="206"/>
      <c r="F61" s="206"/>
      <c r="G61" s="206"/>
      <c r="H61" s="206"/>
      <c r="I61" s="206"/>
      <c r="J61" s="208"/>
      <c r="K61" s="498"/>
      <c r="L61" s="209"/>
      <c r="M61" s="207"/>
      <c r="N61" s="207"/>
      <c r="O61" s="207"/>
      <c r="P61" s="207"/>
      <c r="Q61" s="208"/>
      <c r="R61" s="206"/>
      <c r="S61" s="206"/>
      <c r="T61" s="206"/>
      <c r="U61" s="206"/>
      <c r="V61" s="209"/>
      <c r="X61" s="162">
        <f t="shared" si="1"/>
        <v>0</v>
      </c>
      <c r="Y61" s="158">
        <f t="shared" si="2"/>
        <v>0</v>
      </c>
      <c r="Z61" s="158">
        <f t="shared" si="3"/>
        <v>0</v>
      </c>
      <c r="AA61" s="959">
        <f t="shared" si="4"/>
        <v>0</v>
      </c>
      <c r="AC61" s="162">
        <f t="shared" si="5"/>
        <v>0</v>
      </c>
      <c r="AD61" s="158">
        <f t="shared" si="6"/>
        <v>0</v>
      </c>
      <c r="AE61" s="158">
        <f t="shared" si="7"/>
        <v>0</v>
      </c>
      <c r="AF61" s="163">
        <f t="shared" si="8"/>
        <v>0</v>
      </c>
    </row>
    <row r="62" spans="1:32" x14ac:dyDescent="0.25">
      <c r="A62" s="150" t="str">
        <f>IF(ISBLANK('C1'!A62),"",'C1'!A62)</f>
        <v/>
      </c>
      <c r="B62" s="153" t="str">
        <f>IF(ISBLANK('C1'!B62),"",'C1'!B62)</f>
        <v/>
      </c>
      <c r="C62" s="266" t="str">
        <f>IF(ISBLANK('C1'!R62),"",'C1'!R62)</f>
        <v/>
      </c>
      <c r="D62" s="205"/>
      <c r="E62" s="206"/>
      <c r="F62" s="206"/>
      <c r="G62" s="206"/>
      <c r="H62" s="206"/>
      <c r="I62" s="206"/>
      <c r="J62" s="208"/>
      <c r="K62" s="498"/>
      <c r="L62" s="209"/>
      <c r="M62" s="207"/>
      <c r="N62" s="207"/>
      <c r="O62" s="207"/>
      <c r="P62" s="207"/>
      <c r="Q62" s="208"/>
      <c r="R62" s="206"/>
      <c r="S62" s="206"/>
      <c r="T62" s="206"/>
      <c r="U62" s="206"/>
      <c r="V62" s="209"/>
      <c r="X62" s="162">
        <f t="shared" si="1"/>
        <v>0</v>
      </c>
      <c r="Y62" s="158">
        <f t="shared" si="2"/>
        <v>0</v>
      </c>
      <c r="Z62" s="158">
        <f t="shared" si="3"/>
        <v>0</v>
      </c>
      <c r="AA62" s="959">
        <f t="shared" si="4"/>
        <v>0</v>
      </c>
      <c r="AC62" s="162">
        <f t="shared" si="5"/>
        <v>0</v>
      </c>
      <c r="AD62" s="158">
        <f t="shared" si="6"/>
        <v>0</v>
      </c>
      <c r="AE62" s="158">
        <f t="shared" si="7"/>
        <v>0</v>
      </c>
      <c r="AF62" s="163">
        <f t="shared" si="8"/>
        <v>0</v>
      </c>
    </row>
    <row r="63" spans="1:32" x14ac:dyDescent="0.25">
      <c r="A63" s="150" t="str">
        <f>IF(ISBLANK('C1'!A63),"",'C1'!A63)</f>
        <v/>
      </c>
      <c r="B63" s="153" t="str">
        <f>IF(ISBLANK('C1'!B63),"",'C1'!B63)</f>
        <v/>
      </c>
      <c r="C63" s="266" t="str">
        <f>IF(ISBLANK('C1'!R63),"",'C1'!R63)</f>
        <v/>
      </c>
      <c r="D63" s="205"/>
      <c r="E63" s="206"/>
      <c r="F63" s="206"/>
      <c r="G63" s="206"/>
      <c r="H63" s="206"/>
      <c r="I63" s="206"/>
      <c r="J63" s="208"/>
      <c r="K63" s="498"/>
      <c r="L63" s="209"/>
      <c r="M63" s="207"/>
      <c r="N63" s="207"/>
      <c r="O63" s="207"/>
      <c r="P63" s="207"/>
      <c r="Q63" s="208"/>
      <c r="R63" s="206"/>
      <c r="S63" s="206"/>
      <c r="T63" s="206"/>
      <c r="U63" s="206"/>
      <c r="V63" s="209"/>
      <c r="X63" s="162">
        <f t="shared" si="1"/>
        <v>0</v>
      </c>
      <c r="Y63" s="158">
        <f t="shared" si="2"/>
        <v>0</v>
      </c>
      <c r="Z63" s="158">
        <f t="shared" si="3"/>
        <v>0</v>
      </c>
      <c r="AA63" s="959">
        <f t="shared" si="4"/>
        <v>0</v>
      </c>
      <c r="AC63" s="162">
        <f t="shared" si="5"/>
        <v>0</v>
      </c>
      <c r="AD63" s="158">
        <f t="shared" si="6"/>
        <v>0</v>
      </c>
      <c r="AE63" s="158">
        <f t="shared" si="7"/>
        <v>0</v>
      </c>
      <c r="AF63" s="163">
        <f t="shared" si="8"/>
        <v>0</v>
      </c>
    </row>
    <row r="64" spans="1:32" x14ac:dyDescent="0.25">
      <c r="A64" s="150" t="str">
        <f>IF(ISBLANK('C1'!A64),"",'C1'!A64)</f>
        <v/>
      </c>
      <c r="B64" s="153" t="str">
        <f>IF(ISBLANK('C1'!B64),"",'C1'!B64)</f>
        <v/>
      </c>
      <c r="C64" s="266" t="str">
        <f>IF(ISBLANK('C1'!R64),"",'C1'!R64)</f>
        <v/>
      </c>
      <c r="D64" s="205"/>
      <c r="E64" s="206"/>
      <c r="F64" s="206"/>
      <c r="G64" s="206"/>
      <c r="H64" s="206"/>
      <c r="I64" s="206"/>
      <c r="J64" s="208"/>
      <c r="K64" s="498"/>
      <c r="L64" s="209"/>
      <c r="M64" s="207"/>
      <c r="N64" s="207"/>
      <c r="O64" s="207"/>
      <c r="P64" s="207"/>
      <c r="Q64" s="208"/>
      <c r="R64" s="206"/>
      <c r="S64" s="206"/>
      <c r="T64" s="206"/>
      <c r="U64" s="206"/>
      <c r="V64" s="209"/>
      <c r="X64" s="162">
        <f t="shared" si="1"/>
        <v>0</v>
      </c>
      <c r="Y64" s="158">
        <f t="shared" si="2"/>
        <v>0</v>
      </c>
      <c r="Z64" s="158">
        <f t="shared" si="3"/>
        <v>0</v>
      </c>
      <c r="AA64" s="959">
        <f t="shared" si="4"/>
        <v>0</v>
      </c>
      <c r="AC64" s="162">
        <f t="shared" si="5"/>
        <v>0</v>
      </c>
      <c r="AD64" s="158">
        <f t="shared" si="6"/>
        <v>0</v>
      </c>
      <c r="AE64" s="158">
        <f t="shared" si="7"/>
        <v>0</v>
      </c>
      <c r="AF64" s="163">
        <f t="shared" si="8"/>
        <v>0</v>
      </c>
    </row>
    <row r="65" spans="1:32" x14ac:dyDescent="0.25">
      <c r="A65" s="150" t="str">
        <f>IF(ISBLANK('C1'!A65),"",'C1'!A65)</f>
        <v/>
      </c>
      <c r="B65" s="153" t="str">
        <f>IF(ISBLANK('C1'!B65),"",'C1'!B65)</f>
        <v/>
      </c>
      <c r="C65" s="266" t="str">
        <f>IF(ISBLANK('C1'!R65),"",'C1'!R65)</f>
        <v/>
      </c>
      <c r="D65" s="205"/>
      <c r="E65" s="206"/>
      <c r="F65" s="206"/>
      <c r="G65" s="206"/>
      <c r="H65" s="206"/>
      <c r="I65" s="206"/>
      <c r="J65" s="208"/>
      <c r="K65" s="498"/>
      <c r="L65" s="209"/>
      <c r="M65" s="207"/>
      <c r="N65" s="207"/>
      <c r="O65" s="207"/>
      <c r="P65" s="207"/>
      <c r="Q65" s="208"/>
      <c r="R65" s="206"/>
      <c r="S65" s="206"/>
      <c r="T65" s="206"/>
      <c r="U65" s="206"/>
      <c r="V65" s="209"/>
      <c r="X65" s="162">
        <f t="shared" si="1"/>
        <v>0</v>
      </c>
      <c r="Y65" s="158">
        <f t="shared" si="2"/>
        <v>0</v>
      </c>
      <c r="Z65" s="158">
        <f t="shared" si="3"/>
        <v>0</v>
      </c>
      <c r="AA65" s="959">
        <f t="shared" si="4"/>
        <v>0</v>
      </c>
      <c r="AC65" s="162">
        <f t="shared" si="5"/>
        <v>0</v>
      </c>
      <c r="AD65" s="158">
        <f t="shared" si="6"/>
        <v>0</v>
      </c>
      <c r="AE65" s="158">
        <f t="shared" si="7"/>
        <v>0</v>
      </c>
      <c r="AF65" s="163">
        <f t="shared" si="8"/>
        <v>0</v>
      </c>
    </row>
    <row r="66" spans="1:32" x14ac:dyDescent="0.25">
      <c r="A66" s="150" t="str">
        <f>IF(ISBLANK('C1'!A66),"",'C1'!A66)</f>
        <v/>
      </c>
      <c r="B66" s="153" t="str">
        <f>IF(ISBLANK('C1'!B66),"",'C1'!B66)</f>
        <v/>
      </c>
      <c r="C66" s="266" t="str">
        <f>IF(ISBLANK('C1'!R66),"",'C1'!R66)</f>
        <v/>
      </c>
      <c r="D66" s="205"/>
      <c r="E66" s="206"/>
      <c r="F66" s="206"/>
      <c r="G66" s="206"/>
      <c r="H66" s="206"/>
      <c r="I66" s="206"/>
      <c r="J66" s="208"/>
      <c r="K66" s="498"/>
      <c r="L66" s="209"/>
      <c r="M66" s="207"/>
      <c r="N66" s="207"/>
      <c r="O66" s="207"/>
      <c r="P66" s="207"/>
      <c r="Q66" s="208"/>
      <c r="R66" s="206"/>
      <c r="S66" s="206"/>
      <c r="T66" s="206"/>
      <c r="U66" s="206"/>
      <c r="V66" s="209"/>
      <c r="X66" s="162">
        <f t="shared" si="1"/>
        <v>0</v>
      </c>
      <c r="Y66" s="158">
        <f t="shared" si="2"/>
        <v>0</v>
      </c>
      <c r="Z66" s="158">
        <f t="shared" si="3"/>
        <v>0</v>
      </c>
      <c r="AA66" s="959">
        <f t="shared" si="4"/>
        <v>0</v>
      </c>
      <c r="AC66" s="162">
        <f t="shared" si="5"/>
        <v>0</v>
      </c>
      <c r="AD66" s="158">
        <f t="shared" si="6"/>
        <v>0</v>
      </c>
      <c r="AE66" s="158">
        <f t="shared" si="7"/>
        <v>0</v>
      </c>
      <c r="AF66" s="163">
        <f t="shared" si="8"/>
        <v>0</v>
      </c>
    </row>
    <row r="67" spans="1:32" x14ac:dyDescent="0.25">
      <c r="A67" s="150" t="str">
        <f>IF(ISBLANK('C1'!A67),"",'C1'!A67)</f>
        <v/>
      </c>
      <c r="B67" s="153" t="str">
        <f>IF(ISBLANK('C1'!B67),"",'C1'!B67)</f>
        <v/>
      </c>
      <c r="C67" s="266" t="str">
        <f>IF(ISBLANK('C1'!R67),"",'C1'!R67)</f>
        <v/>
      </c>
      <c r="D67" s="205"/>
      <c r="E67" s="206"/>
      <c r="F67" s="206"/>
      <c r="G67" s="206"/>
      <c r="H67" s="206"/>
      <c r="I67" s="206"/>
      <c r="J67" s="208"/>
      <c r="K67" s="498"/>
      <c r="L67" s="209"/>
      <c r="M67" s="207"/>
      <c r="N67" s="207"/>
      <c r="O67" s="207"/>
      <c r="P67" s="207"/>
      <c r="Q67" s="208"/>
      <c r="R67" s="206"/>
      <c r="S67" s="206"/>
      <c r="T67" s="206"/>
      <c r="U67" s="206"/>
      <c r="V67" s="209"/>
      <c r="X67" s="162">
        <f t="shared" si="1"/>
        <v>0</v>
      </c>
      <c r="Y67" s="158">
        <f t="shared" si="2"/>
        <v>0</v>
      </c>
      <c r="Z67" s="158">
        <f t="shared" si="3"/>
        <v>0</v>
      </c>
      <c r="AA67" s="959">
        <f t="shared" si="4"/>
        <v>0</v>
      </c>
      <c r="AC67" s="162">
        <f t="shared" si="5"/>
        <v>0</v>
      </c>
      <c r="AD67" s="158">
        <f t="shared" si="6"/>
        <v>0</v>
      </c>
      <c r="AE67" s="158">
        <f t="shared" si="7"/>
        <v>0</v>
      </c>
      <c r="AF67" s="163">
        <f t="shared" si="8"/>
        <v>0</v>
      </c>
    </row>
    <row r="68" spans="1:32" x14ac:dyDescent="0.25">
      <c r="A68" s="150" t="str">
        <f>IF(ISBLANK('C1'!A68),"",'C1'!A68)</f>
        <v/>
      </c>
      <c r="B68" s="153" t="str">
        <f>IF(ISBLANK('C1'!B68),"",'C1'!B68)</f>
        <v/>
      </c>
      <c r="C68" s="266" t="str">
        <f>IF(ISBLANK('C1'!R68),"",'C1'!R68)</f>
        <v/>
      </c>
      <c r="D68" s="205"/>
      <c r="E68" s="206"/>
      <c r="F68" s="206"/>
      <c r="G68" s="206"/>
      <c r="H68" s="206"/>
      <c r="I68" s="206"/>
      <c r="J68" s="208"/>
      <c r="K68" s="498"/>
      <c r="L68" s="209"/>
      <c r="M68" s="207"/>
      <c r="N68" s="207"/>
      <c r="O68" s="207"/>
      <c r="P68" s="207"/>
      <c r="Q68" s="208"/>
      <c r="R68" s="206"/>
      <c r="S68" s="206"/>
      <c r="T68" s="206"/>
      <c r="U68" s="206"/>
      <c r="V68" s="209"/>
      <c r="X68" s="162">
        <f t="shared" si="1"/>
        <v>0</v>
      </c>
      <c r="Y68" s="158">
        <f t="shared" si="2"/>
        <v>0</v>
      </c>
      <c r="Z68" s="158">
        <f t="shared" si="3"/>
        <v>0</v>
      </c>
      <c r="AA68" s="959">
        <f t="shared" si="4"/>
        <v>0</v>
      </c>
      <c r="AC68" s="162">
        <f t="shared" si="5"/>
        <v>0</v>
      </c>
      <c r="AD68" s="158">
        <f t="shared" si="6"/>
        <v>0</v>
      </c>
      <c r="AE68" s="158">
        <f t="shared" si="7"/>
        <v>0</v>
      </c>
      <c r="AF68" s="163">
        <f t="shared" si="8"/>
        <v>0</v>
      </c>
    </row>
    <row r="69" spans="1:32" x14ac:dyDescent="0.25">
      <c r="A69" s="150" t="str">
        <f>IF(ISBLANK('C1'!A69),"",'C1'!A69)</f>
        <v/>
      </c>
      <c r="B69" s="153" t="str">
        <f>IF(ISBLANK('C1'!B69),"",'C1'!B69)</f>
        <v/>
      </c>
      <c r="C69" s="266" t="str">
        <f>IF(ISBLANK('C1'!R69),"",'C1'!R69)</f>
        <v/>
      </c>
      <c r="D69" s="205"/>
      <c r="E69" s="206"/>
      <c r="F69" s="206"/>
      <c r="G69" s="206"/>
      <c r="H69" s="206"/>
      <c r="I69" s="206"/>
      <c r="J69" s="208"/>
      <c r="K69" s="498"/>
      <c r="L69" s="209"/>
      <c r="M69" s="207"/>
      <c r="N69" s="207"/>
      <c r="O69" s="207"/>
      <c r="P69" s="207"/>
      <c r="Q69" s="208"/>
      <c r="R69" s="206"/>
      <c r="S69" s="206"/>
      <c r="T69" s="206"/>
      <c r="U69" s="206"/>
      <c r="V69" s="209"/>
      <c r="X69" s="162">
        <f t="shared" si="1"/>
        <v>0</v>
      </c>
      <c r="Y69" s="158">
        <f t="shared" si="2"/>
        <v>0</v>
      </c>
      <c r="Z69" s="158">
        <f t="shared" si="3"/>
        <v>0</v>
      </c>
      <c r="AA69" s="959">
        <f t="shared" si="4"/>
        <v>0</v>
      </c>
      <c r="AC69" s="162">
        <f t="shared" si="5"/>
        <v>0</v>
      </c>
      <c r="AD69" s="158">
        <f t="shared" si="6"/>
        <v>0</v>
      </c>
      <c r="AE69" s="158">
        <f t="shared" si="7"/>
        <v>0</v>
      </c>
      <c r="AF69" s="163">
        <f t="shared" si="8"/>
        <v>0</v>
      </c>
    </row>
    <row r="70" spans="1:32" x14ac:dyDescent="0.25">
      <c r="A70" s="150" t="str">
        <f>IF(ISBLANK('C1'!A70),"",'C1'!A70)</f>
        <v/>
      </c>
      <c r="B70" s="153" t="str">
        <f>IF(ISBLANK('C1'!B70),"",'C1'!B70)</f>
        <v/>
      </c>
      <c r="C70" s="266" t="str">
        <f>IF(ISBLANK('C1'!R70),"",'C1'!R70)</f>
        <v/>
      </c>
      <c r="D70" s="205"/>
      <c r="E70" s="206"/>
      <c r="F70" s="206"/>
      <c r="G70" s="206"/>
      <c r="H70" s="206"/>
      <c r="I70" s="206"/>
      <c r="J70" s="208"/>
      <c r="K70" s="498"/>
      <c r="L70" s="209"/>
      <c r="M70" s="207"/>
      <c r="N70" s="207"/>
      <c r="O70" s="207"/>
      <c r="P70" s="207"/>
      <c r="Q70" s="208"/>
      <c r="R70" s="206"/>
      <c r="S70" s="206"/>
      <c r="T70" s="206"/>
      <c r="U70" s="206"/>
      <c r="V70" s="209"/>
      <c r="X70" s="162">
        <f t="shared" si="1"/>
        <v>0</v>
      </c>
      <c r="Y70" s="158">
        <f t="shared" si="2"/>
        <v>0</v>
      </c>
      <c r="Z70" s="158">
        <f t="shared" si="3"/>
        <v>0</v>
      </c>
      <c r="AA70" s="959">
        <f t="shared" si="4"/>
        <v>0</v>
      </c>
      <c r="AC70" s="162">
        <f t="shared" si="5"/>
        <v>0</v>
      </c>
      <c r="AD70" s="158">
        <f t="shared" si="6"/>
        <v>0</v>
      </c>
      <c r="AE70" s="158">
        <f t="shared" si="7"/>
        <v>0</v>
      </c>
      <c r="AF70" s="163">
        <f t="shared" si="8"/>
        <v>0</v>
      </c>
    </row>
    <row r="71" spans="1:32" x14ac:dyDescent="0.25">
      <c r="A71" s="150" t="str">
        <f>IF(ISBLANK('C1'!A71),"",'C1'!A71)</f>
        <v/>
      </c>
      <c r="B71" s="153" t="str">
        <f>IF(ISBLANK('C1'!B71),"",'C1'!B71)</f>
        <v/>
      </c>
      <c r="C71" s="266" t="str">
        <f>IF(ISBLANK('C1'!R71),"",'C1'!R71)</f>
        <v/>
      </c>
      <c r="D71" s="205"/>
      <c r="E71" s="206"/>
      <c r="F71" s="206"/>
      <c r="G71" s="206"/>
      <c r="H71" s="206"/>
      <c r="I71" s="206"/>
      <c r="J71" s="208"/>
      <c r="K71" s="498"/>
      <c r="L71" s="209"/>
      <c r="M71" s="207"/>
      <c r="N71" s="207"/>
      <c r="O71" s="207"/>
      <c r="P71" s="207"/>
      <c r="Q71" s="208"/>
      <c r="R71" s="206"/>
      <c r="S71" s="206"/>
      <c r="T71" s="206"/>
      <c r="U71" s="206"/>
      <c r="V71" s="209"/>
      <c r="X71" s="162">
        <f t="shared" si="1"/>
        <v>0</v>
      </c>
      <c r="Y71" s="158">
        <f t="shared" si="2"/>
        <v>0</v>
      </c>
      <c r="Z71" s="158">
        <f t="shared" si="3"/>
        <v>0</v>
      </c>
      <c r="AA71" s="959">
        <f t="shared" si="4"/>
        <v>0</v>
      </c>
      <c r="AC71" s="162">
        <f t="shared" si="5"/>
        <v>0</v>
      </c>
      <c r="AD71" s="158">
        <f t="shared" si="6"/>
        <v>0</v>
      </c>
      <c r="AE71" s="158">
        <f t="shared" si="7"/>
        <v>0</v>
      </c>
      <c r="AF71" s="163">
        <f t="shared" si="8"/>
        <v>0</v>
      </c>
    </row>
    <row r="72" spans="1:32" x14ac:dyDescent="0.25">
      <c r="A72" s="150" t="str">
        <f>IF(ISBLANK('C1'!A72),"",'C1'!A72)</f>
        <v/>
      </c>
      <c r="B72" s="153" t="str">
        <f>IF(ISBLANK('C1'!B72),"",'C1'!B72)</f>
        <v/>
      </c>
      <c r="C72" s="266" t="str">
        <f>IF(ISBLANK('C1'!R72),"",'C1'!R72)</f>
        <v/>
      </c>
      <c r="D72" s="205"/>
      <c r="E72" s="206"/>
      <c r="F72" s="206"/>
      <c r="G72" s="206"/>
      <c r="H72" s="206"/>
      <c r="I72" s="206"/>
      <c r="J72" s="208"/>
      <c r="K72" s="498"/>
      <c r="L72" s="209"/>
      <c r="M72" s="207"/>
      <c r="N72" s="207"/>
      <c r="O72" s="207"/>
      <c r="P72" s="207"/>
      <c r="Q72" s="208"/>
      <c r="R72" s="206"/>
      <c r="S72" s="206"/>
      <c r="T72" s="206"/>
      <c r="U72" s="206"/>
      <c r="V72" s="209"/>
      <c r="X72" s="162">
        <f t="shared" si="1"/>
        <v>0</v>
      </c>
      <c r="Y72" s="158">
        <f t="shared" si="2"/>
        <v>0</v>
      </c>
      <c r="Z72" s="158">
        <f t="shared" si="3"/>
        <v>0</v>
      </c>
      <c r="AA72" s="959">
        <f t="shared" si="4"/>
        <v>0</v>
      </c>
      <c r="AC72" s="162">
        <f t="shared" si="5"/>
        <v>0</v>
      </c>
      <c r="AD72" s="158">
        <f t="shared" si="6"/>
        <v>0</v>
      </c>
      <c r="AE72" s="158">
        <f t="shared" si="7"/>
        <v>0</v>
      </c>
      <c r="AF72" s="163">
        <f t="shared" si="8"/>
        <v>0</v>
      </c>
    </row>
    <row r="73" spans="1:32" x14ac:dyDescent="0.25">
      <c r="A73" s="150" t="str">
        <f>IF(ISBLANK('C1'!A73),"",'C1'!A73)</f>
        <v/>
      </c>
      <c r="B73" s="153" t="str">
        <f>IF(ISBLANK('C1'!B73),"",'C1'!B73)</f>
        <v/>
      </c>
      <c r="C73" s="266" t="str">
        <f>IF(ISBLANK('C1'!R73),"",'C1'!R73)</f>
        <v/>
      </c>
      <c r="D73" s="205"/>
      <c r="E73" s="206"/>
      <c r="F73" s="206"/>
      <c r="G73" s="206"/>
      <c r="H73" s="206"/>
      <c r="I73" s="206"/>
      <c r="J73" s="208"/>
      <c r="K73" s="498"/>
      <c r="L73" s="209"/>
      <c r="M73" s="207"/>
      <c r="N73" s="207"/>
      <c r="O73" s="207"/>
      <c r="P73" s="207"/>
      <c r="Q73" s="208"/>
      <c r="R73" s="206"/>
      <c r="S73" s="206"/>
      <c r="T73" s="206"/>
      <c r="U73" s="206"/>
      <c r="V73" s="209"/>
      <c r="X73" s="162">
        <f t="shared" si="1"/>
        <v>0</v>
      </c>
      <c r="Y73" s="158">
        <f t="shared" si="2"/>
        <v>0</v>
      </c>
      <c r="Z73" s="158">
        <f t="shared" si="3"/>
        <v>0</v>
      </c>
      <c r="AA73" s="959">
        <f t="shared" si="4"/>
        <v>0</v>
      </c>
      <c r="AC73" s="162">
        <f t="shared" si="5"/>
        <v>0</v>
      </c>
      <c r="AD73" s="158">
        <f t="shared" si="6"/>
        <v>0</v>
      </c>
      <c r="AE73" s="158">
        <f t="shared" si="7"/>
        <v>0</v>
      </c>
      <c r="AF73" s="163">
        <f t="shared" si="8"/>
        <v>0</v>
      </c>
    </row>
    <row r="74" spans="1:32" x14ac:dyDescent="0.25">
      <c r="A74" s="150" t="str">
        <f>IF(ISBLANK('C1'!A74),"",'C1'!A74)</f>
        <v/>
      </c>
      <c r="B74" s="153" t="str">
        <f>IF(ISBLANK('C1'!B74),"",'C1'!B74)</f>
        <v/>
      </c>
      <c r="C74" s="266" t="str">
        <f>IF(ISBLANK('C1'!R74),"",'C1'!R74)</f>
        <v/>
      </c>
      <c r="D74" s="205"/>
      <c r="E74" s="206"/>
      <c r="F74" s="206"/>
      <c r="G74" s="206"/>
      <c r="H74" s="206"/>
      <c r="I74" s="206"/>
      <c r="J74" s="208"/>
      <c r="K74" s="498"/>
      <c r="L74" s="209"/>
      <c r="M74" s="207"/>
      <c r="N74" s="207"/>
      <c r="O74" s="207"/>
      <c r="P74" s="207"/>
      <c r="Q74" s="208"/>
      <c r="R74" s="206"/>
      <c r="S74" s="206"/>
      <c r="T74" s="206"/>
      <c r="U74" s="206"/>
      <c r="V74" s="209"/>
      <c r="X74" s="162">
        <f t="shared" si="1"/>
        <v>0</v>
      </c>
      <c r="Y74" s="158">
        <f t="shared" si="2"/>
        <v>0</v>
      </c>
      <c r="Z74" s="158">
        <f t="shared" si="3"/>
        <v>0</v>
      </c>
      <c r="AA74" s="959">
        <f t="shared" si="4"/>
        <v>0</v>
      </c>
      <c r="AC74" s="162">
        <f t="shared" si="5"/>
        <v>0</v>
      </c>
      <c r="AD74" s="158">
        <f t="shared" si="6"/>
        <v>0</v>
      </c>
      <c r="AE74" s="158">
        <f t="shared" si="7"/>
        <v>0</v>
      </c>
      <c r="AF74" s="163">
        <f t="shared" si="8"/>
        <v>0</v>
      </c>
    </row>
    <row r="75" spans="1:32" x14ac:dyDescent="0.25">
      <c r="A75" s="150" t="str">
        <f>IF(ISBLANK('C1'!A75),"",'C1'!A75)</f>
        <v/>
      </c>
      <c r="B75" s="153" t="str">
        <f>IF(ISBLANK('C1'!B75),"",'C1'!B75)</f>
        <v/>
      </c>
      <c r="C75" s="266" t="str">
        <f>IF(ISBLANK('C1'!R75),"",'C1'!R75)</f>
        <v/>
      </c>
      <c r="D75" s="205"/>
      <c r="E75" s="206"/>
      <c r="F75" s="206"/>
      <c r="G75" s="206"/>
      <c r="H75" s="206"/>
      <c r="I75" s="206"/>
      <c r="J75" s="208"/>
      <c r="K75" s="498"/>
      <c r="L75" s="209"/>
      <c r="M75" s="207"/>
      <c r="N75" s="207"/>
      <c r="O75" s="207"/>
      <c r="P75" s="207"/>
      <c r="Q75" s="208"/>
      <c r="R75" s="206"/>
      <c r="S75" s="206"/>
      <c r="T75" s="206"/>
      <c r="U75" s="206"/>
      <c r="V75" s="209"/>
      <c r="X75" s="162">
        <f t="shared" si="1"/>
        <v>0</v>
      </c>
      <c r="Y75" s="158">
        <f t="shared" si="2"/>
        <v>0</v>
      </c>
      <c r="Z75" s="158">
        <f t="shared" si="3"/>
        <v>0</v>
      </c>
      <c r="AA75" s="959">
        <f t="shared" si="4"/>
        <v>0</v>
      </c>
      <c r="AC75" s="162">
        <f t="shared" si="5"/>
        <v>0</v>
      </c>
      <c r="AD75" s="158">
        <f t="shared" si="6"/>
        <v>0</v>
      </c>
      <c r="AE75" s="158">
        <f t="shared" si="7"/>
        <v>0</v>
      </c>
      <c r="AF75" s="163">
        <f t="shared" si="8"/>
        <v>0</v>
      </c>
    </row>
    <row r="76" spans="1:32" x14ac:dyDescent="0.25">
      <c r="A76" s="150" t="str">
        <f>IF(ISBLANK('C1'!A76),"",'C1'!A76)</f>
        <v/>
      </c>
      <c r="B76" s="153" t="str">
        <f>IF(ISBLANK('C1'!B76),"",'C1'!B76)</f>
        <v/>
      </c>
      <c r="C76" s="266" t="str">
        <f>IF(ISBLANK('C1'!R76),"",'C1'!R76)</f>
        <v/>
      </c>
      <c r="D76" s="205"/>
      <c r="E76" s="206"/>
      <c r="F76" s="206"/>
      <c r="G76" s="206"/>
      <c r="H76" s="206"/>
      <c r="I76" s="206"/>
      <c r="J76" s="208"/>
      <c r="K76" s="498"/>
      <c r="L76" s="209"/>
      <c r="M76" s="207"/>
      <c r="N76" s="207"/>
      <c r="O76" s="207"/>
      <c r="P76" s="207"/>
      <c r="Q76" s="208"/>
      <c r="R76" s="206"/>
      <c r="S76" s="206"/>
      <c r="T76" s="206"/>
      <c r="U76" s="206"/>
      <c r="V76" s="209"/>
      <c r="X76" s="162">
        <f t="shared" si="1"/>
        <v>0</v>
      </c>
      <c r="Y76" s="158">
        <f t="shared" si="2"/>
        <v>0</v>
      </c>
      <c r="Z76" s="158">
        <f t="shared" si="3"/>
        <v>0</v>
      </c>
      <c r="AA76" s="959">
        <f t="shared" si="4"/>
        <v>0</v>
      </c>
      <c r="AC76" s="162">
        <f t="shared" si="5"/>
        <v>0</v>
      </c>
      <c r="AD76" s="158">
        <f t="shared" si="6"/>
        <v>0</v>
      </c>
      <c r="AE76" s="158">
        <f t="shared" si="7"/>
        <v>0</v>
      </c>
      <c r="AF76" s="163">
        <f t="shared" si="8"/>
        <v>0</v>
      </c>
    </row>
    <row r="77" spans="1:32" x14ac:dyDescent="0.25">
      <c r="A77" s="150" t="str">
        <f>IF(ISBLANK('C1'!A77),"",'C1'!A77)</f>
        <v/>
      </c>
      <c r="B77" s="153" t="str">
        <f>IF(ISBLANK('C1'!B77),"",'C1'!B77)</f>
        <v/>
      </c>
      <c r="C77" s="266" t="str">
        <f>IF(ISBLANK('C1'!R77),"",'C1'!R77)</f>
        <v/>
      </c>
      <c r="D77" s="205"/>
      <c r="E77" s="206"/>
      <c r="F77" s="206"/>
      <c r="G77" s="206"/>
      <c r="H77" s="206"/>
      <c r="I77" s="206"/>
      <c r="J77" s="208"/>
      <c r="K77" s="498"/>
      <c r="L77" s="209"/>
      <c r="M77" s="207"/>
      <c r="N77" s="207"/>
      <c r="O77" s="207"/>
      <c r="P77" s="207"/>
      <c r="Q77" s="208"/>
      <c r="R77" s="206"/>
      <c r="S77" s="206"/>
      <c r="T77" s="206"/>
      <c r="U77" s="206"/>
      <c r="V77" s="209"/>
      <c r="X77" s="162">
        <f t="shared" si="1"/>
        <v>0</v>
      </c>
      <c r="Y77" s="158">
        <f t="shared" si="2"/>
        <v>0</v>
      </c>
      <c r="Z77" s="158">
        <f t="shared" si="3"/>
        <v>0</v>
      </c>
      <c r="AA77" s="959">
        <f t="shared" si="4"/>
        <v>0</v>
      </c>
      <c r="AC77" s="162">
        <f t="shared" si="5"/>
        <v>0</v>
      </c>
      <c r="AD77" s="158">
        <f t="shared" si="6"/>
        <v>0</v>
      </c>
      <c r="AE77" s="158">
        <f t="shared" si="7"/>
        <v>0</v>
      </c>
      <c r="AF77" s="163">
        <f t="shared" si="8"/>
        <v>0</v>
      </c>
    </row>
    <row r="78" spans="1:32" x14ac:dyDescent="0.25">
      <c r="A78" s="150" t="str">
        <f>IF(ISBLANK('C1'!A78),"",'C1'!A78)</f>
        <v/>
      </c>
      <c r="B78" s="153" t="str">
        <f>IF(ISBLANK('C1'!B78),"",'C1'!B78)</f>
        <v/>
      </c>
      <c r="C78" s="266" t="str">
        <f>IF(ISBLANK('C1'!R78),"",'C1'!R78)</f>
        <v/>
      </c>
      <c r="D78" s="205"/>
      <c r="E78" s="206"/>
      <c r="F78" s="206"/>
      <c r="G78" s="206"/>
      <c r="H78" s="206"/>
      <c r="I78" s="206"/>
      <c r="J78" s="208"/>
      <c r="K78" s="498"/>
      <c r="L78" s="209"/>
      <c r="M78" s="207"/>
      <c r="N78" s="207"/>
      <c r="O78" s="207"/>
      <c r="P78" s="207"/>
      <c r="Q78" s="208"/>
      <c r="R78" s="206"/>
      <c r="S78" s="206"/>
      <c r="T78" s="206"/>
      <c r="U78" s="206"/>
      <c r="V78" s="209"/>
      <c r="X78" s="162">
        <f t="shared" si="1"/>
        <v>0</v>
      </c>
      <c r="Y78" s="158">
        <f t="shared" si="2"/>
        <v>0</v>
      </c>
      <c r="Z78" s="158">
        <f t="shared" si="3"/>
        <v>0</v>
      </c>
      <c r="AA78" s="959">
        <f t="shared" si="4"/>
        <v>0</v>
      </c>
      <c r="AC78" s="162">
        <f t="shared" si="5"/>
        <v>0</v>
      </c>
      <c r="AD78" s="158">
        <f t="shared" si="6"/>
        <v>0</v>
      </c>
      <c r="AE78" s="158">
        <f t="shared" si="7"/>
        <v>0</v>
      </c>
      <c r="AF78" s="163">
        <f t="shared" si="8"/>
        <v>0</v>
      </c>
    </row>
    <row r="79" spans="1:32" x14ac:dyDescent="0.25">
      <c r="A79" s="150" t="str">
        <f>IF(ISBLANK('C1'!A79),"",'C1'!A79)</f>
        <v/>
      </c>
      <c r="B79" s="153" t="str">
        <f>IF(ISBLANK('C1'!B79),"",'C1'!B79)</f>
        <v/>
      </c>
      <c r="C79" s="266" t="str">
        <f>IF(ISBLANK('C1'!R79),"",'C1'!R79)</f>
        <v/>
      </c>
      <c r="D79" s="205"/>
      <c r="E79" s="206"/>
      <c r="F79" s="206"/>
      <c r="G79" s="206"/>
      <c r="H79" s="206"/>
      <c r="I79" s="206"/>
      <c r="J79" s="208"/>
      <c r="K79" s="498"/>
      <c r="L79" s="209"/>
      <c r="M79" s="207"/>
      <c r="N79" s="207"/>
      <c r="O79" s="207"/>
      <c r="P79" s="207"/>
      <c r="Q79" s="208"/>
      <c r="R79" s="206"/>
      <c r="S79" s="206"/>
      <c r="T79" s="206"/>
      <c r="U79" s="206"/>
      <c r="V79" s="209"/>
      <c r="X79" s="162">
        <f t="shared" si="1"/>
        <v>0</v>
      </c>
      <c r="Y79" s="158">
        <f t="shared" si="2"/>
        <v>0</v>
      </c>
      <c r="Z79" s="158">
        <f t="shared" si="3"/>
        <v>0</v>
      </c>
      <c r="AA79" s="959">
        <f t="shared" si="4"/>
        <v>0</v>
      </c>
      <c r="AC79" s="162">
        <f t="shared" si="5"/>
        <v>0</v>
      </c>
      <c r="AD79" s="158">
        <f t="shared" si="6"/>
        <v>0</v>
      </c>
      <c r="AE79" s="158">
        <f t="shared" si="7"/>
        <v>0</v>
      </c>
      <c r="AF79" s="163">
        <f t="shared" si="8"/>
        <v>0</v>
      </c>
    </row>
    <row r="80" spans="1:32" x14ac:dyDescent="0.25">
      <c r="A80" s="150" t="str">
        <f>IF(ISBLANK('C1'!A80),"",'C1'!A80)</f>
        <v/>
      </c>
      <c r="B80" s="153" t="str">
        <f>IF(ISBLANK('C1'!B80),"",'C1'!B80)</f>
        <v/>
      </c>
      <c r="C80" s="266" t="str">
        <f>IF(ISBLANK('C1'!R80),"",'C1'!R80)</f>
        <v/>
      </c>
      <c r="D80" s="205"/>
      <c r="E80" s="206"/>
      <c r="F80" s="206"/>
      <c r="G80" s="206"/>
      <c r="H80" s="206"/>
      <c r="I80" s="206"/>
      <c r="J80" s="208"/>
      <c r="K80" s="498"/>
      <c r="L80" s="209"/>
      <c r="M80" s="207"/>
      <c r="N80" s="207"/>
      <c r="O80" s="207"/>
      <c r="P80" s="207"/>
      <c r="Q80" s="208"/>
      <c r="R80" s="206"/>
      <c r="S80" s="206"/>
      <c r="T80" s="206"/>
      <c r="U80" s="206"/>
      <c r="V80" s="209"/>
      <c r="X80" s="162">
        <f t="shared" si="1"/>
        <v>0</v>
      </c>
      <c r="Y80" s="158">
        <f t="shared" si="2"/>
        <v>0</v>
      </c>
      <c r="Z80" s="158">
        <f t="shared" si="3"/>
        <v>0</v>
      </c>
      <c r="AA80" s="959">
        <f t="shared" si="4"/>
        <v>0</v>
      </c>
      <c r="AC80" s="162">
        <f t="shared" si="5"/>
        <v>0</v>
      </c>
      <c r="AD80" s="158">
        <f t="shared" si="6"/>
        <v>0</v>
      </c>
      <c r="AE80" s="158">
        <f t="shared" si="7"/>
        <v>0</v>
      </c>
      <c r="AF80" s="163">
        <f t="shared" si="8"/>
        <v>0</v>
      </c>
    </row>
    <row r="81" spans="1:32" x14ac:dyDescent="0.25">
      <c r="A81" s="150" t="str">
        <f>IF(ISBLANK('C1'!A81),"",'C1'!A81)</f>
        <v/>
      </c>
      <c r="B81" s="153" t="str">
        <f>IF(ISBLANK('C1'!B81),"",'C1'!B81)</f>
        <v/>
      </c>
      <c r="C81" s="266" t="str">
        <f>IF(ISBLANK('C1'!R81),"",'C1'!R81)</f>
        <v/>
      </c>
      <c r="D81" s="205"/>
      <c r="E81" s="206"/>
      <c r="F81" s="206"/>
      <c r="G81" s="206"/>
      <c r="H81" s="206"/>
      <c r="I81" s="206"/>
      <c r="J81" s="208"/>
      <c r="K81" s="498"/>
      <c r="L81" s="209"/>
      <c r="M81" s="207"/>
      <c r="N81" s="207"/>
      <c r="O81" s="207"/>
      <c r="P81" s="207"/>
      <c r="Q81" s="208"/>
      <c r="R81" s="206"/>
      <c r="S81" s="206"/>
      <c r="T81" s="206"/>
      <c r="U81" s="206"/>
      <c r="V81" s="209"/>
      <c r="X81" s="162">
        <f t="shared" si="1"/>
        <v>0</v>
      </c>
      <c r="Y81" s="158">
        <f t="shared" si="2"/>
        <v>0</v>
      </c>
      <c r="Z81" s="158">
        <f t="shared" si="3"/>
        <v>0</v>
      </c>
      <c r="AA81" s="959">
        <f t="shared" si="4"/>
        <v>0</v>
      </c>
      <c r="AC81" s="162">
        <f t="shared" si="5"/>
        <v>0</v>
      </c>
      <c r="AD81" s="158">
        <f t="shared" si="6"/>
        <v>0</v>
      </c>
      <c r="AE81" s="158">
        <f t="shared" si="7"/>
        <v>0</v>
      </c>
      <c r="AF81" s="163">
        <f t="shared" si="8"/>
        <v>0</v>
      </c>
    </row>
    <row r="82" spans="1:32" x14ac:dyDescent="0.25">
      <c r="A82" s="150" t="str">
        <f>IF(ISBLANK('C1'!A82),"",'C1'!A82)</f>
        <v/>
      </c>
      <c r="B82" s="153" t="str">
        <f>IF(ISBLANK('C1'!B82),"",'C1'!B82)</f>
        <v/>
      </c>
      <c r="C82" s="266" t="str">
        <f>IF(ISBLANK('C1'!R82),"",'C1'!R82)</f>
        <v/>
      </c>
      <c r="D82" s="205"/>
      <c r="E82" s="206"/>
      <c r="F82" s="206"/>
      <c r="G82" s="206"/>
      <c r="H82" s="206"/>
      <c r="I82" s="206"/>
      <c r="J82" s="208"/>
      <c r="K82" s="498"/>
      <c r="L82" s="209"/>
      <c r="M82" s="207"/>
      <c r="N82" s="207"/>
      <c r="O82" s="207"/>
      <c r="P82" s="207"/>
      <c r="Q82" s="208"/>
      <c r="R82" s="206"/>
      <c r="S82" s="206"/>
      <c r="T82" s="206"/>
      <c r="U82" s="206"/>
      <c r="V82" s="209"/>
      <c r="X82" s="162">
        <f t="shared" ref="X82:X145" si="9">SUM(D82:I82)</f>
        <v>0</v>
      </c>
      <c r="Y82" s="158">
        <f t="shared" ref="Y82:Y145" si="10">SUM(J82:L82)</f>
        <v>0</v>
      </c>
      <c r="Z82" s="158">
        <f t="shared" ref="Z82:Z145" si="11">SUM(M82:P82)</f>
        <v>0</v>
      </c>
      <c r="AA82" s="959">
        <f t="shared" ref="AA82:AA145" si="12">SUM(Q82:V82)</f>
        <v>0</v>
      </c>
      <c r="AC82" s="162">
        <f t="shared" ref="AC82:AC145" si="13">IF(C82="",X82,C82-X82)</f>
        <v>0</v>
      </c>
      <c r="AD82" s="158">
        <f t="shared" ref="AD82:AD145" si="14">IF(C82="",Y82,C82-Y82)</f>
        <v>0</v>
      </c>
      <c r="AE82" s="158">
        <f t="shared" ref="AE82:AE145" si="15">IF(C82="",Z82,C82-Z82)</f>
        <v>0</v>
      </c>
      <c r="AF82" s="163">
        <f t="shared" ref="AF82:AF145" si="16">IF(C82="",AA82,C82-AA82)</f>
        <v>0</v>
      </c>
    </row>
    <row r="83" spans="1:32" x14ac:dyDescent="0.25">
      <c r="A83" s="150" t="str">
        <f>IF(ISBLANK('C1'!A83),"",'C1'!A83)</f>
        <v/>
      </c>
      <c r="B83" s="153" t="str">
        <f>IF(ISBLANK('C1'!B83),"",'C1'!B83)</f>
        <v/>
      </c>
      <c r="C83" s="266" t="str">
        <f>IF(ISBLANK('C1'!R83),"",'C1'!R83)</f>
        <v/>
      </c>
      <c r="D83" s="205"/>
      <c r="E83" s="206"/>
      <c r="F83" s="206"/>
      <c r="G83" s="206"/>
      <c r="H83" s="206"/>
      <c r="I83" s="206"/>
      <c r="J83" s="208"/>
      <c r="K83" s="498"/>
      <c r="L83" s="209"/>
      <c r="M83" s="207"/>
      <c r="N83" s="207"/>
      <c r="O83" s="207"/>
      <c r="P83" s="207"/>
      <c r="Q83" s="208"/>
      <c r="R83" s="206"/>
      <c r="S83" s="206"/>
      <c r="T83" s="206"/>
      <c r="U83" s="206"/>
      <c r="V83" s="209"/>
      <c r="X83" s="162">
        <f t="shared" si="9"/>
        <v>0</v>
      </c>
      <c r="Y83" s="158">
        <f t="shared" si="10"/>
        <v>0</v>
      </c>
      <c r="Z83" s="158">
        <f t="shared" si="11"/>
        <v>0</v>
      </c>
      <c r="AA83" s="959">
        <f t="shared" si="12"/>
        <v>0</v>
      </c>
      <c r="AC83" s="162">
        <f t="shared" si="13"/>
        <v>0</v>
      </c>
      <c r="AD83" s="158">
        <f t="shared" si="14"/>
        <v>0</v>
      </c>
      <c r="AE83" s="158">
        <f t="shared" si="15"/>
        <v>0</v>
      </c>
      <c r="AF83" s="163">
        <f t="shared" si="16"/>
        <v>0</v>
      </c>
    </row>
    <row r="84" spans="1:32" x14ac:dyDescent="0.25">
      <c r="A84" s="150" t="str">
        <f>IF(ISBLANK('C1'!A84),"",'C1'!A84)</f>
        <v/>
      </c>
      <c r="B84" s="153" t="str">
        <f>IF(ISBLANK('C1'!B84),"",'C1'!B84)</f>
        <v/>
      </c>
      <c r="C84" s="266" t="str">
        <f>IF(ISBLANK('C1'!R84),"",'C1'!R84)</f>
        <v/>
      </c>
      <c r="D84" s="205"/>
      <c r="E84" s="206"/>
      <c r="F84" s="206"/>
      <c r="G84" s="206"/>
      <c r="H84" s="206"/>
      <c r="I84" s="206"/>
      <c r="J84" s="208"/>
      <c r="K84" s="498"/>
      <c r="L84" s="209"/>
      <c r="M84" s="207"/>
      <c r="N84" s="207"/>
      <c r="O84" s="207"/>
      <c r="P84" s="207"/>
      <c r="Q84" s="208"/>
      <c r="R84" s="206"/>
      <c r="S84" s="206"/>
      <c r="T84" s="206"/>
      <c r="U84" s="206"/>
      <c r="V84" s="209"/>
      <c r="X84" s="162">
        <f t="shared" si="9"/>
        <v>0</v>
      </c>
      <c r="Y84" s="158">
        <f t="shared" si="10"/>
        <v>0</v>
      </c>
      <c r="Z84" s="158">
        <f t="shared" si="11"/>
        <v>0</v>
      </c>
      <c r="AA84" s="959">
        <f t="shared" si="12"/>
        <v>0</v>
      </c>
      <c r="AC84" s="162">
        <f t="shared" si="13"/>
        <v>0</v>
      </c>
      <c r="AD84" s="158">
        <f t="shared" si="14"/>
        <v>0</v>
      </c>
      <c r="AE84" s="158">
        <f t="shared" si="15"/>
        <v>0</v>
      </c>
      <c r="AF84" s="163">
        <f t="shared" si="16"/>
        <v>0</v>
      </c>
    </row>
    <row r="85" spans="1:32" x14ac:dyDescent="0.25">
      <c r="A85" s="150" t="str">
        <f>IF(ISBLANK('C1'!A85),"",'C1'!A85)</f>
        <v/>
      </c>
      <c r="B85" s="153" t="str">
        <f>IF(ISBLANK('C1'!B85),"",'C1'!B85)</f>
        <v/>
      </c>
      <c r="C85" s="266" t="str">
        <f>IF(ISBLANK('C1'!R85),"",'C1'!R85)</f>
        <v/>
      </c>
      <c r="D85" s="205"/>
      <c r="E85" s="206"/>
      <c r="F85" s="206"/>
      <c r="G85" s="206"/>
      <c r="H85" s="206"/>
      <c r="I85" s="206"/>
      <c r="J85" s="208"/>
      <c r="K85" s="498"/>
      <c r="L85" s="209"/>
      <c r="M85" s="207"/>
      <c r="N85" s="207"/>
      <c r="O85" s="207"/>
      <c r="P85" s="207"/>
      <c r="Q85" s="208"/>
      <c r="R85" s="206"/>
      <c r="S85" s="206"/>
      <c r="T85" s="206"/>
      <c r="U85" s="206"/>
      <c r="V85" s="209"/>
      <c r="X85" s="162">
        <f t="shared" si="9"/>
        <v>0</v>
      </c>
      <c r="Y85" s="158">
        <f t="shared" si="10"/>
        <v>0</v>
      </c>
      <c r="Z85" s="158">
        <f t="shared" si="11"/>
        <v>0</v>
      </c>
      <c r="AA85" s="959">
        <f t="shared" si="12"/>
        <v>0</v>
      </c>
      <c r="AC85" s="162">
        <f t="shared" si="13"/>
        <v>0</v>
      </c>
      <c r="AD85" s="158">
        <f t="shared" si="14"/>
        <v>0</v>
      </c>
      <c r="AE85" s="158">
        <f t="shared" si="15"/>
        <v>0</v>
      </c>
      <c r="AF85" s="163">
        <f t="shared" si="16"/>
        <v>0</v>
      </c>
    </row>
    <row r="86" spans="1:32" x14ac:dyDescent="0.25">
      <c r="A86" s="150" t="str">
        <f>IF(ISBLANK('C1'!A86),"",'C1'!A86)</f>
        <v/>
      </c>
      <c r="B86" s="153" t="str">
        <f>IF(ISBLANK('C1'!B86),"",'C1'!B86)</f>
        <v/>
      </c>
      <c r="C86" s="266" t="str">
        <f>IF(ISBLANK('C1'!R86),"",'C1'!R86)</f>
        <v/>
      </c>
      <c r="D86" s="205"/>
      <c r="E86" s="206"/>
      <c r="F86" s="206"/>
      <c r="G86" s="206"/>
      <c r="H86" s="206"/>
      <c r="I86" s="206"/>
      <c r="J86" s="208"/>
      <c r="K86" s="498"/>
      <c r="L86" s="209"/>
      <c r="M86" s="207"/>
      <c r="N86" s="207"/>
      <c r="O86" s="207"/>
      <c r="P86" s="207"/>
      <c r="Q86" s="208"/>
      <c r="R86" s="206"/>
      <c r="S86" s="206"/>
      <c r="T86" s="206"/>
      <c r="U86" s="206"/>
      <c r="V86" s="209"/>
      <c r="X86" s="162">
        <f t="shared" si="9"/>
        <v>0</v>
      </c>
      <c r="Y86" s="158">
        <f t="shared" si="10"/>
        <v>0</v>
      </c>
      <c r="Z86" s="158">
        <f t="shared" si="11"/>
        <v>0</v>
      </c>
      <c r="AA86" s="959">
        <f t="shared" si="12"/>
        <v>0</v>
      </c>
      <c r="AC86" s="162">
        <f t="shared" si="13"/>
        <v>0</v>
      </c>
      <c r="AD86" s="158">
        <f t="shared" si="14"/>
        <v>0</v>
      </c>
      <c r="AE86" s="158">
        <f t="shared" si="15"/>
        <v>0</v>
      </c>
      <c r="AF86" s="163">
        <f t="shared" si="16"/>
        <v>0</v>
      </c>
    </row>
    <row r="87" spans="1:32" x14ac:dyDescent="0.25">
      <c r="A87" s="150" t="str">
        <f>IF(ISBLANK('C1'!A87),"",'C1'!A87)</f>
        <v/>
      </c>
      <c r="B87" s="153" t="str">
        <f>IF(ISBLANK('C1'!B87),"",'C1'!B87)</f>
        <v/>
      </c>
      <c r="C87" s="266" t="str">
        <f>IF(ISBLANK('C1'!R87),"",'C1'!R87)</f>
        <v/>
      </c>
      <c r="D87" s="205"/>
      <c r="E87" s="206"/>
      <c r="F87" s="206"/>
      <c r="G87" s="206"/>
      <c r="H87" s="206"/>
      <c r="I87" s="206"/>
      <c r="J87" s="208"/>
      <c r="K87" s="498"/>
      <c r="L87" s="209"/>
      <c r="M87" s="207"/>
      <c r="N87" s="207"/>
      <c r="O87" s="207"/>
      <c r="P87" s="207"/>
      <c r="Q87" s="208"/>
      <c r="R87" s="206"/>
      <c r="S87" s="206"/>
      <c r="T87" s="206"/>
      <c r="U87" s="206"/>
      <c r="V87" s="209"/>
      <c r="X87" s="162">
        <f t="shared" si="9"/>
        <v>0</v>
      </c>
      <c r="Y87" s="158">
        <f t="shared" si="10"/>
        <v>0</v>
      </c>
      <c r="Z87" s="158">
        <f t="shared" si="11"/>
        <v>0</v>
      </c>
      <c r="AA87" s="959">
        <f t="shared" si="12"/>
        <v>0</v>
      </c>
      <c r="AC87" s="162">
        <f t="shared" si="13"/>
        <v>0</v>
      </c>
      <c r="AD87" s="158">
        <f t="shared" si="14"/>
        <v>0</v>
      </c>
      <c r="AE87" s="158">
        <f t="shared" si="15"/>
        <v>0</v>
      </c>
      <c r="AF87" s="163">
        <f t="shared" si="16"/>
        <v>0</v>
      </c>
    </row>
    <row r="88" spans="1:32" x14ac:dyDescent="0.25">
      <c r="A88" s="150" t="str">
        <f>IF(ISBLANK('C1'!A88),"",'C1'!A88)</f>
        <v/>
      </c>
      <c r="B88" s="153" t="str">
        <f>IF(ISBLANK('C1'!B88),"",'C1'!B88)</f>
        <v/>
      </c>
      <c r="C88" s="266" t="str">
        <f>IF(ISBLANK('C1'!R88),"",'C1'!R88)</f>
        <v/>
      </c>
      <c r="D88" s="205"/>
      <c r="E88" s="206"/>
      <c r="F88" s="206"/>
      <c r="G88" s="206"/>
      <c r="H88" s="206"/>
      <c r="I88" s="206"/>
      <c r="J88" s="208"/>
      <c r="K88" s="498"/>
      <c r="L88" s="209"/>
      <c r="M88" s="207"/>
      <c r="N88" s="207"/>
      <c r="O88" s="207"/>
      <c r="P88" s="207"/>
      <c r="Q88" s="208"/>
      <c r="R88" s="206"/>
      <c r="S88" s="206"/>
      <c r="T88" s="206"/>
      <c r="U88" s="206"/>
      <c r="V88" s="209"/>
      <c r="X88" s="162">
        <f t="shared" si="9"/>
        <v>0</v>
      </c>
      <c r="Y88" s="158">
        <f t="shared" si="10"/>
        <v>0</v>
      </c>
      <c r="Z88" s="158">
        <f t="shared" si="11"/>
        <v>0</v>
      </c>
      <c r="AA88" s="959">
        <f t="shared" si="12"/>
        <v>0</v>
      </c>
      <c r="AC88" s="162">
        <f t="shared" si="13"/>
        <v>0</v>
      </c>
      <c r="AD88" s="158">
        <f t="shared" si="14"/>
        <v>0</v>
      </c>
      <c r="AE88" s="158">
        <f t="shared" si="15"/>
        <v>0</v>
      </c>
      <c r="AF88" s="163">
        <f t="shared" si="16"/>
        <v>0</v>
      </c>
    </row>
    <row r="89" spans="1:32" x14ac:dyDescent="0.25">
      <c r="A89" s="150" t="str">
        <f>IF(ISBLANK('C1'!A89),"",'C1'!A89)</f>
        <v/>
      </c>
      <c r="B89" s="153" t="str">
        <f>IF(ISBLANK('C1'!B89),"",'C1'!B89)</f>
        <v/>
      </c>
      <c r="C89" s="266" t="str">
        <f>IF(ISBLANK('C1'!R89),"",'C1'!R89)</f>
        <v/>
      </c>
      <c r="D89" s="205"/>
      <c r="E89" s="206"/>
      <c r="F89" s="206"/>
      <c r="G89" s="206"/>
      <c r="H89" s="206"/>
      <c r="I89" s="206"/>
      <c r="J89" s="208"/>
      <c r="K89" s="498"/>
      <c r="L89" s="209"/>
      <c r="M89" s="207"/>
      <c r="N89" s="207"/>
      <c r="O89" s="207"/>
      <c r="P89" s="207"/>
      <c r="Q89" s="208"/>
      <c r="R89" s="206"/>
      <c r="S89" s="206"/>
      <c r="T89" s="206"/>
      <c r="U89" s="206"/>
      <c r="V89" s="209"/>
      <c r="X89" s="162">
        <f t="shared" si="9"/>
        <v>0</v>
      </c>
      <c r="Y89" s="158">
        <f t="shared" si="10"/>
        <v>0</v>
      </c>
      <c r="Z89" s="158">
        <f t="shared" si="11"/>
        <v>0</v>
      </c>
      <c r="AA89" s="959">
        <f t="shared" si="12"/>
        <v>0</v>
      </c>
      <c r="AC89" s="162">
        <f t="shared" si="13"/>
        <v>0</v>
      </c>
      <c r="AD89" s="158">
        <f t="shared" si="14"/>
        <v>0</v>
      </c>
      <c r="AE89" s="158">
        <f t="shared" si="15"/>
        <v>0</v>
      </c>
      <c r="AF89" s="163">
        <f t="shared" si="16"/>
        <v>0</v>
      </c>
    </row>
    <row r="90" spans="1:32" x14ac:dyDescent="0.25">
      <c r="A90" s="150" t="str">
        <f>IF(ISBLANK('C1'!A90),"",'C1'!A90)</f>
        <v/>
      </c>
      <c r="B90" s="153" t="str">
        <f>IF(ISBLANK('C1'!B90),"",'C1'!B90)</f>
        <v/>
      </c>
      <c r="C90" s="266" t="str">
        <f>IF(ISBLANK('C1'!R90),"",'C1'!R90)</f>
        <v/>
      </c>
      <c r="D90" s="205"/>
      <c r="E90" s="206"/>
      <c r="F90" s="206"/>
      <c r="G90" s="206"/>
      <c r="H90" s="206"/>
      <c r="I90" s="206"/>
      <c r="J90" s="208"/>
      <c r="K90" s="498"/>
      <c r="L90" s="209"/>
      <c r="M90" s="207"/>
      <c r="N90" s="207"/>
      <c r="O90" s="207"/>
      <c r="P90" s="207"/>
      <c r="Q90" s="208"/>
      <c r="R90" s="206"/>
      <c r="S90" s="206"/>
      <c r="T90" s="206"/>
      <c r="U90" s="206"/>
      <c r="V90" s="209"/>
      <c r="X90" s="162">
        <f t="shared" si="9"/>
        <v>0</v>
      </c>
      <c r="Y90" s="158">
        <f t="shared" si="10"/>
        <v>0</v>
      </c>
      <c r="Z90" s="158">
        <f t="shared" si="11"/>
        <v>0</v>
      </c>
      <c r="AA90" s="959">
        <f t="shared" si="12"/>
        <v>0</v>
      </c>
      <c r="AC90" s="162">
        <f t="shared" si="13"/>
        <v>0</v>
      </c>
      <c r="AD90" s="158">
        <f t="shared" si="14"/>
        <v>0</v>
      </c>
      <c r="AE90" s="158">
        <f t="shared" si="15"/>
        <v>0</v>
      </c>
      <c r="AF90" s="163">
        <f t="shared" si="16"/>
        <v>0</v>
      </c>
    </row>
    <row r="91" spans="1:32" x14ac:dyDescent="0.25">
      <c r="A91" s="150" t="str">
        <f>IF(ISBLANK('C1'!A91),"",'C1'!A91)</f>
        <v/>
      </c>
      <c r="B91" s="153" t="str">
        <f>IF(ISBLANK('C1'!B91),"",'C1'!B91)</f>
        <v/>
      </c>
      <c r="C91" s="266" t="str">
        <f>IF(ISBLANK('C1'!R91),"",'C1'!R91)</f>
        <v/>
      </c>
      <c r="D91" s="205"/>
      <c r="E91" s="206"/>
      <c r="F91" s="206"/>
      <c r="G91" s="206"/>
      <c r="H91" s="206"/>
      <c r="I91" s="206"/>
      <c r="J91" s="208"/>
      <c r="K91" s="498"/>
      <c r="L91" s="209"/>
      <c r="M91" s="207"/>
      <c r="N91" s="207"/>
      <c r="O91" s="207"/>
      <c r="P91" s="207"/>
      <c r="Q91" s="208"/>
      <c r="R91" s="206"/>
      <c r="S91" s="206"/>
      <c r="T91" s="206"/>
      <c r="U91" s="206"/>
      <c r="V91" s="209"/>
      <c r="X91" s="162">
        <f t="shared" si="9"/>
        <v>0</v>
      </c>
      <c r="Y91" s="158">
        <f t="shared" si="10"/>
        <v>0</v>
      </c>
      <c r="Z91" s="158">
        <f t="shared" si="11"/>
        <v>0</v>
      </c>
      <c r="AA91" s="959">
        <f t="shared" si="12"/>
        <v>0</v>
      </c>
      <c r="AC91" s="162">
        <f t="shared" si="13"/>
        <v>0</v>
      </c>
      <c r="AD91" s="158">
        <f t="shared" si="14"/>
        <v>0</v>
      </c>
      <c r="AE91" s="158">
        <f t="shared" si="15"/>
        <v>0</v>
      </c>
      <c r="AF91" s="163">
        <f t="shared" si="16"/>
        <v>0</v>
      </c>
    </row>
    <row r="92" spans="1:32" x14ac:dyDescent="0.25">
      <c r="A92" s="150" t="str">
        <f>IF(ISBLANK('C1'!A92),"",'C1'!A92)</f>
        <v/>
      </c>
      <c r="B92" s="153" t="str">
        <f>IF(ISBLANK('C1'!B92),"",'C1'!B92)</f>
        <v/>
      </c>
      <c r="C92" s="266" t="str">
        <f>IF(ISBLANK('C1'!R92),"",'C1'!R92)</f>
        <v/>
      </c>
      <c r="D92" s="205"/>
      <c r="E92" s="206"/>
      <c r="F92" s="206"/>
      <c r="G92" s="206"/>
      <c r="H92" s="206"/>
      <c r="I92" s="206"/>
      <c r="J92" s="208"/>
      <c r="K92" s="498"/>
      <c r="L92" s="209"/>
      <c r="M92" s="207"/>
      <c r="N92" s="207"/>
      <c r="O92" s="207"/>
      <c r="P92" s="207"/>
      <c r="Q92" s="208"/>
      <c r="R92" s="206"/>
      <c r="S92" s="206"/>
      <c r="T92" s="206"/>
      <c r="U92" s="206"/>
      <c r="V92" s="209"/>
      <c r="X92" s="162">
        <f t="shared" si="9"/>
        <v>0</v>
      </c>
      <c r="Y92" s="158">
        <f t="shared" si="10"/>
        <v>0</v>
      </c>
      <c r="Z92" s="158">
        <f t="shared" si="11"/>
        <v>0</v>
      </c>
      <c r="AA92" s="959">
        <f t="shared" si="12"/>
        <v>0</v>
      </c>
      <c r="AC92" s="162">
        <f t="shared" si="13"/>
        <v>0</v>
      </c>
      <c r="AD92" s="158">
        <f t="shared" si="14"/>
        <v>0</v>
      </c>
      <c r="AE92" s="158">
        <f t="shared" si="15"/>
        <v>0</v>
      </c>
      <c r="AF92" s="163">
        <f t="shared" si="16"/>
        <v>0</v>
      </c>
    </row>
    <row r="93" spans="1:32" x14ac:dyDescent="0.25">
      <c r="A93" s="150" t="str">
        <f>IF(ISBLANK('C1'!A93),"",'C1'!A93)</f>
        <v/>
      </c>
      <c r="B93" s="153" t="str">
        <f>IF(ISBLANK('C1'!B93),"",'C1'!B93)</f>
        <v/>
      </c>
      <c r="C93" s="266" t="str">
        <f>IF(ISBLANK('C1'!R93),"",'C1'!R93)</f>
        <v/>
      </c>
      <c r="D93" s="205"/>
      <c r="E93" s="206"/>
      <c r="F93" s="206"/>
      <c r="G93" s="206"/>
      <c r="H93" s="206"/>
      <c r="I93" s="206"/>
      <c r="J93" s="208"/>
      <c r="K93" s="498"/>
      <c r="L93" s="209"/>
      <c r="M93" s="207"/>
      <c r="N93" s="207"/>
      <c r="O93" s="207"/>
      <c r="P93" s="207"/>
      <c r="Q93" s="208"/>
      <c r="R93" s="206"/>
      <c r="S93" s="206"/>
      <c r="T93" s="206"/>
      <c r="U93" s="206"/>
      <c r="V93" s="209"/>
      <c r="X93" s="162">
        <f t="shared" si="9"/>
        <v>0</v>
      </c>
      <c r="Y93" s="158">
        <f t="shared" si="10"/>
        <v>0</v>
      </c>
      <c r="Z93" s="158">
        <f t="shared" si="11"/>
        <v>0</v>
      </c>
      <c r="AA93" s="959">
        <f t="shared" si="12"/>
        <v>0</v>
      </c>
      <c r="AC93" s="162">
        <f t="shared" si="13"/>
        <v>0</v>
      </c>
      <c r="AD93" s="158">
        <f t="shared" si="14"/>
        <v>0</v>
      </c>
      <c r="AE93" s="158">
        <f t="shared" si="15"/>
        <v>0</v>
      </c>
      <c r="AF93" s="163">
        <f t="shared" si="16"/>
        <v>0</v>
      </c>
    </row>
    <row r="94" spans="1:32" x14ac:dyDescent="0.25">
      <c r="A94" s="150" t="str">
        <f>IF(ISBLANK('C1'!A94),"",'C1'!A94)</f>
        <v/>
      </c>
      <c r="B94" s="153" t="str">
        <f>IF(ISBLANK('C1'!B94),"",'C1'!B94)</f>
        <v/>
      </c>
      <c r="C94" s="266" t="str">
        <f>IF(ISBLANK('C1'!R94),"",'C1'!R94)</f>
        <v/>
      </c>
      <c r="D94" s="205"/>
      <c r="E94" s="206"/>
      <c r="F94" s="206"/>
      <c r="G94" s="206"/>
      <c r="H94" s="206"/>
      <c r="I94" s="206"/>
      <c r="J94" s="208"/>
      <c r="K94" s="498"/>
      <c r="L94" s="209"/>
      <c r="M94" s="207"/>
      <c r="N94" s="207"/>
      <c r="O94" s="207"/>
      <c r="P94" s="207"/>
      <c r="Q94" s="208"/>
      <c r="R94" s="206"/>
      <c r="S94" s="206"/>
      <c r="T94" s="206"/>
      <c r="U94" s="206"/>
      <c r="V94" s="209"/>
      <c r="X94" s="162">
        <f t="shared" si="9"/>
        <v>0</v>
      </c>
      <c r="Y94" s="158">
        <f t="shared" si="10"/>
        <v>0</v>
      </c>
      <c r="Z94" s="158">
        <f t="shared" si="11"/>
        <v>0</v>
      </c>
      <c r="AA94" s="959">
        <f t="shared" si="12"/>
        <v>0</v>
      </c>
      <c r="AC94" s="162">
        <f t="shared" si="13"/>
        <v>0</v>
      </c>
      <c r="AD94" s="158">
        <f t="shared" si="14"/>
        <v>0</v>
      </c>
      <c r="AE94" s="158">
        <f t="shared" si="15"/>
        <v>0</v>
      </c>
      <c r="AF94" s="163">
        <f t="shared" si="16"/>
        <v>0</v>
      </c>
    </row>
    <row r="95" spans="1:32" x14ac:dyDescent="0.25">
      <c r="A95" s="150" t="str">
        <f>IF(ISBLANK('C1'!A95),"",'C1'!A95)</f>
        <v/>
      </c>
      <c r="B95" s="153" t="str">
        <f>IF(ISBLANK('C1'!B95),"",'C1'!B95)</f>
        <v/>
      </c>
      <c r="C95" s="266" t="str">
        <f>IF(ISBLANK('C1'!R95),"",'C1'!R95)</f>
        <v/>
      </c>
      <c r="D95" s="205"/>
      <c r="E95" s="206"/>
      <c r="F95" s="206"/>
      <c r="G95" s="206"/>
      <c r="H95" s="206"/>
      <c r="I95" s="206"/>
      <c r="J95" s="208"/>
      <c r="K95" s="498"/>
      <c r="L95" s="209"/>
      <c r="M95" s="207"/>
      <c r="N95" s="207"/>
      <c r="O95" s="207"/>
      <c r="P95" s="207"/>
      <c r="Q95" s="208"/>
      <c r="R95" s="206"/>
      <c r="S95" s="206"/>
      <c r="T95" s="206"/>
      <c r="U95" s="206"/>
      <c r="V95" s="209"/>
      <c r="X95" s="162">
        <f t="shared" si="9"/>
        <v>0</v>
      </c>
      <c r="Y95" s="158">
        <f t="shared" si="10"/>
        <v>0</v>
      </c>
      <c r="Z95" s="158">
        <f t="shared" si="11"/>
        <v>0</v>
      </c>
      <c r="AA95" s="959">
        <f t="shared" si="12"/>
        <v>0</v>
      </c>
      <c r="AC95" s="162">
        <f t="shared" si="13"/>
        <v>0</v>
      </c>
      <c r="AD95" s="158">
        <f t="shared" si="14"/>
        <v>0</v>
      </c>
      <c r="AE95" s="158">
        <f t="shared" si="15"/>
        <v>0</v>
      </c>
      <c r="AF95" s="163">
        <f t="shared" si="16"/>
        <v>0</v>
      </c>
    </row>
    <row r="96" spans="1:32" x14ac:dyDescent="0.25">
      <c r="A96" s="150" t="str">
        <f>IF(ISBLANK('C1'!A96),"",'C1'!A96)</f>
        <v/>
      </c>
      <c r="B96" s="153" t="str">
        <f>IF(ISBLANK('C1'!B96),"",'C1'!B96)</f>
        <v/>
      </c>
      <c r="C96" s="266" t="str">
        <f>IF(ISBLANK('C1'!R96),"",'C1'!R96)</f>
        <v/>
      </c>
      <c r="D96" s="205"/>
      <c r="E96" s="206"/>
      <c r="F96" s="206"/>
      <c r="G96" s="206"/>
      <c r="H96" s="206"/>
      <c r="I96" s="206"/>
      <c r="J96" s="208"/>
      <c r="K96" s="498"/>
      <c r="L96" s="209"/>
      <c r="M96" s="207"/>
      <c r="N96" s="207"/>
      <c r="O96" s="207"/>
      <c r="P96" s="207"/>
      <c r="Q96" s="208"/>
      <c r="R96" s="206"/>
      <c r="S96" s="206"/>
      <c r="T96" s="206"/>
      <c r="U96" s="206"/>
      <c r="V96" s="209"/>
      <c r="X96" s="162">
        <f t="shared" si="9"/>
        <v>0</v>
      </c>
      <c r="Y96" s="158">
        <f t="shared" si="10"/>
        <v>0</v>
      </c>
      <c r="Z96" s="158">
        <f t="shared" si="11"/>
        <v>0</v>
      </c>
      <c r="AA96" s="959">
        <f t="shared" si="12"/>
        <v>0</v>
      </c>
      <c r="AC96" s="162">
        <f t="shared" si="13"/>
        <v>0</v>
      </c>
      <c r="AD96" s="158">
        <f t="shared" si="14"/>
        <v>0</v>
      </c>
      <c r="AE96" s="158">
        <f t="shared" si="15"/>
        <v>0</v>
      </c>
      <c r="AF96" s="163">
        <f t="shared" si="16"/>
        <v>0</v>
      </c>
    </row>
    <row r="97" spans="1:32" x14ac:dyDescent="0.25">
      <c r="A97" s="150" t="str">
        <f>IF(ISBLANK('C1'!A97),"",'C1'!A97)</f>
        <v/>
      </c>
      <c r="B97" s="153" t="str">
        <f>IF(ISBLANK('C1'!B97),"",'C1'!B97)</f>
        <v/>
      </c>
      <c r="C97" s="266" t="str">
        <f>IF(ISBLANK('C1'!R97),"",'C1'!R97)</f>
        <v/>
      </c>
      <c r="D97" s="205"/>
      <c r="E97" s="206"/>
      <c r="F97" s="206"/>
      <c r="G97" s="206"/>
      <c r="H97" s="206"/>
      <c r="I97" s="206"/>
      <c r="J97" s="208"/>
      <c r="K97" s="498"/>
      <c r="L97" s="209"/>
      <c r="M97" s="207"/>
      <c r="N97" s="207"/>
      <c r="O97" s="207"/>
      <c r="P97" s="207"/>
      <c r="Q97" s="208"/>
      <c r="R97" s="206"/>
      <c r="S97" s="206"/>
      <c r="T97" s="206"/>
      <c r="U97" s="206"/>
      <c r="V97" s="209"/>
      <c r="X97" s="162">
        <f t="shared" si="9"/>
        <v>0</v>
      </c>
      <c r="Y97" s="158">
        <f t="shared" si="10"/>
        <v>0</v>
      </c>
      <c r="Z97" s="158">
        <f t="shared" si="11"/>
        <v>0</v>
      </c>
      <c r="AA97" s="959">
        <f t="shared" si="12"/>
        <v>0</v>
      </c>
      <c r="AC97" s="162">
        <f t="shared" si="13"/>
        <v>0</v>
      </c>
      <c r="AD97" s="158">
        <f t="shared" si="14"/>
        <v>0</v>
      </c>
      <c r="AE97" s="158">
        <f t="shared" si="15"/>
        <v>0</v>
      </c>
      <c r="AF97" s="163">
        <f t="shared" si="16"/>
        <v>0</v>
      </c>
    </row>
    <row r="98" spans="1:32" x14ac:dyDescent="0.25">
      <c r="A98" s="150" t="str">
        <f>IF(ISBLANK('C1'!A98),"",'C1'!A98)</f>
        <v/>
      </c>
      <c r="B98" s="153" t="str">
        <f>IF(ISBLANK('C1'!B98),"",'C1'!B98)</f>
        <v/>
      </c>
      <c r="C98" s="266" t="str">
        <f>IF(ISBLANK('C1'!R98),"",'C1'!R98)</f>
        <v/>
      </c>
      <c r="D98" s="205"/>
      <c r="E98" s="206"/>
      <c r="F98" s="206"/>
      <c r="G98" s="206"/>
      <c r="H98" s="206"/>
      <c r="I98" s="206"/>
      <c r="J98" s="208"/>
      <c r="K98" s="498"/>
      <c r="L98" s="209"/>
      <c r="M98" s="207"/>
      <c r="N98" s="207"/>
      <c r="O98" s="207"/>
      <c r="P98" s="207"/>
      <c r="Q98" s="208"/>
      <c r="R98" s="206"/>
      <c r="S98" s="206"/>
      <c r="T98" s="206"/>
      <c r="U98" s="206"/>
      <c r="V98" s="209"/>
      <c r="X98" s="162">
        <f t="shared" si="9"/>
        <v>0</v>
      </c>
      <c r="Y98" s="158">
        <f t="shared" si="10"/>
        <v>0</v>
      </c>
      <c r="Z98" s="158">
        <f t="shared" si="11"/>
        <v>0</v>
      </c>
      <c r="AA98" s="959">
        <f t="shared" si="12"/>
        <v>0</v>
      </c>
      <c r="AC98" s="162">
        <f t="shared" si="13"/>
        <v>0</v>
      </c>
      <c r="AD98" s="158">
        <f t="shared" si="14"/>
        <v>0</v>
      </c>
      <c r="AE98" s="158">
        <f t="shared" si="15"/>
        <v>0</v>
      </c>
      <c r="AF98" s="163">
        <f t="shared" si="16"/>
        <v>0</v>
      </c>
    </row>
    <row r="99" spans="1:32" x14ac:dyDescent="0.25">
      <c r="A99" s="150" t="str">
        <f>IF(ISBLANK('C1'!A99),"",'C1'!A99)</f>
        <v/>
      </c>
      <c r="B99" s="153" t="str">
        <f>IF(ISBLANK('C1'!B99),"",'C1'!B99)</f>
        <v/>
      </c>
      <c r="C99" s="266" t="str">
        <f>IF(ISBLANK('C1'!R99),"",'C1'!R99)</f>
        <v/>
      </c>
      <c r="D99" s="205"/>
      <c r="E99" s="206"/>
      <c r="F99" s="206"/>
      <c r="G99" s="206"/>
      <c r="H99" s="206"/>
      <c r="I99" s="206"/>
      <c r="J99" s="208"/>
      <c r="K99" s="498"/>
      <c r="L99" s="209"/>
      <c r="M99" s="207"/>
      <c r="N99" s="207"/>
      <c r="O99" s="207"/>
      <c r="P99" s="207"/>
      <c r="Q99" s="208"/>
      <c r="R99" s="206"/>
      <c r="S99" s="206"/>
      <c r="T99" s="206"/>
      <c r="U99" s="206"/>
      <c r="V99" s="209"/>
      <c r="X99" s="162">
        <f t="shared" si="9"/>
        <v>0</v>
      </c>
      <c r="Y99" s="158">
        <f t="shared" si="10"/>
        <v>0</v>
      </c>
      <c r="Z99" s="158">
        <f t="shared" si="11"/>
        <v>0</v>
      </c>
      <c r="AA99" s="959">
        <f t="shared" si="12"/>
        <v>0</v>
      </c>
      <c r="AC99" s="162">
        <f t="shared" si="13"/>
        <v>0</v>
      </c>
      <c r="AD99" s="158">
        <f t="shared" si="14"/>
        <v>0</v>
      </c>
      <c r="AE99" s="158">
        <f t="shared" si="15"/>
        <v>0</v>
      </c>
      <c r="AF99" s="163">
        <f t="shared" si="16"/>
        <v>0</v>
      </c>
    </row>
    <row r="100" spans="1:32" x14ac:dyDescent="0.25">
      <c r="A100" s="150" t="str">
        <f>IF(ISBLANK('C1'!A100),"",'C1'!A100)</f>
        <v/>
      </c>
      <c r="B100" s="153" t="str">
        <f>IF(ISBLANK('C1'!B100),"",'C1'!B100)</f>
        <v/>
      </c>
      <c r="C100" s="266" t="str">
        <f>IF(ISBLANK('C1'!R100),"",'C1'!R100)</f>
        <v/>
      </c>
      <c r="D100" s="205"/>
      <c r="E100" s="206"/>
      <c r="F100" s="206"/>
      <c r="G100" s="206"/>
      <c r="H100" s="206"/>
      <c r="I100" s="206"/>
      <c r="J100" s="208"/>
      <c r="K100" s="498"/>
      <c r="L100" s="209"/>
      <c r="M100" s="207"/>
      <c r="N100" s="207"/>
      <c r="O100" s="207"/>
      <c r="P100" s="207"/>
      <c r="Q100" s="208"/>
      <c r="R100" s="206"/>
      <c r="S100" s="206"/>
      <c r="T100" s="206"/>
      <c r="U100" s="206"/>
      <c r="V100" s="209"/>
      <c r="X100" s="162">
        <f t="shared" si="9"/>
        <v>0</v>
      </c>
      <c r="Y100" s="158">
        <f t="shared" si="10"/>
        <v>0</v>
      </c>
      <c r="Z100" s="158">
        <f t="shared" si="11"/>
        <v>0</v>
      </c>
      <c r="AA100" s="959">
        <f t="shared" si="12"/>
        <v>0</v>
      </c>
      <c r="AC100" s="162">
        <f t="shared" si="13"/>
        <v>0</v>
      </c>
      <c r="AD100" s="158">
        <f t="shared" si="14"/>
        <v>0</v>
      </c>
      <c r="AE100" s="158">
        <f t="shared" si="15"/>
        <v>0</v>
      </c>
      <c r="AF100" s="163">
        <f t="shared" si="16"/>
        <v>0</v>
      </c>
    </row>
    <row r="101" spans="1:32" x14ac:dyDescent="0.25">
      <c r="A101" s="150" t="str">
        <f>IF(ISBLANK('C1'!A101),"",'C1'!A101)</f>
        <v/>
      </c>
      <c r="B101" s="153" t="str">
        <f>IF(ISBLANK('C1'!B101),"",'C1'!B101)</f>
        <v/>
      </c>
      <c r="C101" s="266" t="str">
        <f>IF(ISBLANK('C1'!R101),"",'C1'!R101)</f>
        <v/>
      </c>
      <c r="D101" s="205"/>
      <c r="E101" s="206"/>
      <c r="F101" s="206"/>
      <c r="G101" s="206"/>
      <c r="H101" s="206"/>
      <c r="I101" s="206"/>
      <c r="J101" s="208"/>
      <c r="K101" s="498"/>
      <c r="L101" s="209"/>
      <c r="M101" s="207"/>
      <c r="N101" s="207"/>
      <c r="O101" s="207"/>
      <c r="P101" s="207"/>
      <c r="Q101" s="208"/>
      <c r="R101" s="206"/>
      <c r="S101" s="206"/>
      <c r="T101" s="206"/>
      <c r="U101" s="206"/>
      <c r="V101" s="209"/>
      <c r="X101" s="162">
        <f t="shared" si="9"/>
        <v>0</v>
      </c>
      <c r="Y101" s="158">
        <f t="shared" si="10"/>
        <v>0</v>
      </c>
      <c r="Z101" s="158">
        <f t="shared" si="11"/>
        <v>0</v>
      </c>
      <c r="AA101" s="959">
        <f t="shared" si="12"/>
        <v>0</v>
      </c>
      <c r="AC101" s="162">
        <f t="shared" si="13"/>
        <v>0</v>
      </c>
      <c r="AD101" s="158">
        <f t="shared" si="14"/>
        <v>0</v>
      </c>
      <c r="AE101" s="158">
        <f t="shared" si="15"/>
        <v>0</v>
      </c>
      <c r="AF101" s="163">
        <f t="shared" si="16"/>
        <v>0</v>
      </c>
    </row>
    <row r="102" spans="1:32" x14ac:dyDescent="0.25">
      <c r="A102" s="150" t="str">
        <f>IF(ISBLANK('C1'!A102),"",'C1'!A102)</f>
        <v/>
      </c>
      <c r="B102" s="153" t="str">
        <f>IF(ISBLANK('C1'!B102),"",'C1'!B102)</f>
        <v/>
      </c>
      <c r="C102" s="266" t="str">
        <f>IF(ISBLANK('C1'!R102),"",'C1'!R102)</f>
        <v/>
      </c>
      <c r="D102" s="205"/>
      <c r="E102" s="206"/>
      <c r="F102" s="206"/>
      <c r="G102" s="206"/>
      <c r="H102" s="206"/>
      <c r="I102" s="206"/>
      <c r="J102" s="208"/>
      <c r="K102" s="498"/>
      <c r="L102" s="209"/>
      <c r="M102" s="207"/>
      <c r="N102" s="207"/>
      <c r="O102" s="207"/>
      <c r="P102" s="207"/>
      <c r="Q102" s="208"/>
      <c r="R102" s="206"/>
      <c r="S102" s="206"/>
      <c r="T102" s="206"/>
      <c r="U102" s="206"/>
      <c r="V102" s="209"/>
      <c r="X102" s="162">
        <f t="shared" si="9"/>
        <v>0</v>
      </c>
      <c r="Y102" s="158">
        <f t="shared" si="10"/>
        <v>0</v>
      </c>
      <c r="Z102" s="158">
        <f t="shared" si="11"/>
        <v>0</v>
      </c>
      <c r="AA102" s="959">
        <f t="shared" si="12"/>
        <v>0</v>
      </c>
      <c r="AC102" s="162">
        <f t="shared" si="13"/>
        <v>0</v>
      </c>
      <c r="AD102" s="158">
        <f t="shared" si="14"/>
        <v>0</v>
      </c>
      <c r="AE102" s="158">
        <f t="shared" si="15"/>
        <v>0</v>
      </c>
      <c r="AF102" s="163">
        <f t="shared" si="16"/>
        <v>0</v>
      </c>
    </row>
    <row r="103" spans="1:32" x14ac:dyDescent="0.25">
      <c r="A103" s="150" t="str">
        <f>IF(ISBLANK('C1'!A103),"",'C1'!A103)</f>
        <v/>
      </c>
      <c r="B103" s="153" t="str">
        <f>IF(ISBLANK('C1'!B103),"",'C1'!B103)</f>
        <v/>
      </c>
      <c r="C103" s="266" t="str">
        <f>IF(ISBLANK('C1'!R103),"",'C1'!R103)</f>
        <v/>
      </c>
      <c r="D103" s="205"/>
      <c r="E103" s="206"/>
      <c r="F103" s="206"/>
      <c r="G103" s="206"/>
      <c r="H103" s="206"/>
      <c r="I103" s="206"/>
      <c r="J103" s="208"/>
      <c r="K103" s="498"/>
      <c r="L103" s="209"/>
      <c r="M103" s="207"/>
      <c r="N103" s="207"/>
      <c r="O103" s="207"/>
      <c r="P103" s="207"/>
      <c r="Q103" s="208"/>
      <c r="R103" s="206"/>
      <c r="S103" s="206"/>
      <c r="T103" s="206"/>
      <c r="U103" s="206"/>
      <c r="V103" s="209"/>
      <c r="X103" s="162">
        <f t="shared" si="9"/>
        <v>0</v>
      </c>
      <c r="Y103" s="158">
        <f t="shared" si="10"/>
        <v>0</v>
      </c>
      <c r="Z103" s="158">
        <f t="shared" si="11"/>
        <v>0</v>
      </c>
      <c r="AA103" s="959">
        <f t="shared" si="12"/>
        <v>0</v>
      </c>
      <c r="AC103" s="162">
        <f t="shared" si="13"/>
        <v>0</v>
      </c>
      <c r="AD103" s="158">
        <f t="shared" si="14"/>
        <v>0</v>
      </c>
      <c r="AE103" s="158">
        <f t="shared" si="15"/>
        <v>0</v>
      </c>
      <c r="AF103" s="163">
        <f t="shared" si="16"/>
        <v>0</v>
      </c>
    </row>
    <row r="104" spans="1:32" x14ac:dyDescent="0.25">
      <c r="A104" s="150" t="str">
        <f>IF(ISBLANK('C1'!A104),"",'C1'!A104)</f>
        <v/>
      </c>
      <c r="B104" s="153" t="str">
        <f>IF(ISBLANK('C1'!B104),"",'C1'!B104)</f>
        <v/>
      </c>
      <c r="C104" s="266" t="str">
        <f>IF(ISBLANK('C1'!R104),"",'C1'!R104)</f>
        <v/>
      </c>
      <c r="D104" s="205"/>
      <c r="E104" s="206"/>
      <c r="F104" s="206"/>
      <c r="G104" s="206"/>
      <c r="H104" s="206"/>
      <c r="I104" s="206"/>
      <c r="J104" s="208"/>
      <c r="K104" s="498"/>
      <c r="L104" s="209"/>
      <c r="M104" s="207"/>
      <c r="N104" s="207"/>
      <c r="O104" s="207"/>
      <c r="P104" s="207"/>
      <c r="Q104" s="208"/>
      <c r="R104" s="206"/>
      <c r="S104" s="206"/>
      <c r="T104" s="206"/>
      <c r="U104" s="206"/>
      <c r="V104" s="209"/>
      <c r="X104" s="162">
        <f t="shared" si="9"/>
        <v>0</v>
      </c>
      <c r="Y104" s="158">
        <f t="shared" si="10"/>
        <v>0</v>
      </c>
      <c r="Z104" s="158">
        <f t="shared" si="11"/>
        <v>0</v>
      </c>
      <c r="AA104" s="959">
        <f t="shared" si="12"/>
        <v>0</v>
      </c>
      <c r="AC104" s="162">
        <f t="shared" si="13"/>
        <v>0</v>
      </c>
      <c r="AD104" s="158">
        <f t="shared" si="14"/>
        <v>0</v>
      </c>
      <c r="AE104" s="158">
        <f t="shared" si="15"/>
        <v>0</v>
      </c>
      <c r="AF104" s="163">
        <f t="shared" si="16"/>
        <v>0</v>
      </c>
    </row>
    <row r="105" spans="1:32" x14ac:dyDescent="0.25">
      <c r="A105" s="150" t="str">
        <f>IF(ISBLANK('C1'!A105),"",'C1'!A105)</f>
        <v/>
      </c>
      <c r="B105" s="153" t="str">
        <f>IF(ISBLANK('C1'!B105),"",'C1'!B105)</f>
        <v/>
      </c>
      <c r="C105" s="266" t="str">
        <f>IF(ISBLANK('C1'!R105),"",'C1'!R105)</f>
        <v/>
      </c>
      <c r="D105" s="205"/>
      <c r="E105" s="206"/>
      <c r="F105" s="206"/>
      <c r="G105" s="206"/>
      <c r="H105" s="206"/>
      <c r="I105" s="206"/>
      <c r="J105" s="208"/>
      <c r="K105" s="498"/>
      <c r="L105" s="209"/>
      <c r="M105" s="207"/>
      <c r="N105" s="207"/>
      <c r="O105" s="207"/>
      <c r="P105" s="207"/>
      <c r="Q105" s="208"/>
      <c r="R105" s="206"/>
      <c r="S105" s="206"/>
      <c r="T105" s="206"/>
      <c r="U105" s="206"/>
      <c r="V105" s="209"/>
      <c r="X105" s="162">
        <f t="shared" si="9"/>
        <v>0</v>
      </c>
      <c r="Y105" s="158">
        <f t="shared" si="10"/>
        <v>0</v>
      </c>
      <c r="Z105" s="158">
        <f t="shared" si="11"/>
        <v>0</v>
      </c>
      <c r="AA105" s="959">
        <f t="shared" si="12"/>
        <v>0</v>
      </c>
      <c r="AC105" s="162">
        <f t="shared" si="13"/>
        <v>0</v>
      </c>
      <c r="AD105" s="158">
        <f t="shared" si="14"/>
        <v>0</v>
      </c>
      <c r="AE105" s="158">
        <f t="shared" si="15"/>
        <v>0</v>
      </c>
      <c r="AF105" s="163">
        <f t="shared" si="16"/>
        <v>0</v>
      </c>
    </row>
    <row r="106" spans="1:32" x14ac:dyDescent="0.25">
      <c r="A106" s="150" t="str">
        <f>IF(ISBLANK('C1'!A106),"",'C1'!A106)</f>
        <v/>
      </c>
      <c r="B106" s="153" t="str">
        <f>IF(ISBLANK('C1'!B106),"",'C1'!B106)</f>
        <v/>
      </c>
      <c r="C106" s="266" t="str">
        <f>IF(ISBLANK('C1'!R106),"",'C1'!R106)</f>
        <v/>
      </c>
      <c r="D106" s="205"/>
      <c r="E106" s="206"/>
      <c r="F106" s="206"/>
      <c r="G106" s="206"/>
      <c r="H106" s="206"/>
      <c r="I106" s="206"/>
      <c r="J106" s="208"/>
      <c r="K106" s="498"/>
      <c r="L106" s="209"/>
      <c r="M106" s="207"/>
      <c r="N106" s="207"/>
      <c r="O106" s="207"/>
      <c r="P106" s="207"/>
      <c r="Q106" s="208"/>
      <c r="R106" s="206"/>
      <c r="S106" s="206"/>
      <c r="T106" s="206"/>
      <c r="U106" s="206"/>
      <c r="V106" s="209"/>
      <c r="X106" s="162">
        <f t="shared" si="9"/>
        <v>0</v>
      </c>
      <c r="Y106" s="158">
        <f t="shared" si="10"/>
        <v>0</v>
      </c>
      <c r="Z106" s="158">
        <f t="shared" si="11"/>
        <v>0</v>
      </c>
      <c r="AA106" s="959">
        <f t="shared" si="12"/>
        <v>0</v>
      </c>
      <c r="AC106" s="162">
        <f t="shared" si="13"/>
        <v>0</v>
      </c>
      <c r="AD106" s="158">
        <f t="shared" si="14"/>
        <v>0</v>
      </c>
      <c r="AE106" s="158">
        <f t="shared" si="15"/>
        <v>0</v>
      </c>
      <c r="AF106" s="163">
        <f t="shared" si="16"/>
        <v>0</v>
      </c>
    </row>
    <row r="107" spans="1:32" x14ac:dyDescent="0.25">
      <c r="A107" s="150" t="str">
        <f>IF(ISBLANK('C1'!A107),"",'C1'!A107)</f>
        <v/>
      </c>
      <c r="B107" s="153" t="str">
        <f>IF(ISBLANK('C1'!B107),"",'C1'!B107)</f>
        <v/>
      </c>
      <c r="C107" s="266" t="str">
        <f>IF(ISBLANK('C1'!R107),"",'C1'!R107)</f>
        <v/>
      </c>
      <c r="D107" s="205"/>
      <c r="E107" s="206"/>
      <c r="F107" s="206"/>
      <c r="G107" s="206"/>
      <c r="H107" s="206"/>
      <c r="I107" s="206"/>
      <c r="J107" s="208"/>
      <c r="K107" s="498"/>
      <c r="L107" s="209"/>
      <c r="M107" s="207"/>
      <c r="N107" s="207"/>
      <c r="O107" s="207"/>
      <c r="P107" s="207"/>
      <c r="Q107" s="208"/>
      <c r="R107" s="206"/>
      <c r="S107" s="206"/>
      <c r="T107" s="206"/>
      <c r="U107" s="206"/>
      <c r="V107" s="209"/>
      <c r="X107" s="162">
        <f t="shared" si="9"/>
        <v>0</v>
      </c>
      <c r="Y107" s="158">
        <f t="shared" si="10"/>
        <v>0</v>
      </c>
      <c r="Z107" s="158">
        <f t="shared" si="11"/>
        <v>0</v>
      </c>
      <c r="AA107" s="959">
        <f t="shared" si="12"/>
        <v>0</v>
      </c>
      <c r="AC107" s="162">
        <f t="shared" si="13"/>
        <v>0</v>
      </c>
      <c r="AD107" s="158">
        <f t="shared" si="14"/>
        <v>0</v>
      </c>
      <c r="AE107" s="158">
        <f t="shared" si="15"/>
        <v>0</v>
      </c>
      <c r="AF107" s="163">
        <f t="shared" si="16"/>
        <v>0</v>
      </c>
    </row>
    <row r="108" spans="1:32" x14ac:dyDescent="0.25">
      <c r="A108" s="150" t="str">
        <f>IF(ISBLANK('C1'!A108),"",'C1'!A108)</f>
        <v/>
      </c>
      <c r="B108" s="153" t="str">
        <f>IF(ISBLANK('C1'!B108),"",'C1'!B108)</f>
        <v/>
      </c>
      <c r="C108" s="266" t="str">
        <f>IF(ISBLANK('C1'!R108),"",'C1'!R108)</f>
        <v/>
      </c>
      <c r="D108" s="205"/>
      <c r="E108" s="206"/>
      <c r="F108" s="206"/>
      <c r="G108" s="206"/>
      <c r="H108" s="206"/>
      <c r="I108" s="206"/>
      <c r="J108" s="208"/>
      <c r="K108" s="498"/>
      <c r="L108" s="209"/>
      <c r="M108" s="207"/>
      <c r="N108" s="207"/>
      <c r="O108" s="207"/>
      <c r="P108" s="207"/>
      <c r="Q108" s="208"/>
      <c r="R108" s="206"/>
      <c r="S108" s="206"/>
      <c r="T108" s="206"/>
      <c r="U108" s="206"/>
      <c r="V108" s="209"/>
      <c r="X108" s="162">
        <f t="shared" si="9"/>
        <v>0</v>
      </c>
      <c r="Y108" s="158">
        <f t="shared" si="10"/>
        <v>0</v>
      </c>
      <c r="Z108" s="158">
        <f t="shared" si="11"/>
        <v>0</v>
      </c>
      <c r="AA108" s="959">
        <f t="shared" si="12"/>
        <v>0</v>
      </c>
      <c r="AC108" s="162">
        <f t="shared" si="13"/>
        <v>0</v>
      </c>
      <c r="AD108" s="158">
        <f t="shared" si="14"/>
        <v>0</v>
      </c>
      <c r="AE108" s="158">
        <f t="shared" si="15"/>
        <v>0</v>
      </c>
      <c r="AF108" s="163">
        <f t="shared" si="16"/>
        <v>0</v>
      </c>
    </row>
    <row r="109" spans="1:32" x14ac:dyDescent="0.25">
      <c r="A109" s="150" t="str">
        <f>IF(ISBLANK('C1'!A109),"",'C1'!A109)</f>
        <v/>
      </c>
      <c r="B109" s="153" t="str">
        <f>IF(ISBLANK('C1'!B109),"",'C1'!B109)</f>
        <v/>
      </c>
      <c r="C109" s="266" t="str">
        <f>IF(ISBLANK('C1'!R109),"",'C1'!R109)</f>
        <v/>
      </c>
      <c r="D109" s="205"/>
      <c r="E109" s="206"/>
      <c r="F109" s="206"/>
      <c r="G109" s="206"/>
      <c r="H109" s="206"/>
      <c r="I109" s="206"/>
      <c r="J109" s="208"/>
      <c r="K109" s="498"/>
      <c r="L109" s="209"/>
      <c r="M109" s="207"/>
      <c r="N109" s="207"/>
      <c r="O109" s="207"/>
      <c r="P109" s="207"/>
      <c r="Q109" s="208"/>
      <c r="R109" s="206"/>
      <c r="S109" s="206"/>
      <c r="T109" s="206"/>
      <c r="U109" s="206"/>
      <c r="V109" s="209"/>
      <c r="X109" s="162">
        <f t="shared" si="9"/>
        <v>0</v>
      </c>
      <c r="Y109" s="158">
        <f t="shared" si="10"/>
        <v>0</v>
      </c>
      <c r="Z109" s="158">
        <f t="shared" si="11"/>
        <v>0</v>
      </c>
      <c r="AA109" s="959">
        <f t="shared" si="12"/>
        <v>0</v>
      </c>
      <c r="AC109" s="162">
        <f t="shared" si="13"/>
        <v>0</v>
      </c>
      <c r="AD109" s="158">
        <f t="shared" si="14"/>
        <v>0</v>
      </c>
      <c r="AE109" s="158">
        <f t="shared" si="15"/>
        <v>0</v>
      </c>
      <c r="AF109" s="163">
        <f t="shared" si="16"/>
        <v>0</v>
      </c>
    </row>
    <row r="110" spans="1:32" x14ac:dyDescent="0.25">
      <c r="A110" s="150" t="str">
        <f>IF(ISBLANK('C1'!A110),"",'C1'!A110)</f>
        <v/>
      </c>
      <c r="B110" s="153" t="str">
        <f>IF(ISBLANK('C1'!B110),"",'C1'!B110)</f>
        <v/>
      </c>
      <c r="C110" s="266" t="str">
        <f>IF(ISBLANK('C1'!R110),"",'C1'!R110)</f>
        <v/>
      </c>
      <c r="D110" s="205"/>
      <c r="E110" s="206"/>
      <c r="F110" s="206"/>
      <c r="G110" s="206"/>
      <c r="H110" s="206"/>
      <c r="I110" s="206"/>
      <c r="J110" s="208"/>
      <c r="K110" s="498"/>
      <c r="L110" s="209"/>
      <c r="M110" s="207"/>
      <c r="N110" s="207"/>
      <c r="O110" s="207"/>
      <c r="P110" s="207"/>
      <c r="Q110" s="208"/>
      <c r="R110" s="206"/>
      <c r="S110" s="206"/>
      <c r="T110" s="206"/>
      <c r="U110" s="206"/>
      <c r="V110" s="209"/>
      <c r="X110" s="162">
        <f t="shared" si="9"/>
        <v>0</v>
      </c>
      <c r="Y110" s="158">
        <f t="shared" si="10"/>
        <v>0</v>
      </c>
      <c r="Z110" s="158">
        <f t="shared" si="11"/>
        <v>0</v>
      </c>
      <c r="AA110" s="959">
        <f t="shared" si="12"/>
        <v>0</v>
      </c>
      <c r="AC110" s="162">
        <f t="shared" si="13"/>
        <v>0</v>
      </c>
      <c r="AD110" s="158">
        <f t="shared" si="14"/>
        <v>0</v>
      </c>
      <c r="AE110" s="158">
        <f t="shared" si="15"/>
        <v>0</v>
      </c>
      <c r="AF110" s="163">
        <f t="shared" si="16"/>
        <v>0</v>
      </c>
    </row>
    <row r="111" spans="1:32" x14ac:dyDescent="0.25">
      <c r="A111" s="150" t="str">
        <f>IF(ISBLANK('C1'!A111),"",'C1'!A111)</f>
        <v/>
      </c>
      <c r="B111" s="153" t="str">
        <f>IF(ISBLANK('C1'!B111),"",'C1'!B111)</f>
        <v/>
      </c>
      <c r="C111" s="266" t="str">
        <f>IF(ISBLANK('C1'!R111),"",'C1'!R111)</f>
        <v/>
      </c>
      <c r="D111" s="205"/>
      <c r="E111" s="206"/>
      <c r="F111" s="206"/>
      <c r="G111" s="206"/>
      <c r="H111" s="206"/>
      <c r="I111" s="206"/>
      <c r="J111" s="208"/>
      <c r="K111" s="498"/>
      <c r="L111" s="209"/>
      <c r="M111" s="207"/>
      <c r="N111" s="207"/>
      <c r="O111" s="207"/>
      <c r="P111" s="207"/>
      <c r="Q111" s="208"/>
      <c r="R111" s="206"/>
      <c r="S111" s="206"/>
      <c r="T111" s="206"/>
      <c r="U111" s="206"/>
      <c r="V111" s="209"/>
      <c r="X111" s="162">
        <f t="shared" si="9"/>
        <v>0</v>
      </c>
      <c r="Y111" s="158">
        <f t="shared" si="10"/>
        <v>0</v>
      </c>
      <c r="Z111" s="158">
        <f t="shared" si="11"/>
        <v>0</v>
      </c>
      <c r="AA111" s="959">
        <f t="shared" si="12"/>
        <v>0</v>
      </c>
      <c r="AC111" s="162">
        <f t="shared" si="13"/>
        <v>0</v>
      </c>
      <c r="AD111" s="158">
        <f t="shared" si="14"/>
        <v>0</v>
      </c>
      <c r="AE111" s="158">
        <f t="shared" si="15"/>
        <v>0</v>
      </c>
      <c r="AF111" s="163">
        <f t="shared" si="16"/>
        <v>0</v>
      </c>
    </row>
    <row r="112" spans="1:32" x14ac:dyDescent="0.25">
      <c r="A112" s="150" t="str">
        <f>IF(ISBLANK('C1'!A112),"",'C1'!A112)</f>
        <v/>
      </c>
      <c r="B112" s="153" t="str">
        <f>IF(ISBLANK('C1'!B112),"",'C1'!B112)</f>
        <v/>
      </c>
      <c r="C112" s="266" t="str">
        <f>IF(ISBLANK('C1'!R112),"",'C1'!R112)</f>
        <v/>
      </c>
      <c r="D112" s="205"/>
      <c r="E112" s="206"/>
      <c r="F112" s="206"/>
      <c r="G112" s="206"/>
      <c r="H112" s="206"/>
      <c r="I112" s="206"/>
      <c r="J112" s="208"/>
      <c r="K112" s="498"/>
      <c r="L112" s="209"/>
      <c r="M112" s="207"/>
      <c r="N112" s="207"/>
      <c r="O112" s="207"/>
      <c r="P112" s="207"/>
      <c r="Q112" s="208"/>
      <c r="R112" s="206"/>
      <c r="S112" s="206"/>
      <c r="T112" s="206"/>
      <c r="U112" s="206"/>
      <c r="V112" s="209"/>
      <c r="X112" s="162">
        <f t="shared" si="9"/>
        <v>0</v>
      </c>
      <c r="Y112" s="158">
        <f t="shared" si="10"/>
        <v>0</v>
      </c>
      <c r="Z112" s="158">
        <f t="shared" si="11"/>
        <v>0</v>
      </c>
      <c r="AA112" s="959">
        <f t="shared" si="12"/>
        <v>0</v>
      </c>
      <c r="AC112" s="162">
        <f t="shared" si="13"/>
        <v>0</v>
      </c>
      <c r="AD112" s="158">
        <f t="shared" si="14"/>
        <v>0</v>
      </c>
      <c r="AE112" s="158">
        <f t="shared" si="15"/>
        <v>0</v>
      </c>
      <c r="AF112" s="163">
        <f t="shared" si="16"/>
        <v>0</v>
      </c>
    </row>
    <row r="113" spans="1:32" x14ac:dyDescent="0.25">
      <c r="A113" s="150" t="str">
        <f>IF(ISBLANK('C1'!A113),"",'C1'!A113)</f>
        <v/>
      </c>
      <c r="B113" s="153" t="str">
        <f>IF(ISBLANK('C1'!B113),"",'C1'!B113)</f>
        <v/>
      </c>
      <c r="C113" s="266" t="str">
        <f>IF(ISBLANK('C1'!R113),"",'C1'!R113)</f>
        <v/>
      </c>
      <c r="D113" s="205"/>
      <c r="E113" s="206"/>
      <c r="F113" s="206"/>
      <c r="G113" s="206"/>
      <c r="H113" s="206"/>
      <c r="I113" s="206"/>
      <c r="J113" s="208"/>
      <c r="K113" s="498"/>
      <c r="L113" s="209"/>
      <c r="M113" s="207"/>
      <c r="N113" s="207"/>
      <c r="O113" s="207"/>
      <c r="P113" s="207"/>
      <c r="Q113" s="208"/>
      <c r="R113" s="206"/>
      <c r="S113" s="206"/>
      <c r="T113" s="206"/>
      <c r="U113" s="206"/>
      <c r="V113" s="209"/>
      <c r="X113" s="162">
        <f t="shared" si="9"/>
        <v>0</v>
      </c>
      <c r="Y113" s="158">
        <f t="shared" si="10"/>
        <v>0</v>
      </c>
      <c r="Z113" s="158">
        <f t="shared" si="11"/>
        <v>0</v>
      </c>
      <c r="AA113" s="959">
        <f t="shared" si="12"/>
        <v>0</v>
      </c>
      <c r="AC113" s="162">
        <f t="shared" si="13"/>
        <v>0</v>
      </c>
      <c r="AD113" s="158">
        <f t="shared" si="14"/>
        <v>0</v>
      </c>
      <c r="AE113" s="158">
        <f t="shared" si="15"/>
        <v>0</v>
      </c>
      <c r="AF113" s="163">
        <f t="shared" si="16"/>
        <v>0</v>
      </c>
    </row>
    <row r="114" spans="1:32" x14ac:dyDescent="0.25">
      <c r="A114" s="150" t="str">
        <f>IF(ISBLANK('C1'!A114),"",'C1'!A114)</f>
        <v/>
      </c>
      <c r="B114" s="153" t="str">
        <f>IF(ISBLANK('C1'!B114),"",'C1'!B114)</f>
        <v/>
      </c>
      <c r="C114" s="266" t="str">
        <f>IF(ISBLANK('C1'!R114),"",'C1'!R114)</f>
        <v/>
      </c>
      <c r="D114" s="205"/>
      <c r="E114" s="206"/>
      <c r="F114" s="206"/>
      <c r="G114" s="206"/>
      <c r="H114" s="206"/>
      <c r="I114" s="206"/>
      <c r="J114" s="208"/>
      <c r="K114" s="498"/>
      <c r="L114" s="209"/>
      <c r="M114" s="207"/>
      <c r="N114" s="207"/>
      <c r="O114" s="207"/>
      <c r="P114" s="207"/>
      <c r="Q114" s="208"/>
      <c r="R114" s="206"/>
      <c r="S114" s="206"/>
      <c r="T114" s="206"/>
      <c r="U114" s="206"/>
      <c r="V114" s="209"/>
      <c r="X114" s="162">
        <f t="shared" si="9"/>
        <v>0</v>
      </c>
      <c r="Y114" s="158">
        <f t="shared" si="10"/>
        <v>0</v>
      </c>
      <c r="Z114" s="158">
        <f t="shared" si="11"/>
        <v>0</v>
      </c>
      <c r="AA114" s="959">
        <f t="shared" si="12"/>
        <v>0</v>
      </c>
      <c r="AC114" s="162">
        <f t="shared" si="13"/>
        <v>0</v>
      </c>
      <c r="AD114" s="158">
        <f t="shared" si="14"/>
        <v>0</v>
      </c>
      <c r="AE114" s="158">
        <f t="shared" si="15"/>
        <v>0</v>
      </c>
      <c r="AF114" s="163">
        <f t="shared" si="16"/>
        <v>0</v>
      </c>
    </row>
    <row r="115" spans="1:32" x14ac:dyDescent="0.25">
      <c r="A115" s="150" t="str">
        <f>IF(ISBLANK('C1'!A115),"",'C1'!A115)</f>
        <v/>
      </c>
      <c r="B115" s="153" t="str">
        <f>IF(ISBLANK('C1'!B115),"",'C1'!B115)</f>
        <v/>
      </c>
      <c r="C115" s="266" t="str">
        <f>IF(ISBLANK('C1'!R115),"",'C1'!R115)</f>
        <v/>
      </c>
      <c r="D115" s="205"/>
      <c r="E115" s="206"/>
      <c r="F115" s="206"/>
      <c r="G115" s="206"/>
      <c r="H115" s="206"/>
      <c r="I115" s="206"/>
      <c r="J115" s="208"/>
      <c r="K115" s="498"/>
      <c r="L115" s="209"/>
      <c r="M115" s="207"/>
      <c r="N115" s="207"/>
      <c r="O115" s="207"/>
      <c r="P115" s="207"/>
      <c r="Q115" s="208"/>
      <c r="R115" s="206"/>
      <c r="S115" s="206"/>
      <c r="T115" s="206"/>
      <c r="U115" s="206"/>
      <c r="V115" s="209"/>
      <c r="X115" s="162">
        <f t="shared" si="9"/>
        <v>0</v>
      </c>
      <c r="Y115" s="158">
        <f t="shared" si="10"/>
        <v>0</v>
      </c>
      <c r="Z115" s="158">
        <f t="shared" si="11"/>
        <v>0</v>
      </c>
      <c r="AA115" s="959">
        <f t="shared" si="12"/>
        <v>0</v>
      </c>
      <c r="AC115" s="162">
        <f t="shared" si="13"/>
        <v>0</v>
      </c>
      <c r="AD115" s="158">
        <f t="shared" si="14"/>
        <v>0</v>
      </c>
      <c r="AE115" s="158">
        <f t="shared" si="15"/>
        <v>0</v>
      </c>
      <c r="AF115" s="163">
        <f t="shared" si="16"/>
        <v>0</v>
      </c>
    </row>
    <row r="116" spans="1:32" x14ac:dyDescent="0.25">
      <c r="A116" s="150" t="str">
        <f>IF(ISBLANK('C1'!A116),"",'C1'!A116)</f>
        <v/>
      </c>
      <c r="B116" s="153" t="str">
        <f>IF(ISBLANK('C1'!B116),"",'C1'!B116)</f>
        <v/>
      </c>
      <c r="C116" s="266" t="str">
        <f>IF(ISBLANK('C1'!R116),"",'C1'!R116)</f>
        <v/>
      </c>
      <c r="D116" s="205"/>
      <c r="E116" s="206"/>
      <c r="F116" s="206"/>
      <c r="G116" s="206"/>
      <c r="H116" s="206"/>
      <c r="I116" s="206"/>
      <c r="J116" s="208"/>
      <c r="K116" s="498"/>
      <c r="L116" s="209"/>
      <c r="M116" s="207"/>
      <c r="N116" s="207"/>
      <c r="O116" s="207"/>
      <c r="P116" s="207"/>
      <c r="Q116" s="208"/>
      <c r="R116" s="206"/>
      <c r="S116" s="206"/>
      <c r="T116" s="206"/>
      <c r="U116" s="206"/>
      <c r="V116" s="209"/>
      <c r="X116" s="162">
        <f t="shared" si="9"/>
        <v>0</v>
      </c>
      <c r="Y116" s="158">
        <f t="shared" si="10"/>
        <v>0</v>
      </c>
      <c r="Z116" s="158">
        <f t="shared" si="11"/>
        <v>0</v>
      </c>
      <c r="AA116" s="959">
        <f t="shared" si="12"/>
        <v>0</v>
      </c>
      <c r="AC116" s="162">
        <f t="shared" si="13"/>
        <v>0</v>
      </c>
      <c r="AD116" s="158">
        <f t="shared" si="14"/>
        <v>0</v>
      </c>
      <c r="AE116" s="158">
        <f t="shared" si="15"/>
        <v>0</v>
      </c>
      <c r="AF116" s="163">
        <f t="shared" si="16"/>
        <v>0</v>
      </c>
    </row>
    <row r="117" spans="1:32" x14ac:dyDescent="0.25">
      <c r="A117" s="150" t="str">
        <f>IF(ISBLANK('C1'!A117),"",'C1'!A117)</f>
        <v/>
      </c>
      <c r="B117" s="153" t="str">
        <f>IF(ISBLANK('C1'!B117),"",'C1'!B117)</f>
        <v/>
      </c>
      <c r="C117" s="266" t="str">
        <f>IF(ISBLANK('C1'!R117),"",'C1'!R117)</f>
        <v/>
      </c>
      <c r="D117" s="205"/>
      <c r="E117" s="206"/>
      <c r="F117" s="206"/>
      <c r="G117" s="206"/>
      <c r="H117" s="206"/>
      <c r="I117" s="206"/>
      <c r="J117" s="208"/>
      <c r="K117" s="498"/>
      <c r="L117" s="209"/>
      <c r="M117" s="207"/>
      <c r="N117" s="207"/>
      <c r="O117" s="207"/>
      <c r="P117" s="207"/>
      <c r="Q117" s="208"/>
      <c r="R117" s="206"/>
      <c r="S117" s="206"/>
      <c r="T117" s="206"/>
      <c r="U117" s="206"/>
      <c r="V117" s="209"/>
      <c r="X117" s="162">
        <f t="shared" si="9"/>
        <v>0</v>
      </c>
      <c r="Y117" s="158">
        <f t="shared" si="10"/>
        <v>0</v>
      </c>
      <c r="Z117" s="158">
        <f t="shared" si="11"/>
        <v>0</v>
      </c>
      <c r="AA117" s="959">
        <f t="shared" si="12"/>
        <v>0</v>
      </c>
      <c r="AC117" s="162">
        <f t="shared" si="13"/>
        <v>0</v>
      </c>
      <c r="AD117" s="158">
        <f t="shared" si="14"/>
        <v>0</v>
      </c>
      <c r="AE117" s="158">
        <f t="shared" si="15"/>
        <v>0</v>
      </c>
      <c r="AF117" s="163">
        <f t="shared" si="16"/>
        <v>0</v>
      </c>
    </row>
    <row r="118" spans="1:32" x14ac:dyDescent="0.25">
      <c r="A118" s="150" t="str">
        <f>IF(ISBLANK('C1'!A118),"",'C1'!A118)</f>
        <v/>
      </c>
      <c r="B118" s="153" t="str">
        <f>IF(ISBLANK('C1'!B118),"",'C1'!B118)</f>
        <v/>
      </c>
      <c r="C118" s="266" t="str">
        <f>IF(ISBLANK('C1'!R118),"",'C1'!R118)</f>
        <v/>
      </c>
      <c r="D118" s="205"/>
      <c r="E118" s="206"/>
      <c r="F118" s="206"/>
      <c r="G118" s="206"/>
      <c r="H118" s="206"/>
      <c r="I118" s="206"/>
      <c r="J118" s="208"/>
      <c r="K118" s="498"/>
      <c r="L118" s="209"/>
      <c r="M118" s="207"/>
      <c r="N118" s="207"/>
      <c r="O118" s="207"/>
      <c r="P118" s="207"/>
      <c r="Q118" s="208"/>
      <c r="R118" s="206"/>
      <c r="S118" s="206"/>
      <c r="T118" s="206"/>
      <c r="U118" s="206"/>
      <c r="V118" s="209"/>
      <c r="X118" s="162">
        <f t="shared" si="9"/>
        <v>0</v>
      </c>
      <c r="Y118" s="158">
        <f t="shared" si="10"/>
        <v>0</v>
      </c>
      <c r="Z118" s="158">
        <f t="shared" si="11"/>
        <v>0</v>
      </c>
      <c r="AA118" s="959">
        <f t="shared" si="12"/>
        <v>0</v>
      </c>
      <c r="AC118" s="162">
        <f t="shared" si="13"/>
        <v>0</v>
      </c>
      <c r="AD118" s="158">
        <f t="shared" si="14"/>
        <v>0</v>
      </c>
      <c r="AE118" s="158">
        <f t="shared" si="15"/>
        <v>0</v>
      </c>
      <c r="AF118" s="163">
        <f t="shared" si="16"/>
        <v>0</v>
      </c>
    </row>
    <row r="119" spans="1:32" x14ac:dyDescent="0.25">
      <c r="A119" s="150" t="str">
        <f>IF(ISBLANK('C1'!A119),"",'C1'!A119)</f>
        <v/>
      </c>
      <c r="B119" s="153" t="str">
        <f>IF(ISBLANK('C1'!B119),"",'C1'!B119)</f>
        <v/>
      </c>
      <c r="C119" s="266" t="str">
        <f>IF(ISBLANK('C1'!R119),"",'C1'!R119)</f>
        <v/>
      </c>
      <c r="D119" s="205"/>
      <c r="E119" s="206"/>
      <c r="F119" s="206"/>
      <c r="G119" s="206"/>
      <c r="H119" s="206"/>
      <c r="I119" s="206"/>
      <c r="J119" s="208"/>
      <c r="K119" s="498"/>
      <c r="L119" s="209"/>
      <c r="M119" s="207"/>
      <c r="N119" s="207"/>
      <c r="O119" s="207"/>
      <c r="P119" s="207"/>
      <c r="Q119" s="208"/>
      <c r="R119" s="206"/>
      <c r="S119" s="206"/>
      <c r="T119" s="206"/>
      <c r="U119" s="206"/>
      <c r="V119" s="209"/>
      <c r="X119" s="162">
        <f t="shared" si="9"/>
        <v>0</v>
      </c>
      <c r="Y119" s="158">
        <f t="shared" si="10"/>
        <v>0</v>
      </c>
      <c r="Z119" s="158">
        <f t="shared" si="11"/>
        <v>0</v>
      </c>
      <c r="AA119" s="959">
        <f t="shared" si="12"/>
        <v>0</v>
      </c>
      <c r="AC119" s="162">
        <f t="shared" si="13"/>
        <v>0</v>
      </c>
      <c r="AD119" s="158">
        <f t="shared" si="14"/>
        <v>0</v>
      </c>
      <c r="AE119" s="158">
        <f t="shared" si="15"/>
        <v>0</v>
      </c>
      <c r="AF119" s="163">
        <f t="shared" si="16"/>
        <v>0</v>
      </c>
    </row>
    <row r="120" spans="1:32" x14ac:dyDescent="0.25">
      <c r="A120" s="150" t="str">
        <f>IF(ISBLANK('C1'!A120),"",'C1'!A120)</f>
        <v/>
      </c>
      <c r="B120" s="153" t="str">
        <f>IF(ISBLANK('C1'!B120),"",'C1'!B120)</f>
        <v/>
      </c>
      <c r="C120" s="266" t="str">
        <f>IF(ISBLANK('C1'!R120),"",'C1'!R120)</f>
        <v/>
      </c>
      <c r="D120" s="205"/>
      <c r="E120" s="206"/>
      <c r="F120" s="206"/>
      <c r="G120" s="206"/>
      <c r="H120" s="206"/>
      <c r="I120" s="206"/>
      <c r="J120" s="208"/>
      <c r="K120" s="498"/>
      <c r="L120" s="209"/>
      <c r="M120" s="207"/>
      <c r="N120" s="207"/>
      <c r="O120" s="207"/>
      <c r="P120" s="207"/>
      <c r="Q120" s="208"/>
      <c r="R120" s="206"/>
      <c r="S120" s="206"/>
      <c r="T120" s="206"/>
      <c r="U120" s="206"/>
      <c r="V120" s="209"/>
      <c r="X120" s="162">
        <f t="shared" si="9"/>
        <v>0</v>
      </c>
      <c r="Y120" s="158">
        <f t="shared" si="10"/>
        <v>0</v>
      </c>
      <c r="Z120" s="158">
        <f t="shared" si="11"/>
        <v>0</v>
      </c>
      <c r="AA120" s="959">
        <f t="shared" si="12"/>
        <v>0</v>
      </c>
      <c r="AC120" s="162">
        <f t="shared" si="13"/>
        <v>0</v>
      </c>
      <c r="AD120" s="158">
        <f t="shared" si="14"/>
        <v>0</v>
      </c>
      <c r="AE120" s="158">
        <f t="shared" si="15"/>
        <v>0</v>
      </c>
      <c r="AF120" s="163">
        <f t="shared" si="16"/>
        <v>0</v>
      </c>
    </row>
    <row r="121" spans="1:32" x14ac:dyDescent="0.25">
      <c r="A121" s="150" t="str">
        <f>IF(ISBLANK('C1'!A121),"",'C1'!A121)</f>
        <v/>
      </c>
      <c r="B121" s="153" t="str">
        <f>IF(ISBLANK('C1'!B121),"",'C1'!B121)</f>
        <v/>
      </c>
      <c r="C121" s="266" t="str">
        <f>IF(ISBLANK('C1'!R121),"",'C1'!R121)</f>
        <v/>
      </c>
      <c r="D121" s="205"/>
      <c r="E121" s="206"/>
      <c r="F121" s="206"/>
      <c r="G121" s="206"/>
      <c r="H121" s="206"/>
      <c r="I121" s="206"/>
      <c r="J121" s="208"/>
      <c r="K121" s="498"/>
      <c r="L121" s="209"/>
      <c r="M121" s="207"/>
      <c r="N121" s="207"/>
      <c r="O121" s="207"/>
      <c r="P121" s="207"/>
      <c r="Q121" s="208"/>
      <c r="R121" s="206"/>
      <c r="S121" s="206"/>
      <c r="T121" s="206"/>
      <c r="U121" s="206"/>
      <c r="V121" s="209"/>
      <c r="X121" s="162">
        <f t="shared" si="9"/>
        <v>0</v>
      </c>
      <c r="Y121" s="158">
        <f t="shared" si="10"/>
        <v>0</v>
      </c>
      <c r="Z121" s="158">
        <f t="shared" si="11"/>
        <v>0</v>
      </c>
      <c r="AA121" s="959">
        <f t="shared" si="12"/>
        <v>0</v>
      </c>
      <c r="AC121" s="162">
        <f t="shared" si="13"/>
        <v>0</v>
      </c>
      <c r="AD121" s="158">
        <f t="shared" si="14"/>
        <v>0</v>
      </c>
      <c r="AE121" s="158">
        <f t="shared" si="15"/>
        <v>0</v>
      </c>
      <c r="AF121" s="163">
        <f t="shared" si="16"/>
        <v>0</v>
      </c>
    </row>
    <row r="122" spans="1:32" x14ac:dyDescent="0.25">
      <c r="A122" s="150" t="str">
        <f>IF(ISBLANK('C1'!A122),"",'C1'!A122)</f>
        <v/>
      </c>
      <c r="B122" s="153" t="str">
        <f>IF(ISBLANK('C1'!B122),"",'C1'!B122)</f>
        <v/>
      </c>
      <c r="C122" s="266" t="str">
        <f>IF(ISBLANK('C1'!R122),"",'C1'!R122)</f>
        <v/>
      </c>
      <c r="D122" s="205"/>
      <c r="E122" s="206"/>
      <c r="F122" s="206"/>
      <c r="G122" s="206"/>
      <c r="H122" s="206"/>
      <c r="I122" s="206"/>
      <c r="J122" s="208"/>
      <c r="K122" s="498"/>
      <c r="L122" s="209"/>
      <c r="M122" s="207"/>
      <c r="N122" s="207"/>
      <c r="O122" s="207"/>
      <c r="P122" s="207"/>
      <c r="Q122" s="208"/>
      <c r="R122" s="206"/>
      <c r="S122" s="206"/>
      <c r="T122" s="206"/>
      <c r="U122" s="206"/>
      <c r="V122" s="209"/>
      <c r="X122" s="162">
        <f t="shared" si="9"/>
        <v>0</v>
      </c>
      <c r="Y122" s="158">
        <f t="shared" si="10"/>
        <v>0</v>
      </c>
      <c r="Z122" s="158">
        <f t="shared" si="11"/>
        <v>0</v>
      </c>
      <c r="AA122" s="959">
        <f t="shared" si="12"/>
        <v>0</v>
      </c>
      <c r="AC122" s="162">
        <f t="shared" si="13"/>
        <v>0</v>
      </c>
      <c r="AD122" s="158">
        <f t="shared" si="14"/>
        <v>0</v>
      </c>
      <c r="AE122" s="158">
        <f t="shared" si="15"/>
        <v>0</v>
      </c>
      <c r="AF122" s="163">
        <f t="shared" si="16"/>
        <v>0</v>
      </c>
    </row>
    <row r="123" spans="1:32" x14ac:dyDescent="0.25">
      <c r="A123" s="150" t="str">
        <f>IF(ISBLANK('C1'!A123),"",'C1'!A123)</f>
        <v/>
      </c>
      <c r="B123" s="153" t="str">
        <f>IF(ISBLANK('C1'!B123),"",'C1'!B123)</f>
        <v/>
      </c>
      <c r="C123" s="266" t="str">
        <f>IF(ISBLANK('C1'!R123),"",'C1'!R123)</f>
        <v/>
      </c>
      <c r="D123" s="205"/>
      <c r="E123" s="206"/>
      <c r="F123" s="206"/>
      <c r="G123" s="206"/>
      <c r="H123" s="206"/>
      <c r="I123" s="206"/>
      <c r="J123" s="208"/>
      <c r="K123" s="498"/>
      <c r="L123" s="209"/>
      <c r="M123" s="207"/>
      <c r="N123" s="207"/>
      <c r="O123" s="207"/>
      <c r="P123" s="207"/>
      <c r="Q123" s="208"/>
      <c r="R123" s="206"/>
      <c r="S123" s="206"/>
      <c r="T123" s="206"/>
      <c r="U123" s="206"/>
      <c r="V123" s="209"/>
      <c r="X123" s="162">
        <f t="shared" si="9"/>
        <v>0</v>
      </c>
      <c r="Y123" s="158">
        <f t="shared" si="10"/>
        <v>0</v>
      </c>
      <c r="Z123" s="158">
        <f t="shared" si="11"/>
        <v>0</v>
      </c>
      <c r="AA123" s="959">
        <f t="shared" si="12"/>
        <v>0</v>
      </c>
      <c r="AC123" s="162">
        <f t="shared" si="13"/>
        <v>0</v>
      </c>
      <c r="AD123" s="158">
        <f t="shared" si="14"/>
        <v>0</v>
      </c>
      <c r="AE123" s="158">
        <f t="shared" si="15"/>
        <v>0</v>
      </c>
      <c r="AF123" s="163">
        <f t="shared" si="16"/>
        <v>0</v>
      </c>
    </row>
    <row r="124" spans="1:32" x14ac:dyDescent="0.25">
      <c r="A124" s="150" t="str">
        <f>IF(ISBLANK('C1'!A124),"",'C1'!A124)</f>
        <v/>
      </c>
      <c r="B124" s="153" t="str">
        <f>IF(ISBLANK('C1'!B124),"",'C1'!B124)</f>
        <v/>
      </c>
      <c r="C124" s="266" t="str">
        <f>IF(ISBLANK('C1'!R124),"",'C1'!R124)</f>
        <v/>
      </c>
      <c r="D124" s="205"/>
      <c r="E124" s="206"/>
      <c r="F124" s="206"/>
      <c r="G124" s="206"/>
      <c r="H124" s="206"/>
      <c r="I124" s="206"/>
      <c r="J124" s="208"/>
      <c r="K124" s="498"/>
      <c r="L124" s="209"/>
      <c r="M124" s="207"/>
      <c r="N124" s="207"/>
      <c r="O124" s="207"/>
      <c r="P124" s="207"/>
      <c r="Q124" s="208"/>
      <c r="R124" s="206"/>
      <c r="S124" s="206"/>
      <c r="T124" s="206"/>
      <c r="U124" s="206"/>
      <c r="V124" s="209"/>
      <c r="X124" s="162">
        <f t="shared" si="9"/>
        <v>0</v>
      </c>
      <c r="Y124" s="158">
        <f t="shared" si="10"/>
        <v>0</v>
      </c>
      <c r="Z124" s="158">
        <f t="shared" si="11"/>
        <v>0</v>
      </c>
      <c r="AA124" s="959">
        <f t="shared" si="12"/>
        <v>0</v>
      </c>
      <c r="AC124" s="162">
        <f t="shared" si="13"/>
        <v>0</v>
      </c>
      <c r="AD124" s="158">
        <f t="shared" si="14"/>
        <v>0</v>
      </c>
      <c r="AE124" s="158">
        <f t="shared" si="15"/>
        <v>0</v>
      </c>
      <c r="AF124" s="163">
        <f t="shared" si="16"/>
        <v>0</v>
      </c>
    </row>
    <row r="125" spans="1:32" x14ac:dyDescent="0.25">
      <c r="A125" s="150" t="str">
        <f>IF(ISBLANK('C1'!A125),"",'C1'!A125)</f>
        <v/>
      </c>
      <c r="B125" s="153" t="str">
        <f>IF(ISBLANK('C1'!B125),"",'C1'!B125)</f>
        <v/>
      </c>
      <c r="C125" s="266" t="str">
        <f>IF(ISBLANK('C1'!R125),"",'C1'!R125)</f>
        <v/>
      </c>
      <c r="D125" s="205"/>
      <c r="E125" s="206"/>
      <c r="F125" s="206"/>
      <c r="G125" s="206"/>
      <c r="H125" s="206"/>
      <c r="I125" s="206"/>
      <c r="J125" s="208"/>
      <c r="K125" s="498"/>
      <c r="L125" s="209"/>
      <c r="M125" s="207"/>
      <c r="N125" s="207"/>
      <c r="O125" s="207"/>
      <c r="P125" s="207"/>
      <c r="Q125" s="208"/>
      <c r="R125" s="206"/>
      <c r="S125" s="206"/>
      <c r="T125" s="206"/>
      <c r="U125" s="206"/>
      <c r="V125" s="209"/>
      <c r="X125" s="162">
        <f t="shared" si="9"/>
        <v>0</v>
      </c>
      <c r="Y125" s="158">
        <f t="shared" si="10"/>
        <v>0</v>
      </c>
      <c r="Z125" s="158">
        <f t="shared" si="11"/>
        <v>0</v>
      </c>
      <c r="AA125" s="959">
        <f t="shared" si="12"/>
        <v>0</v>
      </c>
      <c r="AC125" s="162">
        <f t="shared" si="13"/>
        <v>0</v>
      </c>
      <c r="AD125" s="158">
        <f t="shared" si="14"/>
        <v>0</v>
      </c>
      <c r="AE125" s="158">
        <f t="shared" si="15"/>
        <v>0</v>
      </c>
      <c r="AF125" s="163">
        <f t="shared" si="16"/>
        <v>0</v>
      </c>
    </row>
    <row r="126" spans="1:32" x14ac:dyDescent="0.25">
      <c r="A126" s="150" t="str">
        <f>IF(ISBLANK('C1'!A126),"",'C1'!A126)</f>
        <v/>
      </c>
      <c r="B126" s="153" t="str">
        <f>IF(ISBLANK('C1'!B126),"",'C1'!B126)</f>
        <v/>
      </c>
      <c r="C126" s="266" t="str">
        <f>IF(ISBLANK('C1'!R126),"",'C1'!R126)</f>
        <v/>
      </c>
      <c r="D126" s="205"/>
      <c r="E126" s="206"/>
      <c r="F126" s="206"/>
      <c r="G126" s="206"/>
      <c r="H126" s="206"/>
      <c r="I126" s="206"/>
      <c r="J126" s="208"/>
      <c r="K126" s="498"/>
      <c r="L126" s="209"/>
      <c r="M126" s="207"/>
      <c r="N126" s="207"/>
      <c r="O126" s="207"/>
      <c r="P126" s="207"/>
      <c r="Q126" s="208"/>
      <c r="R126" s="206"/>
      <c r="S126" s="206"/>
      <c r="T126" s="206"/>
      <c r="U126" s="206"/>
      <c r="V126" s="209"/>
      <c r="X126" s="162">
        <f t="shared" si="9"/>
        <v>0</v>
      </c>
      <c r="Y126" s="158">
        <f t="shared" si="10"/>
        <v>0</v>
      </c>
      <c r="Z126" s="158">
        <f t="shared" si="11"/>
        <v>0</v>
      </c>
      <c r="AA126" s="959">
        <f t="shared" si="12"/>
        <v>0</v>
      </c>
      <c r="AC126" s="162">
        <f t="shared" si="13"/>
        <v>0</v>
      </c>
      <c r="AD126" s="158">
        <f t="shared" si="14"/>
        <v>0</v>
      </c>
      <c r="AE126" s="158">
        <f t="shared" si="15"/>
        <v>0</v>
      </c>
      <c r="AF126" s="163">
        <f t="shared" si="16"/>
        <v>0</v>
      </c>
    </row>
    <row r="127" spans="1:32" x14ac:dyDescent="0.25">
      <c r="A127" s="150" t="str">
        <f>IF(ISBLANK('C1'!A127),"",'C1'!A127)</f>
        <v/>
      </c>
      <c r="B127" s="153" t="str">
        <f>IF(ISBLANK('C1'!B127),"",'C1'!B127)</f>
        <v/>
      </c>
      <c r="C127" s="266" t="str">
        <f>IF(ISBLANK('C1'!R127),"",'C1'!R127)</f>
        <v/>
      </c>
      <c r="D127" s="205"/>
      <c r="E127" s="206"/>
      <c r="F127" s="206"/>
      <c r="G127" s="206"/>
      <c r="H127" s="206"/>
      <c r="I127" s="206"/>
      <c r="J127" s="208"/>
      <c r="K127" s="498"/>
      <c r="L127" s="209"/>
      <c r="M127" s="207"/>
      <c r="N127" s="207"/>
      <c r="O127" s="207"/>
      <c r="P127" s="207"/>
      <c r="Q127" s="208"/>
      <c r="R127" s="206"/>
      <c r="S127" s="206"/>
      <c r="T127" s="206"/>
      <c r="U127" s="206"/>
      <c r="V127" s="209"/>
      <c r="X127" s="162">
        <f t="shared" si="9"/>
        <v>0</v>
      </c>
      <c r="Y127" s="158">
        <f t="shared" si="10"/>
        <v>0</v>
      </c>
      <c r="Z127" s="158">
        <f t="shared" si="11"/>
        <v>0</v>
      </c>
      <c r="AA127" s="959">
        <f t="shared" si="12"/>
        <v>0</v>
      </c>
      <c r="AC127" s="162">
        <f t="shared" si="13"/>
        <v>0</v>
      </c>
      <c r="AD127" s="158">
        <f t="shared" si="14"/>
        <v>0</v>
      </c>
      <c r="AE127" s="158">
        <f t="shared" si="15"/>
        <v>0</v>
      </c>
      <c r="AF127" s="163">
        <f t="shared" si="16"/>
        <v>0</v>
      </c>
    </row>
    <row r="128" spans="1:32" x14ac:dyDescent="0.25">
      <c r="A128" s="150" t="str">
        <f>IF(ISBLANK('C1'!A128),"",'C1'!A128)</f>
        <v/>
      </c>
      <c r="B128" s="153" t="str">
        <f>IF(ISBLANK('C1'!B128),"",'C1'!B128)</f>
        <v/>
      </c>
      <c r="C128" s="266" t="str">
        <f>IF(ISBLANK('C1'!R128),"",'C1'!R128)</f>
        <v/>
      </c>
      <c r="D128" s="205"/>
      <c r="E128" s="206"/>
      <c r="F128" s="206"/>
      <c r="G128" s="206"/>
      <c r="H128" s="206"/>
      <c r="I128" s="206"/>
      <c r="J128" s="208"/>
      <c r="K128" s="498"/>
      <c r="L128" s="209"/>
      <c r="M128" s="207"/>
      <c r="N128" s="207"/>
      <c r="O128" s="207"/>
      <c r="P128" s="207"/>
      <c r="Q128" s="208"/>
      <c r="R128" s="206"/>
      <c r="S128" s="206"/>
      <c r="T128" s="206"/>
      <c r="U128" s="206"/>
      <c r="V128" s="209"/>
      <c r="X128" s="162">
        <f t="shared" si="9"/>
        <v>0</v>
      </c>
      <c r="Y128" s="158">
        <f t="shared" si="10"/>
        <v>0</v>
      </c>
      <c r="Z128" s="158">
        <f t="shared" si="11"/>
        <v>0</v>
      </c>
      <c r="AA128" s="959">
        <f t="shared" si="12"/>
        <v>0</v>
      </c>
      <c r="AC128" s="162">
        <f t="shared" si="13"/>
        <v>0</v>
      </c>
      <c r="AD128" s="158">
        <f t="shared" si="14"/>
        <v>0</v>
      </c>
      <c r="AE128" s="158">
        <f t="shared" si="15"/>
        <v>0</v>
      </c>
      <c r="AF128" s="163">
        <f t="shared" si="16"/>
        <v>0</v>
      </c>
    </row>
    <row r="129" spans="1:32" x14ac:dyDescent="0.25">
      <c r="A129" s="150" t="str">
        <f>IF(ISBLANK('C1'!A129),"",'C1'!A129)</f>
        <v/>
      </c>
      <c r="B129" s="153" t="str">
        <f>IF(ISBLANK('C1'!B129),"",'C1'!B129)</f>
        <v/>
      </c>
      <c r="C129" s="266" t="str">
        <f>IF(ISBLANK('C1'!R129),"",'C1'!R129)</f>
        <v/>
      </c>
      <c r="D129" s="205"/>
      <c r="E129" s="206"/>
      <c r="F129" s="206"/>
      <c r="G129" s="206"/>
      <c r="H129" s="206"/>
      <c r="I129" s="206"/>
      <c r="J129" s="208"/>
      <c r="K129" s="498"/>
      <c r="L129" s="209"/>
      <c r="M129" s="207"/>
      <c r="N129" s="207"/>
      <c r="O129" s="207"/>
      <c r="P129" s="207"/>
      <c r="Q129" s="208"/>
      <c r="R129" s="206"/>
      <c r="S129" s="206"/>
      <c r="T129" s="206"/>
      <c r="U129" s="206"/>
      <c r="V129" s="209"/>
      <c r="X129" s="162">
        <f t="shared" si="9"/>
        <v>0</v>
      </c>
      <c r="Y129" s="158">
        <f t="shared" si="10"/>
        <v>0</v>
      </c>
      <c r="Z129" s="158">
        <f t="shared" si="11"/>
        <v>0</v>
      </c>
      <c r="AA129" s="959">
        <f t="shared" si="12"/>
        <v>0</v>
      </c>
      <c r="AC129" s="162">
        <f t="shared" si="13"/>
        <v>0</v>
      </c>
      <c r="AD129" s="158">
        <f t="shared" si="14"/>
        <v>0</v>
      </c>
      <c r="AE129" s="158">
        <f t="shared" si="15"/>
        <v>0</v>
      </c>
      <c r="AF129" s="163">
        <f t="shared" si="16"/>
        <v>0</v>
      </c>
    </row>
    <row r="130" spans="1:32" x14ac:dyDescent="0.25">
      <c r="A130" s="150" t="str">
        <f>IF(ISBLANK('C1'!A130),"",'C1'!A130)</f>
        <v/>
      </c>
      <c r="B130" s="153" t="str">
        <f>IF(ISBLANK('C1'!B130),"",'C1'!B130)</f>
        <v/>
      </c>
      <c r="C130" s="266" t="str">
        <f>IF(ISBLANK('C1'!R130),"",'C1'!R130)</f>
        <v/>
      </c>
      <c r="D130" s="205"/>
      <c r="E130" s="206"/>
      <c r="F130" s="206"/>
      <c r="G130" s="206"/>
      <c r="H130" s="206"/>
      <c r="I130" s="206"/>
      <c r="J130" s="208"/>
      <c r="K130" s="498"/>
      <c r="L130" s="209"/>
      <c r="M130" s="207"/>
      <c r="N130" s="207"/>
      <c r="O130" s="207"/>
      <c r="P130" s="207"/>
      <c r="Q130" s="208"/>
      <c r="R130" s="206"/>
      <c r="S130" s="206"/>
      <c r="T130" s="206"/>
      <c r="U130" s="206"/>
      <c r="V130" s="209"/>
      <c r="X130" s="162">
        <f t="shared" si="9"/>
        <v>0</v>
      </c>
      <c r="Y130" s="158">
        <f t="shared" si="10"/>
        <v>0</v>
      </c>
      <c r="Z130" s="158">
        <f t="shared" si="11"/>
        <v>0</v>
      </c>
      <c r="AA130" s="959">
        <f t="shared" si="12"/>
        <v>0</v>
      </c>
      <c r="AC130" s="162">
        <f t="shared" si="13"/>
        <v>0</v>
      </c>
      <c r="AD130" s="158">
        <f t="shared" si="14"/>
        <v>0</v>
      </c>
      <c r="AE130" s="158">
        <f t="shared" si="15"/>
        <v>0</v>
      </c>
      <c r="AF130" s="163">
        <f t="shared" si="16"/>
        <v>0</v>
      </c>
    </row>
    <row r="131" spans="1:32" x14ac:dyDescent="0.25">
      <c r="A131" s="150" t="str">
        <f>IF(ISBLANK('C1'!A131),"",'C1'!A131)</f>
        <v/>
      </c>
      <c r="B131" s="153" t="str">
        <f>IF(ISBLANK('C1'!B131),"",'C1'!B131)</f>
        <v/>
      </c>
      <c r="C131" s="266" t="str">
        <f>IF(ISBLANK('C1'!R131),"",'C1'!R131)</f>
        <v/>
      </c>
      <c r="D131" s="205"/>
      <c r="E131" s="206"/>
      <c r="F131" s="206"/>
      <c r="G131" s="206"/>
      <c r="H131" s="206"/>
      <c r="I131" s="206"/>
      <c r="J131" s="208"/>
      <c r="K131" s="498"/>
      <c r="L131" s="209"/>
      <c r="M131" s="207"/>
      <c r="N131" s="207"/>
      <c r="O131" s="207"/>
      <c r="P131" s="207"/>
      <c r="Q131" s="208"/>
      <c r="R131" s="206"/>
      <c r="S131" s="206"/>
      <c r="T131" s="206"/>
      <c r="U131" s="206"/>
      <c r="V131" s="209"/>
      <c r="X131" s="162">
        <f t="shared" si="9"/>
        <v>0</v>
      </c>
      <c r="Y131" s="158">
        <f t="shared" si="10"/>
        <v>0</v>
      </c>
      <c r="Z131" s="158">
        <f t="shared" si="11"/>
        <v>0</v>
      </c>
      <c r="AA131" s="959">
        <f t="shared" si="12"/>
        <v>0</v>
      </c>
      <c r="AC131" s="162">
        <f t="shared" si="13"/>
        <v>0</v>
      </c>
      <c r="AD131" s="158">
        <f t="shared" si="14"/>
        <v>0</v>
      </c>
      <c r="AE131" s="158">
        <f t="shared" si="15"/>
        <v>0</v>
      </c>
      <c r="AF131" s="163">
        <f t="shared" si="16"/>
        <v>0</v>
      </c>
    </row>
    <row r="132" spans="1:32" x14ac:dyDescent="0.25">
      <c r="A132" s="150" t="str">
        <f>IF(ISBLANK('C1'!A132),"",'C1'!A132)</f>
        <v/>
      </c>
      <c r="B132" s="153" t="str">
        <f>IF(ISBLANK('C1'!B132),"",'C1'!B132)</f>
        <v/>
      </c>
      <c r="C132" s="266" t="str">
        <f>IF(ISBLANK('C1'!R132),"",'C1'!R132)</f>
        <v/>
      </c>
      <c r="D132" s="205"/>
      <c r="E132" s="206"/>
      <c r="F132" s="206"/>
      <c r="G132" s="206"/>
      <c r="H132" s="206"/>
      <c r="I132" s="206"/>
      <c r="J132" s="208"/>
      <c r="K132" s="498"/>
      <c r="L132" s="209"/>
      <c r="M132" s="207"/>
      <c r="N132" s="207"/>
      <c r="O132" s="207"/>
      <c r="P132" s="207"/>
      <c r="Q132" s="208"/>
      <c r="R132" s="206"/>
      <c r="S132" s="206"/>
      <c r="T132" s="206"/>
      <c r="U132" s="206"/>
      <c r="V132" s="209"/>
      <c r="X132" s="162">
        <f t="shared" si="9"/>
        <v>0</v>
      </c>
      <c r="Y132" s="158">
        <f t="shared" si="10"/>
        <v>0</v>
      </c>
      <c r="Z132" s="158">
        <f t="shared" si="11"/>
        <v>0</v>
      </c>
      <c r="AA132" s="959">
        <f t="shared" si="12"/>
        <v>0</v>
      </c>
      <c r="AC132" s="162">
        <f t="shared" si="13"/>
        <v>0</v>
      </c>
      <c r="AD132" s="158">
        <f t="shared" si="14"/>
        <v>0</v>
      </c>
      <c r="AE132" s="158">
        <f t="shared" si="15"/>
        <v>0</v>
      </c>
      <c r="AF132" s="163">
        <f t="shared" si="16"/>
        <v>0</v>
      </c>
    </row>
    <row r="133" spans="1:32" x14ac:dyDescent="0.25">
      <c r="A133" s="150" t="str">
        <f>IF(ISBLANK('C1'!A133),"",'C1'!A133)</f>
        <v/>
      </c>
      <c r="B133" s="153" t="str">
        <f>IF(ISBLANK('C1'!B133),"",'C1'!B133)</f>
        <v/>
      </c>
      <c r="C133" s="266" t="str">
        <f>IF(ISBLANK('C1'!R133),"",'C1'!R133)</f>
        <v/>
      </c>
      <c r="D133" s="205"/>
      <c r="E133" s="206"/>
      <c r="F133" s="206"/>
      <c r="G133" s="206"/>
      <c r="H133" s="206"/>
      <c r="I133" s="206"/>
      <c r="J133" s="208"/>
      <c r="K133" s="498"/>
      <c r="L133" s="209"/>
      <c r="M133" s="207"/>
      <c r="N133" s="207"/>
      <c r="O133" s="207"/>
      <c r="P133" s="207"/>
      <c r="Q133" s="208"/>
      <c r="R133" s="206"/>
      <c r="S133" s="206"/>
      <c r="T133" s="206"/>
      <c r="U133" s="206"/>
      <c r="V133" s="209"/>
      <c r="X133" s="162">
        <f t="shared" si="9"/>
        <v>0</v>
      </c>
      <c r="Y133" s="158">
        <f t="shared" si="10"/>
        <v>0</v>
      </c>
      <c r="Z133" s="158">
        <f t="shared" si="11"/>
        <v>0</v>
      </c>
      <c r="AA133" s="959">
        <f t="shared" si="12"/>
        <v>0</v>
      </c>
      <c r="AC133" s="162">
        <f t="shared" si="13"/>
        <v>0</v>
      </c>
      <c r="AD133" s="158">
        <f t="shared" si="14"/>
        <v>0</v>
      </c>
      <c r="AE133" s="158">
        <f t="shared" si="15"/>
        <v>0</v>
      </c>
      <c r="AF133" s="163">
        <f t="shared" si="16"/>
        <v>0</v>
      </c>
    </row>
    <row r="134" spans="1:32" x14ac:dyDescent="0.25">
      <c r="A134" s="150" t="str">
        <f>IF(ISBLANK('C1'!A134),"",'C1'!A134)</f>
        <v/>
      </c>
      <c r="B134" s="153" t="str">
        <f>IF(ISBLANK('C1'!B134),"",'C1'!B134)</f>
        <v/>
      </c>
      <c r="C134" s="266" t="str">
        <f>IF(ISBLANK('C1'!R134),"",'C1'!R134)</f>
        <v/>
      </c>
      <c r="D134" s="205"/>
      <c r="E134" s="206"/>
      <c r="F134" s="206"/>
      <c r="G134" s="206"/>
      <c r="H134" s="206"/>
      <c r="I134" s="206"/>
      <c r="J134" s="208"/>
      <c r="K134" s="498"/>
      <c r="L134" s="209"/>
      <c r="M134" s="207"/>
      <c r="N134" s="207"/>
      <c r="O134" s="207"/>
      <c r="P134" s="207"/>
      <c r="Q134" s="208"/>
      <c r="R134" s="206"/>
      <c r="S134" s="206"/>
      <c r="T134" s="206"/>
      <c r="U134" s="206"/>
      <c r="V134" s="209"/>
      <c r="X134" s="162">
        <f t="shared" si="9"/>
        <v>0</v>
      </c>
      <c r="Y134" s="158">
        <f t="shared" si="10"/>
        <v>0</v>
      </c>
      <c r="Z134" s="158">
        <f t="shared" si="11"/>
        <v>0</v>
      </c>
      <c r="AA134" s="959">
        <f t="shared" si="12"/>
        <v>0</v>
      </c>
      <c r="AC134" s="162">
        <f t="shared" si="13"/>
        <v>0</v>
      </c>
      <c r="AD134" s="158">
        <f t="shared" si="14"/>
        <v>0</v>
      </c>
      <c r="AE134" s="158">
        <f t="shared" si="15"/>
        <v>0</v>
      </c>
      <c r="AF134" s="163">
        <f t="shared" si="16"/>
        <v>0</v>
      </c>
    </row>
    <row r="135" spans="1:32" x14ac:dyDescent="0.25">
      <c r="A135" s="150" t="str">
        <f>IF(ISBLANK('C1'!A135),"",'C1'!A135)</f>
        <v/>
      </c>
      <c r="B135" s="153" t="str">
        <f>IF(ISBLANK('C1'!B135),"",'C1'!B135)</f>
        <v/>
      </c>
      <c r="C135" s="266" t="str">
        <f>IF(ISBLANK('C1'!R135),"",'C1'!R135)</f>
        <v/>
      </c>
      <c r="D135" s="205"/>
      <c r="E135" s="206"/>
      <c r="F135" s="206"/>
      <c r="G135" s="206"/>
      <c r="H135" s="206"/>
      <c r="I135" s="206"/>
      <c r="J135" s="208"/>
      <c r="K135" s="498"/>
      <c r="L135" s="209"/>
      <c r="M135" s="207"/>
      <c r="N135" s="207"/>
      <c r="O135" s="207"/>
      <c r="P135" s="207"/>
      <c r="Q135" s="208"/>
      <c r="R135" s="206"/>
      <c r="S135" s="206"/>
      <c r="T135" s="206"/>
      <c r="U135" s="206"/>
      <c r="V135" s="209"/>
      <c r="X135" s="162">
        <f t="shared" si="9"/>
        <v>0</v>
      </c>
      <c r="Y135" s="158">
        <f t="shared" si="10"/>
        <v>0</v>
      </c>
      <c r="Z135" s="158">
        <f t="shared" si="11"/>
        <v>0</v>
      </c>
      <c r="AA135" s="959">
        <f t="shared" si="12"/>
        <v>0</v>
      </c>
      <c r="AC135" s="162">
        <f t="shared" si="13"/>
        <v>0</v>
      </c>
      <c r="AD135" s="158">
        <f t="shared" si="14"/>
        <v>0</v>
      </c>
      <c r="AE135" s="158">
        <f t="shared" si="15"/>
        <v>0</v>
      </c>
      <c r="AF135" s="163">
        <f t="shared" si="16"/>
        <v>0</v>
      </c>
    </row>
    <row r="136" spans="1:32" x14ac:dyDescent="0.25">
      <c r="A136" s="150" t="str">
        <f>IF(ISBLANK('C1'!A136),"",'C1'!A136)</f>
        <v/>
      </c>
      <c r="B136" s="153" t="str">
        <f>IF(ISBLANK('C1'!B136),"",'C1'!B136)</f>
        <v/>
      </c>
      <c r="C136" s="266" t="str">
        <f>IF(ISBLANK('C1'!R136),"",'C1'!R136)</f>
        <v/>
      </c>
      <c r="D136" s="205"/>
      <c r="E136" s="206"/>
      <c r="F136" s="206"/>
      <c r="G136" s="206"/>
      <c r="H136" s="206"/>
      <c r="I136" s="206"/>
      <c r="J136" s="208"/>
      <c r="K136" s="498"/>
      <c r="L136" s="209"/>
      <c r="M136" s="207"/>
      <c r="N136" s="207"/>
      <c r="O136" s="207"/>
      <c r="P136" s="207"/>
      <c r="Q136" s="208"/>
      <c r="R136" s="206"/>
      <c r="S136" s="206"/>
      <c r="T136" s="206"/>
      <c r="U136" s="206"/>
      <c r="V136" s="209"/>
      <c r="X136" s="162">
        <f t="shared" si="9"/>
        <v>0</v>
      </c>
      <c r="Y136" s="158">
        <f t="shared" si="10"/>
        <v>0</v>
      </c>
      <c r="Z136" s="158">
        <f t="shared" si="11"/>
        <v>0</v>
      </c>
      <c r="AA136" s="959">
        <f t="shared" si="12"/>
        <v>0</v>
      </c>
      <c r="AC136" s="162">
        <f t="shared" si="13"/>
        <v>0</v>
      </c>
      <c r="AD136" s="158">
        <f t="shared" si="14"/>
        <v>0</v>
      </c>
      <c r="AE136" s="158">
        <f t="shared" si="15"/>
        <v>0</v>
      </c>
      <c r="AF136" s="163">
        <f t="shared" si="16"/>
        <v>0</v>
      </c>
    </row>
    <row r="137" spans="1:32" x14ac:dyDescent="0.25">
      <c r="A137" s="150" t="str">
        <f>IF(ISBLANK('C1'!A137),"",'C1'!A137)</f>
        <v/>
      </c>
      <c r="B137" s="153" t="str">
        <f>IF(ISBLANK('C1'!B137),"",'C1'!B137)</f>
        <v/>
      </c>
      <c r="C137" s="266" t="str">
        <f>IF(ISBLANK('C1'!R137),"",'C1'!R137)</f>
        <v/>
      </c>
      <c r="D137" s="205"/>
      <c r="E137" s="206"/>
      <c r="F137" s="206"/>
      <c r="G137" s="206"/>
      <c r="H137" s="206"/>
      <c r="I137" s="206"/>
      <c r="J137" s="208"/>
      <c r="K137" s="498"/>
      <c r="L137" s="209"/>
      <c r="M137" s="207"/>
      <c r="N137" s="207"/>
      <c r="O137" s="207"/>
      <c r="P137" s="207"/>
      <c r="Q137" s="208"/>
      <c r="R137" s="206"/>
      <c r="S137" s="206"/>
      <c r="T137" s="206"/>
      <c r="U137" s="206"/>
      <c r="V137" s="209"/>
      <c r="X137" s="162">
        <f t="shared" si="9"/>
        <v>0</v>
      </c>
      <c r="Y137" s="158">
        <f t="shared" si="10"/>
        <v>0</v>
      </c>
      <c r="Z137" s="158">
        <f t="shared" si="11"/>
        <v>0</v>
      </c>
      <c r="AA137" s="959">
        <f t="shared" si="12"/>
        <v>0</v>
      </c>
      <c r="AC137" s="162">
        <f t="shared" si="13"/>
        <v>0</v>
      </c>
      <c r="AD137" s="158">
        <f t="shared" si="14"/>
        <v>0</v>
      </c>
      <c r="AE137" s="158">
        <f t="shared" si="15"/>
        <v>0</v>
      </c>
      <c r="AF137" s="163">
        <f t="shared" si="16"/>
        <v>0</v>
      </c>
    </row>
    <row r="138" spans="1:32" x14ac:dyDescent="0.25">
      <c r="A138" s="150" t="str">
        <f>IF(ISBLANK('C1'!A138),"",'C1'!A138)</f>
        <v/>
      </c>
      <c r="B138" s="153" t="str">
        <f>IF(ISBLANK('C1'!B138),"",'C1'!B138)</f>
        <v/>
      </c>
      <c r="C138" s="266" t="str">
        <f>IF(ISBLANK('C1'!R138),"",'C1'!R138)</f>
        <v/>
      </c>
      <c r="D138" s="205"/>
      <c r="E138" s="206"/>
      <c r="F138" s="206"/>
      <c r="G138" s="206"/>
      <c r="H138" s="206"/>
      <c r="I138" s="206"/>
      <c r="J138" s="208"/>
      <c r="K138" s="498"/>
      <c r="L138" s="209"/>
      <c r="M138" s="207"/>
      <c r="N138" s="207"/>
      <c r="O138" s="207"/>
      <c r="P138" s="207"/>
      <c r="Q138" s="208"/>
      <c r="R138" s="206"/>
      <c r="S138" s="206"/>
      <c r="T138" s="206"/>
      <c r="U138" s="206"/>
      <c r="V138" s="209"/>
      <c r="X138" s="162">
        <f t="shared" si="9"/>
        <v>0</v>
      </c>
      <c r="Y138" s="158">
        <f t="shared" si="10"/>
        <v>0</v>
      </c>
      <c r="Z138" s="158">
        <f t="shared" si="11"/>
        <v>0</v>
      </c>
      <c r="AA138" s="959">
        <f t="shared" si="12"/>
        <v>0</v>
      </c>
      <c r="AC138" s="162">
        <f t="shared" si="13"/>
        <v>0</v>
      </c>
      <c r="AD138" s="158">
        <f t="shared" si="14"/>
        <v>0</v>
      </c>
      <c r="AE138" s="158">
        <f t="shared" si="15"/>
        <v>0</v>
      </c>
      <c r="AF138" s="163">
        <f t="shared" si="16"/>
        <v>0</v>
      </c>
    </row>
    <row r="139" spans="1:32" x14ac:dyDescent="0.25">
      <c r="A139" s="150" t="str">
        <f>IF(ISBLANK('C1'!A139),"",'C1'!A139)</f>
        <v/>
      </c>
      <c r="B139" s="153" t="str">
        <f>IF(ISBLANK('C1'!B139),"",'C1'!B139)</f>
        <v/>
      </c>
      <c r="C139" s="266" t="str">
        <f>IF(ISBLANK('C1'!R139),"",'C1'!R139)</f>
        <v/>
      </c>
      <c r="D139" s="205"/>
      <c r="E139" s="206"/>
      <c r="F139" s="206"/>
      <c r="G139" s="206"/>
      <c r="H139" s="206"/>
      <c r="I139" s="206"/>
      <c r="J139" s="208"/>
      <c r="K139" s="498"/>
      <c r="L139" s="209"/>
      <c r="M139" s="207"/>
      <c r="N139" s="207"/>
      <c r="O139" s="207"/>
      <c r="P139" s="207"/>
      <c r="Q139" s="208"/>
      <c r="R139" s="206"/>
      <c r="S139" s="206"/>
      <c r="T139" s="206"/>
      <c r="U139" s="206"/>
      <c r="V139" s="209"/>
      <c r="X139" s="162">
        <f t="shared" si="9"/>
        <v>0</v>
      </c>
      <c r="Y139" s="158">
        <f t="shared" si="10"/>
        <v>0</v>
      </c>
      <c r="Z139" s="158">
        <f t="shared" si="11"/>
        <v>0</v>
      </c>
      <c r="AA139" s="959">
        <f t="shared" si="12"/>
        <v>0</v>
      </c>
      <c r="AC139" s="162">
        <f t="shared" si="13"/>
        <v>0</v>
      </c>
      <c r="AD139" s="158">
        <f t="shared" si="14"/>
        <v>0</v>
      </c>
      <c r="AE139" s="158">
        <f t="shared" si="15"/>
        <v>0</v>
      </c>
      <c r="AF139" s="163">
        <f t="shared" si="16"/>
        <v>0</v>
      </c>
    </row>
    <row r="140" spans="1:32" x14ac:dyDescent="0.25">
      <c r="A140" s="150" t="str">
        <f>IF(ISBLANK('C1'!A140),"",'C1'!A140)</f>
        <v/>
      </c>
      <c r="B140" s="153" t="str">
        <f>IF(ISBLANK('C1'!B140),"",'C1'!B140)</f>
        <v/>
      </c>
      <c r="C140" s="266" t="str">
        <f>IF(ISBLANK('C1'!R140),"",'C1'!R140)</f>
        <v/>
      </c>
      <c r="D140" s="205"/>
      <c r="E140" s="206"/>
      <c r="F140" s="206"/>
      <c r="G140" s="206"/>
      <c r="H140" s="206"/>
      <c r="I140" s="206"/>
      <c r="J140" s="208"/>
      <c r="K140" s="498"/>
      <c r="L140" s="209"/>
      <c r="M140" s="207"/>
      <c r="N140" s="207"/>
      <c r="O140" s="207"/>
      <c r="P140" s="207"/>
      <c r="Q140" s="208"/>
      <c r="R140" s="206"/>
      <c r="S140" s="206"/>
      <c r="T140" s="206"/>
      <c r="U140" s="206"/>
      <c r="V140" s="209"/>
      <c r="X140" s="162">
        <f t="shared" si="9"/>
        <v>0</v>
      </c>
      <c r="Y140" s="158">
        <f t="shared" si="10"/>
        <v>0</v>
      </c>
      <c r="Z140" s="158">
        <f t="shared" si="11"/>
        <v>0</v>
      </c>
      <c r="AA140" s="959">
        <f t="shared" si="12"/>
        <v>0</v>
      </c>
      <c r="AC140" s="162">
        <f t="shared" si="13"/>
        <v>0</v>
      </c>
      <c r="AD140" s="158">
        <f t="shared" si="14"/>
        <v>0</v>
      </c>
      <c r="AE140" s="158">
        <f t="shared" si="15"/>
        <v>0</v>
      </c>
      <c r="AF140" s="163">
        <f t="shared" si="16"/>
        <v>0</v>
      </c>
    </row>
    <row r="141" spans="1:32" x14ac:dyDescent="0.25">
      <c r="A141" s="150" t="str">
        <f>IF(ISBLANK('C1'!A141),"",'C1'!A141)</f>
        <v/>
      </c>
      <c r="B141" s="153" t="str">
        <f>IF(ISBLANK('C1'!B141),"",'C1'!B141)</f>
        <v/>
      </c>
      <c r="C141" s="266" t="str">
        <f>IF(ISBLANK('C1'!R141),"",'C1'!R141)</f>
        <v/>
      </c>
      <c r="D141" s="205"/>
      <c r="E141" s="206"/>
      <c r="F141" s="206"/>
      <c r="G141" s="206"/>
      <c r="H141" s="206"/>
      <c r="I141" s="206"/>
      <c r="J141" s="208"/>
      <c r="K141" s="498"/>
      <c r="L141" s="209"/>
      <c r="M141" s="207"/>
      <c r="N141" s="207"/>
      <c r="O141" s="207"/>
      <c r="P141" s="207"/>
      <c r="Q141" s="208"/>
      <c r="R141" s="206"/>
      <c r="S141" s="206"/>
      <c r="T141" s="206"/>
      <c r="U141" s="206"/>
      <c r="V141" s="209"/>
      <c r="X141" s="162">
        <f t="shared" si="9"/>
        <v>0</v>
      </c>
      <c r="Y141" s="158">
        <f t="shared" si="10"/>
        <v>0</v>
      </c>
      <c r="Z141" s="158">
        <f t="shared" si="11"/>
        <v>0</v>
      </c>
      <c r="AA141" s="959">
        <f t="shared" si="12"/>
        <v>0</v>
      </c>
      <c r="AC141" s="162">
        <f t="shared" si="13"/>
        <v>0</v>
      </c>
      <c r="AD141" s="158">
        <f t="shared" si="14"/>
        <v>0</v>
      </c>
      <c r="AE141" s="158">
        <f t="shared" si="15"/>
        <v>0</v>
      </c>
      <c r="AF141" s="163">
        <f t="shared" si="16"/>
        <v>0</v>
      </c>
    </row>
    <row r="142" spans="1:32" x14ac:dyDescent="0.25">
      <c r="A142" s="150" t="str">
        <f>IF(ISBLANK('C1'!A142),"",'C1'!A142)</f>
        <v/>
      </c>
      <c r="B142" s="153" t="str">
        <f>IF(ISBLANK('C1'!B142),"",'C1'!B142)</f>
        <v/>
      </c>
      <c r="C142" s="266" t="str">
        <f>IF(ISBLANK('C1'!R142),"",'C1'!R142)</f>
        <v/>
      </c>
      <c r="D142" s="205"/>
      <c r="E142" s="206"/>
      <c r="F142" s="206"/>
      <c r="G142" s="206"/>
      <c r="H142" s="206"/>
      <c r="I142" s="206"/>
      <c r="J142" s="208"/>
      <c r="K142" s="498"/>
      <c r="L142" s="209"/>
      <c r="M142" s="207"/>
      <c r="N142" s="207"/>
      <c r="O142" s="207"/>
      <c r="P142" s="207"/>
      <c r="Q142" s="208"/>
      <c r="R142" s="206"/>
      <c r="S142" s="206"/>
      <c r="T142" s="206"/>
      <c r="U142" s="206"/>
      <c r="V142" s="209"/>
      <c r="X142" s="162">
        <f t="shared" si="9"/>
        <v>0</v>
      </c>
      <c r="Y142" s="158">
        <f t="shared" si="10"/>
        <v>0</v>
      </c>
      <c r="Z142" s="158">
        <f t="shared" si="11"/>
        <v>0</v>
      </c>
      <c r="AA142" s="959">
        <f t="shared" si="12"/>
        <v>0</v>
      </c>
      <c r="AC142" s="162">
        <f t="shared" si="13"/>
        <v>0</v>
      </c>
      <c r="AD142" s="158">
        <f t="shared" si="14"/>
        <v>0</v>
      </c>
      <c r="AE142" s="158">
        <f t="shared" si="15"/>
        <v>0</v>
      </c>
      <c r="AF142" s="163">
        <f t="shared" si="16"/>
        <v>0</v>
      </c>
    </row>
    <row r="143" spans="1:32" x14ac:dyDescent="0.25">
      <c r="A143" s="150" t="str">
        <f>IF(ISBLANK('C1'!A143),"",'C1'!A143)</f>
        <v/>
      </c>
      <c r="B143" s="153" t="str">
        <f>IF(ISBLANK('C1'!B143),"",'C1'!B143)</f>
        <v/>
      </c>
      <c r="C143" s="266" t="str">
        <f>IF(ISBLANK('C1'!R143),"",'C1'!R143)</f>
        <v/>
      </c>
      <c r="D143" s="205"/>
      <c r="E143" s="206"/>
      <c r="F143" s="206"/>
      <c r="G143" s="206"/>
      <c r="H143" s="206"/>
      <c r="I143" s="206"/>
      <c r="J143" s="208"/>
      <c r="K143" s="498"/>
      <c r="L143" s="209"/>
      <c r="M143" s="207"/>
      <c r="N143" s="207"/>
      <c r="O143" s="207"/>
      <c r="P143" s="207"/>
      <c r="Q143" s="208"/>
      <c r="R143" s="206"/>
      <c r="S143" s="206"/>
      <c r="T143" s="206"/>
      <c r="U143" s="206"/>
      <c r="V143" s="209"/>
      <c r="X143" s="162">
        <f t="shared" si="9"/>
        <v>0</v>
      </c>
      <c r="Y143" s="158">
        <f t="shared" si="10"/>
        <v>0</v>
      </c>
      <c r="Z143" s="158">
        <f t="shared" si="11"/>
        <v>0</v>
      </c>
      <c r="AA143" s="959">
        <f t="shared" si="12"/>
        <v>0</v>
      </c>
      <c r="AC143" s="162">
        <f t="shared" si="13"/>
        <v>0</v>
      </c>
      <c r="AD143" s="158">
        <f t="shared" si="14"/>
        <v>0</v>
      </c>
      <c r="AE143" s="158">
        <f t="shared" si="15"/>
        <v>0</v>
      </c>
      <c r="AF143" s="163">
        <f t="shared" si="16"/>
        <v>0</v>
      </c>
    </row>
    <row r="144" spans="1:32" x14ac:dyDescent="0.25">
      <c r="A144" s="150" t="str">
        <f>IF(ISBLANK('C1'!A144),"",'C1'!A144)</f>
        <v/>
      </c>
      <c r="B144" s="153" t="str">
        <f>IF(ISBLANK('C1'!B144),"",'C1'!B144)</f>
        <v/>
      </c>
      <c r="C144" s="266" t="str">
        <f>IF(ISBLANK('C1'!R144),"",'C1'!R144)</f>
        <v/>
      </c>
      <c r="D144" s="205"/>
      <c r="E144" s="206"/>
      <c r="F144" s="206"/>
      <c r="G144" s="206"/>
      <c r="H144" s="206"/>
      <c r="I144" s="206"/>
      <c r="J144" s="208"/>
      <c r="K144" s="498"/>
      <c r="L144" s="209"/>
      <c r="M144" s="207"/>
      <c r="N144" s="207"/>
      <c r="O144" s="207"/>
      <c r="P144" s="207"/>
      <c r="Q144" s="208"/>
      <c r="R144" s="206"/>
      <c r="S144" s="206"/>
      <c r="T144" s="206"/>
      <c r="U144" s="206"/>
      <c r="V144" s="209"/>
      <c r="X144" s="162">
        <f t="shared" si="9"/>
        <v>0</v>
      </c>
      <c r="Y144" s="158">
        <f t="shared" si="10"/>
        <v>0</v>
      </c>
      <c r="Z144" s="158">
        <f t="shared" si="11"/>
        <v>0</v>
      </c>
      <c r="AA144" s="959">
        <f t="shared" si="12"/>
        <v>0</v>
      </c>
      <c r="AC144" s="162">
        <f t="shared" si="13"/>
        <v>0</v>
      </c>
      <c r="AD144" s="158">
        <f t="shared" si="14"/>
        <v>0</v>
      </c>
      <c r="AE144" s="158">
        <f t="shared" si="15"/>
        <v>0</v>
      </c>
      <c r="AF144" s="163">
        <f t="shared" si="16"/>
        <v>0</v>
      </c>
    </row>
    <row r="145" spans="1:32" x14ac:dyDescent="0.25">
      <c r="A145" s="150" t="str">
        <f>IF(ISBLANK('C1'!A145),"",'C1'!A145)</f>
        <v/>
      </c>
      <c r="B145" s="153" t="str">
        <f>IF(ISBLANK('C1'!B145),"",'C1'!B145)</f>
        <v/>
      </c>
      <c r="C145" s="266" t="str">
        <f>IF(ISBLANK('C1'!R145),"",'C1'!R145)</f>
        <v/>
      </c>
      <c r="D145" s="205"/>
      <c r="E145" s="206"/>
      <c r="F145" s="206"/>
      <c r="G145" s="206"/>
      <c r="H145" s="206"/>
      <c r="I145" s="206"/>
      <c r="J145" s="208"/>
      <c r="K145" s="498"/>
      <c r="L145" s="209"/>
      <c r="M145" s="207"/>
      <c r="N145" s="207"/>
      <c r="O145" s="207"/>
      <c r="P145" s="207"/>
      <c r="Q145" s="208"/>
      <c r="R145" s="206"/>
      <c r="S145" s="206"/>
      <c r="T145" s="206"/>
      <c r="U145" s="206"/>
      <c r="V145" s="209"/>
      <c r="X145" s="162">
        <f t="shared" si="9"/>
        <v>0</v>
      </c>
      <c r="Y145" s="158">
        <f t="shared" si="10"/>
        <v>0</v>
      </c>
      <c r="Z145" s="158">
        <f t="shared" si="11"/>
        <v>0</v>
      </c>
      <c r="AA145" s="959">
        <f t="shared" si="12"/>
        <v>0</v>
      </c>
      <c r="AC145" s="162">
        <f t="shared" si="13"/>
        <v>0</v>
      </c>
      <c r="AD145" s="158">
        <f t="shared" si="14"/>
        <v>0</v>
      </c>
      <c r="AE145" s="158">
        <f t="shared" si="15"/>
        <v>0</v>
      </c>
      <c r="AF145" s="163">
        <f t="shared" si="16"/>
        <v>0</v>
      </c>
    </row>
    <row r="146" spans="1:32" x14ac:dyDescent="0.25">
      <c r="A146" s="150" t="str">
        <f>IF(ISBLANK('C1'!A146),"",'C1'!A146)</f>
        <v/>
      </c>
      <c r="B146" s="153" t="str">
        <f>IF(ISBLANK('C1'!B146),"",'C1'!B146)</f>
        <v/>
      </c>
      <c r="C146" s="266" t="str">
        <f>IF(ISBLANK('C1'!R146),"",'C1'!R146)</f>
        <v/>
      </c>
      <c r="D146" s="205"/>
      <c r="E146" s="206"/>
      <c r="F146" s="206"/>
      <c r="G146" s="206"/>
      <c r="H146" s="206"/>
      <c r="I146" s="206"/>
      <c r="J146" s="208"/>
      <c r="K146" s="498"/>
      <c r="L146" s="209"/>
      <c r="M146" s="207"/>
      <c r="N146" s="207"/>
      <c r="O146" s="207"/>
      <c r="P146" s="207"/>
      <c r="Q146" s="208"/>
      <c r="R146" s="206"/>
      <c r="S146" s="206"/>
      <c r="T146" s="206"/>
      <c r="U146" s="206"/>
      <c r="V146" s="209"/>
      <c r="X146" s="162">
        <f t="shared" ref="X146:X196" si="17">SUM(D146:I146)</f>
        <v>0</v>
      </c>
      <c r="Y146" s="158">
        <f t="shared" ref="Y146:Y196" si="18">SUM(J146:L146)</f>
        <v>0</v>
      </c>
      <c r="Z146" s="158">
        <f t="shared" ref="Z146:Z196" si="19">SUM(M146:P146)</f>
        <v>0</v>
      </c>
      <c r="AA146" s="959">
        <f t="shared" ref="AA146:AA196" si="20">SUM(Q146:V146)</f>
        <v>0</v>
      </c>
      <c r="AC146" s="162">
        <f t="shared" ref="AC146:AC196" si="21">IF(C146="",X146,C146-X146)</f>
        <v>0</v>
      </c>
      <c r="AD146" s="158">
        <f t="shared" ref="AD146:AD196" si="22">IF(C146="",Y146,C146-Y146)</f>
        <v>0</v>
      </c>
      <c r="AE146" s="158">
        <f t="shared" ref="AE146:AE196" si="23">IF(C146="",Z146,C146-Z146)</f>
        <v>0</v>
      </c>
      <c r="AF146" s="163">
        <f t="shared" ref="AF146:AF196" si="24">IF(C146="",AA146,C146-AA146)</f>
        <v>0</v>
      </c>
    </row>
    <row r="147" spans="1:32" x14ac:dyDescent="0.25">
      <c r="A147" s="150" t="str">
        <f>IF(ISBLANK('C1'!A147),"",'C1'!A147)</f>
        <v/>
      </c>
      <c r="B147" s="153" t="str">
        <f>IF(ISBLANK('C1'!B147),"",'C1'!B147)</f>
        <v/>
      </c>
      <c r="C147" s="266" t="str">
        <f>IF(ISBLANK('C1'!R147),"",'C1'!R147)</f>
        <v/>
      </c>
      <c r="D147" s="205"/>
      <c r="E147" s="206"/>
      <c r="F147" s="206"/>
      <c r="G147" s="206"/>
      <c r="H147" s="206"/>
      <c r="I147" s="206"/>
      <c r="J147" s="208"/>
      <c r="K147" s="498"/>
      <c r="L147" s="209"/>
      <c r="M147" s="207"/>
      <c r="N147" s="207"/>
      <c r="O147" s="207"/>
      <c r="P147" s="207"/>
      <c r="Q147" s="208"/>
      <c r="R147" s="206"/>
      <c r="S147" s="206"/>
      <c r="T147" s="206"/>
      <c r="U147" s="206"/>
      <c r="V147" s="209"/>
      <c r="X147" s="162">
        <f t="shared" si="17"/>
        <v>0</v>
      </c>
      <c r="Y147" s="158">
        <f t="shared" si="18"/>
        <v>0</v>
      </c>
      <c r="Z147" s="158">
        <f t="shared" si="19"/>
        <v>0</v>
      </c>
      <c r="AA147" s="959">
        <f t="shared" si="20"/>
        <v>0</v>
      </c>
      <c r="AC147" s="162">
        <f t="shared" si="21"/>
        <v>0</v>
      </c>
      <c r="AD147" s="158">
        <f t="shared" si="22"/>
        <v>0</v>
      </c>
      <c r="AE147" s="158">
        <f t="shared" si="23"/>
        <v>0</v>
      </c>
      <c r="AF147" s="163">
        <f t="shared" si="24"/>
        <v>0</v>
      </c>
    </row>
    <row r="148" spans="1:32" x14ac:dyDescent="0.25">
      <c r="A148" s="150" t="str">
        <f>IF(ISBLANK('C1'!A148),"",'C1'!A148)</f>
        <v/>
      </c>
      <c r="B148" s="153" t="str">
        <f>IF(ISBLANK('C1'!B148),"",'C1'!B148)</f>
        <v/>
      </c>
      <c r="C148" s="266" t="str">
        <f>IF(ISBLANK('C1'!R148),"",'C1'!R148)</f>
        <v/>
      </c>
      <c r="D148" s="205"/>
      <c r="E148" s="206"/>
      <c r="F148" s="206"/>
      <c r="G148" s="206"/>
      <c r="H148" s="206"/>
      <c r="I148" s="206"/>
      <c r="J148" s="208"/>
      <c r="K148" s="498"/>
      <c r="L148" s="209"/>
      <c r="M148" s="207"/>
      <c r="N148" s="207"/>
      <c r="O148" s="207"/>
      <c r="P148" s="207"/>
      <c r="Q148" s="208"/>
      <c r="R148" s="206"/>
      <c r="S148" s="206"/>
      <c r="T148" s="206"/>
      <c r="U148" s="206"/>
      <c r="V148" s="209"/>
      <c r="X148" s="162">
        <f t="shared" si="17"/>
        <v>0</v>
      </c>
      <c r="Y148" s="158">
        <f t="shared" si="18"/>
        <v>0</v>
      </c>
      <c r="Z148" s="158">
        <f t="shared" si="19"/>
        <v>0</v>
      </c>
      <c r="AA148" s="959">
        <f t="shared" si="20"/>
        <v>0</v>
      </c>
      <c r="AC148" s="162">
        <f t="shared" si="21"/>
        <v>0</v>
      </c>
      <c r="AD148" s="158">
        <f t="shared" si="22"/>
        <v>0</v>
      </c>
      <c r="AE148" s="158">
        <f t="shared" si="23"/>
        <v>0</v>
      </c>
      <c r="AF148" s="163">
        <f t="shared" si="24"/>
        <v>0</v>
      </c>
    </row>
    <row r="149" spans="1:32" x14ac:dyDescent="0.25">
      <c r="A149" s="150" t="str">
        <f>IF(ISBLANK('C1'!A149),"",'C1'!A149)</f>
        <v/>
      </c>
      <c r="B149" s="153" t="str">
        <f>IF(ISBLANK('C1'!B149),"",'C1'!B149)</f>
        <v/>
      </c>
      <c r="C149" s="266" t="str">
        <f>IF(ISBLANK('C1'!R149),"",'C1'!R149)</f>
        <v/>
      </c>
      <c r="D149" s="205"/>
      <c r="E149" s="206"/>
      <c r="F149" s="206"/>
      <c r="G149" s="206"/>
      <c r="H149" s="206"/>
      <c r="I149" s="206"/>
      <c r="J149" s="208"/>
      <c r="K149" s="498"/>
      <c r="L149" s="209"/>
      <c r="M149" s="207"/>
      <c r="N149" s="207"/>
      <c r="O149" s="207"/>
      <c r="P149" s="207"/>
      <c r="Q149" s="208"/>
      <c r="R149" s="206"/>
      <c r="S149" s="206"/>
      <c r="T149" s="206"/>
      <c r="U149" s="206"/>
      <c r="V149" s="209"/>
      <c r="X149" s="162">
        <f t="shared" si="17"/>
        <v>0</v>
      </c>
      <c r="Y149" s="158">
        <f t="shared" si="18"/>
        <v>0</v>
      </c>
      <c r="Z149" s="158">
        <f t="shared" si="19"/>
        <v>0</v>
      </c>
      <c r="AA149" s="959">
        <f t="shared" si="20"/>
        <v>0</v>
      </c>
      <c r="AC149" s="162">
        <f t="shared" si="21"/>
        <v>0</v>
      </c>
      <c r="AD149" s="158">
        <f t="shared" si="22"/>
        <v>0</v>
      </c>
      <c r="AE149" s="158">
        <f t="shared" si="23"/>
        <v>0</v>
      </c>
      <c r="AF149" s="163">
        <f t="shared" si="24"/>
        <v>0</v>
      </c>
    </row>
    <row r="150" spans="1:32" x14ac:dyDescent="0.25">
      <c r="A150" s="150" t="str">
        <f>IF(ISBLANK('C1'!A150),"",'C1'!A150)</f>
        <v/>
      </c>
      <c r="B150" s="153" t="str">
        <f>IF(ISBLANK('C1'!B150),"",'C1'!B150)</f>
        <v/>
      </c>
      <c r="C150" s="266" t="str">
        <f>IF(ISBLANK('C1'!R150),"",'C1'!R150)</f>
        <v/>
      </c>
      <c r="D150" s="205"/>
      <c r="E150" s="206"/>
      <c r="F150" s="206"/>
      <c r="G150" s="206"/>
      <c r="H150" s="206"/>
      <c r="I150" s="206"/>
      <c r="J150" s="208"/>
      <c r="K150" s="498"/>
      <c r="L150" s="209"/>
      <c r="M150" s="207"/>
      <c r="N150" s="207"/>
      <c r="O150" s="207"/>
      <c r="P150" s="207"/>
      <c r="Q150" s="208"/>
      <c r="R150" s="206"/>
      <c r="S150" s="206"/>
      <c r="T150" s="206"/>
      <c r="U150" s="206"/>
      <c r="V150" s="209"/>
      <c r="X150" s="162">
        <f t="shared" si="17"/>
        <v>0</v>
      </c>
      <c r="Y150" s="158">
        <f t="shared" si="18"/>
        <v>0</v>
      </c>
      <c r="Z150" s="158">
        <f t="shared" si="19"/>
        <v>0</v>
      </c>
      <c r="AA150" s="959">
        <f t="shared" si="20"/>
        <v>0</v>
      </c>
      <c r="AC150" s="162">
        <f t="shared" si="21"/>
        <v>0</v>
      </c>
      <c r="AD150" s="158">
        <f t="shared" si="22"/>
        <v>0</v>
      </c>
      <c r="AE150" s="158">
        <f t="shared" si="23"/>
        <v>0</v>
      </c>
      <c r="AF150" s="163">
        <f t="shared" si="24"/>
        <v>0</v>
      </c>
    </row>
    <row r="151" spans="1:32" x14ac:dyDescent="0.25">
      <c r="A151" s="150" t="str">
        <f>IF(ISBLANK('C1'!A151),"",'C1'!A151)</f>
        <v/>
      </c>
      <c r="B151" s="153" t="str">
        <f>IF(ISBLANK('C1'!B151),"",'C1'!B151)</f>
        <v/>
      </c>
      <c r="C151" s="266" t="str">
        <f>IF(ISBLANK('C1'!R151),"",'C1'!R151)</f>
        <v/>
      </c>
      <c r="D151" s="205"/>
      <c r="E151" s="206"/>
      <c r="F151" s="206"/>
      <c r="G151" s="206"/>
      <c r="H151" s="206"/>
      <c r="I151" s="206"/>
      <c r="J151" s="208"/>
      <c r="K151" s="498"/>
      <c r="L151" s="209"/>
      <c r="M151" s="207"/>
      <c r="N151" s="207"/>
      <c r="O151" s="207"/>
      <c r="P151" s="207"/>
      <c r="Q151" s="208"/>
      <c r="R151" s="206"/>
      <c r="S151" s="206"/>
      <c r="T151" s="206"/>
      <c r="U151" s="206"/>
      <c r="V151" s="209"/>
      <c r="X151" s="162">
        <f t="shared" si="17"/>
        <v>0</v>
      </c>
      <c r="Y151" s="158">
        <f t="shared" si="18"/>
        <v>0</v>
      </c>
      <c r="Z151" s="158">
        <f t="shared" si="19"/>
        <v>0</v>
      </c>
      <c r="AA151" s="959">
        <f t="shared" si="20"/>
        <v>0</v>
      </c>
      <c r="AC151" s="162">
        <f t="shared" si="21"/>
        <v>0</v>
      </c>
      <c r="AD151" s="158">
        <f t="shared" si="22"/>
        <v>0</v>
      </c>
      <c r="AE151" s="158">
        <f t="shared" si="23"/>
        <v>0</v>
      </c>
      <c r="AF151" s="163">
        <f t="shared" si="24"/>
        <v>0</v>
      </c>
    </row>
    <row r="152" spans="1:32" x14ac:dyDescent="0.25">
      <c r="A152" s="150" t="str">
        <f>IF(ISBLANK('C1'!A152),"",'C1'!A152)</f>
        <v/>
      </c>
      <c r="B152" s="153" t="str">
        <f>IF(ISBLANK('C1'!B152),"",'C1'!B152)</f>
        <v/>
      </c>
      <c r="C152" s="266" t="str">
        <f>IF(ISBLANK('C1'!R152),"",'C1'!R152)</f>
        <v/>
      </c>
      <c r="D152" s="205"/>
      <c r="E152" s="206"/>
      <c r="F152" s="206"/>
      <c r="G152" s="206"/>
      <c r="H152" s="206"/>
      <c r="I152" s="206"/>
      <c r="J152" s="208"/>
      <c r="K152" s="498"/>
      <c r="L152" s="209"/>
      <c r="M152" s="207"/>
      <c r="N152" s="207"/>
      <c r="O152" s="207"/>
      <c r="P152" s="207"/>
      <c r="Q152" s="208"/>
      <c r="R152" s="206"/>
      <c r="S152" s="206"/>
      <c r="T152" s="206"/>
      <c r="U152" s="206"/>
      <c r="V152" s="209"/>
      <c r="X152" s="162">
        <f t="shared" si="17"/>
        <v>0</v>
      </c>
      <c r="Y152" s="158">
        <f t="shared" si="18"/>
        <v>0</v>
      </c>
      <c r="Z152" s="158">
        <f t="shared" si="19"/>
        <v>0</v>
      </c>
      <c r="AA152" s="959">
        <f t="shared" si="20"/>
        <v>0</v>
      </c>
      <c r="AC152" s="162">
        <f t="shared" si="21"/>
        <v>0</v>
      </c>
      <c r="AD152" s="158">
        <f t="shared" si="22"/>
        <v>0</v>
      </c>
      <c r="AE152" s="158">
        <f t="shared" si="23"/>
        <v>0</v>
      </c>
      <c r="AF152" s="163">
        <f t="shared" si="24"/>
        <v>0</v>
      </c>
    </row>
    <row r="153" spans="1:32" x14ac:dyDescent="0.25">
      <c r="A153" s="150" t="str">
        <f>IF(ISBLANK('C1'!A153),"",'C1'!A153)</f>
        <v/>
      </c>
      <c r="B153" s="153" t="str">
        <f>IF(ISBLANK('C1'!B153),"",'C1'!B153)</f>
        <v/>
      </c>
      <c r="C153" s="266" t="str">
        <f>IF(ISBLANK('C1'!R153),"",'C1'!R153)</f>
        <v/>
      </c>
      <c r="D153" s="205"/>
      <c r="E153" s="206"/>
      <c r="F153" s="206"/>
      <c r="G153" s="206"/>
      <c r="H153" s="206"/>
      <c r="I153" s="206"/>
      <c r="J153" s="208"/>
      <c r="K153" s="498"/>
      <c r="L153" s="209"/>
      <c r="M153" s="207"/>
      <c r="N153" s="207"/>
      <c r="O153" s="207"/>
      <c r="P153" s="207"/>
      <c r="Q153" s="208"/>
      <c r="R153" s="206"/>
      <c r="S153" s="206"/>
      <c r="T153" s="206"/>
      <c r="U153" s="206"/>
      <c r="V153" s="209"/>
      <c r="X153" s="162">
        <f t="shared" si="17"/>
        <v>0</v>
      </c>
      <c r="Y153" s="158">
        <f t="shared" si="18"/>
        <v>0</v>
      </c>
      <c r="Z153" s="158">
        <f t="shared" si="19"/>
        <v>0</v>
      </c>
      <c r="AA153" s="959">
        <f t="shared" si="20"/>
        <v>0</v>
      </c>
      <c r="AC153" s="162">
        <f t="shared" si="21"/>
        <v>0</v>
      </c>
      <c r="AD153" s="158">
        <f t="shared" si="22"/>
        <v>0</v>
      </c>
      <c r="AE153" s="158">
        <f t="shared" si="23"/>
        <v>0</v>
      </c>
      <c r="AF153" s="163">
        <f t="shared" si="24"/>
        <v>0</v>
      </c>
    </row>
    <row r="154" spans="1:32" x14ac:dyDescent="0.25">
      <c r="A154" s="150" t="str">
        <f>IF(ISBLANK('C1'!A154),"",'C1'!A154)</f>
        <v/>
      </c>
      <c r="B154" s="153" t="str">
        <f>IF(ISBLANK('C1'!B154),"",'C1'!B154)</f>
        <v/>
      </c>
      <c r="C154" s="266" t="str">
        <f>IF(ISBLANK('C1'!R154),"",'C1'!R154)</f>
        <v/>
      </c>
      <c r="D154" s="205"/>
      <c r="E154" s="206"/>
      <c r="F154" s="206"/>
      <c r="G154" s="206"/>
      <c r="H154" s="206"/>
      <c r="I154" s="206"/>
      <c r="J154" s="208"/>
      <c r="K154" s="498"/>
      <c r="L154" s="209"/>
      <c r="M154" s="207"/>
      <c r="N154" s="207"/>
      <c r="O154" s="207"/>
      <c r="P154" s="207"/>
      <c r="Q154" s="208"/>
      <c r="R154" s="206"/>
      <c r="S154" s="206"/>
      <c r="T154" s="206"/>
      <c r="U154" s="206"/>
      <c r="V154" s="209"/>
      <c r="X154" s="162">
        <f t="shared" si="17"/>
        <v>0</v>
      </c>
      <c r="Y154" s="158">
        <f t="shared" si="18"/>
        <v>0</v>
      </c>
      <c r="Z154" s="158">
        <f t="shared" si="19"/>
        <v>0</v>
      </c>
      <c r="AA154" s="959">
        <f t="shared" si="20"/>
        <v>0</v>
      </c>
      <c r="AC154" s="162">
        <f t="shared" si="21"/>
        <v>0</v>
      </c>
      <c r="AD154" s="158">
        <f t="shared" si="22"/>
        <v>0</v>
      </c>
      <c r="AE154" s="158">
        <f t="shared" si="23"/>
        <v>0</v>
      </c>
      <c r="AF154" s="163">
        <f t="shared" si="24"/>
        <v>0</v>
      </c>
    </row>
    <row r="155" spans="1:32" x14ac:dyDescent="0.25">
      <c r="A155" s="150" t="str">
        <f>IF(ISBLANK('C1'!A155),"",'C1'!A155)</f>
        <v/>
      </c>
      <c r="B155" s="153" t="str">
        <f>IF(ISBLANK('C1'!B155),"",'C1'!B155)</f>
        <v/>
      </c>
      <c r="C155" s="266" t="str">
        <f>IF(ISBLANK('C1'!R155),"",'C1'!R155)</f>
        <v/>
      </c>
      <c r="D155" s="205"/>
      <c r="E155" s="206"/>
      <c r="F155" s="206"/>
      <c r="G155" s="206"/>
      <c r="H155" s="206"/>
      <c r="I155" s="206"/>
      <c r="J155" s="208"/>
      <c r="K155" s="498"/>
      <c r="L155" s="209"/>
      <c r="M155" s="207"/>
      <c r="N155" s="207"/>
      <c r="O155" s="207"/>
      <c r="P155" s="207"/>
      <c r="Q155" s="208"/>
      <c r="R155" s="206"/>
      <c r="S155" s="206"/>
      <c r="T155" s="206"/>
      <c r="U155" s="206"/>
      <c r="V155" s="209"/>
      <c r="X155" s="162">
        <f t="shared" si="17"/>
        <v>0</v>
      </c>
      <c r="Y155" s="158">
        <f t="shared" si="18"/>
        <v>0</v>
      </c>
      <c r="Z155" s="158">
        <f t="shared" si="19"/>
        <v>0</v>
      </c>
      <c r="AA155" s="959">
        <f t="shared" si="20"/>
        <v>0</v>
      </c>
      <c r="AC155" s="162">
        <f t="shared" si="21"/>
        <v>0</v>
      </c>
      <c r="AD155" s="158">
        <f t="shared" si="22"/>
        <v>0</v>
      </c>
      <c r="AE155" s="158">
        <f t="shared" si="23"/>
        <v>0</v>
      </c>
      <c r="AF155" s="163">
        <f t="shared" si="24"/>
        <v>0</v>
      </c>
    </row>
    <row r="156" spans="1:32" x14ac:dyDescent="0.25">
      <c r="A156" s="150" t="str">
        <f>IF(ISBLANK('C1'!A156),"",'C1'!A156)</f>
        <v/>
      </c>
      <c r="B156" s="153" t="str">
        <f>IF(ISBLANK('C1'!B156),"",'C1'!B156)</f>
        <v/>
      </c>
      <c r="C156" s="266" t="str">
        <f>IF(ISBLANK('C1'!R156),"",'C1'!R156)</f>
        <v/>
      </c>
      <c r="D156" s="205"/>
      <c r="E156" s="206"/>
      <c r="F156" s="206"/>
      <c r="G156" s="206"/>
      <c r="H156" s="206"/>
      <c r="I156" s="206"/>
      <c r="J156" s="208"/>
      <c r="K156" s="498"/>
      <c r="L156" s="209"/>
      <c r="M156" s="207"/>
      <c r="N156" s="207"/>
      <c r="O156" s="207"/>
      <c r="P156" s="207"/>
      <c r="Q156" s="208"/>
      <c r="R156" s="206"/>
      <c r="S156" s="206"/>
      <c r="T156" s="206"/>
      <c r="U156" s="206"/>
      <c r="V156" s="209"/>
      <c r="X156" s="162">
        <f t="shared" si="17"/>
        <v>0</v>
      </c>
      <c r="Y156" s="158">
        <f t="shared" si="18"/>
        <v>0</v>
      </c>
      <c r="Z156" s="158">
        <f t="shared" si="19"/>
        <v>0</v>
      </c>
      <c r="AA156" s="959">
        <f t="shared" si="20"/>
        <v>0</v>
      </c>
      <c r="AC156" s="162">
        <f t="shared" si="21"/>
        <v>0</v>
      </c>
      <c r="AD156" s="158">
        <f t="shared" si="22"/>
        <v>0</v>
      </c>
      <c r="AE156" s="158">
        <f t="shared" si="23"/>
        <v>0</v>
      </c>
      <c r="AF156" s="163">
        <f t="shared" si="24"/>
        <v>0</v>
      </c>
    </row>
    <row r="157" spans="1:32" x14ac:dyDescent="0.25">
      <c r="A157" s="150" t="str">
        <f>IF(ISBLANK('C1'!A157),"",'C1'!A157)</f>
        <v/>
      </c>
      <c r="B157" s="153" t="str">
        <f>IF(ISBLANK('C1'!B157),"",'C1'!B157)</f>
        <v/>
      </c>
      <c r="C157" s="266" t="str">
        <f>IF(ISBLANK('C1'!R157),"",'C1'!R157)</f>
        <v/>
      </c>
      <c r="D157" s="205"/>
      <c r="E157" s="206"/>
      <c r="F157" s="206"/>
      <c r="G157" s="206"/>
      <c r="H157" s="206"/>
      <c r="I157" s="206"/>
      <c r="J157" s="208"/>
      <c r="K157" s="498"/>
      <c r="L157" s="209"/>
      <c r="M157" s="207"/>
      <c r="N157" s="207"/>
      <c r="O157" s="207"/>
      <c r="P157" s="207"/>
      <c r="Q157" s="208"/>
      <c r="R157" s="206"/>
      <c r="S157" s="206"/>
      <c r="T157" s="206"/>
      <c r="U157" s="206"/>
      <c r="V157" s="209"/>
      <c r="X157" s="162">
        <f t="shared" si="17"/>
        <v>0</v>
      </c>
      <c r="Y157" s="158">
        <f t="shared" si="18"/>
        <v>0</v>
      </c>
      <c r="Z157" s="158">
        <f t="shared" si="19"/>
        <v>0</v>
      </c>
      <c r="AA157" s="959">
        <f t="shared" si="20"/>
        <v>0</v>
      </c>
      <c r="AC157" s="162">
        <f t="shared" si="21"/>
        <v>0</v>
      </c>
      <c r="AD157" s="158">
        <f t="shared" si="22"/>
        <v>0</v>
      </c>
      <c r="AE157" s="158">
        <f t="shared" si="23"/>
        <v>0</v>
      </c>
      <c r="AF157" s="163">
        <f t="shared" si="24"/>
        <v>0</v>
      </c>
    </row>
    <row r="158" spans="1:32" x14ac:dyDescent="0.25">
      <c r="A158" s="150" t="str">
        <f>IF(ISBLANK('C1'!A158),"",'C1'!A158)</f>
        <v/>
      </c>
      <c r="B158" s="153" t="str">
        <f>IF(ISBLANK('C1'!B158),"",'C1'!B158)</f>
        <v/>
      </c>
      <c r="C158" s="266" t="str">
        <f>IF(ISBLANK('C1'!R158),"",'C1'!R158)</f>
        <v/>
      </c>
      <c r="D158" s="205"/>
      <c r="E158" s="206"/>
      <c r="F158" s="206"/>
      <c r="G158" s="206"/>
      <c r="H158" s="206"/>
      <c r="I158" s="206"/>
      <c r="J158" s="208"/>
      <c r="K158" s="498"/>
      <c r="L158" s="209"/>
      <c r="M158" s="207"/>
      <c r="N158" s="207"/>
      <c r="O158" s="207"/>
      <c r="P158" s="207"/>
      <c r="Q158" s="208"/>
      <c r="R158" s="206"/>
      <c r="S158" s="206"/>
      <c r="T158" s="206"/>
      <c r="U158" s="206"/>
      <c r="V158" s="209"/>
      <c r="X158" s="162">
        <f t="shared" si="17"/>
        <v>0</v>
      </c>
      <c r="Y158" s="158">
        <f t="shared" si="18"/>
        <v>0</v>
      </c>
      <c r="Z158" s="158">
        <f t="shared" si="19"/>
        <v>0</v>
      </c>
      <c r="AA158" s="959">
        <f t="shared" si="20"/>
        <v>0</v>
      </c>
      <c r="AC158" s="162">
        <f t="shared" si="21"/>
        <v>0</v>
      </c>
      <c r="AD158" s="158">
        <f t="shared" si="22"/>
        <v>0</v>
      </c>
      <c r="AE158" s="158">
        <f t="shared" si="23"/>
        <v>0</v>
      </c>
      <c r="AF158" s="163">
        <f t="shared" si="24"/>
        <v>0</v>
      </c>
    </row>
    <row r="159" spans="1:32" x14ac:dyDescent="0.25">
      <c r="A159" s="150" t="str">
        <f>IF(ISBLANK('C1'!A159),"",'C1'!A159)</f>
        <v/>
      </c>
      <c r="B159" s="153" t="str">
        <f>IF(ISBLANK('C1'!B159),"",'C1'!B159)</f>
        <v/>
      </c>
      <c r="C159" s="266" t="str">
        <f>IF(ISBLANK('C1'!R159),"",'C1'!R159)</f>
        <v/>
      </c>
      <c r="D159" s="205"/>
      <c r="E159" s="206"/>
      <c r="F159" s="206"/>
      <c r="G159" s="206"/>
      <c r="H159" s="206"/>
      <c r="I159" s="206"/>
      <c r="J159" s="208"/>
      <c r="K159" s="498"/>
      <c r="L159" s="209"/>
      <c r="M159" s="207"/>
      <c r="N159" s="207"/>
      <c r="O159" s="207"/>
      <c r="P159" s="207"/>
      <c r="Q159" s="208"/>
      <c r="R159" s="206"/>
      <c r="S159" s="206"/>
      <c r="T159" s="206"/>
      <c r="U159" s="206"/>
      <c r="V159" s="209"/>
      <c r="X159" s="162">
        <f t="shared" si="17"/>
        <v>0</v>
      </c>
      <c r="Y159" s="158">
        <f t="shared" si="18"/>
        <v>0</v>
      </c>
      <c r="Z159" s="158">
        <f t="shared" si="19"/>
        <v>0</v>
      </c>
      <c r="AA159" s="959">
        <f t="shared" si="20"/>
        <v>0</v>
      </c>
      <c r="AC159" s="162">
        <f t="shared" si="21"/>
        <v>0</v>
      </c>
      <c r="AD159" s="158">
        <f t="shared" si="22"/>
        <v>0</v>
      </c>
      <c r="AE159" s="158">
        <f t="shared" si="23"/>
        <v>0</v>
      </c>
      <c r="AF159" s="163">
        <f t="shared" si="24"/>
        <v>0</v>
      </c>
    </row>
    <row r="160" spans="1:32" x14ac:dyDescent="0.25">
      <c r="A160" s="150" t="str">
        <f>IF(ISBLANK('C1'!A160),"",'C1'!A160)</f>
        <v/>
      </c>
      <c r="B160" s="153" t="str">
        <f>IF(ISBLANK('C1'!B160),"",'C1'!B160)</f>
        <v/>
      </c>
      <c r="C160" s="266" t="str">
        <f>IF(ISBLANK('C1'!R160),"",'C1'!R160)</f>
        <v/>
      </c>
      <c r="D160" s="205"/>
      <c r="E160" s="206"/>
      <c r="F160" s="206"/>
      <c r="G160" s="206"/>
      <c r="H160" s="206"/>
      <c r="I160" s="206"/>
      <c r="J160" s="208"/>
      <c r="K160" s="498"/>
      <c r="L160" s="209"/>
      <c r="M160" s="207"/>
      <c r="N160" s="207"/>
      <c r="O160" s="207"/>
      <c r="P160" s="207"/>
      <c r="Q160" s="208"/>
      <c r="R160" s="206"/>
      <c r="S160" s="206"/>
      <c r="T160" s="206"/>
      <c r="U160" s="206"/>
      <c r="V160" s="209"/>
      <c r="X160" s="162">
        <f t="shared" si="17"/>
        <v>0</v>
      </c>
      <c r="Y160" s="158">
        <f t="shared" si="18"/>
        <v>0</v>
      </c>
      <c r="Z160" s="158">
        <f t="shared" si="19"/>
        <v>0</v>
      </c>
      <c r="AA160" s="959">
        <f t="shared" si="20"/>
        <v>0</v>
      </c>
      <c r="AC160" s="162">
        <f t="shared" si="21"/>
        <v>0</v>
      </c>
      <c r="AD160" s="158">
        <f t="shared" si="22"/>
        <v>0</v>
      </c>
      <c r="AE160" s="158">
        <f t="shared" si="23"/>
        <v>0</v>
      </c>
      <c r="AF160" s="163">
        <f t="shared" si="24"/>
        <v>0</v>
      </c>
    </row>
    <row r="161" spans="1:32" x14ac:dyDescent="0.25">
      <c r="A161" s="150" t="str">
        <f>IF(ISBLANK('C1'!A161),"",'C1'!A161)</f>
        <v/>
      </c>
      <c r="B161" s="153" t="str">
        <f>IF(ISBLANK('C1'!B161),"",'C1'!B161)</f>
        <v/>
      </c>
      <c r="C161" s="266" t="str">
        <f>IF(ISBLANK('C1'!R161),"",'C1'!R161)</f>
        <v/>
      </c>
      <c r="D161" s="205"/>
      <c r="E161" s="206"/>
      <c r="F161" s="206"/>
      <c r="G161" s="206"/>
      <c r="H161" s="206"/>
      <c r="I161" s="206"/>
      <c r="J161" s="208"/>
      <c r="K161" s="498"/>
      <c r="L161" s="209"/>
      <c r="M161" s="207"/>
      <c r="N161" s="207"/>
      <c r="O161" s="207"/>
      <c r="P161" s="207"/>
      <c r="Q161" s="208"/>
      <c r="R161" s="206"/>
      <c r="S161" s="206"/>
      <c r="T161" s="206"/>
      <c r="U161" s="206"/>
      <c r="V161" s="209"/>
      <c r="X161" s="162">
        <f t="shared" si="17"/>
        <v>0</v>
      </c>
      <c r="Y161" s="158">
        <f t="shared" si="18"/>
        <v>0</v>
      </c>
      <c r="Z161" s="158">
        <f t="shared" si="19"/>
        <v>0</v>
      </c>
      <c r="AA161" s="959">
        <f t="shared" si="20"/>
        <v>0</v>
      </c>
      <c r="AC161" s="162">
        <f t="shared" si="21"/>
        <v>0</v>
      </c>
      <c r="AD161" s="158">
        <f t="shared" si="22"/>
        <v>0</v>
      </c>
      <c r="AE161" s="158">
        <f t="shared" si="23"/>
        <v>0</v>
      </c>
      <c r="AF161" s="163">
        <f t="shared" si="24"/>
        <v>0</v>
      </c>
    </row>
    <row r="162" spans="1:32" x14ac:dyDescent="0.25">
      <c r="A162" s="150" t="str">
        <f>IF(ISBLANK('C1'!A162),"",'C1'!A162)</f>
        <v/>
      </c>
      <c r="B162" s="153" t="str">
        <f>IF(ISBLANK('C1'!B162),"",'C1'!B162)</f>
        <v/>
      </c>
      <c r="C162" s="266" t="str">
        <f>IF(ISBLANK('C1'!R162),"",'C1'!R162)</f>
        <v/>
      </c>
      <c r="D162" s="205"/>
      <c r="E162" s="206"/>
      <c r="F162" s="206"/>
      <c r="G162" s="206"/>
      <c r="H162" s="206"/>
      <c r="I162" s="206"/>
      <c r="J162" s="208"/>
      <c r="K162" s="498"/>
      <c r="L162" s="209"/>
      <c r="M162" s="207"/>
      <c r="N162" s="207"/>
      <c r="O162" s="207"/>
      <c r="P162" s="207"/>
      <c r="Q162" s="208"/>
      <c r="R162" s="206"/>
      <c r="S162" s="206"/>
      <c r="T162" s="206"/>
      <c r="U162" s="206"/>
      <c r="V162" s="209"/>
      <c r="X162" s="162">
        <f t="shared" si="17"/>
        <v>0</v>
      </c>
      <c r="Y162" s="158">
        <f t="shared" si="18"/>
        <v>0</v>
      </c>
      <c r="Z162" s="158">
        <f t="shared" si="19"/>
        <v>0</v>
      </c>
      <c r="AA162" s="959">
        <f t="shared" si="20"/>
        <v>0</v>
      </c>
      <c r="AC162" s="162">
        <f t="shared" si="21"/>
        <v>0</v>
      </c>
      <c r="AD162" s="158">
        <f t="shared" si="22"/>
        <v>0</v>
      </c>
      <c r="AE162" s="158">
        <f t="shared" si="23"/>
        <v>0</v>
      </c>
      <c r="AF162" s="163">
        <f t="shared" si="24"/>
        <v>0</v>
      </c>
    </row>
    <row r="163" spans="1:32" x14ac:dyDescent="0.25">
      <c r="A163" s="150" t="str">
        <f>IF(ISBLANK('C1'!A163),"",'C1'!A163)</f>
        <v/>
      </c>
      <c r="B163" s="153" t="str">
        <f>IF(ISBLANK('C1'!B163),"",'C1'!B163)</f>
        <v/>
      </c>
      <c r="C163" s="266" t="str">
        <f>IF(ISBLANK('C1'!R163),"",'C1'!R163)</f>
        <v/>
      </c>
      <c r="D163" s="205"/>
      <c r="E163" s="206"/>
      <c r="F163" s="206"/>
      <c r="G163" s="206"/>
      <c r="H163" s="206"/>
      <c r="I163" s="206"/>
      <c r="J163" s="208"/>
      <c r="K163" s="498"/>
      <c r="L163" s="209"/>
      <c r="M163" s="207"/>
      <c r="N163" s="207"/>
      <c r="O163" s="207"/>
      <c r="P163" s="207"/>
      <c r="Q163" s="208"/>
      <c r="R163" s="206"/>
      <c r="S163" s="206"/>
      <c r="T163" s="206"/>
      <c r="U163" s="206"/>
      <c r="V163" s="209"/>
      <c r="X163" s="162">
        <f t="shared" si="17"/>
        <v>0</v>
      </c>
      <c r="Y163" s="158">
        <f t="shared" si="18"/>
        <v>0</v>
      </c>
      <c r="Z163" s="158">
        <f t="shared" si="19"/>
        <v>0</v>
      </c>
      <c r="AA163" s="959">
        <f t="shared" si="20"/>
        <v>0</v>
      </c>
      <c r="AC163" s="162">
        <f t="shared" si="21"/>
        <v>0</v>
      </c>
      <c r="AD163" s="158">
        <f t="shared" si="22"/>
        <v>0</v>
      </c>
      <c r="AE163" s="158">
        <f t="shared" si="23"/>
        <v>0</v>
      </c>
      <c r="AF163" s="163">
        <f t="shared" si="24"/>
        <v>0</v>
      </c>
    </row>
    <row r="164" spans="1:32" x14ac:dyDescent="0.25">
      <c r="A164" s="150" t="str">
        <f>IF(ISBLANK('C1'!A164),"",'C1'!A164)</f>
        <v/>
      </c>
      <c r="B164" s="153" t="str">
        <f>IF(ISBLANK('C1'!B164),"",'C1'!B164)</f>
        <v/>
      </c>
      <c r="C164" s="266" t="str">
        <f>IF(ISBLANK('C1'!R164),"",'C1'!R164)</f>
        <v/>
      </c>
      <c r="D164" s="205"/>
      <c r="E164" s="206"/>
      <c r="F164" s="206"/>
      <c r="G164" s="206"/>
      <c r="H164" s="206"/>
      <c r="I164" s="206"/>
      <c r="J164" s="208"/>
      <c r="K164" s="498"/>
      <c r="L164" s="209"/>
      <c r="M164" s="207"/>
      <c r="N164" s="207"/>
      <c r="O164" s="207"/>
      <c r="P164" s="207"/>
      <c r="Q164" s="208"/>
      <c r="R164" s="206"/>
      <c r="S164" s="206"/>
      <c r="T164" s="206"/>
      <c r="U164" s="206"/>
      <c r="V164" s="209"/>
      <c r="X164" s="162">
        <f t="shared" si="17"/>
        <v>0</v>
      </c>
      <c r="Y164" s="158">
        <f t="shared" si="18"/>
        <v>0</v>
      </c>
      <c r="Z164" s="158">
        <f t="shared" si="19"/>
        <v>0</v>
      </c>
      <c r="AA164" s="959">
        <f t="shared" si="20"/>
        <v>0</v>
      </c>
      <c r="AC164" s="162">
        <f t="shared" si="21"/>
        <v>0</v>
      </c>
      <c r="AD164" s="158">
        <f t="shared" si="22"/>
        <v>0</v>
      </c>
      <c r="AE164" s="158">
        <f t="shared" si="23"/>
        <v>0</v>
      </c>
      <c r="AF164" s="163">
        <f t="shared" si="24"/>
        <v>0</v>
      </c>
    </row>
    <row r="165" spans="1:32" x14ac:dyDescent="0.25">
      <c r="A165" s="150" t="str">
        <f>IF(ISBLANK('C1'!A165),"",'C1'!A165)</f>
        <v/>
      </c>
      <c r="B165" s="153" t="str">
        <f>IF(ISBLANK('C1'!B165),"",'C1'!B165)</f>
        <v/>
      </c>
      <c r="C165" s="266" t="str">
        <f>IF(ISBLANK('C1'!R165),"",'C1'!R165)</f>
        <v/>
      </c>
      <c r="D165" s="205"/>
      <c r="E165" s="206"/>
      <c r="F165" s="206"/>
      <c r="G165" s="206"/>
      <c r="H165" s="206"/>
      <c r="I165" s="206"/>
      <c r="J165" s="208"/>
      <c r="K165" s="498"/>
      <c r="L165" s="209"/>
      <c r="M165" s="207"/>
      <c r="N165" s="207"/>
      <c r="O165" s="207"/>
      <c r="P165" s="207"/>
      <c r="Q165" s="208"/>
      <c r="R165" s="206"/>
      <c r="S165" s="206"/>
      <c r="T165" s="206"/>
      <c r="U165" s="206"/>
      <c r="V165" s="209"/>
      <c r="X165" s="162">
        <f t="shared" si="17"/>
        <v>0</v>
      </c>
      <c r="Y165" s="158">
        <f t="shared" si="18"/>
        <v>0</v>
      </c>
      <c r="Z165" s="158">
        <f t="shared" si="19"/>
        <v>0</v>
      </c>
      <c r="AA165" s="959">
        <f t="shared" si="20"/>
        <v>0</v>
      </c>
      <c r="AC165" s="162">
        <f t="shared" si="21"/>
        <v>0</v>
      </c>
      <c r="AD165" s="158">
        <f t="shared" si="22"/>
        <v>0</v>
      </c>
      <c r="AE165" s="158">
        <f t="shared" si="23"/>
        <v>0</v>
      </c>
      <c r="AF165" s="163">
        <f t="shared" si="24"/>
        <v>0</v>
      </c>
    </row>
    <row r="166" spans="1:32" x14ac:dyDescent="0.25">
      <c r="A166" s="150" t="str">
        <f>IF(ISBLANK('C1'!A166),"",'C1'!A166)</f>
        <v/>
      </c>
      <c r="B166" s="153" t="str">
        <f>IF(ISBLANK('C1'!B166),"",'C1'!B166)</f>
        <v/>
      </c>
      <c r="C166" s="266" t="str">
        <f>IF(ISBLANK('C1'!R166),"",'C1'!R166)</f>
        <v/>
      </c>
      <c r="D166" s="205"/>
      <c r="E166" s="206"/>
      <c r="F166" s="206"/>
      <c r="G166" s="206"/>
      <c r="H166" s="206"/>
      <c r="I166" s="206"/>
      <c r="J166" s="208"/>
      <c r="K166" s="498"/>
      <c r="L166" s="209"/>
      <c r="M166" s="207"/>
      <c r="N166" s="207"/>
      <c r="O166" s="207"/>
      <c r="P166" s="207"/>
      <c r="Q166" s="208"/>
      <c r="R166" s="206"/>
      <c r="S166" s="206"/>
      <c r="T166" s="206"/>
      <c r="U166" s="206"/>
      <c r="V166" s="209"/>
      <c r="X166" s="162">
        <f t="shared" si="17"/>
        <v>0</v>
      </c>
      <c r="Y166" s="158">
        <f t="shared" si="18"/>
        <v>0</v>
      </c>
      <c r="Z166" s="158">
        <f t="shared" si="19"/>
        <v>0</v>
      </c>
      <c r="AA166" s="959">
        <f t="shared" si="20"/>
        <v>0</v>
      </c>
      <c r="AC166" s="162">
        <f t="shared" si="21"/>
        <v>0</v>
      </c>
      <c r="AD166" s="158">
        <f t="shared" si="22"/>
        <v>0</v>
      </c>
      <c r="AE166" s="158">
        <f t="shared" si="23"/>
        <v>0</v>
      </c>
      <c r="AF166" s="163">
        <f t="shared" si="24"/>
        <v>0</v>
      </c>
    </row>
    <row r="167" spans="1:32" x14ac:dyDescent="0.25">
      <c r="A167" s="150" t="str">
        <f>IF(ISBLANK('C1'!A167),"",'C1'!A167)</f>
        <v/>
      </c>
      <c r="B167" s="153" t="str">
        <f>IF(ISBLANK('C1'!B167),"",'C1'!B167)</f>
        <v/>
      </c>
      <c r="C167" s="266" t="str">
        <f>IF(ISBLANK('C1'!R167),"",'C1'!R167)</f>
        <v/>
      </c>
      <c r="D167" s="205"/>
      <c r="E167" s="206"/>
      <c r="F167" s="206"/>
      <c r="G167" s="206"/>
      <c r="H167" s="206"/>
      <c r="I167" s="206"/>
      <c r="J167" s="208"/>
      <c r="K167" s="498"/>
      <c r="L167" s="209"/>
      <c r="M167" s="207"/>
      <c r="N167" s="207"/>
      <c r="O167" s="207"/>
      <c r="P167" s="207"/>
      <c r="Q167" s="208"/>
      <c r="R167" s="206"/>
      <c r="S167" s="206"/>
      <c r="T167" s="206"/>
      <c r="U167" s="206"/>
      <c r="V167" s="209"/>
      <c r="X167" s="162">
        <f t="shared" si="17"/>
        <v>0</v>
      </c>
      <c r="Y167" s="158">
        <f t="shared" si="18"/>
        <v>0</v>
      </c>
      <c r="Z167" s="158">
        <f t="shared" si="19"/>
        <v>0</v>
      </c>
      <c r="AA167" s="959">
        <f t="shared" si="20"/>
        <v>0</v>
      </c>
      <c r="AC167" s="162">
        <f t="shared" si="21"/>
        <v>0</v>
      </c>
      <c r="AD167" s="158">
        <f t="shared" si="22"/>
        <v>0</v>
      </c>
      <c r="AE167" s="158">
        <f t="shared" si="23"/>
        <v>0</v>
      </c>
      <c r="AF167" s="163">
        <f t="shared" si="24"/>
        <v>0</v>
      </c>
    </row>
    <row r="168" spans="1:32" x14ac:dyDescent="0.25">
      <c r="A168" s="150" t="str">
        <f>IF(ISBLANK('C1'!A168),"",'C1'!A168)</f>
        <v/>
      </c>
      <c r="B168" s="153" t="str">
        <f>IF(ISBLANK('C1'!B168),"",'C1'!B168)</f>
        <v/>
      </c>
      <c r="C168" s="266" t="str">
        <f>IF(ISBLANK('C1'!R168),"",'C1'!R168)</f>
        <v/>
      </c>
      <c r="D168" s="205"/>
      <c r="E168" s="206"/>
      <c r="F168" s="206"/>
      <c r="G168" s="206"/>
      <c r="H168" s="206"/>
      <c r="I168" s="206"/>
      <c r="J168" s="208"/>
      <c r="K168" s="498"/>
      <c r="L168" s="209"/>
      <c r="M168" s="207"/>
      <c r="N168" s="207"/>
      <c r="O168" s="207"/>
      <c r="P168" s="207"/>
      <c r="Q168" s="208"/>
      <c r="R168" s="206"/>
      <c r="S168" s="206"/>
      <c r="T168" s="206"/>
      <c r="U168" s="206"/>
      <c r="V168" s="209"/>
      <c r="X168" s="162">
        <f t="shared" si="17"/>
        <v>0</v>
      </c>
      <c r="Y168" s="158">
        <f t="shared" si="18"/>
        <v>0</v>
      </c>
      <c r="Z168" s="158">
        <f t="shared" si="19"/>
        <v>0</v>
      </c>
      <c r="AA168" s="959">
        <f t="shared" si="20"/>
        <v>0</v>
      </c>
      <c r="AC168" s="162">
        <f t="shared" si="21"/>
        <v>0</v>
      </c>
      <c r="AD168" s="158">
        <f t="shared" si="22"/>
        <v>0</v>
      </c>
      <c r="AE168" s="158">
        <f t="shared" si="23"/>
        <v>0</v>
      </c>
      <c r="AF168" s="163">
        <f t="shared" si="24"/>
        <v>0</v>
      </c>
    </row>
    <row r="169" spans="1:32" x14ac:dyDescent="0.25">
      <c r="A169" s="150" t="str">
        <f>IF(ISBLANK('C1'!A169),"",'C1'!A169)</f>
        <v/>
      </c>
      <c r="B169" s="153" t="str">
        <f>IF(ISBLANK('C1'!B169),"",'C1'!B169)</f>
        <v/>
      </c>
      <c r="C169" s="266" t="str">
        <f>IF(ISBLANK('C1'!R169),"",'C1'!R169)</f>
        <v/>
      </c>
      <c r="D169" s="205"/>
      <c r="E169" s="206"/>
      <c r="F169" s="206"/>
      <c r="G169" s="206"/>
      <c r="H169" s="206"/>
      <c r="I169" s="206"/>
      <c r="J169" s="208"/>
      <c r="K169" s="498"/>
      <c r="L169" s="209"/>
      <c r="M169" s="207"/>
      <c r="N169" s="207"/>
      <c r="O169" s="207"/>
      <c r="P169" s="207"/>
      <c r="Q169" s="208"/>
      <c r="R169" s="206"/>
      <c r="S169" s="206"/>
      <c r="T169" s="206"/>
      <c r="U169" s="206"/>
      <c r="V169" s="209"/>
      <c r="X169" s="162">
        <f t="shared" si="17"/>
        <v>0</v>
      </c>
      <c r="Y169" s="158">
        <f t="shared" si="18"/>
        <v>0</v>
      </c>
      <c r="Z169" s="158">
        <f t="shared" si="19"/>
        <v>0</v>
      </c>
      <c r="AA169" s="959">
        <f t="shared" si="20"/>
        <v>0</v>
      </c>
      <c r="AC169" s="162">
        <f t="shared" si="21"/>
        <v>0</v>
      </c>
      <c r="AD169" s="158">
        <f t="shared" si="22"/>
        <v>0</v>
      </c>
      <c r="AE169" s="158">
        <f t="shared" si="23"/>
        <v>0</v>
      </c>
      <c r="AF169" s="163">
        <f t="shared" si="24"/>
        <v>0</v>
      </c>
    </row>
    <row r="170" spans="1:32" x14ac:dyDescent="0.25">
      <c r="A170" s="150" t="str">
        <f>IF(ISBLANK('C1'!A170),"",'C1'!A170)</f>
        <v/>
      </c>
      <c r="B170" s="153" t="str">
        <f>IF(ISBLANK('C1'!B170),"",'C1'!B170)</f>
        <v/>
      </c>
      <c r="C170" s="266" t="str">
        <f>IF(ISBLANK('C1'!R170),"",'C1'!R170)</f>
        <v/>
      </c>
      <c r="D170" s="205"/>
      <c r="E170" s="206"/>
      <c r="F170" s="206"/>
      <c r="G170" s="206"/>
      <c r="H170" s="206"/>
      <c r="I170" s="206"/>
      <c r="J170" s="208"/>
      <c r="K170" s="498"/>
      <c r="L170" s="209"/>
      <c r="M170" s="207"/>
      <c r="N170" s="207"/>
      <c r="O170" s="207"/>
      <c r="P170" s="207"/>
      <c r="Q170" s="208"/>
      <c r="R170" s="206"/>
      <c r="S170" s="206"/>
      <c r="T170" s="206"/>
      <c r="U170" s="206"/>
      <c r="V170" s="209"/>
      <c r="X170" s="162">
        <f t="shared" si="17"/>
        <v>0</v>
      </c>
      <c r="Y170" s="158">
        <f t="shared" si="18"/>
        <v>0</v>
      </c>
      <c r="Z170" s="158">
        <f t="shared" si="19"/>
        <v>0</v>
      </c>
      <c r="AA170" s="959">
        <f t="shared" si="20"/>
        <v>0</v>
      </c>
      <c r="AC170" s="162">
        <f t="shared" si="21"/>
        <v>0</v>
      </c>
      <c r="AD170" s="158">
        <f t="shared" si="22"/>
        <v>0</v>
      </c>
      <c r="AE170" s="158">
        <f t="shared" si="23"/>
        <v>0</v>
      </c>
      <c r="AF170" s="163">
        <f t="shared" si="24"/>
        <v>0</v>
      </c>
    </row>
    <row r="171" spans="1:32" x14ac:dyDescent="0.25">
      <c r="A171" s="150" t="str">
        <f>IF(ISBLANK('C1'!A171),"",'C1'!A171)</f>
        <v/>
      </c>
      <c r="B171" s="153" t="str">
        <f>IF(ISBLANK('C1'!B171),"",'C1'!B171)</f>
        <v/>
      </c>
      <c r="C171" s="266" t="str">
        <f>IF(ISBLANK('C1'!R171),"",'C1'!R171)</f>
        <v/>
      </c>
      <c r="D171" s="205"/>
      <c r="E171" s="206"/>
      <c r="F171" s="206"/>
      <c r="G171" s="206"/>
      <c r="H171" s="206"/>
      <c r="I171" s="206"/>
      <c r="J171" s="208"/>
      <c r="K171" s="498"/>
      <c r="L171" s="209"/>
      <c r="M171" s="207"/>
      <c r="N171" s="207"/>
      <c r="O171" s="207"/>
      <c r="P171" s="207"/>
      <c r="Q171" s="208"/>
      <c r="R171" s="206"/>
      <c r="S171" s="206"/>
      <c r="T171" s="206"/>
      <c r="U171" s="206"/>
      <c r="V171" s="209"/>
      <c r="X171" s="162">
        <f t="shared" si="17"/>
        <v>0</v>
      </c>
      <c r="Y171" s="158">
        <f t="shared" si="18"/>
        <v>0</v>
      </c>
      <c r="Z171" s="158">
        <f t="shared" si="19"/>
        <v>0</v>
      </c>
      <c r="AA171" s="959">
        <f t="shared" si="20"/>
        <v>0</v>
      </c>
      <c r="AC171" s="162">
        <f t="shared" si="21"/>
        <v>0</v>
      </c>
      <c r="AD171" s="158">
        <f t="shared" si="22"/>
        <v>0</v>
      </c>
      <c r="AE171" s="158">
        <f t="shared" si="23"/>
        <v>0</v>
      </c>
      <c r="AF171" s="163">
        <f t="shared" si="24"/>
        <v>0</v>
      </c>
    </row>
    <row r="172" spans="1:32" x14ac:dyDescent="0.25">
      <c r="A172" s="150" t="str">
        <f>IF(ISBLANK('C1'!A172),"",'C1'!A172)</f>
        <v/>
      </c>
      <c r="B172" s="153" t="str">
        <f>IF(ISBLANK('C1'!B172),"",'C1'!B172)</f>
        <v/>
      </c>
      <c r="C172" s="266" t="str">
        <f>IF(ISBLANK('C1'!R172),"",'C1'!R172)</f>
        <v/>
      </c>
      <c r="D172" s="205"/>
      <c r="E172" s="206"/>
      <c r="F172" s="206"/>
      <c r="G172" s="206"/>
      <c r="H172" s="206"/>
      <c r="I172" s="206"/>
      <c r="J172" s="208"/>
      <c r="K172" s="498"/>
      <c r="L172" s="209"/>
      <c r="M172" s="207"/>
      <c r="N172" s="207"/>
      <c r="O172" s="207"/>
      <c r="P172" s="207"/>
      <c r="Q172" s="208"/>
      <c r="R172" s="206"/>
      <c r="S172" s="206"/>
      <c r="T172" s="206"/>
      <c r="U172" s="206"/>
      <c r="V172" s="209"/>
      <c r="X172" s="162">
        <f t="shared" si="17"/>
        <v>0</v>
      </c>
      <c r="Y172" s="158">
        <f t="shared" si="18"/>
        <v>0</v>
      </c>
      <c r="Z172" s="158">
        <f t="shared" si="19"/>
        <v>0</v>
      </c>
      <c r="AA172" s="959">
        <f t="shared" si="20"/>
        <v>0</v>
      </c>
      <c r="AC172" s="162">
        <f t="shared" si="21"/>
        <v>0</v>
      </c>
      <c r="AD172" s="158">
        <f t="shared" si="22"/>
        <v>0</v>
      </c>
      <c r="AE172" s="158">
        <f t="shared" si="23"/>
        <v>0</v>
      </c>
      <c r="AF172" s="163">
        <f t="shared" si="24"/>
        <v>0</v>
      </c>
    </row>
    <row r="173" spans="1:32" x14ac:dyDescent="0.25">
      <c r="A173" s="150" t="str">
        <f>IF(ISBLANK('C1'!A173),"",'C1'!A173)</f>
        <v/>
      </c>
      <c r="B173" s="153" t="str">
        <f>IF(ISBLANK('C1'!B173),"",'C1'!B173)</f>
        <v/>
      </c>
      <c r="C173" s="266" t="str">
        <f>IF(ISBLANK('C1'!R173),"",'C1'!R173)</f>
        <v/>
      </c>
      <c r="D173" s="205"/>
      <c r="E173" s="206"/>
      <c r="F173" s="206"/>
      <c r="G173" s="206"/>
      <c r="H173" s="206"/>
      <c r="I173" s="206"/>
      <c r="J173" s="208"/>
      <c r="K173" s="498"/>
      <c r="L173" s="209"/>
      <c r="M173" s="207"/>
      <c r="N173" s="207"/>
      <c r="O173" s="207"/>
      <c r="P173" s="207"/>
      <c r="Q173" s="208"/>
      <c r="R173" s="206"/>
      <c r="S173" s="206"/>
      <c r="T173" s="206"/>
      <c r="U173" s="206"/>
      <c r="V173" s="209"/>
      <c r="X173" s="162">
        <f t="shared" si="17"/>
        <v>0</v>
      </c>
      <c r="Y173" s="158">
        <f t="shared" si="18"/>
        <v>0</v>
      </c>
      <c r="Z173" s="158">
        <f t="shared" si="19"/>
        <v>0</v>
      </c>
      <c r="AA173" s="959">
        <f t="shared" si="20"/>
        <v>0</v>
      </c>
      <c r="AC173" s="162">
        <f t="shared" si="21"/>
        <v>0</v>
      </c>
      <c r="AD173" s="158">
        <f t="shared" si="22"/>
        <v>0</v>
      </c>
      <c r="AE173" s="158">
        <f t="shared" si="23"/>
        <v>0</v>
      </c>
      <c r="AF173" s="163">
        <f t="shared" si="24"/>
        <v>0</v>
      </c>
    </row>
    <row r="174" spans="1:32" x14ac:dyDescent="0.25">
      <c r="A174" s="150" t="str">
        <f>IF(ISBLANK('C1'!A174),"",'C1'!A174)</f>
        <v/>
      </c>
      <c r="B174" s="153" t="str">
        <f>IF(ISBLANK('C1'!B174),"",'C1'!B174)</f>
        <v/>
      </c>
      <c r="C174" s="266" t="str">
        <f>IF(ISBLANK('C1'!R174),"",'C1'!R174)</f>
        <v/>
      </c>
      <c r="D174" s="205"/>
      <c r="E174" s="206"/>
      <c r="F174" s="206"/>
      <c r="G174" s="206"/>
      <c r="H174" s="206"/>
      <c r="I174" s="206"/>
      <c r="J174" s="208"/>
      <c r="K174" s="498"/>
      <c r="L174" s="209"/>
      <c r="M174" s="207"/>
      <c r="N174" s="207"/>
      <c r="O174" s="207"/>
      <c r="P174" s="207"/>
      <c r="Q174" s="208"/>
      <c r="R174" s="206"/>
      <c r="S174" s="206"/>
      <c r="T174" s="206"/>
      <c r="U174" s="206"/>
      <c r="V174" s="209"/>
      <c r="X174" s="162">
        <f t="shared" si="17"/>
        <v>0</v>
      </c>
      <c r="Y174" s="158">
        <f t="shared" si="18"/>
        <v>0</v>
      </c>
      <c r="Z174" s="158">
        <f t="shared" si="19"/>
        <v>0</v>
      </c>
      <c r="AA174" s="959">
        <f t="shared" si="20"/>
        <v>0</v>
      </c>
      <c r="AC174" s="162">
        <f t="shared" si="21"/>
        <v>0</v>
      </c>
      <c r="AD174" s="158">
        <f t="shared" si="22"/>
        <v>0</v>
      </c>
      <c r="AE174" s="158">
        <f t="shared" si="23"/>
        <v>0</v>
      </c>
      <c r="AF174" s="163">
        <f t="shared" si="24"/>
        <v>0</v>
      </c>
    </row>
    <row r="175" spans="1:32" x14ac:dyDescent="0.25">
      <c r="A175" s="150" t="str">
        <f>IF(ISBLANK('C1'!A175),"",'C1'!A175)</f>
        <v/>
      </c>
      <c r="B175" s="153" t="str">
        <f>IF(ISBLANK('C1'!B175),"",'C1'!B175)</f>
        <v/>
      </c>
      <c r="C175" s="266" t="str">
        <f>IF(ISBLANK('C1'!R175),"",'C1'!R175)</f>
        <v/>
      </c>
      <c r="D175" s="205"/>
      <c r="E175" s="206"/>
      <c r="F175" s="206"/>
      <c r="G175" s="206"/>
      <c r="H175" s="206"/>
      <c r="I175" s="206"/>
      <c r="J175" s="208"/>
      <c r="K175" s="498"/>
      <c r="L175" s="209"/>
      <c r="M175" s="207"/>
      <c r="N175" s="207"/>
      <c r="O175" s="207"/>
      <c r="P175" s="207"/>
      <c r="Q175" s="208"/>
      <c r="R175" s="206"/>
      <c r="S175" s="206"/>
      <c r="T175" s="206"/>
      <c r="U175" s="206"/>
      <c r="V175" s="209"/>
      <c r="X175" s="162">
        <f t="shared" si="17"/>
        <v>0</v>
      </c>
      <c r="Y175" s="158">
        <f t="shared" si="18"/>
        <v>0</v>
      </c>
      <c r="Z175" s="158">
        <f t="shared" si="19"/>
        <v>0</v>
      </c>
      <c r="AA175" s="959">
        <f t="shared" si="20"/>
        <v>0</v>
      </c>
      <c r="AC175" s="162">
        <f t="shared" si="21"/>
        <v>0</v>
      </c>
      <c r="AD175" s="158">
        <f t="shared" si="22"/>
        <v>0</v>
      </c>
      <c r="AE175" s="158">
        <f t="shared" si="23"/>
        <v>0</v>
      </c>
      <c r="AF175" s="163">
        <f t="shared" si="24"/>
        <v>0</v>
      </c>
    </row>
    <row r="176" spans="1:32" x14ac:dyDescent="0.25">
      <c r="A176" s="150" t="str">
        <f>IF(ISBLANK('C1'!A176),"",'C1'!A176)</f>
        <v/>
      </c>
      <c r="B176" s="153" t="str">
        <f>IF(ISBLANK('C1'!B176),"",'C1'!B176)</f>
        <v/>
      </c>
      <c r="C176" s="266" t="str">
        <f>IF(ISBLANK('C1'!R176),"",'C1'!R176)</f>
        <v/>
      </c>
      <c r="D176" s="205"/>
      <c r="E176" s="206"/>
      <c r="F176" s="206"/>
      <c r="G176" s="206"/>
      <c r="H176" s="206"/>
      <c r="I176" s="206"/>
      <c r="J176" s="208"/>
      <c r="K176" s="498"/>
      <c r="L176" s="209"/>
      <c r="M176" s="207"/>
      <c r="N176" s="207"/>
      <c r="O176" s="207"/>
      <c r="P176" s="207"/>
      <c r="Q176" s="208"/>
      <c r="R176" s="206"/>
      <c r="S176" s="206"/>
      <c r="T176" s="206"/>
      <c r="U176" s="206"/>
      <c r="V176" s="209"/>
      <c r="X176" s="162">
        <f t="shared" si="17"/>
        <v>0</v>
      </c>
      <c r="Y176" s="158">
        <f t="shared" si="18"/>
        <v>0</v>
      </c>
      <c r="Z176" s="158">
        <f t="shared" si="19"/>
        <v>0</v>
      </c>
      <c r="AA176" s="959">
        <f t="shared" si="20"/>
        <v>0</v>
      </c>
      <c r="AC176" s="162">
        <f t="shared" si="21"/>
        <v>0</v>
      </c>
      <c r="AD176" s="158">
        <f t="shared" si="22"/>
        <v>0</v>
      </c>
      <c r="AE176" s="158">
        <f t="shared" si="23"/>
        <v>0</v>
      </c>
      <c r="AF176" s="163">
        <f t="shared" si="24"/>
        <v>0</v>
      </c>
    </row>
    <row r="177" spans="1:32" x14ac:dyDescent="0.25">
      <c r="A177" s="150" t="str">
        <f>IF(ISBLANK('C1'!A177),"",'C1'!A177)</f>
        <v/>
      </c>
      <c r="B177" s="153" t="str">
        <f>IF(ISBLANK('C1'!B177),"",'C1'!B177)</f>
        <v/>
      </c>
      <c r="C177" s="266" t="str">
        <f>IF(ISBLANK('C1'!R177),"",'C1'!R177)</f>
        <v/>
      </c>
      <c r="D177" s="205"/>
      <c r="E177" s="206"/>
      <c r="F177" s="206"/>
      <c r="G177" s="206"/>
      <c r="H177" s="206"/>
      <c r="I177" s="206"/>
      <c r="J177" s="208"/>
      <c r="K177" s="498"/>
      <c r="L177" s="209"/>
      <c r="M177" s="207"/>
      <c r="N177" s="207"/>
      <c r="O177" s="207"/>
      <c r="P177" s="207"/>
      <c r="Q177" s="208"/>
      <c r="R177" s="206"/>
      <c r="S177" s="206"/>
      <c r="T177" s="206"/>
      <c r="U177" s="206"/>
      <c r="V177" s="209"/>
      <c r="X177" s="162">
        <f t="shared" si="17"/>
        <v>0</v>
      </c>
      <c r="Y177" s="158">
        <f t="shared" si="18"/>
        <v>0</v>
      </c>
      <c r="Z177" s="158">
        <f t="shared" si="19"/>
        <v>0</v>
      </c>
      <c r="AA177" s="959">
        <f t="shared" si="20"/>
        <v>0</v>
      </c>
      <c r="AC177" s="162">
        <f t="shared" si="21"/>
        <v>0</v>
      </c>
      <c r="AD177" s="158">
        <f t="shared" si="22"/>
        <v>0</v>
      </c>
      <c r="AE177" s="158">
        <f t="shared" si="23"/>
        <v>0</v>
      </c>
      <c r="AF177" s="163">
        <f t="shared" si="24"/>
        <v>0</v>
      </c>
    </row>
    <row r="178" spans="1:32" x14ac:dyDescent="0.25">
      <c r="A178" s="150" t="str">
        <f>IF(ISBLANK('C1'!A178),"",'C1'!A178)</f>
        <v/>
      </c>
      <c r="B178" s="153" t="str">
        <f>IF(ISBLANK('C1'!B178),"",'C1'!B178)</f>
        <v/>
      </c>
      <c r="C178" s="266" t="str">
        <f>IF(ISBLANK('C1'!R178),"",'C1'!R178)</f>
        <v/>
      </c>
      <c r="D178" s="205"/>
      <c r="E178" s="206"/>
      <c r="F178" s="206"/>
      <c r="G178" s="206"/>
      <c r="H178" s="206"/>
      <c r="I178" s="206"/>
      <c r="J178" s="208"/>
      <c r="K178" s="498"/>
      <c r="L178" s="209"/>
      <c r="M178" s="207"/>
      <c r="N178" s="207"/>
      <c r="O178" s="207"/>
      <c r="P178" s="207"/>
      <c r="Q178" s="208"/>
      <c r="R178" s="206"/>
      <c r="S178" s="206"/>
      <c r="T178" s="206"/>
      <c r="U178" s="206"/>
      <c r="V178" s="209"/>
      <c r="X178" s="162">
        <f t="shared" si="17"/>
        <v>0</v>
      </c>
      <c r="Y178" s="158">
        <f t="shared" si="18"/>
        <v>0</v>
      </c>
      <c r="Z178" s="158">
        <f t="shared" si="19"/>
        <v>0</v>
      </c>
      <c r="AA178" s="959">
        <f t="shared" si="20"/>
        <v>0</v>
      </c>
      <c r="AC178" s="162">
        <f t="shared" si="21"/>
        <v>0</v>
      </c>
      <c r="AD178" s="158">
        <f t="shared" si="22"/>
        <v>0</v>
      </c>
      <c r="AE178" s="158">
        <f t="shared" si="23"/>
        <v>0</v>
      </c>
      <c r="AF178" s="163">
        <f t="shared" si="24"/>
        <v>0</v>
      </c>
    </row>
    <row r="179" spans="1:32" x14ac:dyDescent="0.25">
      <c r="A179" s="150" t="str">
        <f>IF(ISBLANK('C1'!A179),"",'C1'!A179)</f>
        <v/>
      </c>
      <c r="B179" s="153" t="str">
        <f>IF(ISBLANK('C1'!B179),"",'C1'!B179)</f>
        <v/>
      </c>
      <c r="C179" s="266" t="str">
        <f>IF(ISBLANK('C1'!R179),"",'C1'!R179)</f>
        <v/>
      </c>
      <c r="D179" s="205"/>
      <c r="E179" s="206"/>
      <c r="F179" s="206"/>
      <c r="G179" s="206"/>
      <c r="H179" s="206"/>
      <c r="I179" s="206"/>
      <c r="J179" s="208"/>
      <c r="K179" s="498"/>
      <c r="L179" s="209"/>
      <c r="M179" s="207"/>
      <c r="N179" s="207"/>
      <c r="O179" s="207"/>
      <c r="P179" s="207"/>
      <c r="Q179" s="208"/>
      <c r="R179" s="206"/>
      <c r="S179" s="206"/>
      <c r="T179" s="206"/>
      <c r="U179" s="206"/>
      <c r="V179" s="209"/>
      <c r="X179" s="162">
        <f t="shared" si="17"/>
        <v>0</v>
      </c>
      <c r="Y179" s="158">
        <f t="shared" si="18"/>
        <v>0</v>
      </c>
      <c r="Z179" s="158">
        <f t="shared" si="19"/>
        <v>0</v>
      </c>
      <c r="AA179" s="959">
        <f t="shared" si="20"/>
        <v>0</v>
      </c>
      <c r="AC179" s="162">
        <f t="shared" si="21"/>
        <v>0</v>
      </c>
      <c r="AD179" s="158">
        <f t="shared" si="22"/>
        <v>0</v>
      </c>
      <c r="AE179" s="158">
        <f t="shared" si="23"/>
        <v>0</v>
      </c>
      <c r="AF179" s="163">
        <f t="shared" si="24"/>
        <v>0</v>
      </c>
    </row>
    <row r="180" spans="1:32" x14ac:dyDescent="0.25">
      <c r="A180" s="150" t="str">
        <f>IF(ISBLANK('C1'!A180),"",'C1'!A180)</f>
        <v/>
      </c>
      <c r="B180" s="153" t="str">
        <f>IF(ISBLANK('C1'!B180),"",'C1'!B180)</f>
        <v/>
      </c>
      <c r="C180" s="266" t="str">
        <f>IF(ISBLANK('C1'!R180),"",'C1'!R180)</f>
        <v/>
      </c>
      <c r="D180" s="205"/>
      <c r="E180" s="206"/>
      <c r="F180" s="206"/>
      <c r="G180" s="206"/>
      <c r="H180" s="206"/>
      <c r="I180" s="206"/>
      <c r="J180" s="208"/>
      <c r="K180" s="498"/>
      <c r="L180" s="209"/>
      <c r="M180" s="207"/>
      <c r="N180" s="207"/>
      <c r="O180" s="207"/>
      <c r="P180" s="207"/>
      <c r="Q180" s="208"/>
      <c r="R180" s="206"/>
      <c r="S180" s="206"/>
      <c r="T180" s="206"/>
      <c r="U180" s="206"/>
      <c r="V180" s="209"/>
      <c r="X180" s="162">
        <f t="shared" si="17"/>
        <v>0</v>
      </c>
      <c r="Y180" s="158">
        <f t="shared" si="18"/>
        <v>0</v>
      </c>
      <c r="Z180" s="158">
        <f t="shared" si="19"/>
        <v>0</v>
      </c>
      <c r="AA180" s="959">
        <f t="shared" si="20"/>
        <v>0</v>
      </c>
      <c r="AC180" s="162">
        <f t="shared" si="21"/>
        <v>0</v>
      </c>
      <c r="AD180" s="158">
        <f t="shared" si="22"/>
        <v>0</v>
      </c>
      <c r="AE180" s="158">
        <f t="shared" si="23"/>
        <v>0</v>
      </c>
      <c r="AF180" s="163">
        <f t="shared" si="24"/>
        <v>0</v>
      </c>
    </row>
    <row r="181" spans="1:32" x14ac:dyDescent="0.25">
      <c r="A181" s="150" t="str">
        <f>IF(ISBLANK('C1'!A181),"",'C1'!A181)</f>
        <v/>
      </c>
      <c r="B181" s="153" t="str">
        <f>IF(ISBLANK('C1'!B181),"",'C1'!B181)</f>
        <v/>
      </c>
      <c r="C181" s="266" t="str">
        <f>IF(ISBLANK('C1'!R181),"",'C1'!R181)</f>
        <v/>
      </c>
      <c r="D181" s="205"/>
      <c r="E181" s="206"/>
      <c r="F181" s="206"/>
      <c r="G181" s="206"/>
      <c r="H181" s="206"/>
      <c r="I181" s="206"/>
      <c r="J181" s="208"/>
      <c r="K181" s="498"/>
      <c r="L181" s="209"/>
      <c r="M181" s="207"/>
      <c r="N181" s="207"/>
      <c r="O181" s="207"/>
      <c r="P181" s="207"/>
      <c r="Q181" s="208"/>
      <c r="R181" s="206"/>
      <c r="S181" s="206"/>
      <c r="T181" s="206"/>
      <c r="U181" s="206"/>
      <c r="V181" s="209"/>
      <c r="X181" s="162">
        <f t="shared" si="17"/>
        <v>0</v>
      </c>
      <c r="Y181" s="158">
        <f t="shared" si="18"/>
        <v>0</v>
      </c>
      <c r="Z181" s="158">
        <f t="shared" si="19"/>
        <v>0</v>
      </c>
      <c r="AA181" s="959">
        <f t="shared" si="20"/>
        <v>0</v>
      </c>
      <c r="AC181" s="162">
        <f t="shared" si="21"/>
        <v>0</v>
      </c>
      <c r="AD181" s="158">
        <f t="shared" si="22"/>
        <v>0</v>
      </c>
      <c r="AE181" s="158">
        <f t="shared" si="23"/>
        <v>0</v>
      </c>
      <c r="AF181" s="163">
        <f t="shared" si="24"/>
        <v>0</v>
      </c>
    </row>
    <row r="182" spans="1:32" x14ac:dyDescent="0.25">
      <c r="A182" s="150" t="str">
        <f>IF(ISBLANK('C1'!A182),"",'C1'!A182)</f>
        <v/>
      </c>
      <c r="B182" s="153" t="str">
        <f>IF(ISBLANK('C1'!B182),"",'C1'!B182)</f>
        <v/>
      </c>
      <c r="C182" s="266" t="str">
        <f>IF(ISBLANK('C1'!R182),"",'C1'!R182)</f>
        <v/>
      </c>
      <c r="D182" s="205"/>
      <c r="E182" s="206"/>
      <c r="F182" s="206"/>
      <c r="G182" s="206"/>
      <c r="H182" s="206"/>
      <c r="I182" s="206"/>
      <c r="J182" s="208"/>
      <c r="K182" s="498"/>
      <c r="L182" s="209"/>
      <c r="M182" s="207"/>
      <c r="N182" s="207"/>
      <c r="O182" s="207"/>
      <c r="P182" s="207"/>
      <c r="Q182" s="208"/>
      <c r="R182" s="206"/>
      <c r="S182" s="206"/>
      <c r="T182" s="206"/>
      <c r="U182" s="206"/>
      <c r="V182" s="209"/>
      <c r="X182" s="162">
        <f t="shared" si="17"/>
        <v>0</v>
      </c>
      <c r="Y182" s="158">
        <f t="shared" si="18"/>
        <v>0</v>
      </c>
      <c r="Z182" s="158">
        <f t="shared" si="19"/>
        <v>0</v>
      </c>
      <c r="AA182" s="959">
        <f t="shared" si="20"/>
        <v>0</v>
      </c>
      <c r="AC182" s="162">
        <f t="shared" si="21"/>
        <v>0</v>
      </c>
      <c r="AD182" s="158">
        <f t="shared" si="22"/>
        <v>0</v>
      </c>
      <c r="AE182" s="158">
        <f t="shared" si="23"/>
        <v>0</v>
      </c>
      <c r="AF182" s="163">
        <f t="shared" si="24"/>
        <v>0</v>
      </c>
    </row>
    <row r="183" spans="1:32" x14ac:dyDescent="0.25">
      <c r="A183" s="150" t="str">
        <f>IF(ISBLANK('C1'!A183),"",'C1'!A183)</f>
        <v/>
      </c>
      <c r="B183" s="153" t="str">
        <f>IF(ISBLANK('C1'!B183),"",'C1'!B183)</f>
        <v/>
      </c>
      <c r="C183" s="266" t="str">
        <f>IF(ISBLANK('C1'!R183),"",'C1'!R183)</f>
        <v/>
      </c>
      <c r="D183" s="205"/>
      <c r="E183" s="206"/>
      <c r="F183" s="206"/>
      <c r="G183" s="206"/>
      <c r="H183" s="206"/>
      <c r="I183" s="206"/>
      <c r="J183" s="208"/>
      <c r="K183" s="498"/>
      <c r="L183" s="209"/>
      <c r="M183" s="207"/>
      <c r="N183" s="207"/>
      <c r="O183" s="207"/>
      <c r="P183" s="207"/>
      <c r="Q183" s="208"/>
      <c r="R183" s="206"/>
      <c r="S183" s="206"/>
      <c r="T183" s="206"/>
      <c r="U183" s="206"/>
      <c r="V183" s="209"/>
      <c r="X183" s="162">
        <f t="shared" si="17"/>
        <v>0</v>
      </c>
      <c r="Y183" s="158">
        <f t="shared" si="18"/>
        <v>0</v>
      </c>
      <c r="Z183" s="158">
        <f t="shared" si="19"/>
        <v>0</v>
      </c>
      <c r="AA183" s="959">
        <f t="shared" si="20"/>
        <v>0</v>
      </c>
      <c r="AC183" s="162">
        <f t="shared" si="21"/>
        <v>0</v>
      </c>
      <c r="AD183" s="158">
        <f t="shared" si="22"/>
        <v>0</v>
      </c>
      <c r="AE183" s="158">
        <f t="shared" si="23"/>
        <v>0</v>
      </c>
      <c r="AF183" s="163">
        <f t="shared" si="24"/>
        <v>0</v>
      </c>
    </row>
    <row r="184" spans="1:32" x14ac:dyDescent="0.25">
      <c r="A184" s="150" t="str">
        <f>IF(ISBLANK('C1'!A184),"",'C1'!A184)</f>
        <v/>
      </c>
      <c r="B184" s="153" t="str">
        <f>IF(ISBLANK('C1'!B184),"",'C1'!B184)</f>
        <v/>
      </c>
      <c r="C184" s="266" t="str">
        <f>IF(ISBLANK('C1'!R184),"",'C1'!R184)</f>
        <v/>
      </c>
      <c r="D184" s="205"/>
      <c r="E184" s="206"/>
      <c r="F184" s="206"/>
      <c r="G184" s="206"/>
      <c r="H184" s="206"/>
      <c r="I184" s="206"/>
      <c r="J184" s="208"/>
      <c r="K184" s="498"/>
      <c r="L184" s="209"/>
      <c r="M184" s="207"/>
      <c r="N184" s="207"/>
      <c r="O184" s="207"/>
      <c r="P184" s="207"/>
      <c r="Q184" s="208"/>
      <c r="R184" s="206"/>
      <c r="S184" s="206"/>
      <c r="T184" s="206"/>
      <c r="U184" s="206"/>
      <c r="V184" s="209"/>
      <c r="X184" s="162">
        <f t="shared" si="17"/>
        <v>0</v>
      </c>
      <c r="Y184" s="158">
        <f t="shared" si="18"/>
        <v>0</v>
      </c>
      <c r="Z184" s="158">
        <f t="shared" si="19"/>
        <v>0</v>
      </c>
      <c r="AA184" s="959">
        <f t="shared" si="20"/>
        <v>0</v>
      </c>
      <c r="AC184" s="162">
        <f t="shared" si="21"/>
        <v>0</v>
      </c>
      <c r="AD184" s="158">
        <f t="shared" si="22"/>
        <v>0</v>
      </c>
      <c r="AE184" s="158">
        <f t="shared" si="23"/>
        <v>0</v>
      </c>
      <c r="AF184" s="163">
        <f t="shared" si="24"/>
        <v>0</v>
      </c>
    </row>
    <row r="185" spans="1:32" x14ac:dyDescent="0.25">
      <c r="A185" s="150" t="str">
        <f>IF(ISBLANK('C1'!A185),"",'C1'!A185)</f>
        <v/>
      </c>
      <c r="B185" s="153" t="str">
        <f>IF(ISBLANK('C1'!B185),"",'C1'!B185)</f>
        <v/>
      </c>
      <c r="C185" s="266" t="str">
        <f>IF(ISBLANK('C1'!R185),"",'C1'!R185)</f>
        <v/>
      </c>
      <c r="D185" s="205"/>
      <c r="E185" s="206"/>
      <c r="F185" s="206"/>
      <c r="G185" s="206"/>
      <c r="H185" s="206"/>
      <c r="I185" s="206"/>
      <c r="J185" s="208"/>
      <c r="K185" s="498"/>
      <c r="L185" s="209"/>
      <c r="M185" s="207"/>
      <c r="N185" s="207"/>
      <c r="O185" s="207"/>
      <c r="P185" s="207"/>
      <c r="Q185" s="208"/>
      <c r="R185" s="206"/>
      <c r="S185" s="206"/>
      <c r="T185" s="206"/>
      <c r="U185" s="206"/>
      <c r="V185" s="209"/>
      <c r="X185" s="162">
        <f t="shared" si="17"/>
        <v>0</v>
      </c>
      <c r="Y185" s="158">
        <f t="shared" si="18"/>
        <v>0</v>
      </c>
      <c r="Z185" s="158">
        <f t="shared" si="19"/>
        <v>0</v>
      </c>
      <c r="AA185" s="959">
        <f t="shared" si="20"/>
        <v>0</v>
      </c>
      <c r="AC185" s="162">
        <f t="shared" si="21"/>
        <v>0</v>
      </c>
      <c r="AD185" s="158">
        <f t="shared" si="22"/>
        <v>0</v>
      </c>
      <c r="AE185" s="158">
        <f t="shared" si="23"/>
        <v>0</v>
      </c>
      <c r="AF185" s="163">
        <f t="shared" si="24"/>
        <v>0</v>
      </c>
    </row>
    <row r="186" spans="1:32" x14ac:dyDescent="0.25">
      <c r="A186" s="150" t="str">
        <f>IF(ISBLANK('C1'!A186),"",'C1'!A186)</f>
        <v/>
      </c>
      <c r="B186" s="153" t="str">
        <f>IF(ISBLANK('C1'!B186),"",'C1'!B186)</f>
        <v/>
      </c>
      <c r="C186" s="266" t="str">
        <f>IF(ISBLANK('C1'!R186),"",'C1'!R186)</f>
        <v/>
      </c>
      <c r="D186" s="205"/>
      <c r="E186" s="206"/>
      <c r="F186" s="206"/>
      <c r="G186" s="206"/>
      <c r="H186" s="206"/>
      <c r="I186" s="206"/>
      <c r="J186" s="208"/>
      <c r="K186" s="498"/>
      <c r="L186" s="209"/>
      <c r="M186" s="207"/>
      <c r="N186" s="207"/>
      <c r="O186" s="207"/>
      <c r="P186" s="207"/>
      <c r="Q186" s="208"/>
      <c r="R186" s="206"/>
      <c r="S186" s="206"/>
      <c r="T186" s="206"/>
      <c r="U186" s="206"/>
      <c r="V186" s="209"/>
      <c r="X186" s="162">
        <f t="shared" si="17"/>
        <v>0</v>
      </c>
      <c r="Y186" s="158">
        <f t="shared" si="18"/>
        <v>0</v>
      </c>
      <c r="Z186" s="158">
        <f t="shared" si="19"/>
        <v>0</v>
      </c>
      <c r="AA186" s="959">
        <f t="shared" si="20"/>
        <v>0</v>
      </c>
      <c r="AC186" s="162">
        <f t="shared" si="21"/>
        <v>0</v>
      </c>
      <c r="AD186" s="158">
        <f t="shared" si="22"/>
        <v>0</v>
      </c>
      <c r="AE186" s="158">
        <f t="shared" si="23"/>
        <v>0</v>
      </c>
      <c r="AF186" s="163">
        <f t="shared" si="24"/>
        <v>0</v>
      </c>
    </row>
    <row r="187" spans="1:32" x14ac:dyDescent="0.25">
      <c r="A187" s="150" t="str">
        <f>IF(ISBLANK('C1'!A187),"",'C1'!A187)</f>
        <v/>
      </c>
      <c r="B187" s="153" t="str">
        <f>IF(ISBLANK('C1'!B187),"",'C1'!B187)</f>
        <v/>
      </c>
      <c r="C187" s="266" t="str">
        <f>IF(ISBLANK('C1'!R187),"",'C1'!R187)</f>
        <v/>
      </c>
      <c r="D187" s="205"/>
      <c r="E187" s="206"/>
      <c r="F187" s="206"/>
      <c r="G187" s="206"/>
      <c r="H187" s="206"/>
      <c r="I187" s="206"/>
      <c r="J187" s="208"/>
      <c r="K187" s="498"/>
      <c r="L187" s="209"/>
      <c r="M187" s="207"/>
      <c r="N187" s="207"/>
      <c r="O187" s="207"/>
      <c r="P187" s="207"/>
      <c r="Q187" s="208"/>
      <c r="R187" s="206"/>
      <c r="S187" s="206"/>
      <c r="T187" s="206"/>
      <c r="U187" s="206"/>
      <c r="V187" s="209"/>
      <c r="X187" s="162">
        <f t="shared" si="17"/>
        <v>0</v>
      </c>
      <c r="Y187" s="158">
        <f t="shared" si="18"/>
        <v>0</v>
      </c>
      <c r="Z187" s="158">
        <f t="shared" si="19"/>
        <v>0</v>
      </c>
      <c r="AA187" s="959">
        <f t="shared" si="20"/>
        <v>0</v>
      </c>
      <c r="AC187" s="162">
        <f t="shared" si="21"/>
        <v>0</v>
      </c>
      <c r="AD187" s="158">
        <f t="shared" si="22"/>
        <v>0</v>
      </c>
      <c r="AE187" s="158">
        <f t="shared" si="23"/>
        <v>0</v>
      </c>
      <c r="AF187" s="163">
        <f t="shared" si="24"/>
        <v>0</v>
      </c>
    </row>
    <row r="188" spans="1:32" x14ac:dyDescent="0.25">
      <c r="A188" s="150" t="str">
        <f>IF(ISBLANK('C1'!A188),"",'C1'!A188)</f>
        <v/>
      </c>
      <c r="B188" s="153" t="str">
        <f>IF(ISBLANK('C1'!B188),"",'C1'!B188)</f>
        <v/>
      </c>
      <c r="C188" s="266" t="str">
        <f>IF(ISBLANK('C1'!R188),"",'C1'!R188)</f>
        <v/>
      </c>
      <c r="D188" s="205"/>
      <c r="E188" s="206"/>
      <c r="F188" s="206"/>
      <c r="G188" s="206"/>
      <c r="H188" s="206"/>
      <c r="I188" s="206"/>
      <c r="J188" s="208"/>
      <c r="K188" s="498"/>
      <c r="L188" s="209"/>
      <c r="M188" s="207"/>
      <c r="N188" s="207"/>
      <c r="O188" s="207"/>
      <c r="P188" s="207"/>
      <c r="Q188" s="208"/>
      <c r="R188" s="206"/>
      <c r="S188" s="206"/>
      <c r="T188" s="206"/>
      <c r="U188" s="206"/>
      <c r="V188" s="209"/>
      <c r="X188" s="162">
        <f t="shared" si="17"/>
        <v>0</v>
      </c>
      <c r="Y188" s="158">
        <f t="shared" si="18"/>
        <v>0</v>
      </c>
      <c r="Z188" s="158">
        <f t="shared" si="19"/>
        <v>0</v>
      </c>
      <c r="AA188" s="959">
        <f t="shared" si="20"/>
        <v>0</v>
      </c>
      <c r="AC188" s="162">
        <f t="shared" si="21"/>
        <v>0</v>
      </c>
      <c r="AD188" s="158">
        <f t="shared" si="22"/>
        <v>0</v>
      </c>
      <c r="AE188" s="158">
        <f t="shared" si="23"/>
        <v>0</v>
      </c>
      <c r="AF188" s="163">
        <f t="shared" si="24"/>
        <v>0</v>
      </c>
    </row>
    <row r="189" spans="1:32" x14ac:dyDescent="0.25">
      <c r="A189" s="150" t="str">
        <f>IF(ISBLANK('C1'!A189),"",'C1'!A189)</f>
        <v/>
      </c>
      <c r="B189" s="153" t="str">
        <f>IF(ISBLANK('C1'!B189),"",'C1'!B189)</f>
        <v/>
      </c>
      <c r="C189" s="266" t="str">
        <f>IF(ISBLANK('C1'!R189),"",'C1'!R189)</f>
        <v/>
      </c>
      <c r="D189" s="205"/>
      <c r="E189" s="206"/>
      <c r="F189" s="206"/>
      <c r="G189" s="206"/>
      <c r="H189" s="206"/>
      <c r="I189" s="206"/>
      <c r="J189" s="208"/>
      <c r="K189" s="498"/>
      <c r="L189" s="209"/>
      <c r="M189" s="207"/>
      <c r="N189" s="207"/>
      <c r="O189" s="207"/>
      <c r="P189" s="207"/>
      <c r="Q189" s="208"/>
      <c r="R189" s="206"/>
      <c r="S189" s="206"/>
      <c r="T189" s="206"/>
      <c r="U189" s="206"/>
      <c r="V189" s="209"/>
      <c r="X189" s="162">
        <f t="shared" si="17"/>
        <v>0</v>
      </c>
      <c r="Y189" s="158">
        <f t="shared" si="18"/>
        <v>0</v>
      </c>
      <c r="Z189" s="158">
        <f t="shared" si="19"/>
        <v>0</v>
      </c>
      <c r="AA189" s="959">
        <f t="shared" si="20"/>
        <v>0</v>
      </c>
      <c r="AC189" s="162">
        <f t="shared" si="21"/>
        <v>0</v>
      </c>
      <c r="AD189" s="158">
        <f t="shared" si="22"/>
        <v>0</v>
      </c>
      <c r="AE189" s="158">
        <f t="shared" si="23"/>
        <v>0</v>
      </c>
      <c r="AF189" s="163">
        <f t="shared" si="24"/>
        <v>0</v>
      </c>
    </row>
    <row r="190" spans="1:32" x14ac:dyDescent="0.25">
      <c r="A190" s="150" t="str">
        <f>IF(ISBLANK('C1'!A190),"",'C1'!A190)</f>
        <v/>
      </c>
      <c r="B190" s="153" t="str">
        <f>IF(ISBLANK('C1'!B190),"",'C1'!B190)</f>
        <v/>
      </c>
      <c r="C190" s="266" t="str">
        <f>IF(ISBLANK('C1'!R190),"",'C1'!R190)</f>
        <v/>
      </c>
      <c r="D190" s="205"/>
      <c r="E190" s="206"/>
      <c r="F190" s="206"/>
      <c r="G190" s="206"/>
      <c r="H190" s="206"/>
      <c r="I190" s="206"/>
      <c r="J190" s="208"/>
      <c r="K190" s="498"/>
      <c r="L190" s="209"/>
      <c r="M190" s="207"/>
      <c r="N190" s="207"/>
      <c r="O190" s="207"/>
      <c r="P190" s="207"/>
      <c r="Q190" s="208"/>
      <c r="R190" s="206"/>
      <c r="S190" s="206"/>
      <c r="T190" s="206"/>
      <c r="U190" s="206"/>
      <c r="V190" s="209"/>
      <c r="X190" s="162">
        <f t="shared" si="17"/>
        <v>0</v>
      </c>
      <c r="Y190" s="158">
        <f t="shared" si="18"/>
        <v>0</v>
      </c>
      <c r="Z190" s="158">
        <f t="shared" si="19"/>
        <v>0</v>
      </c>
      <c r="AA190" s="959">
        <f t="shared" si="20"/>
        <v>0</v>
      </c>
      <c r="AC190" s="162">
        <f t="shared" si="21"/>
        <v>0</v>
      </c>
      <c r="AD190" s="158">
        <f t="shared" si="22"/>
        <v>0</v>
      </c>
      <c r="AE190" s="158">
        <f t="shared" si="23"/>
        <v>0</v>
      </c>
      <c r="AF190" s="163">
        <f t="shared" si="24"/>
        <v>0</v>
      </c>
    </row>
    <row r="191" spans="1:32" x14ac:dyDescent="0.25">
      <c r="A191" s="150" t="str">
        <f>IF(ISBLANK('C1'!A191),"",'C1'!A191)</f>
        <v/>
      </c>
      <c r="B191" s="153" t="str">
        <f>IF(ISBLANK('C1'!B191),"",'C1'!B191)</f>
        <v/>
      </c>
      <c r="C191" s="266" t="str">
        <f>IF(ISBLANK('C1'!R191),"",'C1'!R191)</f>
        <v/>
      </c>
      <c r="D191" s="205"/>
      <c r="E191" s="206"/>
      <c r="F191" s="206"/>
      <c r="G191" s="206"/>
      <c r="H191" s="206"/>
      <c r="I191" s="206"/>
      <c r="J191" s="208"/>
      <c r="K191" s="498"/>
      <c r="L191" s="209"/>
      <c r="M191" s="207"/>
      <c r="N191" s="207"/>
      <c r="O191" s="207"/>
      <c r="P191" s="207"/>
      <c r="Q191" s="208"/>
      <c r="R191" s="206"/>
      <c r="S191" s="206"/>
      <c r="T191" s="206"/>
      <c r="U191" s="206"/>
      <c r="V191" s="209"/>
      <c r="X191" s="162">
        <f t="shared" si="17"/>
        <v>0</v>
      </c>
      <c r="Y191" s="158">
        <f t="shared" si="18"/>
        <v>0</v>
      </c>
      <c r="Z191" s="158">
        <f t="shared" si="19"/>
        <v>0</v>
      </c>
      <c r="AA191" s="959">
        <f t="shared" si="20"/>
        <v>0</v>
      </c>
      <c r="AC191" s="162">
        <f t="shared" si="21"/>
        <v>0</v>
      </c>
      <c r="AD191" s="158">
        <f t="shared" si="22"/>
        <v>0</v>
      </c>
      <c r="AE191" s="158">
        <f t="shared" si="23"/>
        <v>0</v>
      </c>
      <c r="AF191" s="163">
        <f t="shared" si="24"/>
        <v>0</v>
      </c>
    </row>
    <row r="192" spans="1:32" x14ac:dyDescent="0.25">
      <c r="A192" s="150" t="str">
        <f>IF(ISBLANK('C1'!A192),"",'C1'!A192)</f>
        <v/>
      </c>
      <c r="B192" s="153" t="str">
        <f>IF(ISBLANK('C1'!B192),"",'C1'!B192)</f>
        <v/>
      </c>
      <c r="C192" s="266" t="str">
        <f>IF(ISBLANK('C1'!R192),"",'C1'!R192)</f>
        <v/>
      </c>
      <c r="D192" s="205"/>
      <c r="E192" s="206"/>
      <c r="F192" s="206"/>
      <c r="G192" s="206"/>
      <c r="H192" s="206"/>
      <c r="I192" s="206"/>
      <c r="J192" s="208"/>
      <c r="K192" s="498"/>
      <c r="L192" s="209"/>
      <c r="M192" s="207"/>
      <c r="N192" s="207"/>
      <c r="O192" s="207"/>
      <c r="P192" s="207"/>
      <c r="Q192" s="208"/>
      <c r="R192" s="206"/>
      <c r="S192" s="206"/>
      <c r="T192" s="206"/>
      <c r="U192" s="206"/>
      <c r="V192" s="209"/>
      <c r="X192" s="162">
        <f t="shared" si="17"/>
        <v>0</v>
      </c>
      <c r="Y192" s="158">
        <f t="shared" si="18"/>
        <v>0</v>
      </c>
      <c r="Z192" s="158">
        <f t="shared" si="19"/>
        <v>0</v>
      </c>
      <c r="AA192" s="959">
        <f t="shared" si="20"/>
        <v>0</v>
      </c>
      <c r="AC192" s="162">
        <f t="shared" si="21"/>
        <v>0</v>
      </c>
      <c r="AD192" s="158">
        <f t="shared" si="22"/>
        <v>0</v>
      </c>
      <c r="AE192" s="158">
        <f t="shared" si="23"/>
        <v>0</v>
      </c>
      <c r="AF192" s="163">
        <f t="shared" si="24"/>
        <v>0</v>
      </c>
    </row>
    <row r="193" spans="1:32" x14ac:dyDescent="0.25">
      <c r="A193" s="150" t="str">
        <f>IF(ISBLANK('C1'!A193),"",'C1'!A193)</f>
        <v/>
      </c>
      <c r="B193" s="153" t="str">
        <f>IF(ISBLANK('C1'!B193),"",'C1'!B193)</f>
        <v/>
      </c>
      <c r="C193" s="266" t="str">
        <f>IF(ISBLANK('C1'!R193),"",'C1'!R193)</f>
        <v/>
      </c>
      <c r="D193" s="205"/>
      <c r="E193" s="206"/>
      <c r="F193" s="206"/>
      <c r="G193" s="206"/>
      <c r="H193" s="206"/>
      <c r="I193" s="206"/>
      <c r="J193" s="208"/>
      <c r="K193" s="498"/>
      <c r="L193" s="209"/>
      <c r="M193" s="207"/>
      <c r="N193" s="207"/>
      <c r="O193" s="207"/>
      <c r="P193" s="207"/>
      <c r="Q193" s="208"/>
      <c r="R193" s="206"/>
      <c r="S193" s="206"/>
      <c r="T193" s="206"/>
      <c r="U193" s="206"/>
      <c r="V193" s="209"/>
      <c r="X193" s="162">
        <f t="shared" si="17"/>
        <v>0</v>
      </c>
      <c r="Y193" s="158">
        <f t="shared" si="18"/>
        <v>0</v>
      </c>
      <c r="Z193" s="158">
        <f t="shared" si="19"/>
        <v>0</v>
      </c>
      <c r="AA193" s="959">
        <f t="shared" si="20"/>
        <v>0</v>
      </c>
      <c r="AC193" s="162">
        <f t="shared" si="21"/>
        <v>0</v>
      </c>
      <c r="AD193" s="158">
        <f t="shared" si="22"/>
        <v>0</v>
      </c>
      <c r="AE193" s="158">
        <f t="shared" si="23"/>
        <v>0</v>
      </c>
      <c r="AF193" s="163">
        <f t="shared" si="24"/>
        <v>0</v>
      </c>
    </row>
    <row r="194" spans="1:32" x14ac:dyDescent="0.25">
      <c r="A194" s="150" t="str">
        <f>IF(ISBLANK('C1'!A194),"",'C1'!A194)</f>
        <v/>
      </c>
      <c r="B194" s="153" t="str">
        <f>IF(ISBLANK('C1'!B194),"",'C1'!B194)</f>
        <v/>
      </c>
      <c r="C194" s="266" t="str">
        <f>IF(ISBLANK('C1'!R194),"",'C1'!R194)</f>
        <v/>
      </c>
      <c r="D194" s="205"/>
      <c r="E194" s="206"/>
      <c r="F194" s="206"/>
      <c r="G194" s="206"/>
      <c r="H194" s="206"/>
      <c r="I194" s="206"/>
      <c r="J194" s="208"/>
      <c r="K194" s="498"/>
      <c r="L194" s="209"/>
      <c r="M194" s="207"/>
      <c r="N194" s="207"/>
      <c r="O194" s="207"/>
      <c r="P194" s="207"/>
      <c r="Q194" s="208"/>
      <c r="R194" s="206"/>
      <c r="S194" s="206"/>
      <c r="T194" s="206"/>
      <c r="U194" s="206"/>
      <c r="V194" s="209"/>
      <c r="X194" s="162">
        <f t="shared" si="17"/>
        <v>0</v>
      </c>
      <c r="Y194" s="158">
        <f t="shared" si="18"/>
        <v>0</v>
      </c>
      <c r="Z194" s="158">
        <f t="shared" si="19"/>
        <v>0</v>
      </c>
      <c r="AA194" s="959">
        <f t="shared" si="20"/>
        <v>0</v>
      </c>
      <c r="AC194" s="162">
        <f t="shared" si="21"/>
        <v>0</v>
      </c>
      <c r="AD194" s="158">
        <f t="shared" si="22"/>
        <v>0</v>
      </c>
      <c r="AE194" s="158">
        <f t="shared" si="23"/>
        <v>0</v>
      </c>
      <c r="AF194" s="163">
        <f t="shared" si="24"/>
        <v>0</v>
      </c>
    </row>
    <row r="195" spans="1:32" x14ac:dyDescent="0.25">
      <c r="A195" s="150" t="str">
        <f>IF(ISBLANK('C1'!A195),"",'C1'!A195)</f>
        <v/>
      </c>
      <c r="B195" s="153" t="str">
        <f>IF(ISBLANK('C1'!B195),"",'C1'!B195)</f>
        <v/>
      </c>
      <c r="C195" s="266" t="str">
        <f>IF(ISBLANK('C1'!R195),"",'C1'!R195)</f>
        <v/>
      </c>
      <c r="D195" s="205"/>
      <c r="E195" s="206"/>
      <c r="F195" s="206"/>
      <c r="G195" s="206"/>
      <c r="H195" s="206"/>
      <c r="I195" s="206"/>
      <c r="J195" s="208"/>
      <c r="K195" s="498"/>
      <c r="L195" s="209"/>
      <c r="M195" s="207"/>
      <c r="N195" s="207"/>
      <c r="O195" s="207"/>
      <c r="P195" s="207"/>
      <c r="Q195" s="208"/>
      <c r="R195" s="206"/>
      <c r="S195" s="206"/>
      <c r="T195" s="206"/>
      <c r="U195" s="206"/>
      <c r="V195" s="209"/>
      <c r="X195" s="162">
        <f t="shared" si="17"/>
        <v>0</v>
      </c>
      <c r="Y195" s="158">
        <f t="shared" si="18"/>
        <v>0</v>
      </c>
      <c r="Z195" s="158">
        <f t="shared" si="19"/>
        <v>0</v>
      </c>
      <c r="AA195" s="959">
        <f t="shared" si="20"/>
        <v>0</v>
      </c>
      <c r="AC195" s="162">
        <f t="shared" si="21"/>
        <v>0</v>
      </c>
      <c r="AD195" s="158">
        <f t="shared" si="22"/>
        <v>0</v>
      </c>
      <c r="AE195" s="158">
        <f t="shared" si="23"/>
        <v>0</v>
      </c>
      <c r="AF195" s="163">
        <f t="shared" si="24"/>
        <v>0</v>
      </c>
    </row>
    <row r="196" spans="1:32" ht="15.75" thickBot="1" x14ac:dyDescent="0.3">
      <c r="A196" s="151" t="str">
        <f>IF(ISBLANK('C1'!A196),"",'C1'!A196)</f>
        <v/>
      </c>
      <c r="B196" s="154" t="str">
        <f>IF(ISBLANK('C1'!B196),"",'C1'!B196)</f>
        <v/>
      </c>
      <c r="C196" s="267" t="str">
        <f>IF(ISBLANK('C1'!R196),"",'C1'!R196)</f>
        <v/>
      </c>
      <c r="D196" s="210"/>
      <c r="E196" s="211"/>
      <c r="F196" s="211"/>
      <c r="G196" s="211"/>
      <c r="H196" s="211"/>
      <c r="I196" s="211"/>
      <c r="J196" s="213"/>
      <c r="K196" s="499"/>
      <c r="L196" s="214"/>
      <c r="M196" s="212"/>
      <c r="N196" s="212"/>
      <c r="O196" s="212"/>
      <c r="P196" s="212"/>
      <c r="Q196" s="213"/>
      <c r="R196" s="211"/>
      <c r="S196" s="211"/>
      <c r="T196" s="211"/>
      <c r="U196" s="211"/>
      <c r="V196" s="214"/>
      <c r="X196" s="164">
        <f t="shared" si="17"/>
        <v>0</v>
      </c>
      <c r="Y196" s="165">
        <f t="shared" si="18"/>
        <v>0</v>
      </c>
      <c r="Z196" s="165">
        <f t="shared" si="19"/>
        <v>0</v>
      </c>
      <c r="AA196" s="960">
        <f t="shared" si="20"/>
        <v>0</v>
      </c>
      <c r="AC196" s="164">
        <f t="shared" si="21"/>
        <v>0</v>
      </c>
      <c r="AD196" s="165">
        <f t="shared" si="22"/>
        <v>0</v>
      </c>
      <c r="AE196" s="165">
        <f t="shared" si="23"/>
        <v>0</v>
      </c>
      <c r="AF196" s="166">
        <f t="shared" si="24"/>
        <v>0</v>
      </c>
    </row>
  </sheetData>
  <sheetProtection algorithmName="SHA-512" hashValue="B+i7k2OXpGvK64LPbOOx30G2cLqFTXn98pKP2BCXXt7gsQ/PszPH/WcbtNmmRC7yD0eUuhukPEV6/T/NXylQZw==" saltValue="kdspC5da7xx2Gs+XjupHyA==" spinCount="100000" sheet="1" objects="1" scenarios="1"/>
  <mergeCells count="10">
    <mergeCell ref="D13:I13"/>
    <mergeCell ref="J13:L13"/>
    <mergeCell ref="M13:P13"/>
    <mergeCell ref="D12:V12"/>
    <mergeCell ref="Q13:V13"/>
    <mergeCell ref="A9:C9"/>
    <mergeCell ref="A10:C10"/>
    <mergeCell ref="A12:A15"/>
    <mergeCell ref="B12:B15"/>
    <mergeCell ref="C12:C15"/>
  </mergeCells>
  <conditionalFormatting sqref="D17:I196">
    <cfRule type="expression" dxfId="41" priority="4">
      <formula>IF($AC17=0,FALSE,TRUE)</formula>
    </cfRule>
  </conditionalFormatting>
  <conditionalFormatting sqref="J17:L196">
    <cfRule type="expression" dxfId="40" priority="3">
      <formula>IF($AD17=0,FALSE,TRUE)</formula>
    </cfRule>
  </conditionalFormatting>
  <conditionalFormatting sqref="M17:P196">
    <cfRule type="expression" dxfId="39" priority="2">
      <formula>IF($AE17=0,FALSE,TRUE)</formula>
    </cfRule>
  </conditionalFormatting>
  <conditionalFormatting sqref="Q17:V196">
    <cfRule type="expression" dxfId="38" priority="1">
      <formula>IF($AF17=0,FALSE,TRUE)</formula>
    </cfRule>
  </conditionalFormatting>
  <dataValidations count="1">
    <dataValidation type="whole" operator="greaterThanOrEqual" allowBlank="1" showInputMessage="1" showErrorMessage="1" error="Please enter a whole number greater than or equal to 0." sqref="D17:V196" xr:uid="{00000000-0002-0000-1200-000000000000}">
      <formula1>0</formula1>
    </dataValidation>
  </dataValidations>
  <pageMargins left="0.7" right="0.7" top="0.75" bottom="0.75" header="0.3" footer="0.3"/>
  <pageSetup paperSize="5" scale="63"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J89"/>
  <sheetViews>
    <sheetView topLeftCell="A59" zoomScaleNormal="100" workbookViewId="0">
      <selection activeCell="A78" sqref="A78:J78"/>
    </sheetView>
  </sheetViews>
  <sheetFormatPr defaultColWidth="9.140625" defaultRowHeight="15" x14ac:dyDescent="0.25"/>
  <cols>
    <col min="1" max="1" width="72.7109375" style="7" bestFit="1" customWidth="1"/>
    <col min="2" max="10" width="15.7109375" style="7" customWidth="1"/>
    <col min="11" max="16384" width="9.140625" style="7"/>
  </cols>
  <sheetData>
    <row r="1" spans="1:10" s="1" customFormat="1" x14ac:dyDescent="0.25"/>
    <row r="2" spans="1:10" s="1" customFormat="1" x14ac:dyDescent="0.25"/>
    <row r="3" spans="1:10" s="1" customFormat="1" x14ac:dyDescent="0.25"/>
    <row r="4" spans="1:10" s="1" customFormat="1" x14ac:dyDescent="0.25"/>
    <row r="5" spans="1:10" s="1" customFormat="1" x14ac:dyDescent="0.25"/>
    <row r="6" spans="1:10" s="1" customFormat="1" x14ac:dyDescent="0.25"/>
    <row r="7" spans="1:10" s="1" customFormat="1" x14ac:dyDescent="0.25"/>
    <row r="8" spans="1:10" s="1" customFormat="1" x14ac:dyDescent="0.25"/>
    <row r="9" spans="1:10" ht="3.75" customHeight="1" x14ac:dyDescent="0.3">
      <c r="A9" s="2"/>
      <c r="B9" s="2"/>
      <c r="C9" s="2"/>
      <c r="D9" s="2"/>
      <c r="E9" s="857"/>
      <c r="F9" s="701"/>
      <c r="G9" s="701"/>
      <c r="H9" s="2"/>
      <c r="I9" s="2"/>
      <c r="J9" s="2"/>
    </row>
    <row r="10" spans="1:10" ht="21" x14ac:dyDescent="0.35">
      <c r="A10" s="881" t="s">
        <v>714</v>
      </c>
      <c r="B10" s="701"/>
      <c r="C10" s="701"/>
      <c r="D10" s="701"/>
      <c r="E10" s="701"/>
      <c r="F10" s="701"/>
      <c r="G10" s="701"/>
      <c r="H10" s="2"/>
      <c r="I10" s="2"/>
      <c r="J10" s="2"/>
    </row>
    <row r="11" spans="1:10" ht="18.75" x14ac:dyDescent="0.3">
      <c r="A11" s="857" t="s">
        <v>740</v>
      </c>
      <c r="B11" s="857"/>
      <c r="C11" s="857"/>
      <c r="D11" s="857"/>
      <c r="E11" s="857"/>
      <c r="F11" s="857"/>
      <c r="G11" s="857"/>
      <c r="H11" s="2"/>
      <c r="I11" s="2"/>
      <c r="J11" s="2"/>
    </row>
    <row r="12" spans="1:10" ht="1.5" customHeight="1" x14ac:dyDescent="0.25">
      <c r="A12" s="408"/>
      <c r="B12" s="408"/>
      <c r="C12" s="408"/>
      <c r="D12" s="408"/>
      <c r="E12" s="408"/>
      <c r="F12" s="408"/>
      <c r="G12" s="408"/>
      <c r="H12" s="2"/>
      <c r="I12" s="2"/>
      <c r="J12" s="2"/>
    </row>
    <row r="13" spans="1:10" ht="18.75" hidden="1" x14ac:dyDescent="0.3">
      <c r="A13" s="992"/>
      <c r="B13" s="992"/>
      <c r="C13" s="992"/>
      <c r="D13" s="992"/>
      <c r="E13" s="701"/>
      <c r="F13" s="701"/>
      <c r="G13" s="701"/>
      <c r="H13" s="2"/>
      <c r="I13" s="2"/>
      <c r="J13" s="2"/>
    </row>
    <row r="14" spans="1:10" ht="15.75" thickBot="1" x14ac:dyDescent="0.3">
      <c r="A14" s="408"/>
      <c r="B14" s="408"/>
      <c r="C14" s="408"/>
      <c r="D14" s="408"/>
      <c r="E14" s="408"/>
      <c r="F14" s="408"/>
      <c r="G14" s="408"/>
      <c r="H14" s="2"/>
      <c r="I14" s="2"/>
      <c r="J14" s="2"/>
    </row>
    <row r="15" spans="1:10" ht="45.75" thickBot="1" x14ac:dyDescent="0.3">
      <c r="A15" s="6"/>
      <c r="B15" s="542" t="s">
        <v>507</v>
      </c>
      <c r="C15" s="543" t="s">
        <v>508</v>
      </c>
      <c r="D15" s="544" t="s">
        <v>509</v>
      </c>
      <c r="E15" s="545" t="s">
        <v>510</v>
      </c>
      <c r="F15" s="545" t="s">
        <v>511</v>
      </c>
      <c r="G15" s="546" t="s">
        <v>512</v>
      </c>
      <c r="H15" s="547" t="s">
        <v>513</v>
      </c>
      <c r="I15" s="547" t="s">
        <v>514</v>
      </c>
      <c r="J15" s="548" t="s">
        <v>515</v>
      </c>
    </row>
    <row r="16" spans="1:10" ht="19.5" thickBot="1" x14ac:dyDescent="0.35">
      <c r="A16" s="655" t="s">
        <v>525</v>
      </c>
      <c r="B16" s="656"/>
      <c r="C16" s="656"/>
      <c r="D16" s="657"/>
      <c r="E16" s="658"/>
      <c r="F16" s="658"/>
      <c r="G16" s="658"/>
      <c r="H16" s="659"/>
      <c r="I16" s="659"/>
      <c r="J16" s="660"/>
    </row>
    <row r="17" spans="1:10" ht="34.5" thickBot="1" x14ac:dyDescent="0.3">
      <c r="A17" s="882" t="s">
        <v>742</v>
      </c>
      <c r="B17" s="709"/>
      <c r="C17" s="709"/>
      <c r="D17" s="714"/>
      <c r="E17" s="715"/>
      <c r="F17" s="715"/>
      <c r="G17" s="715"/>
      <c r="H17" s="716"/>
      <c r="I17" s="716"/>
      <c r="J17" s="717"/>
    </row>
    <row r="18" spans="1:10" x14ac:dyDescent="0.25">
      <c r="A18" s="792" t="s">
        <v>635</v>
      </c>
      <c r="B18" s="787"/>
      <c r="C18" s="774"/>
      <c r="D18" s="775">
        <f t="shared" ref="D18:D77" si="0">SUM(B18:C18)</f>
        <v>0</v>
      </c>
      <c r="E18" s="776" t="str">
        <f>IFERROR(IF(ISBLANK(B18),"",B18/Home!$B$23),"")</f>
        <v/>
      </c>
      <c r="F18" s="553" t="str">
        <f>IFERROR(IF(ISBLANK(C18),"",C18/Home!$C$23),"")</f>
        <v/>
      </c>
      <c r="G18" s="553" t="str">
        <f>IFERROR(IF(ISBLANK(D18),"",D18/Home!$D$23),"")</f>
        <v/>
      </c>
      <c r="H18" s="777"/>
      <c r="I18" s="581"/>
      <c r="J18" s="582">
        <f t="shared" ref="J18:J77" si="1">SUM(H18:I18)</f>
        <v>0</v>
      </c>
    </row>
    <row r="19" spans="1:10" x14ac:dyDescent="0.25">
      <c r="A19" s="793" t="s">
        <v>636</v>
      </c>
      <c r="B19" s="788"/>
      <c r="C19" s="666"/>
      <c r="D19" s="775">
        <f t="shared" si="0"/>
        <v>0</v>
      </c>
      <c r="E19" s="776" t="str">
        <f>IFERROR(IF(ISBLANK(B19),"",B19/Home!$B$23),"")</f>
        <v/>
      </c>
      <c r="F19" s="553" t="str">
        <f>IFERROR(IF(ISBLANK(C19),"",C19/Home!$C$23),"")</f>
        <v/>
      </c>
      <c r="G19" s="553" t="str">
        <f>IFERROR(IF(ISBLANK(D19),"",D19/Home!$D$23),"")</f>
        <v/>
      </c>
      <c r="H19" s="674"/>
      <c r="I19" s="571"/>
      <c r="J19" s="572">
        <f t="shared" si="1"/>
        <v>0</v>
      </c>
    </row>
    <row r="20" spans="1:10" x14ac:dyDescent="0.25">
      <c r="A20" s="793" t="s">
        <v>637</v>
      </c>
      <c r="B20" s="788"/>
      <c r="C20" s="666"/>
      <c r="D20" s="775">
        <f t="shared" si="0"/>
        <v>0</v>
      </c>
      <c r="E20" s="776" t="str">
        <f>IFERROR(IF(ISBLANK(B20),"",B20/Home!$B$23),"")</f>
        <v/>
      </c>
      <c r="F20" s="553" t="str">
        <f>IFERROR(IF(ISBLANK(C20),"",C20/Home!$C$23),"")</f>
        <v/>
      </c>
      <c r="G20" s="553" t="str">
        <f>IFERROR(IF(ISBLANK(D20),"",D20/Home!$D$23),"")</f>
        <v/>
      </c>
      <c r="H20" s="674"/>
      <c r="I20" s="571"/>
      <c r="J20" s="572">
        <f t="shared" si="1"/>
        <v>0</v>
      </c>
    </row>
    <row r="21" spans="1:10" x14ac:dyDescent="0.25">
      <c r="A21" s="793" t="s">
        <v>638</v>
      </c>
      <c r="B21" s="788"/>
      <c r="C21" s="666"/>
      <c r="D21" s="775">
        <f t="shared" si="0"/>
        <v>0</v>
      </c>
      <c r="E21" s="776" t="str">
        <f>IFERROR(IF(ISBLANK(B21),"",B21/Home!$B$23),"")</f>
        <v/>
      </c>
      <c r="F21" s="553" t="str">
        <f>IFERROR(IF(ISBLANK(C21),"",C21/Home!$C$23),"")</f>
        <v/>
      </c>
      <c r="G21" s="553" t="str">
        <f>IFERROR(IF(ISBLANK(D21),"",D21/Home!$D$23),"")</f>
        <v/>
      </c>
      <c r="H21" s="674"/>
      <c r="I21" s="571"/>
      <c r="J21" s="572">
        <f t="shared" si="1"/>
        <v>0</v>
      </c>
    </row>
    <row r="22" spans="1:10" x14ac:dyDescent="0.25">
      <c r="A22" s="793" t="s">
        <v>639</v>
      </c>
      <c r="B22" s="788"/>
      <c r="C22" s="666"/>
      <c r="D22" s="775">
        <f t="shared" si="0"/>
        <v>0</v>
      </c>
      <c r="E22" s="776" t="str">
        <f>IFERROR(IF(ISBLANK(B22),"",B22/Home!$B$23),"")</f>
        <v/>
      </c>
      <c r="F22" s="553" t="str">
        <f>IFERROR(IF(ISBLANK(C22),"",C22/Home!$C$23),"")</f>
        <v/>
      </c>
      <c r="G22" s="553" t="str">
        <f>IFERROR(IF(ISBLANK(D22),"",D22/Home!$D$23),"")</f>
        <v/>
      </c>
      <c r="H22" s="674"/>
      <c r="I22" s="571"/>
      <c r="J22" s="572">
        <f t="shared" si="1"/>
        <v>0</v>
      </c>
    </row>
    <row r="23" spans="1:10" x14ac:dyDescent="0.25">
      <c r="A23" s="793" t="s">
        <v>640</v>
      </c>
      <c r="B23" s="788"/>
      <c r="C23" s="666"/>
      <c r="D23" s="775">
        <f t="shared" si="0"/>
        <v>0</v>
      </c>
      <c r="E23" s="776" t="str">
        <f>IFERROR(IF(ISBLANK(B23),"",B23/Home!$B$23),"")</f>
        <v/>
      </c>
      <c r="F23" s="553" t="str">
        <f>IFERROR(IF(ISBLANK(C23),"",C23/Home!$C$23),"")</f>
        <v/>
      </c>
      <c r="G23" s="553" t="str">
        <f>IFERROR(IF(ISBLANK(D23),"",D23/Home!$D$23),"")</f>
        <v/>
      </c>
      <c r="H23" s="674"/>
      <c r="I23" s="571"/>
      <c r="J23" s="572">
        <f t="shared" si="1"/>
        <v>0</v>
      </c>
    </row>
    <row r="24" spans="1:10" x14ac:dyDescent="0.25">
      <c r="A24" s="793" t="s">
        <v>641</v>
      </c>
      <c r="B24" s="788"/>
      <c r="C24" s="666"/>
      <c r="D24" s="775">
        <f t="shared" si="0"/>
        <v>0</v>
      </c>
      <c r="E24" s="776" t="str">
        <f>IFERROR(IF(ISBLANK(B24),"",B24/Home!$B$23),"")</f>
        <v/>
      </c>
      <c r="F24" s="553" t="str">
        <f>IFERROR(IF(ISBLANK(C24),"",C24/Home!$C$23),"")</f>
        <v/>
      </c>
      <c r="G24" s="553" t="str">
        <f>IFERROR(IF(ISBLANK(D24),"",D24/Home!$D$23),"")</f>
        <v/>
      </c>
      <c r="H24" s="674"/>
      <c r="I24" s="571"/>
      <c r="J24" s="572">
        <f t="shared" si="1"/>
        <v>0</v>
      </c>
    </row>
    <row r="25" spans="1:10" x14ac:dyDescent="0.25">
      <c r="A25" s="793" t="s">
        <v>642</v>
      </c>
      <c r="B25" s="788"/>
      <c r="C25" s="666"/>
      <c r="D25" s="775">
        <f t="shared" si="0"/>
        <v>0</v>
      </c>
      <c r="E25" s="776" t="str">
        <f>IFERROR(IF(ISBLANK(B25),"",B25/Home!$B$23),"")</f>
        <v/>
      </c>
      <c r="F25" s="553" t="str">
        <f>IFERROR(IF(ISBLANK(C25),"",C25/Home!$C$23),"")</f>
        <v/>
      </c>
      <c r="G25" s="553" t="str">
        <f>IFERROR(IF(ISBLANK(D25),"",D25/Home!$D$23),"")</f>
        <v/>
      </c>
      <c r="H25" s="674"/>
      <c r="I25" s="571"/>
      <c r="J25" s="572">
        <f t="shared" si="1"/>
        <v>0</v>
      </c>
    </row>
    <row r="26" spans="1:10" x14ac:dyDescent="0.25">
      <c r="A26" s="793" t="s">
        <v>643</v>
      </c>
      <c r="B26" s="788"/>
      <c r="C26" s="666"/>
      <c r="D26" s="775">
        <f t="shared" si="0"/>
        <v>0</v>
      </c>
      <c r="E26" s="776" t="str">
        <f>IFERROR(IF(ISBLANK(B26),"",B26/Home!$B$23),"")</f>
        <v/>
      </c>
      <c r="F26" s="553" t="str">
        <f>IFERROR(IF(ISBLANK(C26),"",C26/Home!$C$23),"")</f>
        <v/>
      </c>
      <c r="G26" s="553" t="str">
        <f>IFERROR(IF(ISBLANK(D26),"",D26/Home!$D$23),"")</f>
        <v/>
      </c>
      <c r="H26" s="674"/>
      <c r="I26" s="571"/>
      <c r="J26" s="572">
        <f t="shared" si="1"/>
        <v>0</v>
      </c>
    </row>
    <row r="27" spans="1:10" x14ac:dyDescent="0.25">
      <c r="A27" s="795" t="s">
        <v>644</v>
      </c>
      <c r="B27" s="790"/>
      <c r="C27" s="667"/>
      <c r="D27" s="775">
        <f t="shared" si="0"/>
        <v>0</v>
      </c>
      <c r="E27" s="776" t="str">
        <f>IFERROR(IF(ISBLANK(B27),"",B27/Home!$B$23),"")</f>
        <v/>
      </c>
      <c r="F27" s="553" t="str">
        <f>IFERROR(IF(ISBLANK(C27),"",C27/Home!$C$23),"")</f>
        <v/>
      </c>
      <c r="G27" s="553" t="str">
        <f>IFERROR(IF(ISBLANK(D27),"",D27/Home!$D$23),"")</f>
        <v/>
      </c>
      <c r="H27" s="674"/>
      <c r="I27" s="571"/>
      <c r="J27" s="572">
        <f t="shared" si="1"/>
        <v>0</v>
      </c>
    </row>
    <row r="28" spans="1:10" x14ac:dyDescent="0.25">
      <c r="A28" s="793" t="s">
        <v>645</v>
      </c>
      <c r="B28" s="788"/>
      <c r="C28" s="666"/>
      <c r="D28" s="775">
        <f t="shared" si="0"/>
        <v>0</v>
      </c>
      <c r="E28" s="776" t="str">
        <f>IFERROR(IF(ISBLANK(B28),"",B28/Home!$B$23),"")</f>
        <v/>
      </c>
      <c r="F28" s="553" t="str">
        <f>IFERROR(IF(ISBLANK(C28),"",C28/Home!$C$23),"")</f>
        <v/>
      </c>
      <c r="G28" s="553" t="str">
        <f>IFERROR(IF(ISBLANK(D28),"",D28/Home!$D$23),"")</f>
        <v/>
      </c>
      <c r="H28" s="674"/>
      <c r="I28" s="571"/>
      <c r="J28" s="572">
        <f t="shared" si="1"/>
        <v>0</v>
      </c>
    </row>
    <row r="29" spans="1:10" x14ac:dyDescent="0.25">
      <c r="A29" s="793" t="s">
        <v>646</v>
      </c>
      <c r="B29" s="788"/>
      <c r="C29" s="666"/>
      <c r="D29" s="775">
        <f t="shared" si="0"/>
        <v>0</v>
      </c>
      <c r="E29" s="776" t="str">
        <f>IFERROR(IF(ISBLANK(B29),"",B29/Home!$B$23),"")</f>
        <v/>
      </c>
      <c r="F29" s="553" t="str">
        <f>IFERROR(IF(ISBLANK(C29),"",C29/Home!$C$23),"")</f>
        <v/>
      </c>
      <c r="G29" s="553" t="str">
        <f>IFERROR(IF(ISBLANK(D29),"",D29/Home!$D$23),"")</f>
        <v/>
      </c>
      <c r="H29" s="674"/>
      <c r="I29" s="571"/>
      <c r="J29" s="572">
        <f t="shared" si="1"/>
        <v>0</v>
      </c>
    </row>
    <row r="30" spans="1:10" x14ac:dyDescent="0.25">
      <c r="A30" s="793" t="s">
        <v>647</v>
      </c>
      <c r="B30" s="788"/>
      <c r="C30" s="666"/>
      <c r="D30" s="775">
        <f t="shared" si="0"/>
        <v>0</v>
      </c>
      <c r="E30" s="776" t="str">
        <f>IFERROR(IF(ISBLANK(B30),"",B30/Home!$B$23),"")</f>
        <v/>
      </c>
      <c r="F30" s="553" t="str">
        <f>IFERROR(IF(ISBLANK(C30),"",C30/Home!$C$23),"")</f>
        <v/>
      </c>
      <c r="G30" s="553" t="str">
        <f>IFERROR(IF(ISBLANK(D30),"",D30/Home!$D$23),"")</f>
        <v/>
      </c>
      <c r="H30" s="674"/>
      <c r="I30" s="571"/>
      <c r="J30" s="572">
        <f t="shared" si="1"/>
        <v>0</v>
      </c>
    </row>
    <row r="31" spans="1:10" x14ac:dyDescent="0.25">
      <c r="A31" s="793" t="s">
        <v>648</v>
      </c>
      <c r="B31" s="788"/>
      <c r="C31" s="666"/>
      <c r="D31" s="775">
        <f t="shared" si="0"/>
        <v>0</v>
      </c>
      <c r="E31" s="776" t="str">
        <f>IFERROR(IF(ISBLANK(B31),"",B31/Home!$B$23),"")</f>
        <v/>
      </c>
      <c r="F31" s="553" t="str">
        <f>IFERROR(IF(ISBLANK(C31),"",C31/Home!$C$23),"")</f>
        <v/>
      </c>
      <c r="G31" s="553" t="str">
        <f>IFERROR(IF(ISBLANK(D31),"",D31/Home!$D$23),"")</f>
        <v/>
      </c>
      <c r="H31" s="674"/>
      <c r="I31" s="571"/>
      <c r="J31" s="572">
        <f t="shared" si="1"/>
        <v>0</v>
      </c>
    </row>
    <row r="32" spans="1:10" x14ac:dyDescent="0.25">
      <c r="A32" s="793" t="s">
        <v>649</v>
      </c>
      <c r="B32" s="788"/>
      <c r="C32" s="666"/>
      <c r="D32" s="775">
        <f t="shared" si="0"/>
        <v>0</v>
      </c>
      <c r="E32" s="776" t="str">
        <f>IFERROR(IF(ISBLANK(B32),"",B32/Home!$B$23),"")</f>
        <v/>
      </c>
      <c r="F32" s="553" t="str">
        <f>IFERROR(IF(ISBLANK(C32),"",C32/Home!$C$23),"")</f>
        <v/>
      </c>
      <c r="G32" s="553" t="str">
        <f>IFERROR(IF(ISBLANK(D32),"",D32/Home!$D$23),"")</f>
        <v/>
      </c>
      <c r="H32" s="674"/>
      <c r="I32" s="571"/>
      <c r="J32" s="572">
        <f t="shared" si="1"/>
        <v>0</v>
      </c>
    </row>
    <row r="33" spans="1:10" x14ac:dyDescent="0.25">
      <c r="A33" s="793" t="s">
        <v>650</v>
      </c>
      <c r="B33" s="788"/>
      <c r="C33" s="666"/>
      <c r="D33" s="775">
        <f t="shared" si="0"/>
        <v>0</v>
      </c>
      <c r="E33" s="776" t="str">
        <f>IFERROR(IF(ISBLANK(B33),"",B33/Home!$B$23),"")</f>
        <v/>
      </c>
      <c r="F33" s="553" t="str">
        <f>IFERROR(IF(ISBLANK(C33),"",C33/Home!$C$23),"")</f>
        <v/>
      </c>
      <c r="G33" s="553" t="str">
        <f>IFERROR(IF(ISBLANK(D33),"",D33/Home!$D$23),"")</f>
        <v/>
      </c>
      <c r="H33" s="674"/>
      <c r="I33" s="571"/>
      <c r="J33" s="572">
        <f t="shared" si="1"/>
        <v>0</v>
      </c>
    </row>
    <row r="34" spans="1:10" x14ac:dyDescent="0.25">
      <c r="A34" s="793" t="s">
        <v>651</v>
      </c>
      <c r="B34" s="788"/>
      <c r="C34" s="666"/>
      <c r="D34" s="775">
        <f t="shared" si="0"/>
        <v>0</v>
      </c>
      <c r="E34" s="776" t="str">
        <f>IFERROR(IF(ISBLANK(B34),"",B34/Home!$B$23),"")</f>
        <v/>
      </c>
      <c r="F34" s="553" t="str">
        <f>IFERROR(IF(ISBLANK(C34),"",C34/Home!$C$23),"")</f>
        <v/>
      </c>
      <c r="G34" s="553" t="str">
        <f>IFERROR(IF(ISBLANK(D34),"",D34/Home!$D$23),"")</f>
        <v/>
      </c>
      <c r="H34" s="674"/>
      <c r="I34" s="571"/>
      <c r="J34" s="572">
        <f t="shared" si="1"/>
        <v>0</v>
      </c>
    </row>
    <row r="35" spans="1:10" x14ac:dyDescent="0.25">
      <c r="A35" s="793" t="s">
        <v>652</v>
      </c>
      <c r="B35" s="788"/>
      <c r="C35" s="666"/>
      <c r="D35" s="775">
        <f t="shared" si="0"/>
        <v>0</v>
      </c>
      <c r="E35" s="776" t="str">
        <f>IFERROR(IF(ISBLANK(B35),"",B35/Home!$B$23),"")</f>
        <v/>
      </c>
      <c r="F35" s="553" t="str">
        <f>IFERROR(IF(ISBLANK(C35),"",C35/Home!$C$23),"")</f>
        <v/>
      </c>
      <c r="G35" s="553" t="str">
        <f>IFERROR(IF(ISBLANK(D35),"",D35/Home!$D$23),"")</f>
        <v/>
      </c>
      <c r="H35" s="674"/>
      <c r="I35" s="571"/>
      <c r="J35" s="572">
        <f t="shared" si="1"/>
        <v>0</v>
      </c>
    </row>
    <row r="36" spans="1:10" x14ac:dyDescent="0.25">
      <c r="A36" s="793" t="s">
        <v>653</v>
      </c>
      <c r="B36" s="788"/>
      <c r="C36" s="666"/>
      <c r="D36" s="775">
        <f t="shared" si="0"/>
        <v>0</v>
      </c>
      <c r="E36" s="776" t="str">
        <f>IFERROR(IF(ISBLANK(B36),"",B36/Home!$B$23),"")</f>
        <v/>
      </c>
      <c r="F36" s="553" t="str">
        <f>IFERROR(IF(ISBLANK(C36),"",C36/Home!$C$23),"")</f>
        <v/>
      </c>
      <c r="G36" s="553" t="str">
        <f>IFERROR(IF(ISBLANK(D36),"",D36/Home!$D$23),"")</f>
        <v/>
      </c>
      <c r="H36" s="674"/>
      <c r="I36" s="571"/>
      <c r="J36" s="572">
        <f t="shared" si="1"/>
        <v>0</v>
      </c>
    </row>
    <row r="37" spans="1:10" x14ac:dyDescent="0.25">
      <c r="A37" s="793" t="s">
        <v>654</v>
      </c>
      <c r="B37" s="788"/>
      <c r="C37" s="666"/>
      <c r="D37" s="775">
        <f t="shared" si="0"/>
        <v>0</v>
      </c>
      <c r="E37" s="776" t="str">
        <f>IFERROR(IF(ISBLANK(B37),"",B37/Home!$B$23),"")</f>
        <v/>
      </c>
      <c r="F37" s="553" t="str">
        <f>IFERROR(IF(ISBLANK(C37),"",C37/Home!$C$23),"")</f>
        <v/>
      </c>
      <c r="G37" s="553" t="str">
        <f>IFERROR(IF(ISBLANK(D37),"",D37/Home!$D$23),"")</f>
        <v/>
      </c>
      <c r="H37" s="675"/>
      <c r="I37" s="673"/>
      <c r="J37" s="572">
        <f t="shared" si="1"/>
        <v>0</v>
      </c>
    </row>
    <row r="38" spans="1:10" x14ac:dyDescent="0.25">
      <c r="A38" s="793" t="s">
        <v>655</v>
      </c>
      <c r="B38" s="788"/>
      <c r="C38" s="666"/>
      <c r="D38" s="775">
        <f t="shared" si="0"/>
        <v>0</v>
      </c>
      <c r="E38" s="776" t="str">
        <f>IFERROR(IF(ISBLANK(B38),"",B38/Home!$B$23),"")</f>
        <v/>
      </c>
      <c r="F38" s="553" t="str">
        <f>IFERROR(IF(ISBLANK(C38),"",C38/Home!$C$23),"")</f>
        <v/>
      </c>
      <c r="G38" s="553" t="str">
        <f>IFERROR(IF(ISBLANK(D38),"",D38/Home!$D$23),"")</f>
        <v/>
      </c>
      <c r="H38" s="675"/>
      <c r="I38" s="673"/>
      <c r="J38" s="572">
        <f t="shared" si="1"/>
        <v>0</v>
      </c>
    </row>
    <row r="39" spans="1:10" x14ac:dyDescent="0.25">
      <c r="A39" s="793" t="s">
        <v>656</v>
      </c>
      <c r="B39" s="788"/>
      <c r="C39" s="666"/>
      <c r="D39" s="775">
        <f t="shared" si="0"/>
        <v>0</v>
      </c>
      <c r="E39" s="776" t="str">
        <f>IFERROR(IF(ISBLANK(B39),"",B39/Home!$B$23),"")</f>
        <v/>
      </c>
      <c r="F39" s="553" t="str">
        <f>IFERROR(IF(ISBLANK(C39),"",C39/Home!$C$23),"")</f>
        <v/>
      </c>
      <c r="G39" s="553" t="str">
        <f>IFERROR(IF(ISBLANK(D39),"",D39/Home!$D$23),"")</f>
        <v/>
      </c>
      <c r="H39" s="675"/>
      <c r="I39" s="673"/>
      <c r="J39" s="572">
        <f t="shared" si="1"/>
        <v>0</v>
      </c>
    </row>
    <row r="40" spans="1:10" x14ac:dyDescent="0.25">
      <c r="A40" s="793" t="s">
        <v>657</v>
      </c>
      <c r="B40" s="788"/>
      <c r="C40" s="666"/>
      <c r="D40" s="567">
        <f t="shared" si="0"/>
        <v>0</v>
      </c>
      <c r="E40" s="692" t="str">
        <f>IFERROR(IF(ISBLANK(B40),"",B40/Home!$B$23),"")</f>
        <v/>
      </c>
      <c r="F40" s="672" t="str">
        <f>IFERROR(IF(ISBLANK(C40),"",C40/Home!$C$23),"")</f>
        <v/>
      </c>
      <c r="G40" s="457" t="str">
        <f>IFERROR(IF(ISBLANK(D40),"",D40/Home!$D$23),"")</f>
        <v/>
      </c>
      <c r="H40" s="729"/>
      <c r="I40" s="673"/>
      <c r="J40" s="572">
        <f t="shared" si="1"/>
        <v>0</v>
      </c>
    </row>
    <row r="41" spans="1:10" x14ac:dyDescent="0.25">
      <c r="A41" s="793" t="s">
        <v>658</v>
      </c>
      <c r="B41" s="788"/>
      <c r="C41" s="666"/>
      <c r="D41" s="567">
        <f t="shared" si="0"/>
        <v>0</v>
      </c>
      <c r="E41" s="692" t="str">
        <f>IFERROR(IF(ISBLANK(B41),"",B41/Home!$B$23),"")</f>
        <v/>
      </c>
      <c r="F41" s="672" t="str">
        <f>IFERROR(IF(ISBLANK(C41),"",C41/Home!$C$23),"")</f>
        <v/>
      </c>
      <c r="G41" s="457" t="str">
        <f>IFERROR(IF(ISBLANK(D41),"",D41/Home!$D$23),"")</f>
        <v/>
      </c>
      <c r="H41" s="729"/>
      <c r="I41" s="673"/>
      <c r="J41" s="572">
        <f t="shared" si="1"/>
        <v>0</v>
      </c>
    </row>
    <row r="42" spans="1:10" x14ac:dyDescent="0.25">
      <c r="A42" s="793" t="s">
        <v>659</v>
      </c>
      <c r="B42" s="788"/>
      <c r="C42" s="666"/>
      <c r="D42" s="567">
        <f t="shared" si="0"/>
        <v>0</v>
      </c>
      <c r="E42" s="692" t="str">
        <f>IFERROR(IF(ISBLANK(B42),"",B42/Home!$B$23),"")</f>
        <v/>
      </c>
      <c r="F42" s="672" t="str">
        <f>IFERROR(IF(ISBLANK(C42),"",C42/Home!$C$23),"")</f>
        <v/>
      </c>
      <c r="G42" s="457" t="str">
        <f>IFERROR(IF(ISBLANK(D42),"",D42/Home!$D$23),"")</f>
        <v/>
      </c>
      <c r="H42" s="729"/>
      <c r="I42" s="673"/>
      <c r="J42" s="572">
        <f t="shared" si="1"/>
        <v>0</v>
      </c>
    </row>
    <row r="43" spans="1:10" x14ac:dyDescent="0.25">
      <c r="A43" s="793" t="s">
        <v>737</v>
      </c>
      <c r="B43" s="788"/>
      <c r="C43" s="666"/>
      <c r="D43" s="567">
        <f t="shared" si="0"/>
        <v>0</v>
      </c>
      <c r="E43" s="692" t="str">
        <f>IFERROR(IF(ISBLANK(B43),"",B43/Home!$B$23),"")</f>
        <v/>
      </c>
      <c r="F43" s="672" t="str">
        <f>IFERROR(IF(ISBLANK(C43),"",C43/Home!$C$23),"")</f>
        <v/>
      </c>
      <c r="G43" s="457" t="str">
        <f>IFERROR(IF(ISBLANK(D43),"",D43/Home!$D$23),"")</f>
        <v/>
      </c>
      <c r="H43" s="729"/>
      <c r="I43" s="673"/>
      <c r="J43" s="572">
        <f t="shared" si="1"/>
        <v>0</v>
      </c>
    </row>
    <row r="44" spans="1:10" x14ac:dyDescent="0.25">
      <c r="A44" s="793" t="s">
        <v>660</v>
      </c>
      <c r="B44" s="788"/>
      <c r="C44" s="666"/>
      <c r="D44" s="567">
        <f t="shared" si="0"/>
        <v>0</v>
      </c>
      <c r="E44" s="692" t="str">
        <f>IFERROR(IF(ISBLANK(B44),"",B44/Home!$B$23),"")</f>
        <v/>
      </c>
      <c r="F44" s="672" t="str">
        <f>IFERROR(IF(ISBLANK(C44),"",C44/Home!$C$23),"")</f>
        <v/>
      </c>
      <c r="G44" s="457" t="str">
        <f>IFERROR(IF(ISBLANK(D44),"",D44/Home!$D$23),"")</f>
        <v/>
      </c>
      <c r="H44" s="729"/>
      <c r="I44" s="673"/>
      <c r="J44" s="572">
        <f t="shared" si="1"/>
        <v>0</v>
      </c>
    </row>
    <row r="45" spans="1:10" x14ac:dyDescent="0.25">
      <c r="A45" s="793" t="s">
        <v>661</v>
      </c>
      <c r="B45" s="788"/>
      <c r="C45" s="666"/>
      <c r="D45" s="567">
        <f t="shared" si="0"/>
        <v>0</v>
      </c>
      <c r="E45" s="692" t="str">
        <f>IFERROR(IF(ISBLANK(B45),"",B45/Home!$B$23),"")</f>
        <v/>
      </c>
      <c r="F45" s="672" t="str">
        <f>IFERROR(IF(ISBLANK(C45),"",C45/Home!$C$23),"")</f>
        <v/>
      </c>
      <c r="G45" s="457" t="str">
        <f>IFERROR(IF(ISBLANK(D45),"",D45/Home!$D$23),"")</f>
        <v/>
      </c>
      <c r="H45" s="729"/>
      <c r="I45" s="673"/>
      <c r="J45" s="572">
        <f t="shared" si="1"/>
        <v>0</v>
      </c>
    </row>
    <row r="46" spans="1:10" x14ac:dyDescent="0.25">
      <c r="A46" s="793" t="s">
        <v>662</v>
      </c>
      <c r="B46" s="788"/>
      <c r="C46" s="666"/>
      <c r="D46" s="567">
        <f t="shared" si="0"/>
        <v>0</v>
      </c>
      <c r="E46" s="692" t="str">
        <f>IFERROR(IF(ISBLANK(B46),"",B46/Home!$B$23),"")</f>
        <v/>
      </c>
      <c r="F46" s="672" t="str">
        <f>IFERROR(IF(ISBLANK(C46),"",C46/Home!$C$23),"")</f>
        <v/>
      </c>
      <c r="G46" s="457" t="str">
        <f>IFERROR(IF(ISBLANK(D46),"",D46/Home!$D$23),"")</f>
        <v/>
      </c>
      <c r="H46" s="729"/>
      <c r="I46" s="673"/>
      <c r="J46" s="572">
        <f t="shared" si="1"/>
        <v>0</v>
      </c>
    </row>
    <row r="47" spans="1:10" x14ac:dyDescent="0.25">
      <c r="A47" s="793" t="s">
        <v>663</v>
      </c>
      <c r="B47" s="788"/>
      <c r="C47" s="666"/>
      <c r="D47" s="567">
        <f t="shared" si="0"/>
        <v>0</v>
      </c>
      <c r="E47" s="692" t="str">
        <f>IFERROR(IF(ISBLANK(B47),"",B47/Home!$B$23),"")</f>
        <v/>
      </c>
      <c r="F47" s="672" t="str">
        <f>IFERROR(IF(ISBLANK(C47),"",C47/Home!$C$23),"")</f>
        <v/>
      </c>
      <c r="G47" s="457" t="str">
        <f>IFERROR(IF(ISBLANK(D47),"",D47/Home!$D$23),"")</f>
        <v/>
      </c>
      <c r="H47" s="729"/>
      <c r="I47" s="673"/>
      <c r="J47" s="572">
        <f t="shared" si="1"/>
        <v>0</v>
      </c>
    </row>
    <row r="48" spans="1:10" x14ac:dyDescent="0.25">
      <c r="A48" s="793" t="s">
        <v>664</v>
      </c>
      <c r="B48" s="788"/>
      <c r="C48" s="666"/>
      <c r="D48" s="567">
        <f t="shared" si="0"/>
        <v>0</v>
      </c>
      <c r="E48" s="692" t="str">
        <f>IFERROR(IF(ISBLANK(B48),"",B48/Home!$B$23),"")</f>
        <v/>
      </c>
      <c r="F48" s="672" t="str">
        <f>IFERROR(IF(ISBLANK(C48),"",C48/Home!$C$23),"")</f>
        <v/>
      </c>
      <c r="G48" s="457" t="str">
        <f>IFERROR(IF(ISBLANK(D48),"",D48/Home!$D$23),"")</f>
        <v/>
      </c>
      <c r="H48" s="729"/>
      <c r="I48" s="673"/>
      <c r="J48" s="572">
        <f t="shared" si="1"/>
        <v>0</v>
      </c>
    </row>
    <row r="49" spans="1:10" x14ac:dyDescent="0.25">
      <c r="A49" s="793" t="s">
        <v>665</v>
      </c>
      <c r="B49" s="788"/>
      <c r="C49" s="666"/>
      <c r="D49" s="567">
        <f t="shared" si="0"/>
        <v>0</v>
      </c>
      <c r="E49" s="692" t="str">
        <f>IFERROR(IF(ISBLANK(B49),"",B49/Home!$B$23),"")</f>
        <v/>
      </c>
      <c r="F49" s="672" t="str">
        <f>IFERROR(IF(ISBLANK(C49),"",C49/Home!$C$23),"")</f>
        <v/>
      </c>
      <c r="G49" s="457" t="str">
        <f>IFERROR(IF(ISBLANK(D49),"",D49/Home!$D$23),"")</f>
        <v/>
      </c>
      <c r="H49" s="729"/>
      <c r="I49" s="673"/>
      <c r="J49" s="572">
        <f t="shared" si="1"/>
        <v>0</v>
      </c>
    </row>
    <row r="50" spans="1:10" x14ac:dyDescent="0.25">
      <c r="A50" s="793" t="s">
        <v>666</v>
      </c>
      <c r="B50" s="788"/>
      <c r="C50" s="666"/>
      <c r="D50" s="567">
        <f t="shared" si="0"/>
        <v>0</v>
      </c>
      <c r="E50" s="692" t="str">
        <f>IFERROR(IF(ISBLANK(B50),"",B50/Home!$B$23),"")</f>
        <v/>
      </c>
      <c r="F50" s="672" t="str">
        <f>IFERROR(IF(ISBLANK(C50),"",C50/Home!$C$23),"")</f>
        <v/>
      </c>
      <c r="G50" s="457" t="str">
        <f>IFERROR(IF(ISBLANK(D50),"",D50/Home!$D$23),"")</f>
        <v/>
      </c>
      <c r="H50" s="729"/>
      <c r="I50" s="673"/>
      <c r="J50" s="572">
        <f t="shared" si="1"/>
        <v>0</v>
      </c>
    </row>
    <row r="51" spans="1:10" x14ac:dyDescent="0.25">
      <c r="A51" s="793" t="s">
        <v>667</v>
      </c>
      <c r="B51" s="788"/>
      <c r="C51" s="666"/>
      <c r="D51" s="567">
        <f t="shared" si="0"/>
        <v>0</v>
      </c>
      <c r="E51" s="692" t="str">
        <f>IFERROR(IF(ISBLANK(B51),"",B51/Home!$B$23),"")</f>
        <v/>
      </c>
      <c r="F51" s="672" t="str">
        <f>IFERROR(IF(ISBLANK(C51),"",C51/Home!$C$23),"")</f>
        <v/>
      </c>
      <c r="G51" s="457" t="str">
        <f>IFERROR(IF(ISBLANK(D51),"",D51/Home!$D$23),"")</f>
        <v/>
      </c>
      <c r="H51" s="729"/>
      <c r="I51" s="673"/>
      <c r="J51" s="572">
        <f t="shared" si="1"/>
        <v>0</v>
      </c>
    </row>
    <row r="52" spans="1:10" x14ac:dyDescent="0.25">
      <c r="A52" s="793" t="s">
        <v>668</v>
      </c>
      <c r="B52" s="788"/>
      <c r="C52" s="666"/>
      <c r="D52" s="567">
        <f t="shared" si="0"/>
        <v>0</v>
      </c>
      <c r="E52" s="692" t="str">
        <f>IFERROR(IF(ISBLANK(B52),"",B52/Home!$B$23),"")</f>
        <v/>
      </c>
      <c r="F52" s="672" t="str">
        <f>IFERROR(IF(ISBLANK(C52),"",C52/Home!$C$23),"")</f>
        <v/>
      </c>
      <c r="G52" s="457" t="str">
        <f>IFERROR(IF(ISBLANK(D52),"",D52/Home!$D$23),"")</f>
        <v/>
      </c>
      <c r="H52" s="729"/>
      <c r="I52" s="673"/>
      <c r="J52" s="572">
        <f t="shared" si="1"/>
        <v>0</v>
      </c>
    </row>
    <row r="53" spans="1:10" x14ac:dyDescent="0.25">
      <c r="A53" s="793" t="s">
        <v>669</v>
      </c>
      <c r="B53" s="788"/>
      <c r="C53" s="666"/>
      <c r="D53" s="567">
        <f t="shared" si="0"/>
        <v>0</v>
      </c>
      <c r="E53" s="692" t="str">
        <f>IFERROR(IF(ISBLANK(B53),"",B53/Home!$B$23),"")</f>
        <v/>
      </c>
      <c r="F53" s="672" t="str">
        <f>IFERROR(IF(ISBLANK(C53),"",C53/Home!$C$23),"")</f>
        <v/>
      </c>
      <c r="G53" s="457" t="str">
        <f>IFERROR(IF(ISBLANK(D53),"",D53/Home!$D$23),"")</f>
        <v/>
      </c>
      <c r="H53" s="729"/>
      <c r="I53" s="673"/>
      <c r="J53" s="572">
        <f t="shared" si="1"/>
        <v>0</v>
      </c>
    </row>
    <row r="54" spans="1:10" x14ac:dyDescent="0.25">
      <c r="A54" s="793" t="s">
        <v>670</v>
      </c>
      <c r="B54" s="788"/>
      <c r="C54" s="666"/>
      <c r="D54" s="567">
        <f t="shared" si="0"/>
        <v>0</v>
      </c>
      <c r="E54" s="692" t="str">
        <f>IFERROR(IF(ISBLANK(B54),"",B54/Home!$B$23),"")</f>
        <v/>
      </c>
      <c r="F54" s="672" t="str">
        <f>IFERROR(IF(ISBLANK(C54),"",C54/Home!$C$23),"")</f>
        <v/>
      </c>
      <c r="G54" s="457" t="str">
        <f>IFERROR(IF(ISBLANK(D54),"",D54/Home!$D$23),"")</f>
        <v/>
      </c>
      <c r="H54" s="729"/>
      <c r="I54" s="673"/>
      <c r="J54" s="572">
        <f t="shared" si="1"/>
        <v>0</v>
      </c>
    </row>
    <row r="55" spans="1:10" x14ac:dyDescent="0.25">
      <c r="A55" s="793" t="s">
        <v>671</v>
      </c>
      <c r="B55" s="788"/>
      <c r="C55" s="666"/>
      <c r="D55" s="567">
        <f t="shared" si="0"/>
        <v>0</v>
      </c>
      <c r="E55" s="692" t="str">
        <f>IFERROR(IF(ISBLANK(B55),"",B55/Home!$B$23),"")</f>
        <v/>
      </c>
      <c r="F55" s="672" t="str">
        <f>IFERROR(IF(ISBLANK(C55),"",C55/Home!$C$23),"")</f>
        <v/>
      </c>
      <c r="G55" s="457" t="str">
        <f>IFERROR(IF(ISBLANK(D55),"",D55/Home!$D$23),"")</f>
        <v/>
      </c>
      <c r="H55" s="729"/>
      <c r="I55" s="673"/>
      <c r="J55" s="572">
        <f t="shared" si="1"/>
        <v>0</v>
      </c>
    </row>
    <row r="56" spans="1:10" x14ac:dyDescent="0.25">
      <c r="A56" s="793" t="s">
        <v>672</v>
      </c>
      <c r="B56" s="788"/>
      <c r="C56" s="666"/>
      <c r="D56" s="567">
        <f t="shared" si="0"/>
        <v>0</v>
      </c>
      <c r="E56" s="692" t="str">
        <f>IFERROR(IF(ISBLANK(B56),"",B56/Home!$B$23),"")</f>
        <v/>
      </c>
      <c r="F56" s="672" t="str">
        <f>IFERROR(IF(ISBLANK(C56),"",C56/Home!$C$23),"")</f>
        <v/>
      </c>
      <c r="G56" s="457" t="str">
        <f>IFERROR(IF(ISBLANK(D56),"",D56/Home!$D$23),"")</f>
        <v/>
      </c>
      <c r="H56" s="729"/>
      <c r="I56" s="673"/>
      <c r="J56" s="572">
        <f t="shared" si="1"/>
        <v>0</v>
      </c>
    </row>
    <row r="57" spans="1:10" x14ac:dyDescent="0.25">
      <c r="A57" s="793" t="s">
        <v>673</v>
      </c>
      <c r="B57" s="788"/>
      <c r="C57" s="666"/>
      <c r="D57" s="567">
        <f t="shared" si="0"/>
        <v>0</v>
      </c>
      <c r="E57" s="692" t="str">
        <f>IFERROR(IF(ISBLANK(B57),"",B57/Home!$B$23),"")</f>
        <v/>
      </c>
      <c r="F57" s="672" t="str">
        <f>IFERROR(IF(ISBLANK(C57),"",C57/Home!$C$23),"")</f>
        <v/>
      </c>
      <c r="G57" s="457" t="str">
        <f>IFERROR(IF(ISBLANK(D57),"",D57/Home!$D$23),"")</f>
        <v/>
      </c>
      <c r="H57" s="729"/>
      <c r="I57" s="673"/>
      <c r="J57" s="572">
        <f t="shared" si="1"/>
        <v>0</v>
      </c>
    </row>
    <row r="58" spans="1:10" x14ac:dyDescent="0.25">
      <c r="A58" s="793" t="s">
        <v>674</v>
      </c>
      <c r="B58" s="788"/>
      <c r="C58" s="666"/>
      <c r="D58" s="567">
        <f t="shared" si="0"/>
        <v>0</v>
      </c>
      <c r="E58" s="692" t="str">
        <f>IFERROR(IF(ISBLANK(B58),"",B58/Home!$B$23),"")</f>
        <v/>
      </c>
      <c r="F58" s="672" t="str">
        <f>IFERROR(IF(ISBLANK(C58),"",C58/Home!$C$23),"")</f>
        <v/>
      </c>
      <c r="G58" s="457" t="str">
        <f>IFERROR(IF(ISBLANK(D58),"",D58/Home!$D$23),"")</f>
        <v/>
      </c>
      <c r="H58" s="729"/>
      <c r="I58" s="673"/>
      <c r="J58" s="572">
        <f t="shared" si="1"/>
        <v>0</v>
      </c>
    </row>
    <row r="59" spans="1:10" x14ac:dyDescent="0.25">
      <c r="A59" s="793" t="s">
        <v>675</v>
      </c>
      <c r="B59" s="788"/>
      <c r="C59" s="666"/>
      <c r="D59" s="567">
        <f t="shared" si="0"/>
        <v>0</v>
      </c>
      <c r="E59" s="692" t="str">
        <f>IFERROR(IF(ISBLANK(B59),"",B59/Home!$B$23),"")</f>
        <v/>
      </c>
      <c r="F59" s="672" t="str">
        <f>IFERROR(IF(ISBLANK(C59),"",C59/Home!$C$23),"")</f>
        <v/>
      </c>
      <c r="G59" s="457" t="str">
        <f>IFERROR(IF(ISBLANK(D59),"",D59/Home!$D$23),"")</f>
        <v/>
      </c>
      <c r="H59" s="729"/>
      <c r="I59" s="673"/>
      <c r="J59" s="572">
        <f t="shared" si="1"/>
        <v>0</v>
      </c>
    </row>
    <row r="60" spans="1:10" x14ac:dyDescent="0.25">
      <c r="A60" s="793" t="s">
        <v>676</v>
      </c>
      <c r="B60" s="788"/>
      <c r="C60" s="666"/>
      <c r="D60" s="567">
        <f t="shared" si="0"/>
        <v>0</v>
      </c>
      <c r="E60" s="692" t="str">
        <f>IFERROR(IF(ISBLANK(B60),"",B60/Home!$B$23),"")</f>
        <v/>
      </c>
      <c r="F60" s="672" t="str">
        <f>IFERROR(IF(ISBLANK(C60),"",C60/Home!$C$23),"")</f>
        <v/>
      </c>
      <c r="G60" s="457" t="str">
        <f>IFERROR(IF(ISBLANK(D60),"",D60/Home!$D$23),"")</f>
        <v/>
      </c>
      <c r="H60" s="729"/>
      <c r="I60" s="673"/>
      <c r="J60" s="572">
        <f t="shared" si="1"/>
        <v>0</v>
      </c>
    </row>
    <row r="61" spans="1:10" x14ac:dyDescent="0.25">
      <c r="A61" s="793" t="s">
        <v>738</v>
      </c>
      <c r="B61" s="788"/>
      <c r="C61" s="666"/>
      <c r="D61" s="567">
        <f t="shared" si="0"/>
        <v>0</v>
      </c>
      <c r="E61" s="692" t="str">
        <f>IFERROR(IF(ISBLANK(B61),"",B61/Home!$B$23),"")</f>
        <v/>
      </c>
      <c r="F61" s="672" t="str">
        <f>IFERROR(IF(ISBLANK(C61),"",C61/Home!$C$23),"")</f>
        <v/>
      </c>
      <c r="G61" s="457" t="str">
        <f>IFERROR(IF(ISBLANK(D61),"",D61/Home!$D$23),"")</f>
        <v/>
      </c>
      <c r="H61" s="729"/>
      <c r="I61" s="673"/>
      <c r="J61" s="572">
        <f t="shared" si="1"/>
        <v>0</v>
      </c>
    </row>
    <row r="62" spans="1:10" x14ac:dyDescent="0.25">
      <c r="A62" s="793" t="s">
        <v>677</v>
      </c>
      <c r="B62" s="788"/>
      <c r="C62" s="666"/>
      <c r="D62" s="567">
        <f t="shared" si="0"/>
        <v>0</v>
      </c>
      <c r="E62" s="692" t="str">
        <f>IFERROR(IF(ISBLANK(B62),"",B62/Home!$B$23),"")</f>
        <v/>
      </c>
      <c r="F62" s="672" t="str">
        <f>IFERROR(IF(ISBLANK(C62),"",C62/Home!$C$23),"")</f>
        <v/>
      </c>
      <c r="G62" s="457" t="str">
        <f>IFERROR(IF(ISBLANK(D62),"",D62/Home!$D$23),"")</f>
        <v/>
      </c>
      <c r="H62" s="729"/>
      <c r="I62" s="673"/>
      <c r="J62" s="572">
        <f t="shared" si="1"/>
        <v>0</v>
      </c>
    </row>
    <row r="63" spans="1:10" x14ac:dyDescent="0.25">
      <c r="A63" s="793" t="s">
        <v>678</v>
      </c>
      <c r="B63" s="788"/>
      <c r="C63" s="666"/>
      <c r="D63" s="567">
        <f t="shared" si="0"/>
        <v>0</v>
      </c>
      <c r="E63" s="692" t="str">
        <f>IFERROR(IF(ISBLANK(B63),"",B63/Home!$B$23),"")</f>
        <v/>
      </c>
      <c r="F63" s="672" t="str">
        <f>IFERROR(IF(ISBLANK(C63),"",C63/Home!$C$23),"")</f>
        <v/>
      </c>
      <c r="G63" s="457" t="str">
        <f>IFERROR(IF(ISBLANK(D63),"",D63/Home!$D$23),"")</f>
        <v/>
      </c>
      <c r="H63" s="729"/>
      <c r="I63" s="673"/>
      <c r="J63" s="572">
        <f t="shared" si="1"/>
        <v>0</v>
      </c>
    </row>
    <row r="64" spans="1:10" x14ac:dyDescent="0.25">
      <c r="A64" s="793" t="s">
        <v>739</v>
      </c>
      <c r="B64" s="788"/>
      <c r="C64" s="666"/>
      <c r="D64" s="567">
        <f t="shared" si="0"/>
        <v>0</v>
      </c>
      <c r="E64" s="692" t="str">
        <f>IFERROR(IF(ISBLANK(B64),"",B64/Home!$B$23),"")</f>
        <v/>
      </c>
      <c r="F64" s="672" t="str">
        <f>IFERROR(IF(ISBLANK(C64),"",C64/Home!$C$23),"")</f>
        <v/>
      </c>
      <c r="G64" s="457" t="str">
        <f>IFERROR(IF(ISBLANK(D64),"",D64/Home!$D$23),"")</f>
        <v/>
      </c>
      <c r="H64" s="729"/>
      <c r="I64" s="673"/>
      <c r="J64" s="572">
        <f t="shared" si="1"/>
        <v>0</v>
      </c>
    </row>
    <row r="65" spans="1:10" x14ac:dyDescent="0.25">
      <c r="A65" s="793" t="s">
        <v>679</v>
      </c>
      <c r="B65" s="788"/>
      <c r="C65" s="666"/>
      <c r="D65" s="567">
        <f t="shared" si="0"/>
        <v>0</v>
      </c>
      <c r="E65" s="692" t="str">
        <f>IFERROR(IF(ISBLANK(B65),"",B65/Home!$B$23),"")</f>
        <v/>
      </c>
      <c r="F65" s="672" t="str">
        <f>IFERROR(IF(ISBLANK(C65),"",C65/Home!$C$23),"")</f>
        <v/>
      </c>
      <c r="G65" s="457" t="str">
        <f>IFERROR(IF(ISBLANK(D65),"",D65/Home!$D$23),"")</f>
        <v/>
      </c>
      <c r="H65" s="729"/>
      <c r="I65" s="673"/>
      <c r="J65" s="572">
        <f t="shared" si="1"/>
        <v>0</v>
      </c>
    </row>
    <row r="66" spans="1:10" x14ac:dyDescent="0.25">
      <c r="A66" s="793" t="s">
        <v>680</v>
      </c>
      <c r="B66" s="788"/>
      <c r="C66" s="666"/>
      <c r="D66" s="567">
        <f t="shared" si="0"/>
        <v>0</v>
      </c>
      <c r="E66" s="692" t="str">
        <f>IFERROR(IF(ISBLANK(B66),"",B66/Home!$B$23),"")</f>
        <v/>
      </c>
      <c r="F66" s="672" t="str">
        <f>IFERROR(IF(ISBLANK(C66),"",C66/Home!$C$23),"")</f>
        <v/>
      </c>
      <c r="G66" s="457" t="str">
        <f>IFERROR(IF(ISBLANK(D66),"",D66/Home!$D$23),"")</f>
        <v/>
      </c>
      <c r="H66" s="729"/>
      <c r="I66" s="673"/>
      <c r="J66" s="572">
        <f t="shared" si="1"/>
        <v>0</v>
      </c>
    </row>
    <row r="67" spans="1:10" x14ac:dyDescent="0.25">
      <c r="A67" s="793" t="s">
        <v>681</v>
      </c>
      <c r="B67" s="788"/>
      <c r="C67" s="666"/>
      <c r="D67" s="567">
        <f t="shared" si="0"/>
        <v>0</v>
      </c>
      <c r="E67" s="692" t="str">
        <f>IFERROR(IF(ISBLANK(B67),"",B67/Home!$B$23),"")</f>
        <v/>
      </c>
      <c r="F67" s="672" t="str">
        <f>IFERROR(IF(ISBLANK(C67),"",C67/Home!$C$23),"")</f>
        <v/>
      </c>
      <c r="G67" s="457" t="str">
        <f>IFERROR(IF(ISBLANK(D67),"",D67/Home!$D$23),"")</f>
        <v/>
      </c>
      <c r="H67" s="729"/>
      <c r="I67" s="673"/>
      <c r="J67" s="572">
        <f t="shared" si="1"/>
        <v>0</v>
      </c>
    </row>
    <row r="68" spans="1:10" x14ac:dyDescent="0.25">
      <c r="A68" s="793" t="s">
        <v>682</v>
      </c>
      <c r="B68" s="788"/>
      <c r="C68" s="666"/>
      <c r="D68" s="567">
        <f t="shared" si="0"/>
        <v>0</v>
      </c>
      <c r="E68" s="692" t="str">
        <f>IFERROR(IF(ISBLANK(B68),"",B68/Home!$B$23),"")</f>
        <v/>
      </c>
      <c r="F68" s="672" t="str">
        <f>IFERROR(IF(ISBLANK(C68),"",C68/Home!$C$23),"")</f>
        <v/>
      </c>
      <c r="G68" s="457" t="str">
        <f>IFERROR(IF(ISBLANK(D68),"",D68/Home!$D$23),"")</f>
        <v/>
      </c>
      <c r="H68" s="729"/>
      <c r="I68" s="673"/>
      <c r="J68" s="572">
        <f t="shared" si="1"/>
        <v>0</v>
      </c>
    </row>
    <row r="69" spans="1:10" x14ac:dyDescent="0.25">
      <c r="A69" s="793" t="s">
        <v>683</v>
      </c>
      <c r="B69" s="788"/>
      <c r="C69" s="666"/>
      <c r="D69" s="567">
        <f t="shared" si="0"/>
        <v>0</v>
      </c>
      <c r="E69" s="692" t="str">
        <f>IFERROR(IF(ISBLANK(B69),"",B69/Home!$B$23),"")</f>
        <v/>
      </c>
      <c r="F69" s="672" t="str">
        <f>IFERROR(IF(ISBLANK(C69),"",C69/Home!$C$23),"")</f>
        <v/>
      </c>
      <c r="G69" s="457" t="str">
        <f>IFERROR(IF(ISBLANK(D69),"",D69/Home!$D$23),"")</f>
        <v/>
      </c>
      <c r="H69" s="729"/>
      <c r="I69" s="673"/>
      <c r="J69" s="572">
        <f t="shared" si="1"/>
        <v>0</v>
      </c>
    </row>
    <row r="70" spans="1:10" x14ac:dyDescent="0.25">
      <c r="A70" s="793" t="s">
        <v>684</v>
      </c>
      <c r="B70" s="788"/>
      <c r="C70" s="666"/>
      <c r="D70" s="567">
        <f t="shared" si="0"/>
        <v>0</v>
      </c>
      <c r="E70" s="692" t="str">
        <f>IFERROR(IF(ISBLANK(B70),"",B70/Home!$B$23),"")</f>
        <v/>
      </c>
      <c r="F70" s="672" t="str">
        <f>IFERROR(IF(ISBLANK(C70),"",C70/Home!$C$23),"")</f>
        <v/>
      </c>
      <c r="G70" s="457" t="str">
        <f>IFERROR(IF(ISBLANK(D70),"",D70/Home!$D$23),"")</f>
        <v/>
      </c>
      <c r="H70" s="729"/>
      <c r="I70" s="673"/>
      <c r="J70" s="572">
        <f t="shared" si="1"/>
        <v>0</v>
      </c>
    </row>
    <row r="71" spans="1:10" x14ac:dyDescent="0.25">
      <c r="A71" s="793" t="s">
        <v>685</v>
      </c>
      <c r="B71" s="788"/>
      <c r="C71" s="666"/>
      <c r="D71" s="567">
        <f t="shared" si="0"/>
        <v>0</v>
      </c>
      <c r="E71" s="692" t="str">
        <f>IFERROR(IF(ISBLANK(B71),"",B71/Home!$B$23),"")</f>
        <v/>
      </c>
      <c r="F71" s="672" t="str">
        <f>IFERROR(IF(ISBLANK(C71),"",C71/Home!$C$23),"")</f>
        <v/>
      </c>
      <c r="G71" s="457" t="str">
        <f>IFERROR(IF(ISBLANK(D71),"",D71/Home!$D$23),"")</f>
        <v/>
      </c>
      <c r="H71" s="729"/>
      <c r="I71" s="673"/>
      <c r="J71" s="572">
        <f t="shared" si="1"/>
        <v>0</v>
      </c>
    </row>
    <row r="72" spans="1:10" x14ac:dyDescent="0.25">
      <c r="A72" s="793" t="s">
        <v>686</v>
      </c>
      <c r="B72" s="788"/>
      <c r="C72" s="666"/>
      <c r="D72" s="567">
        <f t="shared" si="0"/>
        <v>0</v>
      </c>
      <c r="E72" s="692" t="str">
        <f>IFERROR(IF(ISBLANK(B72),"",B72/Home!$B$23),"")</f>
        <v/>
      </c>
      <c r="F72" s="672" t="str">
        <f>IFERROR(IF(ISBLANK(C72),"",C72/Home!$C$23),"")</f>
        <v/>
      </c>
      <c r="G72" s="457" t="str">
        <f>IFERROR(IF(ISBLANK(D72),"",D72/Home!$D$23),"")</f>
        <v/>
      </c>
      <c r="H72" s="729"/>
      <c r="I72" s="673"/>
      <c r="J72" s="572">
        <f t="shared" si="1"/>
        <v>0</v>
      </c>
    </row>
    <row r="73" spans="1:10" x14ac:dyDescent="0.25">
      <c r="A73" s="793" t="s">
        <v>687</v>
      </c>
      <c r="B73" s="788"/>
      <c r="C73" s="666"/>
      <c r="D73" s="567">
        <f t="shared" si="0"/>
        <v>0</v>
      </c>
      <c r="E73" s="692" t="str">
        <f>IFERROR(IF(ISBLANK(B73),"",B73/Home!$B$23),"")</f>
        <v/>
      </c>
      <c r="F73" s="672" t="str">
        <f>IFERROR(IF(ISBLANK(C73),"",C73/Home!$C$23),"")</f>
        <v/>
      </c>
      <c r="G73" s="457" t="str">
        <f>IFERROR(IF(ISBLANK(D73),"",D73/Home!$D$23),"")</f>
        <v/>
      </c>
      <c r="H73" s="729"/>
      <c r="I73" s="673"/>
      <c r="J73" s="572">
        <f t="shared" si="1"/>
        <v>0</v>
      </c>
    </row>
    <row r="74" spans="1:10" x14ac:dyDescent="0.25">
      <c r="A74" s="793" t="s">
        <v>688</v>
      </c>
      <c r="B74" s="788"/>
      <c r="C74" s="666"/>
      <c r="D74" s="567">
        <f t="shared" si="0"/>
        <v>0</v>
      </c>
      <c r="E74" s="692" t="str">
        <f>IFERROR(IF(ISBLANK(B74),"",B74/Home!$B$23),"")</f>
        <v/>
      </c>
      <c r="F74" s="672" t="str">
        <f>IFERROR(IF(ISBLANK(C74),"",C74/Home!$C$23),"")</f>
        <v/>
      </c>
      <c r="G74" s="457" t="str">
        <f>IFERROR(IF(ISBLANK(D74),"",D74/Home!$D$23),"")</f>
        <v/>
      </c>
      <c r="H74" s="729"/>
      <c r="I74" s="673"/>
      <c r="J74" s="572">
        <f t="shared" si="1"/>
        <v>0</v>
      </c>
    </row>
    <row r="75" spans="1:10" x14ac:dyDescent="0.25">
      <c r="A75" s="793" t="s">
        <v>689</v>
      </c>
      <c r="B75" s="788"/>
      <c r="C75" s="666"/>
      <c r="D75" s="567">
        <f t="shared" si="0"/>
        <v>0</v>
      </c>
      <c r="E75" s="692" t="str">
        <f>IFERROR(IF(ISBLANK(B75),"",B75/Home!$B$23),"")</f>
        <v/>
      </c>
      <c r="F75" s="672" t="str">
        <f>IFERROR(IF(ISBLANK(C75),"",C75/Home!$C$23),"")</f>
        <v/>
      </c>
      <c r="G75" s="457" t="str">
        <f>IFERROR(IF(ISBLANK(D75),"",D75/Home!$D$23),"")</f>
        <v/>
      </c>
      <c r="H75" s="729"/>
      <c r="I75" s="673"/>
      <c r="J75" s="572">
        <f t="shared" si="1"/>
        <v>0</v>
      </c>
    </row>
    <row r="76" spans="1:10" x14ac:dyDescent="0.25">
      <c r="A76" s="793" t="s">
        <v>690</v>
      </c>
      <c r="B76" s="875"/>
      <c r="C76" s="876"/>
      <c r="D76" s="559">
        <f t="shared" si="0"/>
        <v>0</v>
      </c>
      <c r="E76" s="877" t="str">
        <f>IFERROR(IF(ISBLANK(B76),"",B76/Home!$B$23),"")</f>
        <v/>
      </c>
      <c r="F76" s="878" t="str">
        <f>IFERROR(IF(ISBLANK(C76),"",C76/Home!$C$23),"")</f>
        <v/>
      </c>
      <c r="G76" s="456" t="str">
        <f>IFERROR(IF(ISBLANK(D76),"",D76/Home!$D$23),"")</f>
        <v/>
      </c>
      <c r="H76" s="879"/>
      <c r="I76" s="880"/>
      <c r="J76" s="564">
        <f t="shared" si="1"/>
        <v>0</v>
      </c>
    </row>
    <row r="77" spans="1:10" ht="15.75" thickBot="1" x14ac:dyDescent="0.3">
      <c r="A77" s="796" t="s">
        <v>736</v>
      </c>
      <c r="B77" s="837"/>
      <c r="C77" s="791"/>
      <c r="D77" s="575">
        <f t="shared" si="0"/>
        <v>0</v>
      </c>
      <c r="E77" s="693"/>
      <c r="F77" s="829"/>
      <c r="G77" s="458"/>
      <c r="H77" s="730"/>
      <c r="I77" s="677"/>
      <c r="J77" s="577">
        <f t="shared" si="1"/>
        <v>0</v>
      </c>
    </row>
    <row r="78" spans="1:10" ht="36" customHeight="1" x14ac:dyDescent="0.25">
      <c r="A78" s="1002" t="s">
        <v>935</v>
      </c>
      <c r="B78" s="1003"/>
      <c r="C78" s="1003"/>
      <c r="D78" s="1003"/>
      <c r="E78" s="1003"/>
      <c r="F78" s="1003"/>
      <c r="G78" s="1003"/>
      <c r="H78" s="1003"/>
      <c r="I78" s="1003"/>
      <c r="J78" s="1004"/>
    </row>
    <row r="79" spans="1:10" x14ac:dyDescent="0.25">
      <c r="A79" s="871" t="s">
        <v>691</v>
      </c>
      <c r="B79" s="872"/>
      <c r="C79" s="872"/>
      <c r="D79" s="775"/>
      <c r="E79" s="552"/>
      <c r="F79" s="552"/>
      <c r="G79" s="552"/>
      <c r="H79" s="873"/>
      <c r="I79" s="873"/>
      <c r="J79" s="874"/>
    </row>
    <row r="80" spans="1:10" x14ac:dyDescent="0.25">
      <c r="A80" s="832"/>
      <c r="B80" s="833"/>
      <c r="C80" s="774"/>
      <c r="D80" s="580">
        <f t="shared" ref="D80:D89" si="2">SUM(B80:C80)</f>
        <v>0</v>
      </c>
      <c r="E80" s="831" t="str">
        <f>IFERROR(IF(ISBLANK(B80),"",B80/Home!$B$23),"")</f>
        <v/>
      </c>
      <c r="F80" s="779" t="str">
        <f>IFERROR(IF(ISBLANK(C80),"",C80/Home!$C$23),"")</f>
        <v/>
      </c>
      <c r="G80" s="455" t="str">
        <f>IFERROR(IF(ISBLANK(D80),"",D80/Home!$D$23),"")</f>
        <v/>
      </c>
      <c r="H80" s="827"/>
      <c r="I80" s="781"/>
      <c r="J80" s="582">
        <f>SUM(H80:I80)</f>
        <v>0</v>
      </c>
    </row>
    <row r="81" spans="1:10" x14ac:dyDescent="0.25">
      <c r="A81" s="834"/>
      <c r="B81" s="835"/>
      <c r="C81" s="666"/>
      <c r="D81" s="567">
        <f t="shared" si="2"/>
        <v>0</v>
      </c>
      <c r="E81" s="830" t="str">
        <f>IFERROR(IF(ISBLANK(B81),"",B81/Home!$B$23),"")</f>
        <v/>
      </c>
      <c r="F81" s="672" t="str">
        <f>IFERROR(IF(ISBLANK(C81),"",C81/Home!$C$23),"")</f>
        <v/>
      </c>
      <c r="G81" s="457" t="str">
        <f>IFERROR(IF(ISBLANK(D81),"",D81/Home!$D$23),"")</f>
        <v/>
      </c>
      <c r="H81" s="729"/>
      <c r="I81" s="673"/>
      <c r="J81" s="572">
        <f t="shared" ref="J81:J84" si="3">SUM(H81:I81)</f>
        <v>0</v>
      </c>
    </row>
    <row r="82" spans="1:10" x14ac:dyDescent="0.25">
      <c r="A82" s="834"/>
      <c r="B82" s="835"/>
      <c r="C82" s="666"/>
      <c r="D82" s="567">
        <f t="shared" si="2"/>
        <v>0</v>
      </c>
      <c r="E82" s="830" t="str">
        <f>IFERROR(IF(ISBLANK(B82),"",B82/Home!$B$23),"")</f>
        <v/>
      </c>
      <c r="F82" s="672" t="str">
        <f>IFERROR(IF(ISBLANK(C82),"",C82/Home!$C$23),"")</f>
        <v/>
      </c>
      <c r="G82" s="457" t="str">
        <f>IFERROR(IF(ISBLANK(D82),"",D82/Home!$D$23),"")</f>
        <v/>
      </c>
      <c r="H82" s="729"/>
      <c r="I82" s="673"/>
      <c r="J82" s="572">
        <f t="shared" si="3"/>
        <v>0</v>
      </c>
    </row>
    <row r="83" spans="1:10" x14ac:dyDescent="0.25">
      <c r="A83" s="834"/>
      <c r="B83" s="835"/>
      <c r="C83" s="666"/>
      <c r="D83" s="567">
        <f t="shared" si="2"/>
        <v>0</v>
      </c>
      <c r="E83" s="830" t="str">
        <f>IFERROR(IF(ISBLANK(B83),"",B83/Home!$B$23),"")</f>
        <v/>
      </c>
      <c r="F83" s="672" t="str">
        <f>IFERROR(IF(ISBLANK(C83),"",C83/Home!$C$23),"")</f>
        <v/>
      </c>
      <c r="G83" s="457" t="str">
        <f>IFERROR(IF(ISBLANK(D83),"",D83/Home!$D$23),"")</f>
        <v/>
      </c>
      <c r="H83" s="729"/>
      <c r="I83" s="673"/>
      <c r="J83" s="572">
        <f t="shared" si="3"/>
        <v>0</v>
      </c>
    </row>
    <row r="84" spans="1:10" x14ac:dyDescent="0.25">
      <c r="A84" s="834"/>
      <c r="B84" s="835"/>
      <c r="C84" s="666"/>
      <c r="D84" s="567">
        <f t="shared" si="2"/>
        <v>0</v>
      </c>
      <c r="E84" s="830" t="str">
        <f>IFERROR(IF(ISBLANK(B84),"",B84/Home!$B$23),"")</f>
        <v/>
      </c>
      <c r="F84" s="672" t="str">
        <f>IFERROR(IF(ISBLANK(C84),"",C84/Home!$C$23),"")</f>
        <v/>
      </c>
      <c r="G84" s="457" t="str">
        <f>IFERROR(IF(ISBLANK(D84),"",D84/Home!$D$23),"")</f>
        <v/>
      </c>
      <c r="H84" s="729"/>
      <c r="I84" s="673"/>
      <c r="J84" s="572">
        <f t="shared" si="3"/>
        <v>0</v>
      </c>
    </row>
    <row r="85" spans="1:10" x14ac:dyDescent="0.25">
      <c r="A85" s="834"/>
      <c r="B85" s="835"/>
      <c r="C85" s="666"/>
      <c r="D85" s="567">
        <f t="shared" si="2"/>
        <v>0</v>
      </c>
      <c r="E85" s="830" t="str">
        <f>IFERROR(IF(ISBLANK(B85),"",B85/Home!$B$23),"")</f>
        <v/>
      </c>
      <c r="F85" s="672" t="str">
        <f>IFERROR(IF(ISBLANK(C85),"",C85/Home!$C$23),"")</f>
        <v/>
      </c>
      <c r="G85" s="457" t="str">
        <f>IFERROR(IF(ISBLANK(D85),"",D85/Home!$D$23),"")</f>
        <v/>
      </c>
      <c r="H85" s="729"/>
      <c r="I85" s="673"/>
      <c r="J85" s="572">
        <f t="shared" ref="J85:J89" si="4">SUM(H85:I85)</f>
        <v>0</v>
      </c>
    </row>
    <row r="86" spans="1:10" x14ac:dyDescent="0.25">
      <c r="A86" s="834"/>
      <c r="B86" s="835"/>
      <c r="C86" s="666"/>
      <c r="D86" s="567">
        <f t="shared" si="2"/>
        <v>0</v>
      </c>
      <c r="E86" s="830" t="str">
        <f>IFERROR(IF(ISBLANK(B86),"",B86/Home!$B$23),"")</f>
        <v/>
      </c>
      <c r="F86" s="672" t="str">
        <f>IFERROR(IF(ISBLANK(C86),"",C86/Home!$C$23),"")</f>
        <v/>
      </c>
      <c r="G86" s="457" t="str">
        <f>IFERROR(IF(ISBLANK(D86),"",D86/Home!$D$23),"")</f>
        <v/>
      </c>
      <c r="H86" s="729"/>
      <c r="I86" s="673"/>
      <c r="J86" s="572">
        <f t="shared" si="4"/>
        <v>0</v>
      </c>
    </row>
    <row r="87" spans="1:10" x14ac:dyDescent="0.25">
      <c r="A87" s="834"/>
      <c r="B87" s="835"/>
      <c r="C87" s="666"/>
      <c r="D87" s="567">
        <f t="shared" si="2"/>
        <v>0</v>
      </c>
      <c r="E87" s="830" t="str">
        <f>IFERROR(IF(ISBLANK(B87),"",B87/Home!$B$23),"")</f>
        <v/>
      </c>
      <c r="F87" s="672" t="str">
        <f>IFERROR(IF(ISBLANK(C87),"",C87/Home!$C$23),"")</f>
        <v/>
      </c>
      <c r="G87" s="457" t="str">
        <f>IFERROR(IF(ISBLANK(D87),"",D87/Home!$D$23),"")</f>
        <v/>
      </c>
      <c r="H87" s="729"/>
      <c r="I87" s="673"/>
      <c r="J87" s="572">
        <f t="shared" si="4"/>
        <v>0</v>
      </c>
    </row>
    <row r="88" spans="1:10" x14ac:dyDescent="0.25">
      <c r="A88" s="834"/>
      <c r="B88" s="835"/>
      <c r="C88" s="666"/>
      <c r="D88" s="567">
        <f t="shared" si="2"/>
        <v>0</v>
      </c>
      <c r="E88" s="830" t="str">
        <f>IFERROR(IF(ISBLANK(B88),"",B88/Home!$B$23),"")</f>
        <v/>
      </c>
      <c r="F88" s="672" t="str">
        <f>IFERROR(IF(ISBLANK(C88),"",C88/Home!$C$23),"")</f>
        <v/>
      </c>
      <c r="G88" s="457" t="str">
        <f>IFERROR(IF(ISBLANK(D88),"",D88/Home!$D$23),"")</f>
        <v/>
      </c>
      <c r="H88" s="729"/>
      <c r="I88" s="673"/>
      <c r="J88" s="572">
        <f t="shared" si="4"/>
        <v>0</v>
      </c>
    </row>
    <row r="89" spans="1:10" ht="15.75" thickBot="1" x14ac:dyDescent="0.3">
      <c r="A89" s="836"/>
      <c r="B89" s="837"/>
      <c r="C89" s="678"/>
      <c r="D89" s="575">
        <f t="shared" si="2"/>
        <v>0</v>
      </c>
      <c r="E89" s="829" t="str">
        <f>IFERROR(IF(ISBLANK(B89),"",B89/Home!$B$23),"")</f>
        <v/>
      </c>
      <c r="F89" s="679" t="str">
        <f>IFERROR(IF(ISBLANK(C89),"",C89/Home!$C$23),"")</f>
        <v/>
      </c>
      <c r="G89" s="458" t="str">
        <f>IFERROR(IF(ISBLANK(D89),"",D89/Home!$D$23),"")</f>
        <v/>
      </c>
      <c r="H89" s="730"/>
      <c r="I89" s="677"/>
      <c r="J89" s="577">
        <f t="shared" si="4"/>
        <v>0</v>
      </c>
    </row>
  </sheetData>
  <sheetProtection algorithmName="SHA-512" hashValue="8YWOQBnM/hiJ8kfBcj5A7n5bHsiaJ6YsmcCPh0lXbJcDWynEcWJjLwh7am//rAHZXL/h0NS7cGASpfSf+z+CYA==" saltValue="E/yr/auoaT2mYAfEw8nmMQ==" spinCount="100000" sheet="1" objects="1" scenarios="1"/>
  <mergeCells count="2">
    <mergeCell ref="A13:D13"/>
    <mergeCell ref="A78:J78"/>
  </mergeCells>
  <conditionalFormatting sqref="H17:I76 H80:I89">
    <cfRule type="expression" dxfId="149" priority="14">
      <formula>IF(AND(B17&gt;0,ISBLANK(H17)),TRUE,FALSE)</formula>
    </cfRule>
  </conditionalFormatting>
  <conditionalFormatting sqref="B17:C76 B80:C89">
    <cfRule type="expression" dxfId="148" priority="13">
      <formula>IF(AND(H17&gt;0,ISBLANK(B17)),TRUE,FALSE)</formula>
    </cfRule>
  </conditionalFormatting>
  <conditionalFormatting sqref="H79:I79">
    <cfRule type="expression" dxfId="147" priority="4">
      <formula>IF(AND(B79&gt;0,ISBLANK(H79)),TRUE,FALSE)</formula>
    </cfRule>
  </conditionalFormatting>
  <conditionalFormatting sqref="B79:C79">
    <cfRule type="expression" dxfId="146" priority="3">
      <formula>IF(AND(H79&gt;0,ISBLANK(B79)),TRUE,FALSE)</formula>
    </cfRule>
  </conditionalFormatting>
  <conditionalFormatting sqref="H77:I77">
    <cfRule type="expression" dxfId="145" priority="2">
      <formula>IF(AND(B77&gt;0,ISBLANK(H77)),TRUE,FALSE)</formula>
    </cfRule>
  </conditionalFormatting>
  <conditionalFormatting sqref="B77:C77">
    <cfRule type="expression" dxfId="144" priority="1">
      <formula>IF(AND(H77&gt;0,ISBLANK(B77)),TRUE,FALSE)</formula>
    </cfRule>
  </conditionalFormatting>
  <dataValidations count="2">
    <dataValidation type="decimal" operator="greaterThanOrEqual" allowBlank="1" showInputMessage="1" showErrorMessage="1" error="Please enter a dollar amount greater than or equal to $0.00." sqref="D16:F16 B17:C39 B79:C89" xr:uid="{00000000-0002-0000-0100-000000000000}">
      <formula1>0</formula1>
    </dataValidation>
    <dataValidation type="whole" operator="greaterThanOrEqual" allowBlank="1" showInputMessage="1" showErrorMessage="1" error="Please enter a whole number greater than or equal to 0." sqref="H17:I39 H79:J89 J16:J77" xr:uid="{00000000-0002-0000-0100-000001000000}">
      <formula1>0</formula1>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pageSetUpPr fitToPage="1"/>
  </sheetPr>
  <dimension ref="A1:AF196"/>
  <sheetViews>
    <sheetView topLeftCell="A7" zoomScaleNormal="100" workbookViewId="0">
      <selection activeCell="H22" sqref="H22"/>
    </sheetView>
  </sheetViews>
  <sheetFormatPr defaultColWidth="9.140625" defaultRowHeight="15" x14ac:dyDescent="0.25"/>
  <cols>
    <col min="1" max="1" width="40.7109375" style="42" customWidth="1"/>
    <col min="2" max="3" width="13.7109375" style="42" customWidth="1"/>
    <col min="4" max="22" width="9.7109375" style="42" customWidth="1"/>
    <col min="23" max="23" width="9.140625" style="42"/>
    <col min="24" max="27" width="10.7109375" style="42" hidden="1" customWidth="1"/>
    <col min="28" max="28" width="2.85546875" style="42" hidden="1" customWidth="1"/>
    <col min="29" max="32" width="10.7109375" style="42" hidden="1" customWidth="1"/>
    <col min="33" max="16384" width="9.140625" style="42"/>
  </cols>
  <sheetData>
    <row r="1" spans="1:32" s="40" customFormat="1" x14ac:dyDescent="0.25"/>
    <row r="2" spans="1:32" s="40" customFormat="1" x14ac:dyDescent="0.25"/>
    <row r="3" spans="1:32" s="40" customFormat="1" x14ac:dyDescent="0.25"/>
    <row r="4" spans="1:32" s="40" customFormat="1" x14ac:dyDescent="0.25"/>
    <row r="5" spans="1:32" s="40" customFormat="1" x14ac:dyDescent="0.25"/>
    <row r="6" spans="1:32" s="40" customFormat="1" x14ac:dyDescent="0.25"/>
    <row r="7" spans="1:32" s="40" customFormat="1" x14ac:dyDescent="0.25"/>
    <row r="8" spans="1:32" s="40" customFormat="1" x14ac:dyDescent="0.25"/>
    <row r="9" spans="1:32" ht="18.75" x14ac:dyDescent="0.25">
      <c r="A9" s="1118" t="s">
        <v>402</v>
      </c>
      <c r="B9" s="1118"/>
      <c r="C9" s="1118"/>
      <c r="D9" s="41"/>
      <c r="E9" s="41"/>
      <c r="F9" s="41"/>
      <c r="G9" s="41"/>
      <c r="H9" s="41"/>
      <c r="I9" s="41"/>
      <c r="J9" s="41"/>
      <c r="K9" s="41"/>
      <c r="L9" s="41"/>
      <c r="M9" s="41"/>
      <c r="N9" s="41"/>
      <c r="O9" s="41"/>
      <c r="P9" s="41"/>
      <c r="Q9" s="41"/>
      <c r="R9" s="41"/>
      <c r="S9" s="41"/>
      <c r="T9" s="41"/>
      <c r="U9" s="41"/>
      <c r="V9" s="41"/>
    </row>
    <row r="10" spans="1:32" ht="18.75" x14ac:dyDescent="0.25">
      <c r="A10" s="1118" t="s">
        <v>279</v>
      </c>
      <c r="B10" s="1118"/>
      <c r="C10" s="1118"/>
      <c r="D10" s="41"/>
      <c r="E10" s="41"/>
      <c r="F10" s="41"/>
      <c r="G10" s="41"/>
      <c r="H10" s="41"/>
      <c r="I10" s="41"/>
      <c r="J10" s="41"/>
      <c r="K10" s="41"/>
      <c r="L10" s="41"/>
      <c r="M10" s="41"/>
      <c r="N10" s="41"/>
      <c r="O10" s="41"/>
      <c r="P10" s="41"/>
      <c r="Q10" s="41"/>
      <c r="R10" s="41"/>
      <c r="S10" s="41"/>
      <c r="T10" s="41"/>
      <c r="U10" s="41"/>
      <c r="V10" s="41"/>
    </row>
    <row r="11" spans="1:32" ht="15.75" thickBot="1" x14ac:dyDescent="0.3">
      <c r="A11" s="904" t="s">
        <v>817</v>
      </c>
      <c r="B11" s="41"/>
      <c r="C11" s="41"/>
      <c r="D11" s="41"/>
      <c r="E11" s="41"/>
      <c r="F11" s="41"/>
      <c r="G11" s="41"/>
      <c r="H11" s="41"/>
      <c r="I11" s="41"/>
      <c r="J11" s="41"/>
      <c r="K11" s="41"/>
      <c r="L11" s="41"/>
      <c r="M11" s="41"/>
      <c r="N11" s="41"/>
      <c r="O11" s="41"/>
      <c r="P11" s="41"/>
      <c r="Q11" s="41"/>
      <c r="R11" s="41"/>
      <c r="S11" s="41"/>
      <c r="T11" s="41"/>
      <c r="U11" s="41"/>
      <c r="V11" s="41"/>
    </row>
    <row r="12" spans="1:32" ht="45.75" customHeight="1" thickBot="1" x14ac:dyDescent="0.3">
      <c r="A12" s="1139" t="s">
        <v>829</v>
      </c>
      <c r="B12" s="1275" t="s">
        <v>25</v>
      </c>
      <c r="C12" s="1130" t="s">
        <v>818</v>
      </c>
      <c r="D12" s="1278" t="s">
        <v>821</v>
      </c>
      <c r="E12" s="1279"/>
      <c r="F12" s="1279"/>
      <c r="G12" s="1279"/>
      <c r="H12" s="1279"/>
      <c r="I12" s="1279"/>
      <c r="J12" s="1279"/>
      <c r="K12" s="1279"/>
      <c r="L12" s="1279"/>
      <c r="M12" s="1279"/>
      <c r="N12" s="1279"/>
      <c r="O12" s="1279"/>
      <c r="P12" s="1279"/>
      <c r="Q12" s="1279"/>
      <c r="R12" s="1279"/>
      <c r="S12" s="1279"/>
      <c r="T12" s="1279"/>
      <c r="U12" s="1279"/>
      <c r="V12" s="1280"/>
    </row>
    <row r="13" spans="1:32" x14ac:dyDescent="0.25">
      <c r="A13" s="1140"/>
      <c r="B13" s="1276"/>
      <c r="C13" s="1131"/>
      <c r="D13" s="1272" t="s">
        <v>275</v>
      </c>
      <c r="E13" s="1273"/>
      <c r="F13" s="1273"/>
      <c r="G13" s="1273"/>
      <c r="H13" s="1273"/>
      <c r="I13" s="1274"/>
      <c r="J13" s="1272" t="s">
        <v>169</v>
      </c>
      <c r="K13" s="1273"/>
      <c r="L13" s="1274"/>
      <c r="M13" s="1272" t="s">
        <v>274</v>
      </c>
      <c r="N13" s="1273"/>
      <c r="O13" s="1273"/>
      <c r="P13" s="1274"/>
      <c r="Q13" s="1281" t="s">
        <v>276</v>
      </c>
      <c r="R13" s="1282"/>
      <c r="S13" s="1282"/>
      <c r="T13" s="1282"/>
      <c r="U13" s="1282"/>
      <c r="V13" s="1283"/>
    </row>
    <row r="14" spans="1:32" ht="51.75" customHeight="1" thickBot="1" x14ac:dyDescent="0.3">
      <c r="A14" s="1140"/>
      <c r="B14" s="1276"/>
      <c r="C14" s="1131"/>
      <c r="D14" s="75" t="s">
        <v>264</v>
      </c>
      <c r="E14" s="76" t="s">
        <v>265</v>
      </c>
      <c r="F14" s="73" t="s">
        <v>266</v>
      </c>
      <c r="G14" s="73" t="s">
        <v>267</v>
      </c>
      <c r="H14" s="77" t="s">
        <v>268</v>
      </c>
      <c r="I14" s="84" t="s">
        <v>269</v>
      </c>
      <c r="J14" s="143" t="s">
        <v>171</v>
      </c>
      <c r="K14" s="496" t="s">
        <v>170</v>
      </c>
      <c r="L14" s="72" t="s">
        <v>477</v>
      </c>
      <c r="M14" s="144" t="s">
        <v>270</v>
      </c>
      <c r="N14" s="145" t="s">
        <v>271</v>
      </c>
      <c r="O14" s="145" t="s">
        <v>272</v>
      </c>
      <c r="P14" s="146" t="s">
        <v>273</v>
      </c>
      <c r="Q14" s="83" t="s">
        <v>215</v>
      </c>
      <c r="R14" s="77" t="s">
        <v>216</v>
      </c>
      <c r="S14" s="77" t="s">
        <v>218</v>
      </c>
      <c r="T14" s="952" t="s">
        <v>277</v>
      </c>
      <c r="U14" s="147" t="s">
        <v>278</v>
      </c>
      <c r="V14" s="954" t="s">
        <v>802</v>
      </c>
    </row>
    <row r="15" spans="1:32" ht="15.75" thickBot="1" x14ac:dyDescent="0.3">
      <c r="A15" s="1141"/>
      <c r="B15" s="1277"/>
      <c r="C15" s="1132"/>
      <c r="D15" s="78" t="s">
        <v>178</v>
      </c>
      <c r="E15" s="81" t="s">
        <v>178</v>
      </c>
      <c r="F15" s="79" t="s">
        <v>178</v>
      </c>
      <c r="G15" s="79" t="s">
        <v>178</v>
      </c>
      <c r="H15" s="79" t="s">
        <v>178</v>
      </c>
      <c r="I15" s="80" t="s">
        <v>178</v>
      </c>
      <c r="J15" s="81" t="s">
        <v>178</v>
      </c>
      <c r="K15" s="79" t="s">
        <v>178</v>
      </c>
      <c r="L15" s="148" t="s">
        <v>178</v>
      </c>
      <c r="M15" s="78" t="s">
        <v>178</v>
      </c>
      <c r="N15" s="79" t="s">
        <v>178</v>
      </c>
      <c r="O15" s="79" t="s">
        <v>178</v>
      </c>
      <c r="P15" s="80" t="s">
        <v>178</v>
      </c>
      <c r="Q15" s="78" t="s">
        <v>178</v>
      </c>
      <c r="R15" s="79" t="s">
        <v>178</v>
      </c>
      <c r="S15" s="79" t="s">
        <v>178</v>
      </c>
      <c r="T15" s="79" t="s">
        <v>178</v>
      </c>
      <c r="U15" s="79" t="s">
        <v>178</v>
      </c>
      <c r="V15" s="80" t="s">
        <v>178</v>
      </c>
      <c r="X15" s="155" t="s">
        <v>280</v>
      </c>
      <c r="Y15" s="156" t="s">
        <v>281</v>
      </c>
      <c r="Z15" s="156" t="s">
        <v>282</v>
      </c>
      <c r="AA15" s="157" t="s">
        <v>283</v>
      </c>
      <c r="AC15" s="155" t="s">
        <v>284</v>
      </c>
      <c r="AD15" s="156" t="s">
        <v>285</v>
      </c>
      <c r="AE15" s="156" t="s">
        <v>286</v>
      </c>
      <c r="AF15" s="157" t="s">
        <v>287</v>
      </c>
    </row>
    <row r="16" spans="1:32" ht="15.75" thickBot="1" x14ac:dyDescent="0.3">
      <c r="A16" s="268"/>
      <c r="B16" s="269"/>
      <c r="C16" s="270" t="s">
        <v>174</v>
      </c>
      <c r="D16" s="237">
        <f>SUM(D17:D196)</f>
        <v>0</v>
      </c>
      <c r="E16" s="237">
        <f t="shared" ref="E16:U16" si="0">SUM(E17:E196)</f>
        <v>0</v>
      </c>
      <c r="F16" s="237">
        <f t="shared" si="0"/>
        <v>0</v>
      </c>
      <c r="G16" s="237">
        <f t="shared" si="0"/>
        <v>0</v>
      </c>
      <c r="H16" s="237">
        <f t="shared" si="0"/>
        <v>0</v>
      </c>
      <c r="I16" s="237">
        <f t="shared" si="0"/>
        <v>0</v>
      </c>
      <c r="J16" s="237">
        <f t="shared" si="0"/>
        <v>0</v>
      </c>
      <c r="K16" s="237">
        <f t="shared" si="0"/>
        <v>0</v>
      </c>
      <c r="L16" s="237">
        <f t="shared" si="0"/>
        <v>0</v>
      </c>
      <c r="M16" s="237">
        <f t="shared" si="0"/>
        <v>0</v>
      </c>
      <c r="N16" s="237">
        <f t="shared" si="0"/>
        <v>0</v>
      </c>
      <c r="O16" s="237">
        <f t="shared" si="0"/>
        <v>0</v>
      </c>
      <c r="P16" s="237">
        <f t="shared" si="0"/>
        <v>0</v>
      </c>
      <c r="Q16" s="237">
        <f t="shared" si="0"/>
        <v>0</v>
      </c>
      <c r="R16" s="237">
        <f t="shared" si="0"/>
        <v>0</v>
      </c>
      <c r="S16" s="237">
        <f t="shared" si="0"/>
        <v>0</v>
      </c>
      <c r="T16" s="237">
        <f t="shared" si="0"/>
        <v>0</v>
      </c>
      <c r="U16" s="237">
        <f t="shared" si="0"/>
        <v>0</v>
      </c>
      <c r="V16" s="955">
        <f>SUM(V17:V196)</f>
        <v>0</v>
      </c>
    </row>
    <row r="17" spans="1:32" x14ac:dyDescent="0.25">
      <c r="A17" s="271" t="str">
        <f>IF(ISBLANK('A4'!A17),"",'A4'!A17)</f>
        <v/>
      </c>
      <c r="B17" s="272" t="str">
        <f>IF(ISBLANK('A4'!C17),"",'A4'!C17)</f>
        <v/>
      </c>
      <c r="C17" s="273" t="str">
        <f>IF(ISBLANK('A4'!W17),"",'A4'!W17)</f>
        <v/>
      </c>
      <c r="D17" s="274"/>
      <c r="E17" s="275"/>
      <c r="F17" s="275"/>
      <c r="G17" s="275"/>
      <c r="H17" s="275"/>
      <c r="I17" s="275"/>
      <c r="J17" s="276"/>
      <c r="K17" s="500"/>
      <c r="L17" s="277"/>
      <c r="M17" s="278"/>
      <c r="N17" s="278"/>
      <c r="O17" s="278"/>
      <c r="P17" s="278"/>
      <c r="Q17" s="276"/>
      <c r="R17" s="275"/>
      <c r="S17" s="275"/>
      <c r="T17" s="275"/>
      <c r="U17" s="275"/>
      <c r="V17" s="277"/>
      <c r="X17" s="159">
        <f>SUM(D17:I17)</f>
        <v>0</v>
      </c>
      <c r="Y17" s="160">
        <f>SUM(J17:L17)</f>
        <v>0</v>
      </c>
      <c r="Z17" s="160">
        <f>SUM(M17:P17)</f>
        <v>0</v>
      </c>
      <c r="AA17" s="958">
        <f>SUM(Q17:V17)</f>
        <v>0</v>
      </c>
      <c r="AC17" s="159">
        <f>IF(C17="",X17,C17-X17)</f>
        <v>0</v>
      </c>
      <c r="AD17" s="160">
        <f>IF(C17="",Y17,C17-Y17)</f>
        <v>0</v>
      </c>
      <c r="AE17" s="160">
        <f>IF(C17="",Z17,C17-Z17)</f>
        <v>0</v>
      </c>
      <c r="AF17" s="161">
        <f>IF(C17="",AA17,C17-AA17)</f>
        <v>0</v>
      </c>
    </row>
    <row r="18" spans="1:32" x14ac:dyDescent="0.25">
      <c r="A18" s="279" t="str">
        <f>IF(ISBLANK('A4'!A18),"",'A4'!A18)</f>
        <v/>
      </c>
      <c r="B18" s="280" t="str">
        <f>IF(ISBLANK('A4'!C18),"",'A4'!C18)</f>
        <v/>
      </c>
      <c r="C18" s="281" t="str">
        <f>IF(ISBLANK('A4'!W18),"",'A4'!W18)</f>
        <v/>
      </c>
      <c r="D18" s="282"/>
      <c r="E18" s="283"/>
      <c r="F18" s="283"/>
      <c r="G18" s="283"/>
      <c r="H18" s="283"/>
      <c r="I18" s="283"/>
      <c r="J18" s="284"/>
      <c r="K18" s="501"/>
      <c r="L18" s="285"/>
      <c r="M18" s="286"/>
      <c r="N18" s="286"/>
      <c r="O18" s="286"/>
      <c r="P18" s="286"/>
      <c r="Q18" s="284"/>
      <c r="R18" s="283"/>
      <c r="S18" s="283"/>
      <c r="T18" s="283"/>
      <c r="U18" s="283"/>
      <c r="V18" s="285"/>
      <c r="X18" s="162">
        <f t="shared" ref="X18:X81" si="1">SUM(D18:I18)</f>
        <v>0</v>
      </c>
      <c r="Y18" s="158">
        <f t="shared" ref="Y18:Y81" si="2">SUM(J18:L18)</f>
        <v>0</v>
      </c>
      <c r="Z18" s="158">
        <f t="shared" ref="Z18:Z81" si="3">SUM(M18:P18)</f>
        <v>0</v>
      </c>
      <c r="AA18" s="959">
        <f t="shared" ref="AA18:AA81" si="4">SUM(Q18:V18)</f>
        <v>0</v>
      </c>
      <c r="AC18" s="162">
        <f t="shared" ref="AC18:AC81" si="5">IF(C18="",X18,C18-X18)</f>
        <v>0</v>
      </c>
      <c r="AD18" s="158">
        <f t="shared" ref="AD18:AD81" si="6">IF(C18="",Y18,C18-Y18)</f>
        <v>0</v>
      </c>
      <c r="AE18" s="158">
        <f t="shared" ref="AE18:AE81" si="7">IF(C18="",Z18,C18-Z18)</f>
        <v>0</v>
      </c>
      <c r="AF18" s="163">
        <f t="shared" ref="AF18:AF81" si="8">IF(C18="",AA18,C18-AA18)</f>
        <v>0</v>
      </c>
    </row>
    <row r="19" spans="1:32" x14ac:dyDescent="0.25">
      <c r="A19" s="279" t="str">
        <f>IF(ISBLANK('A4'!A19),"",'A4'!A19)</f>
        <v/>
      </c>
      <c r="B19" s="280" t="str">
        <f>IF(ISBLANK('A4'!C19),"",'A4'!C19)</f>
        <v/>
      </c>
      <c r="C19" s="281" t="str">
        <f>IF(ISBLANK('A4'!W19),"",'A4'!W19)</f>
        <v/>
      </c>
      <c r="D19" s="282"/>
      <c r="E19" s="283"/>
      <c r="F19" s="283"/>
      <c r="G19" s="283"/>
      <c r="H19" s="283"/>
      <c r="I19" s="283"/>
      <c r="J19" s="284"/>
      <c r="K19" s="501"/>
      <c r="L19" s="285"/>
      <c r="M19" s="286"/>
      <c r="N19" s="286"/>
      <c r="O19" s="286"/>
      <c r="P19" s="286"/>
      <c r="Q19" s="284"/>
      <c r="R19" s="283"/>
      <c r="S19" s="283"/>
      <c r="T19" s="283"/>
      <c r="U19" s="283"/>
      <c r="V19" s="285"/>
      <c r="X19" s="162">
        <f t="shared" si="1"/>
        <v>0</v>
      </c>
      <c r="Y19" s="158">
        <f t="shared" si="2"/>
        <v>0</v>
      </c>
      <c r="Z19" s="158">
        <f t="shared" si="3"/>
        <v>0</v>
      </c>
      <c r="AA19" s="959">
        <f t="shared" si="4"/>
        <v>0</v>
      </c>
      <c r="AC19" s="162">
        <f t="shared" si="5"/>
        <v>0</v>
      </c>
      <c r="AD19" s="158">
        <f t="shared" si="6"/>
        <v>0</v>
      </c>
      <c r="AE19" s="158">
        <f t="shared" si="7"/>
        <v>0</v>
      </c>
      <c r="AF19" s="163">
        <f t="shared" si="8"/>
        <v>0</v>
      </c>
    </row>
    <row r="20" spans="1:32" x14ac:dyDescent="0.25">
      <c r="A20" s="279" t="str">
        <f>IF(ISBLANK('A4'!A20),"",'A4'!A20)</f>
        <v/>
      </c>
      <c r="B20" s="280" t="str">
        <f>IF(ISBLANK('A4'!C20),"",'A4'!C20)</f>
        <v/>
      </c>
      <c r="C20" s="281" t="str">
        <f>IF(ISBLANK('A4'!W20),"",'A4'!W20)</f>
        <v/>
      </c>
      <c r="D20" s="282"/>
      <c r="E20" s="283"/>
      <c r="F20" s="283"/>
      <c r="G20" s="283"/>
      <c r="H20" s="283"/>
      <c r="I20" s="283"/>
      <c r="J20" s="284"/>
      <c r="K20" s="501"/>
      <c r="L20" s="285"/>
      <c r="M20" s="286"/>
      <c r="N20" s="286"/>
      <c r="O20" s="286"/>
      <c r="P20" s="286"/>
      <c r="Q20" s="284"/>
      <c r="R20" s="283"/>
      <c r="S20" s="283"/>
      <c r="T20" s="283"/>
      <c r="U20" s="283"/>
      <c r="V20" s="285"/>
      <c r="X20" s="162">
        <f t="shared" si="1"/>
        <v>0</v>
      </c>
      <c r="Y20" s="158">
        <f t="shared" si="2"/>
        <v>0</v>
      </c>
      <c r="Z20" s="158">
        <f t="shared" si="3"/>
        <v>0</v>
      </c>
      <c r="AA20" s="959">
        <f t="shared" si="4"/>
        <v>0</v>
      </c>
      <c r="AC20" s="162">
        <f t="shared" si="5"/>
        <v>0</v>
      </c>
      <c r="AD20" s="158">
        <f t="shared" si="6"/>
        <v>0</v>
      </c>
      <c r="AE20" s="158">
        <f t="shared" si="7"/>
        <v>0</v>
      </c>
      <c r="AF20" s="163">
        <f t="shared" si="8"/>
        <v>0</v>
      </c>
    </row>
    <row r="21" spans="1:32" x14ac:dyDescent="0.25">
      <c r="A21" s="279" t="str">
        <f>IF(ISBLANK('A4'!A21),"",'A4'!A21)</f>
        <v/>
      </c>
      <c r="B21" s="280" t="str">
        <f>IF(ISBLANK('A4'!C21),"",'A4'!C21)</f>
        <v/>
      </c>
      <c r="C21" s="281" t="str">
        <f>IF(ISBLANK('A4'!W21),"",'A4'!W21)</f>
        <v/>
      </c>
      <c r="D21" s="282"/>
      <c r="E21" s="283"/>
      <c r="F21" s="283"/>
      <c r="G21" s="283"/>
      <c r="H21" s="283"/>
      <c r="I21" s="283"/>
      <c r="J21" s="284"/>
      <c r="K21" s="501"/>
      <c r="L21" s="285"/>
      <c r="M21" s="286"/>
      <c r="N21" s="286"/>
      <c r="O21" s="286"/>
      <c r="P21" s="286"/>
      <c r="Q21" s="284"/>
      <c r="R21" s="283"/>
      <c r="S21" s="283"/>
      <c r="T21" s="283"/>
      <c r="U21" s="283"/>
      <c r="V21" s="285"/>
      <c r="X21" s="162">
        <f t="shared" si="1"/>
        <v>0</v>
      </c>
      <c r="Y21" s="158">
        <f t="shared" si="2"/>
        <v>0</v>
      </c>
      <c r="Z21" s="158">
        <f t="shared" si="3"/>
        <v>0</v>
      </c>
      <c r="AA21" s="959">
        <f t="shared" si="4"/>
        <v>0</v>
      </c>
      <c r="AC21" s="162">
        <f t="shared" si="5"/>
        <v>0</v>
      </c>
      <c r="AD21" s="158">
        <f t="shared" si="6"/>
        <v>0</v>
      </c>
      <c r="AE21" s="158">
        <f t="shared" si="7"/>
        <v>0</v>
      </c>
      <c r="AF21" s="163">
        <f t="shared" si="8"/>
        <v>0</v>
      </c>
    </row>
    <row r="22" spans="1:32" x14ac:dyDescent="0.25">
      <c r="A22" s="279" t="str">
        <f>IF(ISBLANK('A4'!A22),"",'A4'!A22)</f>
        <v/>
      </c>
      <c r="B22" s="280" t="str">
        <f>IF(ISBLANK('A4'!C22),"",'A4'!C22)</f>
        <v/>
      </c>
      <c r="C22" s="281" t="str">
        <f>IF(ISBLANK('A4'!W22),"",'A4'!W22)</f>
        <v/>
      </c>
      <c r="D22" s="282"/>
      <c r="E22" s="283"/>
      <c r="F22" s="283"/>
      <c r="G22" s="283"/>
      <c r="H22" s="283"/>
      <c r="I22" s="283"/>
      <c r="J22" s="284"/>
      <c r="K22" s="501"/>
      <c r="L22" s="285"/>
      <c r="M22" s="286"/>
      <c r="N22" s="286"/>
      <c r="O22" s="286"/>
      <c r="P22" s="286"/>
      <c r="Q22" s="284"/>
      <c r="R22" s="283"/>
      <c r="S22" s="283"/>
      <c r="T22" s="283"/>
      <c r="U22" s="283"/>
      <c r="V22" s="285"/>
      <c r="X22" s="162">
        <f t="shared" si="1"/>
        <v>0</v>
      </c>
      <c r="Y22" s="158">
        <f t="shared" si="2"/>
        <v>0</v>
      </c>
      <c r="Z22" s="158">
        <f t="shared" si="3"/>
        <v>0</v>
      </c>
      <c r="AA22" s="959">
        <f t="shared" si="4"/>
        <v>0</v>
      </c>
      <c r="AC22" s="162">
        <f t="shared" si="5"/>
        <v>0</v>
      </c>
      <c r="AD22" s="158">
        <f t="shared" si="6"/>
        <v>0</v>
      </c>
      <c r="AE22" s="158">
        <f t="shared" si="7"/>
        <v>0</v>
      </c>
      <c r="AF22" s="163">
        <f t="shared" si="8"/>
        <v>0</v>
      </c>
    </row>
    <row r="23" spans="1:32" x14ac:dyDescent="0.25">
      <c r="A23" s="279" t="str">
        <f>IF(ISBLANK('A4'!A23),"",'A4'!A23)</f>
        <v/>
      </c>
      <c r="B23" s="280" t="str">
        <f>IF(ISBLANK('A4'!C23),"",'A4'!C23)</f>
        <v/>
      </c>
      <c r="C23" s="281" t="str">
        <f>IF(ISBLANK('A4'!W23),"",'A4'!W23)</f>
        <v/>
      </c>
      <c r="D23" s="282"/>
      <c r="E23" s="283"/>
      <c r="F23" s="283"/>
      <c r="G23" s="283"/>
      <c r="H23" s="283"/>
      <c r="I23" s="283"/>
      <c r="J23" s="284"/>
      <c r="K23" s="501"/>
      <c r="L23" s="285"/>
      <c r="M23" s="286"/>
      <c r="N23" s="286"/>
      <c r="O23" s="286"/>
      <c r="P23" s="286"/>
      <c r="Q23" s="284"/>
      <c r="R23" s="283"/>
      <c r="S23" s="283"/>
      <c r="T23" s="283"/>
      <c r="U23" s="283"/>
      <c r="V23" s="285"/>
      <c r="X23" s="162">
        <f t="shared" si="1"/>
        <v>0</v>
      </c>
      <c r="Y23" s="158">
        <f t="shared" si="2"/>
        <v>0</v>
      </c>
      <c r="Z23" s="158">
        <f t="shared" si="3"/>
        <v>0</v>
      </c>
      <c r="AA23" s="959">
        <f t="shared" si="4"/>
        <v>0</v>
      </c>
      <c r="AC23" s="162">
        <f t="shared" si="5"/>
        <v>0</v>
      </c>
      <c r="AD23" s="158">
        <f t="shared" si="6"/>
        <v>0</v>
      </c>
      <c r="AE23" s="158">
        <f t="shared" si="7"/>
        <v>0</v>
      </c>
      <c r="AF23" s="163">
        <f t="shared" si="8"/>
        <v>0</v>
      </c>
    </row>
    <row r="24" spans="1:32" x14ac:dyDescent="0.25">
      <c r="A24" s="279" t="str">
        <f>IF(ISBLANK('A4'!A24),"",'A4'!A24)</f>
        <v/>
      </c>
      <c r="B24" s="280" t="str">
        <f>IF(ISBLANK('A4'!C24),"",'A4'!C24)</f>
        <v/>
      </c>
      <c r="C24" s="281" t="str">
        <f>IF(ISBLANK('A4'!W24),"",'A4'!W24)</f>
        <v/>
      </c>
      <c r="D24" s="282"/>
      <c r="E24" s="283"/>
      <c r="F24" s="283"/>
      <c r="G24" s="283"/>
      <c r="H24" s="283"/>
      <c r="I24" s="283"/>
      <c r="J24" s="284"/>
      <c r="K24" s="501"/>
      <c r="L24" s="285"/>
      <c r="M24" s="286"/>
      <c r="N24" s="286"/>
      <c r="O24" s="286"/>
      <c r="P24" s="286"/>
      <c r="Q24" s="284"/>
      <c r="R24" s="283"/>
      <c r="S24" s="283"/>
      <c r="T24" s="283"/>
      <c r="U24" s="283"/>
      <c r="V24" s="285"/>
      <c r="X24" s="162">
        <f t="shared" si="1"/>
        <v>0</v>
      </c>
      <c r="Y24" s="158">
        <f t="shared" si="2"/>
        <v>0</v>
      </c>
      <c r="Z24" s="158">
        <f t="shared" si="3"/>
        <v>0</v>
      </c>
      <c r="AA24" s="959">
        <f t="shared" si="4"/>
        <v>0</v>
      </c>
      <c r="AC24" s="162">
        <f t="shared" si="5"/>
        <v>0</v>
      </c>
      <c r="AD24" s="158">
        <f t="shared" si="6"/>
        <v>0</v>
      </c>
      <c r="AE24" s="158">
        <f t="shared" si="7"/>
        <v>0</v>
      </c>
      <c r="AF24" s="163">
        <f t="shared" si="8"/>
        <v>0</v>
      </c>
    </row>
    <row r="25" spans="1:32" x14ac:dyDescent="0.25">
      <c r="A25" s="279" t="str">
        <f>IF(ISBLANK('A4'!A25),"",'A4'!A25)</f>
        <v/>
      </c>
      <c r="B25" s="280" t="str">
        <f>IF(ISBLANK('A4'!C25),"",'A4'!C25)</f>
        <v/>
      </c>
      <c r="C25" s="281" t="str">
        <f>IF(ISBLANK('A4'!W25),"",'A4'!W25)</f>
        <v/>
      </c>
      <c r="D25" s="282"/>
      <c r="E25" s="283"/>
      <c r="F25" s="283"/>
      <c r="G25" s="283"/>
      <c r="H25" s="283"/>
      <c r="I25" s="283"/>
      <c r="J25" s="284"/>
      <c r="K25" s="501"/>
      <c r="L25" s="285"/>
      <c r="M25" s="286"/>
      <c r="N25" s="286"/>
      <c r="O25" s="286"/>
      <c r="P25" s="286"/>
      <c r="Q25" s="284"/>
      <c r="R25" s="283"/>
      <c r="S25" s="283"/>
      <c r="T25" s="283"/>
      <c r="U25" s="283"/>
      <c r="V25" s="285"/>
      <c r="X25" s="162">
        <f t="shared" si="1"/>
        <v>0</v>
      </c>
      <c r="Y25" s="158">
        <f t="shared" si="2"/>
        <v>0</v>
      </c>
      <c r="Z25" s="158">
        <f t="shared" si="3"/>
        <v>0</v>
      </c>
      <c r="AA25" s="959">
        <f t="shared" si="4"/>
        <v>0</v>
      </c>
      <c r="AC25" s="162">
        <f t="shared" si="5"/>
        <v>0</v>
      </c>
      <c r="AD25" s="158">
        <f t="shared" si="6"/>
        <v>0</v>
      </c>
      <c r="AE25" s="158">
        <f t="shared" si="7"/>
        <v>0</v>
      </c>
      <c r="AF25" s="163">
        <f t="shared" si="8"/>
        <v>0</v>
      </c>
    </row>
    <row r="26" spans="1:32" x14ac:dyDescent="0.25">
      <c r="A26" s="279" t="str">
        <f>IF(ISBLANK('A4'!A26),"",'A4'!A26)</f>
        <v/>
      </c>
      <c r="B26" s="280" t="str">
        <f>IF(ISBLANK('A4'!C26),"",'A4'!C26)</f>
        <v/>
      </c>
      <c r="C26" s="281" t="str">
        <f>IF(ISBLANK('A4'!W26),"",'A4'!W26)</f>
        <v/>
      </c>
      <c r="D26" s="282"/>
      <c r="E26" s="283"/>
      <c r="F26" s="283"/>
      <c r="G26" s="283"/>
      <c r="H26" s="283"/>
      <c r="I26" s="283"/>
      <c r="J26" s="284"/>
      <c r="K26" s="501"/>
      <c r="L26" s="285"/>
      <c r="M26" s="286"/>
      <c r="N26" s="286"/>
      <c r="O26" s="286"/>
      <c r="P26" s="286"/>
      <c r="Q26" s="284"/>
      <c r="R26" s="283"/>
      <c r="S26" s="283"/>
      <c r="T26" s="283"/>
      <c r="U26" s="283"/>
      <c r="V26" s="285"/>
      <c r="X26" s="162">
        <f t="shared" si="1"/>
        <v>0</v>
      </c>
      <c r="Y26" s="158">
        <f t="shared" si="2"/>
        <v>0</v>
      </c>
      <c r="Z26" s="158">
        <f t="shared" si="3"/>
        <v>0</v>
      </c>
      <c r="AA26" s="959">
        <f t="shared" si="4"/>
        <v>0</v>
      </c>
      <c r="AC26" s="162">
        <f t="shared" si="5"/>
        <v>0</v>
      </c>
      <c r="AD26" s="158">
        <f t="shared" si="6"/>
        <v>0</v>
      </c>
      <c r="AE26" s="158">
        <f t="shared" si="7"/>
        <v>0</v>
      </c>
      <c r="AF26" s="163">
        <f t="shared" si="8"/>
        <v>0</v>
      </c>
    </row>
    <row r="27" spans="1:32" x14ac:dyDescent="0.25">
      <c r="A27" s="279" t="str">
        <f>IF(ISBLANK('A4'!A27),"",'A4'!A27)</f>
        <v/>
      </c>
      <c r="B27" s="280" t="str">
        <f>IF(ISBLANK('A4'!C27),"",'A4'!C27)</f>
        <v/>
      </c>
      <c r="C27" s="281" t="str">
        <f>IF(ISBLANK('A4'!W27),"",'A4'!W27)</f>
        <v/>
      </c>
      <c r="D27" s="282"/>
      <c r="E27" s="283"/>
      <c r="F27" s="283"/>
      <c r="G27" s="283"/>
      <c r="H27" s="283"/>
      <c r="I27" s="283"/>
      <c r="J27" s="284"/>
      <c r="K27" s="501"/>
      <c r="L27" s="285"/>
      <c r="M27" s="286"/>
      <c r="N27" s="286"/>
      <c r="O27" s="286"/>
      <c r="P27" s="286"/>
      <c r="Q27" s="284"/>
      <c r="R27" s="283"/>
      <c r="S27" s="283"/>
      <c r="T27" s="283"/>
      <c r="U27" s="283"/>
      <c r="V27" s="285"/>
      <c r="X27" s="162">
        <f t="shared" si="1"/>
        <v>0</v>
      </c>
      <c r="Y27" s="158">
        <f t="shared" si="2"/>
        <v>0</v>
      </c>
      <c r="Z27" s="158">
        <f t="shared" si="3"/>
        <v>0</v>
      </c>
      <c r="AA27" s="959">
        <f t="shared" si="4"/>
        <v>0</v>
      </c>
      <c r="AC27" s="162">
        <f t="shared" si="5"/>
        <v>0</v>
      </c>
      <c r="AD27" s="158">
        <f t="shared" si="6"/>
        <v>0</v>
      </c>
      <c r="AE27" s="158">
        <f t="shared" si="7"/>
        <v>0</v>
      </c>
      <c r="AF27" s="163">
        <f t="shared" si="8"/>
        <v>0</v>
      </c>
    </row>
    <row r="28" spans="1:32" x14ac:dyDescent="0.25">
      <c r="A28" s="279" t="str">
        <f>IF(ISBLANK('A4'!A28),"",'A4'!A28)</f>
        <v/>
      </c>
      <c r="B28" s="280" t="str">
        <f>IF(ISBLANK('A4'!C28),"",'A4'!C28)</f>
        <v/>
      </c>
      <c r="C28" s="281" t="str">
        <f>IF(ISBLANK('A4'!W28),"",'A4'!W28)</f>
        <v/>
      </c>
      <c r="D28" s="282"/>
      <c r="E28" s="283"/>
      <c r="F28" s="283"/>
      <c r="G28" s="283"/>
      <c r="H28" s="283"/>
      <c r="I28" s="283"/>
      <c r="J28" s="284"/>
      <c r="K28" s="501"/>
      <c r="L28" s="285"/>
      <c r="M28" s="286"/>
      <c r="N28" s="286"/>
      <c r="O28" s="286"/>
      <c r="P28" s="286"/>
      <c r="Q28" s="284"/>
      <c r="R28" s="283"/>
      <c r="S28" s="283"/>
      <c r="T28" s="283"/>
      <c r="U28" s="283"/>
      <c r="V28" s="285"/>
      <c r="X28" s="162">
        <f t="shared" si="1"/>
        <v>0</v>
      </c>
      <c r="Y28" s="158">
        <f t="shared" si="2"/>
        <v>0</v>
      </c>
      <c r="Z28" s="158">
        <f t="shared" si="3"/>
        <v>0</v>
      </c>
      <c r="AA28" s="959">
        <f t="shared" si="4"/>
        <v>0</v>
      </c>
      <c r="AC28" s="162">
        <f t="shared" si="5"/>
        <v>0</v>
      </c>
      <c r="AD28" s="158">
        <f t="shared" si="6"/>
        <v>0</v>
      </c>
      <c r="AE28" s="158">
        <f t="shared" si="7"/>
        <v>0</v>
      </c>
      <c r="AF28" s="163">
        <f t="shared" si="8"/>
        <v>0</v>
      </c>
    </row>
    <row r="29" spans="1:32" x14ac:dyDescent="0.25">
      <c r="A29" s="279" t="str">
        <f>IF(ISBLANK('A4'!A29),"",'A4'!A29)</f>
        <v/>
      </c>
      <c r="B29" s="280" t="str">
        <f>IF(ISBLANK('A4'!C29),"",'A4'!C29)</f>
        <v/>
      </c>
      <c r="C29" s="281" t="str">
        <f>IF(ISBLANK('A4'!W29),"",'A4'!W29)</f>
        <v/>
      </c>
      <c r="D29" s="282"/>
      <c r="E29" s="283"/>
      <c r="F29" s="283"/>
      <c r="G29" s="283"/>
      <c r="H29" s="283"/>
      <c r="I29" s="283"/>
      <c r="J29" s="284"/>
      <c r="K29" s="501"/>
      <c r="L29" s="285"/>
      <c r="M29" s="286"/>
      <c r="N29" s="286"/>
      <c r="O29" s="286"/>
      <c r="P29" s="286"/>
      <c r="Q29" s="284"/>
      <c r="R29" s="283"/>
      <c r="S29" s="283"/>
      <c r="T29" s="283"/>
      <c r="U29" s="283"/>
      <c r="V29" s="285"/>
      <c r="X29" s="162">
        <f t="shared" si="1"/>
        <v>0</v>
      </c>
      <c r="Y29" s="158">
        <f t="shared" si="2"/>
        <v>0</v>
      </c>
      <c r="Z29" s="158">
        <f t="shared" si="3"/>
        <v>0</v>
      </c>
      <c r="AA29" s="959">
        <f t="shared" si="4"/>
        <v>0</v>
      </c>
      <c r="AC29" s="162">
        <f t="shared" si="5"/>
        <v>0</v>
      </c>
      <c r="AD29" s="158">
        <f t="shared" si="6"/>
        <v>0</v>
      </c>
      <c r="AE29" s="158">
        <f t="shared" si="7"/>
        <v>0</v>
      </c>
      <c r="AF29" s="163">
        <f t="shared" si="8"/>
        <v>0</v>
      </c>
    </row>
    <row r="30" spans="1:32" x14ac:dyDescent="0.25">
      <c r="A30" s="279" t="str">
        <f>IF(ISBLANK('A4'!A30),"",'A4'!A30)</f>
        <v/>
      </c>
      <c r="B30" s="280" t="str">
        <f>IF(ISBLANK('A4'!C30),"",'A4'!C30)</f>
        <v/>
      </c>
      <c r="C30" s="281" t="str">
        <f>IF(ISBLANK('A4'!W30),"",'A4'!W30)</f>
        <v/>
      </c>
      <c r="D30" s="282"/>
      <c r="E30" s="283"/>
      <c r="F30" s="283"/>
      <c r="G30" s="283"/>
      <c r="H30" s="283"/>
      <c r="I30" s="283"/>
      <c r="J30" s="284"/>
      <c r="K30" s="501"/>
      <c r="L30" s="285"/>
      <c r="M30" s="286"/>
      <c r="N30" s="286"/>
      <c r="O30" s="286"/>
      <c r="P30" s="286"/>
      <c r="Q30" s="284"/>
      <c r="R30" s="283"/>
      <c r="S30" s="283"/>
      <c r="T30" s="283"/>
      <c r="U30" s="283"/>
      <c r="V30" s="285"/>
      <c r="X30" s="162">
        <f t="shared" si="1"/>
        <v>0</v>
      </c>
      <c r="Y30" s="158">
        <f t="shared" si="2"/>
        <v>0</v>
      </c>
      <c r="Z30" s="158">
        <f t="shared" si="3"/>
        <v>0</v>
      </c>
      <c r="AA30" s="959">
        <f t="shared" si="4"/>
        <v>0</v>
      </c>
      <c r="AC30" s="162">
        <f t="shared" si="5"/>
        <v>0</v>
      </c>
      <c r="AD30" s="158">
        <f t="shared" si="6"/>
        <v>0</v>
      </c>
      <c r="AE30" s="158">
        <f t="shared" si="7"/>
        <v>0</v>
      </c>
      <c r="AF30" s="163">
        <f t="shared" si="8"/>
        <v>0</v>
      </c>
    </row>
    <row r="31" spans="1:32" x14ac:dyDescent="0.25">
      <c r="A31" s="279" t="str">
        <f>IF(ISBLANK('A4'!A31),"",'A4'!A31)</f>
        <v/>
      </c>
      <c r="B31" s="280" t="str">
        <f>IF(ISBLANK('A4'!C31),"",'A4'!C31)</f>
        <v/>
      </c>
      <c r="C31" s="281" t="str">
        <f>IF(ISBLANK('A4'!W31),"",'A4'!W31)</f>
        <v/>
      </c>
      <c r="D31" s="282"/>
      <c r="E31" s="283"/>
      <c r="F31" s="283"/>
      <c r="G31" s="283"/>
      <c r="H31" s="283"/>
      <c r="I31" s="283"/>
      <c r="J31" s="284"/>
      <c r="K31" s="501"/>
      <c r="L31" s="285"/>
      <c r="M31" s="286"/>
      <c r="N31" s="286"/>
      <c r="O31" s="286"/>
      <c r="P31" s="286"/>
      <c r="Q31" s="284"/>
      <c r="R31" s="283"/>
      <c r="S31" s="283"/>
      <c r="T31" s="283"/>
      <c r="U31" s="283"/>
      <c r="V31" s="285"/>
      <c r="X31" s="162">
        <f t="shared" si="1"/>
        <v>0</v>
      </c>
      <c r="Y31" s="158">
        <f t="shared" si="2"/>
        <v>0</v>
      </c>
      <c r="Z31" s="158">
        <f t="shared" si="3"/>
        <v>0</v>
      </c>
      <c r="AA31" s="959">
        <f t="shared" si="4"/>
        <v>0</v>
      </c>
      <c r="AC31" s="162">
        <f t="shared" si="5"/>
        <v>0</v>
      </c>
      <c r="AD31" s="158">
        <f t="shared" si="6"/>
        <v>0</v>
      </c>
      <c r="AE31" s="158">
        <f t="shared" si="7"/>
        <v>0</v>
      </c>
      <c r="AF31" s="163">
        <f t="shared" si="8"/>
        <v>0</v>
      </c>
    </row>
    <row r="32" spans="1:32" x14ac:dyDescent="0.25">
      <c r="A32" s="279" t="str">
        <f>IF(ISBLANK('A4'!A32),"",'A4'!A32)</f>
        <v/>
      </c>
      <c r="B32" s="280" t="str">
        <f>IF(ISBLANK('A4'!C32),"",'A4'!C32)</f>
        <v/>
      </c>
      <c r="C32" s="281" t="str">
        <f>IF(ISBLANK('A4'!W32),"",'A4'!W32)</f>
        <v/>
      </c>
      <c r="D32" s="282"/>
      <c r="E32" s="283"/>
      <c r="F32" s="283"/>
      <c r="G32" s="283"/>
      <c r="H32" s="283"/>
      <c r="I32" s="283"/>
      <c r="J32" s="284"/>
      <c r="K32" s="501"/>
      <c r="L32" s="285"/>
      <c r="M32" s="286"/>
      <c r="N32" s="286"/>
      <c r="O32" s="286"/>
      <c r="P32" s="286"/>
      <c r="Q32" s="284"/>
      <c r="R32" s="283"/>
      <c r="S32" s="283"/>
      <c r="T32" s="283"/>
      <c r="U32" s="283"/>
      <c r="V32" s="285"/>
      <c r="X32" s="162">
        <f t="shared" si="1"/>
        <v>0</v>
      </c>
      <c r="Y32" s="158">
        <f t="shared" si="2"/>
        <v>0</v>
      </c>
      <c r="Z32" s="158">
        <f t="shared" si="3"/>
        <v>0</v>
      </c>
      <c r="AA32" s="959">
        <f t="shared" si="4"/>
        <v>0</v>
      </c>
      <c r="AC32" s="162">
        <f t="shared" si="5"/>
        <v>0</v>
      </c>
      <c r="AD32" s="158">
        <f t="shared" si="6"/>
        <v>0</v>
      </c>
      <c r="AE32" s="158">
        <f t="shared" si="7"/>
        <v>0</v>
      </c>
      <c r="AF32" s="163">
        <f t="shared" si="8"/>
        <v>0</v>
      </c>
    </row>
    <row r="33" spans="1:32" x14ac:dyDescent="0.25">
      <c r="A33" s="279" t="str">
        <f>IF(ISBLANK('A4'!A33),"",'A4'!A33)</f>
        <v/>
      </c>
      <c r="B33" s="280" t="str">
        <f>IF(ISBLANK('A4'!C33),"",'A4'!C33)</f>
        <v/>
      </c>
      <c r="C33" s="281" t="str">
        <f>IF(ISBLANK('A4'!W33),"",'A4'!W33)</f>
        <v/>
      </c>
      <c r="D33" s="282"/>
      <c r="E33" s="283"/>
      <c r="F33" s="283"/>
      <c r="G33" s="283"/>
      <c r="H33" s="283"/>
      <c r="I33" s="283"/>
      <c r="J33" s="284"/>
      <c r="K33" s="501"/>
      <c r="L33" s="285"/>
      <c r="M33" s="286"/>
      <c r="N33" s="286"/>
      <c r="O33" s="286"/>
      <c r="P33" s="286"/>
      <c r="Q33" s="284"/>
      <c r="R33" s="283"/>
      <c r="S33" s="283"/>
      <c r="T33" s="283"/>
      <c r="U33" s="283"/>
      <c r="V33" s="285"/>
      <c r="X33" s="162">
        <f t="shared" si="1"/>
        <v>0</v>
      </c>
      <c r="Y33" s="158">
        <f t="shared" si="2"/>
        <v>0</v>
      </c>
      <c r="Z33" s="158">
        <f t="shared" si="3"/>
        <v>0</v>
      </c>
      <c r="AA33" s="959">
        <f t="shared" si="4"/>
        <v>0</v>
      </c>
      <c r="AC33" s="162">
        <f t="shared" si="5"/>
        <v>0</v>
      </c>
      <c r="AD33" s="158">
        <f t="shared" si="6"/>
        <v>0</v>
      </c>
      <c r="AE33" s="158">
        <f t="shared" si="7"/>
        <v>0</v>
      </c>
      <c r="AF33" s="163">
        <f t="shared" si="8"/>
        <v>0</v>
      </c>
    </row>
    <row r="34" spans="1:32" x14ac:dyDescent="0.25">
      <c r="A34" s="279" t="str">
        <f>IF(ISBLANK('A4'!A34),"",'A4'!A34)</f>
        <v/>
      </c>
      <c r="B34" s="280" t="str">
        <f>IF(ISBLANK('A4'!C34),"",'A4'!C34)</f>
        <v/>
      </c>
      <c r="C34" s="281" t="str">
        <f>IF(ISBLANK('A4'!W34),"",'A4'!W34)</f>
        <v/>
      </c>
      <c r="D34" s="282"/>
      <c r="E34" s="283"/>
      <c r="F34" s="283"/>
      <c r="G34" s="283"/>
      <c r="H34" s="283"/>
      <c r="I34" s="283"/>
      <c r="J34" s="284"/>
      <c r="K34" s="501"/>
      <c r="L34" s="285"/>
      <c r="M34" s="286"/>
      <c r="N34" s="286"/>
      <c r="O34" s="286"/>
      <c r="P34" s="286"/>
      <c r="Q34" s="284"/>
      <c r="R34" s="283"/>
      <c r="S34" s="283"/>
      <c r="T34" s="283"/>
      <c r="U34" s="283"/>
      <c r="V34" s="285"/>
      <c r="X34" s="162">
        <f t="shared" si="1"/>
        <v>0</v>
      </c>
      <c r="Y34" s="158">
        <f t="shared" si="2"/>
        <v>0</v>
      </c>
      <c r="Z34" s="158">
        <f t="shared" si="3"/>
        <v>0</v>
      </c>
      <c r="AA34" s="959">
        <f t="shared" si="4"/>
        <v>0</v>
      </c>
      <c r="AC34" s="162">
        <f t="shared" si="5"/>
        <v>0</v>
      </c>
      <c r="AD34" s="158">
        <f t="shared" si="6"/>
        <v>0</v>
      </c>
      <c r="AE34" s="158">
        <f t="shared" si="7"/>
        <v>0</v>
      </c>
      <c r="AF34" s="163">
        <f t="shared" si="8"/>
        <v>0</v>
      </c>
    </row>
    <row r="35" spans="1:32" x14ac:dyDescent="0.25">
      <c r="A35" s="279" t="str">
        <f>IF(ISBLANK('A4'!A35),"",'A4'!A35)</f>
        <v/>
      </c>
      <c r="B35" s="280" t="str">
        <f>IF(ISBLANK('A4'!C35),"",'A4'!C35)</f>
        <v/>
      </c>
      <c r="C35" s="281" t="str">
        <f>IF(ISBLANK('A4'!W35),"",'A4'!W35)</f>
        <v/>
      </c>
      <c r="D35" s="282"/>
      <c r="E35" s="283"/>
      <c r="F35" s="283"/>
      <c r="G35" s="283"/>
      <c r="H35" s="283"/>
      <c r="I35" s="283"/>
      <c r="J35" s="284"/>
      <c r="K35" s="501"/>
      <c r="L35" s="285"/>
      <c r="M35" s="286"/>
      <c r="N35" s="286"/>
      <c r="O35" s="286"/>
      <c r="P35" s="286"/>
      <c r="Q35" s="284"/>
      <c r="R35" s="283"/>
      <c r="S35" s="283"/>
      <c r="T35" s="283"/>
      <c r="U35" s="283"/>
      <c r="V35" s="285"/>
      <c r="X35" s="162">
        <f t="shared" si="1"/>
        <v>0</v>
      </c>
      <c r="Y35" s="158">
        <f t="shared" si="2"/>
        <v>0</v>
      </c>
      <c r="Z35" s="158">
        <f t="shared" si="3"/>
        <v>0</v>
      </c>
      <c r="AA35" s="959">
        <f t="shared" si="4"/>
        <v>0</v>
      </c>
      <c r="AC35" s="162">
        <f t="shared" si="5"/>
        <v>0</v>
      </c>
      <c r="AD35" s="158">
        <f t="shared" si="6"/>
        <v>0</v>
      </c>
      <c r="AE35" s="158">
        <f t="shared" si="7"/>
        <v>0</v>
      </c>
      <c r="AF35" s="163">
        <f t="shared" si="8"/>
        <v>0</v>
      </c>
    </row>
    <row r="36" spans="1:32" x14ac:dyDescent="0.25">
      <c r="A36" s="279" t="str">
        <f>IF(ISBLANK('A4'!A36),"",'A4'!A36)</f>
        <v/>
      </c>
      <c r="B36" s="280" t="str">
        <f>IF(ISBLANK('A4'!C36),"",'A4'!C36)</f>
        <v/>
      </c>
      <c r="C36" s="281" t="str">
        <f>IF(ISBLANK('A4'!W36),"",'A4'!W36)</f>
        <v/>
      </c>
      <c r="D36" s="282"/>
      <c r="E36" s="283"/>
      <c r="F36" s="283"/>
      <c r="G36" s="283"/>
      <c r="H36" s="283"/>
      <c r="I36" s="283"/>
      <c r="J36" s="284"/>
      <c r="K36" s="501"/>
      <c r="L36" s="285"/>
      <c r="M36" s="286"/>
      <c r="N36" s="286"/>
      <c r="O36" s="286"/>
      <c r="P36" s="286"/>
      <c r="Q36" s="284"/>
      <c r="R36" s="283"/>
      <c r="S36" s="283"/>
      <c r="T36" s="283"/>
      <c r="U36" s="283"/>
      <c r="V36" s="285"/>
      <c r="X36" s="162">
        <f t="shared" si="1"/>
        <v>0</v>
      </c>
      <c r="Y36" s="158">
        <f t="shared" si="2"/>
        <v>0</v>
      </c>
      <c r="Z36" s="158">
        <f t="shared" si="3"/>
        <v>0</v>
      </c>
      <c r="AA36" s="959">
        <f t="shared" si="4"/>
        <v>0</v>
      </c>
      <c r="AC36" s="162">
        <f t="shared" si="5"/>
        <v>0</v>
      </c>
      <c r="AD36" s="158">
        <f t="shared" si="6"/>
        <v>0</v>
      </c>
      <c r="AE36" s="158">
        <f t="shared" si="7"/>
        <v>0</v>
      </c>
      <c r="AF36" s="163">
        <f t="shared" si="8"/>
        <v>0</v>
      </c>
    </row>
    <row r="37" spans="1:32" x14ac:dyDescent="0.25">
      <c r="A37" s="279" t="str">
        <f>IF(ISBLANK('A4'!A37),"",'A4'!A37)</f>
        <v/>
      </c>
      <c r="B37" s="280" t="str">
        <f>IF(ISBLANK('A4'!C37),"",'A4'!C37)</f>
        <v/>
      </c>
      <c r="C37" s="281" t="str">
        <f>IF(ISBLANK('A4'!W37),"",'A4'!W37)</f>
        <v/>
      </c>
      <c r="D37" s="282"/>
      <c r="E37" s="283"/>
      <c r="F37" s="283"/>
      <c r="G37" s="283"/>
      <c r="H37" s="283"/>
      <c r="I37" s="283"/>
      <c r="J37" s="284"/>
      <c r="K37" s="501"/>
      <c r="L37" s="285"/>
      <c r="M37" s="286"/>
      <c r="N37" s="286"/>
      <c r="O37" s="286"/>
      <c r="P37" s="286"/>
      <c r="Q37" s="284"/>
      <c r="R37" s="283"/>
      <c r="S37" s="283"/>
      <c r="T37" s="283"/>
      <c r="U37" s="283"/>
      <c r="V37" s="285"/>
      <c r="X37" s="162">
        <f t="shared" si="1"/>
        <v>0</v>
      </c>
      <c r="Y37" s="158">
        <f t="shared" si="2"/>
        <v>0</v>
      </c>
      <c r="Z37" s="158">
        <f t="shared" si="3"/>
        <v>0</v>
      </c>
      <c r="AA37" s="959">
        <f t="shared" si="4"/>
        <v>0</v>
      </c>
      <c r="AC37" s="162">
        <f t="shared" si="5"/>
        <v>0</v>
      </c>
      <c r="AD37" s="158">
        <f t="shared" si="6"/>
        <v>0</v>
      </c>
      <c r="AE37" s="158">
        <f t="shared" si="7"/>
        <v>0</v>
      </c>
      <c r="AF37" s="163">
        <f t="shared" si="8"/>
        <v>0</v>
      </c>
    </row>
    <row r="38" spans="1:32" x14ac:dyDescent="0.25">
      <c r="A38" s="279" t="str">
        <f>IF(ISBLANK('A4'!A38),"",'A4'!A38)</f>
        <v/>
      </c>
      <c r="B38" s="280" t="str">
        <f>IF(ISBLANK('A4'!C38),"",'A4'!C38)</f>
        <v/>
      </c>
      <c r="C38" s="281" t="str">
        <f>IF(ISBLANK('A4'!W38),"",'A4'!W38)</f>
        <v/>
      </c>
      <c r="D38" s="282"/>
      <c r="E38" s="283"/>
      <c r="F38" s="283"/>
      <c r="G38" s="283"/>
      <c r="H38" s="283"/>
      <c r="I38" s="283"/>
      <c r="J38" s="284"/>
      <c r="K38" s="501"/>
      <c r="L38" s="285"/>
      <c r="M38" s="286"/>
      <c r="N38" s="286"/>
      <c r="O38" s="286"/>
      <c r="P38" s="286"/>
      <c r="Q38" s="284"/>
      <c r="R38" s="283"/>
      <c r="S38" s="283"/>
      <c r="T38" s="283"/>
      <c r="U38" s="283"/>
      <c r="V38" s="285"/>
      <c r="X38" s="162">
        <f t="shared" si="1"/>
        <v>0</v>
      </c>
      <c r="Y38" s="158">
        <f t="shared" si="2"/>
        <v>0</v>
      </c>
      <c r="Z38" s="158">
        <f t="shared" si="3"/>
        <v>0</v>
      </c>
      <c r="AA38" s="959">
        <f t="shared" si="4"/>
        <v>0</v>
      </c>
      <c r="AC38" s="162">
        <f t="shared" si="5"/>
        <v>0</v>
      </c>
      <c r="AD38" s="158">
        <f t="shared" si="6"/>
        <v>0</v>
      </c>
      <c r="AE38" s="158">
        <f t="shared" si="7"/>
        <v>0</v>
      </c>
      <c r="AF38" s="163">
        <f t="shared" si="8"/>
        <v>0</v>
      </c>
    </row>
    <row r="39" spans="1:32" x14ac:dyDescent="0.25">
      <c r="A39" s="279" t="str">
        <f>IF(ISBLANK('A4'!A39),"",'A4'!A39)</f>
        <v/>
      </c>
      <c r="B39" s="280" t="str">
        <f>IF(ISBLANK('A4'!C39),"",'A4'!C39)</f>
        <v/>
      </c>
      <c r="C39" s="281" t="str">
        <f>IF(ISBLANK('A4'!W39),"",'A4'!W39)</f>
        <v/>
      </c>
      <c r="D39" s="282"/>
      <c r="E39" s="283"/>
      <c r="F39" s="283"/>
      <c r="G39" s="283"/>
      <c r="H39" s="283"/>
      <c r="I39" s="283"/>
      <c r="J39" s="284"/>
      <c r="K39" s="501"/>
      <c r="L39" s="285"/>
      <c r="M39" s="286"/>
      <c r="N39" s="286"/>
      <c r="O39" s="286"/>
      <c r="P39" s="286"/>
      <c r="Q39" s="284"/>
      <c r="R39" s="283"/>
      <c r="S39" s="283"/>
      <c r="T39" s="283"/>
      <c r="U39" s="283"/>
      <c r="V39" s="285"/>
      <c r="X39" s="162">
        <f t="shared" si="1"/>
        <v>0</v>
      </c>
      <c r="Y39" s="158">
        <f t="shared" si="2"/>
        <v>0</v>
      </c>
      <c r="Z39" s="158">
        <f t="shared" si="3"/>
        <v>0</v>
      </c>
      <c r="AA39" s="959">
        <f t="shared" si="4"/>
        <v>0</v>
      </c>
      <c r="AC39" s="162">
        <f t="shared" si="5"/>
        <v>0</v>
      </c>
      <c r="AD39" s="158">
        <f t="shared" si="6"/>
        <v>0</v>
      </c>
      <c r="AE39" s="158">
        <f t="shared" si="7"/>
        <v>0</v>
      </c>
      <c r="AF39" s="163">
        <f t="shared" si="8"/>
        <v>0</v>
      </c>
    </row>
    <row r="40" spans="1:32" x14ac:dyDescent="0.25">
      <c r="A40" s="279" t="str">
        <f>IF(ISBLANK('A4'!A40),"",'A4'!A40)</f>
        <v/>
      </c>
      <c r="B40" s="280" t="str">
        <f>IF(ISBLANK('A4'!C40),"",'A4'!C40)</f>
        <v/>
      </c>
      <c r="C40" s="281" t="str">
        <f>IF(ISBLANK('A4'!W40),"",'A4'!W40)</f>
        <v/>
      </c>
      <c r="D40" s="282"/>
      <c r="E40" s="283"/>
      <c r="F40" s="283"/>
      <c r="G40" s="283"/>
      <c r="H40" s="283"/>
      <c r="I40" s="283"/>
      <c r="J40" s="284"/>
      <c r="K40" s="501"/>
      <c r="L40" s="285"/>
      <c r="M40" s="286"/>
      <c r="N40" s="286"/>
      <c r="O40" s="286"/>
      <c r="P40" s="286"/>
      <c r="Q40" s="284"/>
      <c r="R40" s="283"/>
      <c r="S40" s="283"/>
      <c r="T40" s="283"/>
      <c r="U40" s="283"/>
      <c r="V40" s="285"/>
      <c r="X40" s="162">
        <f t="shared" si="1"/>
        <v>0</v>
      </c>
      <c r="Y40" s="158">
        <f t="shared" si="2"/>
        <v>0</v>
      </c>
      <c r="Z40" s="158">
        <f t="shared" si="3"/>
        <v>0</v>
      </c>
      <c r="AA40" s="959">
        <f t="shared" si="4"/>
        <v>0</v>
      </c>
      <c r="AC40" s="162">
        <f t="shared" si="5"/>
        <v>0</v>
      </c>
      <c r="AD40" s="158">
        <f t="shared" si="6"/>
        <v>0</v>
      </c>
      <c r="AE40" s="158">
        <f t="shared" si="7"/>
        <v>0</v>
      </c>
      <c r="AF40" s="163">
        <f t="shared" si="8"/>
        <v>0</v>
      </c>
    </row>
    <row r="41" spans="1:32" x14ac:dyDescent="0.25">
      <c r="A41" s="279" t="str">
        <f>IF(ISBLANK('A4'!A41),"",'A4'!A41)</f>
        <v/>
      </c>
      <c r="B41" s="280" t="str">
        <f>IF(ISBLANK('A4'!C41),"",'A4'!C41)</f>
        <v/>
      </c>
      <c r="C41" s="281" t="str">
        <f>IF(ISBLANK('A4'!W41),"",'A4'!W41)</f>
        <v/>
      </c>
      <c r="D41" s="282"/>
      <c r="E41" s="283"/>
      <c r="F41" s="283"/>
      <c r="G41" s="283"/>
      <c r="H41" s="283"/>
      <c r="I41" s="283"/>
      <c r="J41" s="284"/>
      <c r="K41" s="501"/>
      <c r="L41" s="285"/>
      <c r="M41" s="286"/>
      <c r="N41" s="286"/>
      <c r="O41" s="286"/>
      <c r="P41" s="286"/>
      <c r="Q41" s="284"/>
      <c r="R41" s="283"/>
      <c r="S41" s="283"/>
      <c r="T41" s="283"/>
      <c r="U41" s="283"/>
      <c r="V41" s="285"/>
      <c r="X41" s="162">
        <f t="shared" si="1"/>
        <v>0</v>
      </c>
      <c r="Y41" s="158">
        <f t="shared" si="2"/>
        <v>0</v>
      </c>
      <c r="Z41" s="158">
        <f t="shared" si="3"/>
        <v>0</v>
      </c>
      <c r="AA41" s="959">
        <f t="shared" si="4"/>
        <v>0</v>
      </c>
      <c r="AC41" s="162">
        <f t="shared" si="5"/>
        <v>0</v>
      </c>
      <c r="AD41" s="158">
        <f t="shared" si="6"/>
        <v>0</v>
      </c>
      <c r="AE41" s="158">
        <f t="shared" si="7"/>
        <v>0</v>
      </c>
      <c r="AF41" s="163">
        <f t="shared" si="8"/>
        <v>0</v>
      </c>
    </row>
    <row r="42" spans="1:32" x14ac:dyDescent="0.25">
      <c r="A42" s="279" t="str">
        <f>IF(ISBLANK('A4'!A42),"",'A4'!A42)</f>
        <v/>
      </c>
      <c r="B42" s="280" t="str">
        <f>IF(ISBLANK('A4'!C42),"",'A4'!C42)</f>
        <v/>
      </c>
      <c r="C42" s="281" t="str">
        <f>IF(ISBLANK('A4'!W42),"",'A4'!W42)</f>
        <v/>
      </c>
      <c r="D42" s="282"/>
      <c r="E42" s="283"/>
      <c r="F42" s="283"/>
      <c r="G42" s="283"/>
      <c r="H42" s="283"/>
      <c r="I42" s="283"/>
      <c r="J42" s="284"/>
      <c r="K42" s="501"/>
      <c r="L42" s="285"/>
      <c r="M42" s="286"/>
      <c r="N42" s="286"/>
      <c r="O42" s="286"/>
      <c r="P42" s="286"/>
      <c r="Q42" s="284"/>
      <c r="R42" s="283"/>
      <c r="S42" s="283"/>
      <c r="T42" s="283"/>
      <c r="U42" s="283"/>
      <c r="V42" s="285"/>
      <c r="X42" s="162">
        <f t="shared" si="1"/>
        <v>0</v>
      </c>
      <c r="Y42" s="158">
        <f t="shared" si="2"/>
        <v>0</v>
      </c>
      <c r="Z42" s="158">
        <f t="shared" si="3"/>
        <v>0</v>
      </c>
      <c r="AA42" s="959">
        <f t="shared" si="4"/>
        <v>0</v>
      </c>
      <c r="AC42" s="162">
        <f t="shared" si="5"/>
        <v>0</v>
      </c>
      <c r="AD42" s="158">
        <f t="shared" si="6"/>
        <v>0</v>
      </c>
      <c r="AE42" s="158">
        <f t="shared" si="7"/>
        <v>0</v>
      </c>
      <c r="AF42" s="163">
        <f t="shared" si="8"/>
        <v>0</v>
      </c>
    </row>
    <row r="43" spans="1:32" x14ac:dyDescent="0.25">
      <c r="A43" s="279" t="str">
        <f>IF(ISBLANK('A4'!A43),"",'A4'!A43)</f>
        <v/>
      </c>
      <c r="B43" s="280" t="str">
        <f>IF(ISBLANK('A4'!C43),"",'A4'!C43)</f>
        <v/>
      </c>
      <c r="C43" s="281" t="str">
        <f>IF(ISBLANK('A4'!W43),"",'A4'!W43)</f>
        <v/>
      </c>
      <c r="D43" s="282"/>
      <c r="E43" s="283"/>
      <c r="F43" s="283"/>
      <c r="G43" s="283"/>
      <c r="H43" s="283"/>
      <c r="I43" s="283"/>
      <c r="J43" s="284"/>
      <c r="K43" s="501"/>
      <c r="L43" s="285"/>
      <c r="M43" s="286"/>
      <c r="N43" s="286"/>
      <c r="O43" s="286"/>
      <c r="P43" s="286"/>
      <c r="Q43" s="284"/>
      <c r="R43" s="283"/>
      <c r="S43" s="283"/>
      <c r="T43" s="283"/>
      <c r="U43" s="283"/>
      <c r="V43" s="285"/>
      <c r="X43" s="162">
        <f t="shared" si="1"/>
        <v>0</v>
      </c>
      <c r="Y43" s="158">
        <f t="shared" si="2"/>
        <v>0</v>
      </c>
      <c r="Z43" s="158">
        <f t="shared" si="3"/>
        <v>0</v>
      </c>
      <c r="AA43" s="959">
        <f t="shared" si="4"/>
        <v>0</v>
      </c>
      <c r="AC43" s="162">
        <f t="shared" si="5"/>
        <v>0</v>
      </c>
      <c r="AD43" s="158">
        <f t="shared" si="6"/>
        <v>0</v>
      </c>
      <c r="AE43" s="158">
        <f t="shared" si="7"/>
        <v>0</v>
      </c>
      <c r="AF43" s="163">
        <f t="shared" si="8"/>
        <v>0</v>
      </c>
    </row>
    <row r="44" spans="1:32" x14ac:dyDescent="0.25">
      <c r="A44" s="279" t="str">
        <f>IF(ISBLANK('A4'!A44),"",'A4'!A44)</f>
        <v/>
      </c>
      <c r="B44" s="280" t="str">
        <f>IF(ISBLANK('A4'!C44),"",'A4'!C44)</f>
        <v/>
      </c>
      <c r="C44" s="281" t="str">
        <f>IF(ISBLANK('A4'!W44),"",'A4'!W44)</f>
        <v/>
      </c>
      <c r="D44" s="282"/>
      <c r="E44" s="283"/>
      <c r="F44" s="283"/>
      <c r="G44" s="283"/>
      <c r="H44" s="283"/>
      <c r="I44" s="283"/>
      <c r="J44" s="284"/>
      <c r="K44" s="501"/>
      <c r="L44" s="285"/>
      <c r="M44" s="286"/>
      <c r="N44" s="286"/>
      <c r="O44" s="286"/>
      <c r="P44" s="286"/>
      <c r="Q44" s="284"/>
      <c r="R44" s="283"/>
      <c r="S44" s="283"/>
      <c r="T44" s="283"/>
      <c r="U44" s="283"/>
      <c r="V44" s="285"/>
      <c r="X44" s="162">
        <f t="shared" si="1"/>
        <v>0</v>
      </c>
      <c r="Y44" s="158">
        <f t="shared" si="2"/>
        <v>0</v>
      </c>
      <c r="Z44" s="158">
        <f t="shared" si="3"/>
        <v>0</v>
      </c>
      <c r="AA44" s="959">
        <f t="shared" si="4"/>
        <v>0</v>
      </c>
      <c r="AC44" s="162">
        <f t="shared" si="5"/>
        <v>0</v>
      </c>
      <c r="AD44" s="158">
        <f t="shared" si="6"/>
        <v>0</v>
      </c>
      <c r="AE44" s="158">
        <f t="shared" si="7"/>
        <v>0</v>
      </c>
      <c r="AF44" s="163">
        <f t="shared" si="8"/>
        <v>0</v>
      </c>
    </row>
    <row r="45" spans="1:32" x14ac:dyDescent="0.25">
      <c r="A45" s="279" t="str">
        <f>IF(ISBLANK('A4'!A45),"",'A4'!A45)</f>
        <v/>
      </c>
      <c r="B45" s="280" t="str">
        <f>IF(ISBLANK('A4'!C45),"",'A4'!C45)</f>
        <v/>
      </c>
      <c r="C45" s="281" t="str">
        <f>IF(ISBLANK('A4'!W45),"",'A4'!W45)</f>
        <v/>
      </c>
      <c r="D45" s="282"/>
      <c r="E45" s="283"/>
      <c r="F45" s="283"/>
      <c r="G45" s="283"/>
      <c r="H45" s="283"/>
      <c r="I45" s="283"/>
      <c r="J45" s="284"/>
      <c r="K45" s="501"/>
      <c r="L45" s="285"/>
      <c r="M45" s="286"/>
      <c r="N45" s="286"/>
      <c r="O45" s="286"/>
      <c r="P45" s="286"/>
      <c r="Q45" s="284"/>
      <c r="R45" s="283"/>
      <c r="S45" s="283"/>
      <c r="T45" s="283"/>
      <c r="U45" s="283"/>
      <c r="V45" s="285"/>
      <c r="X45" s="162">
        <f t="shared" si="1"/>
        <v>0</v>
      </c>
      <c r="Y45" s="158">
        <f t="shared" si="2"/>
        <v>0</v>
      </c>
      <c r="Z45" s="158">
        <f t="shared" si="3"/>
        <v>0</v>
      </c>
      <c r="AA45" s="959">
        <f t="shared" si="4"/>
        <v>0</v>
      </c>
      <c r="AC45" s="162">
        <f t="shared" si="5"/>
        <v>0</v>
      </c>
      <c r="AD45" s="158">
        <f t="shared" si="6"/>
        <v>0</v>
      </c>
      <c r="AE45" s="158">
        <f t="shared" si="7"/>
        <v>0</v>
      </c>
      <c r="AF45" s="163">
        <f t="shared" si="8"/>
        <v>0</v>
      </c>
    </row>
    <row r="46" spans="1:32" x14ac:dyDescent="0.25">
      <c r="A46" s="279" t="str">
        <f>IF(ISBLANK('A4'!A46),"",'A4'!A46)</f>
        <v/>
      </c>
      <c r="B46" s="280" t="str">
        <f>IF(ISBLANK('A4'!C46),"",'A4'!C46)</f>
        <v/>
      </c>
      <c r="C46" s="281" t="str">
        <f>IF(ISBLANK('A4'!W46),"",'A4'!W46)</f>
        <v/>
      </c>
      <c r="D46" s="282"/>
      <c r="E46" s="283"/>
      <c r="F46" s="283"/>
      <c r="G46" s="283"/>
      <c r="H46" s="283"/>
      <c r="I46" s="283"/>
      <c r="J46" s="284"/>
      <c r="K46" s="501"/>
      <c r="L46" s="285"/>
      <c r="M46" s="286"/>
      <c r="N46" s="286"/>
      <c r="O46" s="286"/>
      <c r="P46" s="286"/>
      <c r="Q46" s="284"/>
      <c r="R46" s="283"/>
      <c r="S46" s="283"/>
      <c r="T46" s="283"/>
      <c r="U46" s="283"/>
      <c r="V46" s="285"/>
      <c r="X46" s="162">
        <f t="shared" si="1"/>
        <v>0</v>
      </c>
      <c r="Y46" s="158">
        <f t="shared" si="2"/>
        <v>0</v>
      </c>
      <c r="Z46" s="158">
        <f t="shared" si="3"/>
        <v>0</v>
      </c>
      <c r="AA46" s="959">
        <f t="shared" si="4"/>
        <v>0</v>
      </c>
      <c r="AC46" s="162">
        <f t="shared" si="5"/>
        <v>0</v>
      </c>
      <c r="AD46" s="158">
        <f t="shared" si="6"/>
        <v>0</v>
      </c>
      <c r="AE46" s="158">
        <f t="shared" si="7"/>
        <v>0</v>
      </c>
      <c r="AF46" s="163">
        <f t="shared" si="8"/>
        <v>0</v>
      </c>
    </row>
    <row r="47" spans="1:32" x14ac:dyDescent="0.25">
      <c r="A47" s="279" t="str">
        <f>IF(ISBLANK('A4'!A47),"",'A4'!A47)</f>
        <v/>
      </c>
      <c r="B47" s="280" t="str">
        <f>IF(ISBLANK('A4'!C47),"",'A4'!C47)</f>
        <v/>
      </c>
      <c r="C47" s="281" t="str">
        <f>IF(ISBLANK('A4'!W47),"",'A4'!W47)</f>
        <v/>
      </c>
      <c r="D47" s="282"/>
      <c r="E47" s="283"/>
      <c r="F47" s="283"/>
      <c r="G47" s="283"/>
      <c r="H47" s="283"/>
      <c r="I47" s="283"/>
      <c r="J47" s="284"/>
      <c r="K47" s="501"/>
      <c r="L47" s="285"/>
      <c r="M47" s="286"/>
      <c r="N47" s="286"/>
      <c r="O47" s="286"/>
      <c r="P47" s="286"/>
      <c r="Q47" s="284"/>
      <c r="R47" s="283"/>
      <c r="S47" s="283"/>
      <c r="T47" s="283"/>
      <c r="U47" s="283"/>
      <c r="V47" s="285"/>
      <c r="X47" s="162">
        <f t="shared" si="1"/>
        <v>0</v>
      </c>
      <c r="Y47" s="158">
        <f t="shared" si="2"/>
        <v>0</v>
      </c>
      <c r="Z47" s="158">
        <f t="shared" si="3"/>
        <v>0</v>
      </c>
      <c r="AA47" s="959">
        <f t="shared" si="4"/>
        <v>0</v>
      </c>
      <c r="AC47" s="162">
        <f t="shared" si="5"/>
        <v>0</v>
      </c>
      <c r="AD47" s="158">
        <f t="shared" si="6"/>
        <v>0</v>
      </c>
      <c r="AE47" s="158">
        <f t="shared" si="7"/>
        <v>0</v>
      </c>
      <c r="AF47" s="163">
        <f t="shared" si="8"/>
        <v>0</v>
      </c>
    </row>
    <row r="48" spans="1:32" x14ac:dyDescent="0.25">
      <c r="A48" s="279" t="str">
        <f>IF(ISBLANK('A4'!A48),"",'A4'!A48)</f>
        <v/>
      </c>
      <c r="B48" s="280" t="str">
        <f>IF(ISBLANK('A4'!C48),"",'A4'!C48)</f>
        <v/>
      </c>
      <c r="C48" s="281" t="str">
        <f>IF(ISBLANK('A4'!W48),"",'A4'!W48)</f>
        <v/>
      </c>
      <c r="D48" s="282"/>
      <c r="E48" s="283"/>
      <c r="F48" s="283"/>
      <c r="G48" s="283"/>
      <c r="H48" s="283"/>
      <c r="I48" s="283"/>
      <c r="J48" s="284"/>
      <c r="K48" s="501"/>
      <c r="L48" s="285"/>
      <c r="M48" s="286"/>
      <c r="N48" s="286"/>
      <c r="O48" s="286"/>
      <c r="P48" s="286"/>
      <c r="Q48" s="284"/>
      <c r="R48" s="283"/>
      <c r="S48" s="283"/>
      <c r="T48" s="283"/>
      <c r="U48" s="283"/>
      <c r="V48" s="285"/>
      <c r="X48" s="162">
        <f t="shared" si="1"/>
        <v>0</v>
      </c>
      <c r="Y48" s="158">
        <f t="shared" si="2"/>
        <v>0</v>
      </c>
      <c r="Z48" s="158">
        <f t="shared" si="3"/>
        <v>0</v>
      </c>
      <c r="AA48" s="959">
        <f t="shared" si="4"/>
        <v>0</v>
      </c>
      <c r="AC48" s="162">
        <f t="shared" si="5"/>
        <v>0</v>
      </c>
      <c r="AD48" s="158">
        <f t="shared" si="6"/>
        <v>0</v>
      </c>
      <c r="AE48" s="158">
        <f t="shared" si="7"/>
        <v>0</v>
      </c>
      <c r="AF48" s="163">
        <f t="shared" si="8"/>
        <v>0</v>
      </c>
    </row>
    <row r="49" spans="1:32" x14ac:dyDescent="0.25">
      <c r="A49" s="279" t="str">
        <f>IF(ISBLANK('A4'!A49),"",'A4'!A49)</f>
        <v/>
      </c>
      <c r="B49" s="280" t="str">
        <f>IF(ISBLANK('A4'!C49),"",'A4'!C49)</f>
        <v/>
      </c>
      <c r="C49" s="281" t="str">
        <f>IF(ISBLANK('A4'!W49),"",'A4'!W49)</f>
        <v/>
      </c>
      <c r="D49" s="282"/>
      <c r="E49" s="283"/>
      <c r="F49" s="283"/>
      <c r="G49" s="283"/>
      <c r="H49" s="283"/>
      <c r="I49" s="283"/>
      <c r="J49" s="284"/>
      <c r="K49" s="501"/>
      <c r="L49" s="285"/>
      <c r="M49" s="286"/>
      <c r="N49" s="286"/>
      <c r="O49" s="286"/>
      <c r="P49" s="286"/>
      <c r="Q49" s="284"/>
      <c r="R49" s="283"/>
      <c r="S49" s="283"/>
      <c r="T49" s="283"/>
      <c r="U49" s="283"/>
      <c r="V49" s="285"/>
      <c r="X49" s="162">
        <f t="shared" si="1"/>
        <v>0</v>
      </c>
      <c r="Y49" s="158">
        <f t="shared" si="2"/>
        <v>0</v>
      </c>
      <c r="Z49" s="158">
        <f t="shared" si="3"/>
        <v>0</v>
      </c>
      <c r="AA49" s="959">
        <f t="shared" si="4"/>
        <v>0</v>
      </c>
      <c r="AC49" s="162">
        <f t="shared" si="5"/>
        <v>0</v>
      </c>
      <c r="AD49" s="158">
        <f t="shared" si="6"/>
        <v>0</v>
      </c>
      <c r="AE49" s="158">
        <f t="shared" si="7"/>
        <v>0</v>
      </c>
      <c r="AF49" s="163">
        <f t="shared" si="8"/>
        <v>0</v>
      </c>
    </row>
    <row r="50" spans="1:32" x14ac:dyDescent="0.25">
      <c r="A50" s="279" t="str">
        <f>IF(ISBLANK('A4'!A50),"",'A4'!A50)</f>
        <v/>
      </c>
      <c r="B50" s="280" t="str">
        <f>IF(ISBLANK('A4'!C50),"",'A4'!C50)</f>
        <v/>
      </c>
      <c r="C50" s="281" t="str">
        <f>IF(ISBLANK('A4'!W50),"",'A4'!W50)</f>
        <v/>
      </c>
      <c r="D50" s="282"/>
      <c r="E50" s="283"/>
      <c r="F50" s="283"/>
      <c r="G50" s="283"/>
      <c r="H50" s="283"/>
      <c r="I50" s="283"/>
      <c r="J50" s="284"/>
      <c r="K50" s="501"/>
      <c r="L50" s="285"/>
      <c r="M50" s="286"/>
      <c r="N50" s="286"/>
      <c r="O50" s="286"/>
      <c r="P50" s="286"/>
      <c r="Q50" s="284"/>
      <c r="R50" s="283"/>
      <c r="S50" s="283"/>
      <c r="T50" s="283"/>
      <c r="U50" s="283"/>
      <c r="V50" s="285"/>
      <c r="X50" s="162">
        <f t="shared" si="1"/>
        <v>0</v>
      </c>
      <c r="Y50" s="158">
        <f t="shared" si="2"/>
        <v>0</v>
      </c>
      <c r="Z50" s="158">
        <f t="shared" si="3"/>
        <v>0</v>
      </c>
      <c r="AA50" s="959">
        <f t="shared" si="4"/>
        <v>0</v>
      </c>
      <c r="AC50" s="162">
        <f t="shared" si="5"/>
        <v>0</v>
      </c>
      <c r="AD50" s="158">
        <f t="shared" si="6"/>
        <v>0</v>
      </c>
      <c r="AE50" s="158">
        <f t="shared" si="7"/>
        <v>0</v>
      </c>
      <c r="AF50" s="163">
        <f t="shared" si="8"/>
        <v>0</v>
      </c>
    </row>
    <row r="51" spans="1:32" x14ac:dyDescent="0.25">
      <c r="A51" s="279" t="str">
        <f>IF(ISBLANK('A4'!A51),"",'A4'!A51)</f>
        <v/>
      </c>
      <c r="B51" s="280" t="str">
        <f>IF(ISBLANK('A4'!C51),"",'A4'!C51)</f>
        <v/>
      </c>
      <c r="C51" s="281" t="str">
        <f>IF(ISBLANK('A4'!W51),"",'A4'!W51)</f>
        <v/>
      </c>
      <c r="D51" s="282"/>
      <c r="E51" s="283"/>
      <c r="F51" s="283"/>
      <c r="G51" s="283"/>
      <c r="H51" s="283"/>
      <c r="I51" s="283"/>
      <c r="J51" s="284"/>
      <c r="K51" s="501"/>
      <c r="L51" s="285"/>
      <c r="M51" s="286"/>
      <c r="N51" s="286"/>
      <c r="O51" s="286"/>
      <c r="P51" s="286"/>
      <c r="Q51" s="284"/>
      <c r="R51" s="283"/>
      <c r="S51" s="283"/>
      <c r="T51" s="283"/>
      <c r="U51" s="283"/>
      <c r="V51" s="285"/>
      <c r="X51" s="162">
        <f t="shared" si="1"/>
        <v>0</v>
      </c>
      <c r="Y51" s="158">
        <f t="shared" si="2"/>
        <v>0</v>
      </c>
      <c r="Z51" s="158">
        <f t="shared" si="3"/>
        <v>0</v>
      </c>
      <c r="AA51" s="959">
        <f t="shared" si="4"/>
        <v>0</v>
      </c>
      <c r="AC51" s="162">
        <f t="shared" si="5"/>
        <v>0</v>
      </c>
      <c r="AD51" s="158">
        <f t="shared" si="6"/>
        <v>0</v>
      </c>
      <c r="AE51" s="158">
        <f t="shared" si="7"/>
        <v>0</v>
      </c>
      <c r="AF51" s="163">
        <f t="shared" si="8"/>
        <v>0</v>
      </c>
    </row>
    <row r="52" spans="1:32" x14ac:dyDescent="0.25">
      <c r="A52" s="279" t="str">
        <f>IF(ISBLANK('A4'!A52),"",'A4'!A52)</f>
        <v/>
      </c>
      <c r="B52" s="280" t="str">
        <f>IF(ISBLANK('A4'!C52),"",'A4'!C52)</f>
        <v/>
      </c>
      <c r="C52" s="281" t="str">
        <f>IF(ISBLANK('A4'!W52),"",'A4'!W52)</f>
        <v/>
      </c>
      <c r="D52" s="282"/>
      <c r="E52" s="283"/>
      <c r="F52" s="283"/>
      <c r="G52" s="283"/>
      <c r="H52" s="283"/>
      <c r="I52" s="283"/>
      <c r="J52" s="284"/>
      <c r="K52" s="501"/>
      <c r="L52" s="285"/>
      <c r="M52" s="286"/>
      <c r="N52" s="286"/>
      <c r="O52" s="286"/>
      <c r="P52" s="286"/>
      <c r="Q52" s="284"/>
      <c r="R52" s="283"/>
      <c r="S52" s="283"/>
      <c r="T52" s="283"/>
      <c r="U52" s="283"/>
      <c r="V52" s="285"/>
      <c r="X52" s="162">
        <f t="shared" si="1"/>
        <v>0</v>
      </c>
      <c r="Y52" s="158">
        <f t="shared" si="2"/>
        <v>0</v>
      </c>
      <c r="Z52" s="158">
        <f t="shared" si="3"/>
        <v>0</v>
      </c>
      <c r="AA52" s="959">
        <f t="shared" si="4"/>
        <v>0</v>
      </c>
      <c r="AC52" s="162">
        <f t="shared" si="5"/>
        <v>0</v>
      </c>
      <c r="AD52" s="158">
        <f t="shared" si="6"/>
        <v>0</v>
      </c>
      <c r="AE52" s="158">
        <f t="shared" si="7"/>
        <v>0</v>
      </c>
      <c r="AF52" s="163">
        <f t="shared" si="8"/>
        <v>0</v>
      </c>
    </row>
    <row r="53" spans="1:32" x14ac:dyDescent="0.25">
      <c r="A53" s="279" t="str">
        <f>IF(ISBLANK('A4'!A53),"",'A4'!A53)</f>
        <v/>
      </c>
      <c r="B53" s="280" t="str">
        <f>IF(ISBLANK('A4'!C53),"",'A4'!C53)</f>
        <v/>
      </c>
      <c r="C53" s="281" t="str">
        <f>IF(ISBLANK('A4'!W53),"",'A4'!W53)</f>
        <v/>
      </c>
      <c r="D53" s="282"/>
      <c r="E53" s="283"/>
      <c r="F53" s="283"/>
      <c r="G53" s="283"/>
      <c r="H53" s="283"/>
      <c r="I53" s="283"/>
      <c r="J53" s="284"/>
      <c r="K53" s="501"/>
      <c r="L53" s="285"/>
      <c r="M53" s="286"/>
      <c r="N53" s="286"/>
      <c r="O53" s="286"/>
      <c r="P53" s="286"/>
      <c r="Q53" s="284"/>
      <c r="R53" s="283"/>
      <c r="S53" s="283"/>
      <c r="T53" s="283"/>
      <c r="U53" s="283"/>
      <c r="V53" s="285"/>
      <c r="X53" s="162">
        <f t="shared" si="1"/>
        <v>0</v>
      </c>
      <c r="Y53" s="158">
        <f t="shared" si="2"/>
        <v>0</v>
      </c>
      <c r="Z53" s="158">
        <f t="shared" si="3"/>
        <v>0</v>
      </c>
      <c r="AA53" s="959">
        <f t="shared" si="4"/>
        <v>0</v>
      </c>
      <c r="AC53" s="162">
        <f t="shared" si="5"/>
        <v>0</v>
      </c>
      <c r="AD53" s="158">
        <f t="shared" si="6"/>
        <v>0</v>
      </c>
      <c r="AE53" s="158">
        <f t="shared" si="7"/>
        <v>0</v>
      </c>
      <c r="AF53" s="163">
        <f t="shared" si="8"/>
        <v>0</v>
      </c>
    </row>
    <row r="54" spans="1:32" x14ac:dyDescent="0.25">
      <c r="A54" s="279" t="str">
        <f>IF(ISBLANK('A4'!A54),"",'A4'!A54)</f>
        <v/>
      </c>
      <c r="B54" s="280" t="str">
        <f>IF(ISBLANK('A4'!C54),"",'A4'!C54)</f>
        <v/>
      </c>
      <c r="C54" s="281" t="str">
        <f>IF(ISBLANK('A4'!W54),"",'A4'!W54)</f>
        <v/>
      </c>
      <c r="D54" s="282"/>
      <c r="E54" s="283"/>
      <c r="F54" s="283"/>
      <c r="G54" s="283"/>
      <c r="H54" s="283"/>
      <c r="I54" s="283"/>
      <c r="J54" s="284"/>
      <c r="K54" s="501"/>
      <c r="L54" s="285"/>
      <c r="M54" s="286"/>
      <c r="N54" s="286"/>
      <c r="O54" s="286"/>
      <c r="P54" s="286"/>
      <c r="Q54" s="284"/>
      <c r="R54" s="283"/>
      <c r="S54" s="283"/>
      <c r="T54" s="283"/>
      <c r="U54" s="283"/>
      <c r="V54" s="285"/>
      <c r="X54" s="162">
        <f t="shared" si="1"/>
        <v>0</v>
      </c>
      <c r="Y54" s="158">
        <f t="shared" si="2"/>
        <v>0</v>
      </c>
      <c r="Z54" s="158">
        <f t="shared" si="3"/>
        <v>0</v>
      </c>
      <c r="AA54" s="959">
        <f t="shared" si="4"/>
        <v>0</v>
      </c>
      <c r="AC54" s="162">
        <f t="shared" si="5"/>
        <v>0</v>
      </c>
      <c r="AD54" s="158">
        <f t="shared" si="6"/>
        <v>0</v>
      </c>
      <c r="AE54" s="158">
        <f t="shared" si="7"/>
        <v>0</v>
      </c>
      <c r="AF54" s="163">
        <f t="shared" si="8"/>
        <v>0</v>
      </c>
    </row>
    <row r="55" spans="1:32" x14ac:dyDescent="0.25">
      <c r="A55" s="279" t="str">
        <f>IF(ISBLANK('A4'!A55),"",'A4'!A55)</f>
        <v/>
      </c>
      <c r="B55" s="280" t="str">
        <f>IF(ISBLANK('A4'!C55),"",'A4'!C55)</f>
        <v/>
      </c>
      <c r="C55" s="281" t="str">
        <f>IF(ISBLANK('A4'!W55),"",'A4'!W55)</f>
        <v/>
      </c>
      <c r="D55" s="282"/>
      <c r="E55" s="283"/>
      <c r="F55" s="283"/>
      <c r="G55" s="283"/>
      <c r="H55" s="283"/>
      <c r="I55" s="283"/>
      <c r="J55" s="284"/>
      <c r="K55" s="501"/>
      <c r="L55" s="285"/>
      <c r="M55" s="286"/>
      <c r="N55" s="286"/>
      <c r="O55" s="286"/>
      <c r="P55" s="286"/>
      <c r="Q55" s="284"/>
      <c r="R55" s="283"/>
      <c r="S55" s="283"/>
      <c r="T55" s="283"/>
      <c r="U55" s="283"/>
      <c r="V55" s="285"/>
      <c r="X55" s="162">
        <f t="shared" si="1"/>
        <v>0</v>
      </c>
      <c r="Y55" s="158">
        <f t="shared" si="2"/>
        <v>0</v>
      </c>
      <c r="Z55" s="158">
        <f t="shared" si="3"/>
        <v>0</v>
      </c>
      <c r="AA55" s="959">
        <f t="shared" si="4"/>
        <v>0</v>
      </c>
      <c r="AC55" s="162">
        <f t="shared" si="5"/>
        <v>0</v>
      </c>
      <c r="AD55" s="158">
        <f t="shared" si="6"/>
        <v>0</v>
      </c>
      <c r="AE55" s="158">
        <f t="shared" si="7"/>
        <v>0</v>
      </c>
      <c r="AF55" s="163">
        <f t="shared" si="8"/>
        <v>0</v>
      </c>
    </row>
    <row r="56" spans="1:32" x14ac:dyDescent="0.25">
      <c r="A56" s="279" t="str">
        <f>IF(ISBLANK('A4'!A56),"",'A4'!A56)</f>
        <v/>
      </c>
      <c r="B56" s="280" t="str">
        <f>IF(ISBLANK('A4'!C56),"",'A4'!C56)</f>
        <v/>
      </c>
      <c r="C56" s="281" t="str">
        <f>IF(ISBLANK('A4'!W56),"",'A4'!W56)</f>
        <v/>
      </c>
      <c r="D56" s="282"/>
      <c r="E56" s="283"/>
      <c r="F56" s="283"/>
      <c r="G56" s="283"/>
      <c r="H56" s="283"/>
      <c r="I56" s="283"/>
      <c r="J56" s="284"/>
      <c r="K56" s="501"/>
      <c r="L56" s="285"/>
      <c r="M56" s="286"/>
      <c r="N56" s="286"/>
      <c r="O56" s="286"/>
      <c r="P56" s="286"/>
      <c r="Q56" s="284"/>
      <c r="R56" s="283"/>
      <c r="S56" s="283"/>
      <c r="T56" s="283"/>
      <c r="U56" s="283"/>
      <c r="V56" s="285"/>
      <c r="X56" s="162">
        <f t="shared" si="1"/>
        <v>0</v>
      </c>
      <c r="Y56" s="158">
        <f t="shared" si="2"/>
        <v>0</v>
      </c>
      <c r="Z56" s="158">
        <f t="shared" si="3"/>
        <v>0</v>
      </c>
      <c r="AA56" s="959">
        <f t="shared" si="4"/>
        <v>0</v>
      </c>
      <c r="AC56" s="162">
        <f t="shared" si="5"/>
        <v>0</v>
      </c>
      <c r="AD56" s="158">
        <f t="shared" si="6"/>
        <v>0</v>
      </c>
      <c r="AE56" s="158">
        <f t="shared" si="7"/>
        <v>0</v>
      </c>
      <c r="AF56" s="163">
        <f t="shared" si="8"/>
        <v>0</v>
      </c>
    </row>
    <row r="57" spans="1:32" x14ac:dyDescent="0.25">
      <c r="A57" s="279" t="str">
        <f>IF(ISBLANK('A4'!A57),"",'A4'!A57)</f>
        <v/>
      </c>
      <c r="B57" s="280" t="str">
        <f>IF(ISBLANK('A4'!C57),"",'A4'!C57)</f>
        <v/>
      </c>
      <c r="C57" s="281" t="str">
        <f>IF(ISBLANK('A4'!W57),"",'A4'!W57)</f>
        <v/>
      </c>
      <c r="D57" s="282"/>
      <c r="E57" s="283"/>
      <c r="F57" s="283"/>
      <c r="G57" s="283"/>
      <c r="H57" s="283"/>
      <c r="I57" s="283"/>
      <c r="J57" s="284"/>
      <c r="K57" s="501"/>
      <c r="L57" s="285"/>
      <c r="M57" s="286"/>
      <c r="N57" s="286"/>
      <c r="O57" s="286"/>
      <c r="P57" s="286"/>
      <c r="Q57" s="284"/>
      <c r="R57" s="283"/>
      <c r="S57" s="283"/>
      <c r="T57" s="283"/>
      <c r="U57" s="283"/>
      <c r="V57" s="285"/>
      <c r="X57" s="162">
        <f t="shared" si="1"/>
        <v>0</v>
      </c>
      <c r="Y57" s="158">
        <f t="shared" si="2"/>
        <v>0</v>
      </c>
      <c r="Z57" s="158">
        <f t="shared" si="3"/>
        <v>0</v>
      </c>
      <c r="AA57" s="959">
        <f t="shared" si="4"/>
        <v>0</v>
      </c>
      <c r="AC57" s="162">
        <f t="shared" si="5"/>
        <v>0</v>
      </c>
      <c r="AD57" s="158">
        <f t="shared" si="6"/>
        <v>0</v>
      </c>
      <c r="AE57" s="158">
        <f t="shared" si="7"/>
        <v>0</v>
      </c>
      <c r="AF57" s="163">
        <f t="shared" si="8"/>
        <v>0</v>
      </c>
    </row>
    <row r="58" spans="1:32" x14ac:dyDescent="0.25">
      <c r="A58" s="279" t="str">
        <f>IF(ISBLANK('A4'!A58),"",'A4'!A58)</f>
        <v/>
      </c>
      <c r="B58" s="280" t="str">
        <f>IF(ISBLANK('A4'!C58),"",'A4'!C58)</f>
        <v/>
      </c>
      <c r="C58" s="281" t="str">
        <f>IF(ISBLANK('A4'!W58),"",'A4'!W58)</f>
        <v/>
      </c>
      <c r="D58" s="282"/>
      <c r="E58" s="283"/>
      <c r="F58" s="283"/>
      <c r="G58" s="283"/>
      <c r="H58" s="283"/>
      <c r="I58" s="283"/>
      <c r="J58" s="284"/>
      <c r="K58" s="501"/>
      <c r="L58" s="285"/>
      <c r="M58" s="286"/>
      <c r="N58" s="286"/>
      <c r="O58" s="286"/>
      <c r="P58" s="286"/>
      <c r="Q58" s="284"/>
      <c r="R58" s="283"/>
      <c r="S58" s="283"/>
      <c r="T58" s="283"/>
      <c r="U58" s="283"/>
      <c r="V58" s="285"/>
      <c r="X58" s="162">
        <f t="shared" si="1"/>
        <v>0</v>
      </c>
      <c r="Y58" s="158">
        <f t="shared" si="2"/>
        <v>0</v>
      </c>
      <c r="Z58" s="158">
        <f t="shared" si="3"/>
        <v>0</v>
      </c>
      <c r="AA58" s="959">
        <f t="shared" si="4"/>
        <v>0</v>
      </c>
      <c r="AC58" s="162">
        <f t="shared" si="5"/>
        <v>0</v>
      </c>
      <c r="AD58" s="158">
        <f t="shared" si="6"/>
        <v>0</v>
      </c>
      <c r="AE58" s="158">
        <f t="shared" si="7"/>
        <v>0</v>
      </c>
      <c r="AF58" s="163">
        <f t="shared" si="8"/>
        <v>0</v>
      </c>
    </row>
    <row r="59" spans="1:32" x14ac:dyDescent="0.25">
      <c r="A59" s="279" t="str">
        <f>IF(ISBLANK('A4'!A59),"",'A4'!A59)</f>
        <v/>
      </c>
      <c r="B59" s="280" t="str">
        <f>IF(ISBLANK('A4'!C59),"",'A4'!C59)</f>
        <v/>
      </c>
      <c r="C59" s="281" t="str">
        <f>IF(ISBLANK('A4'!W59),"",'A4'!W59)</f>
        <v/>
      </c>
      <c r="D59" s="282"/>
      <c r="E59" s="283"/>
      <c r="F59" s="283"/>
      <c r="G59" s="283"/>
      <c r="H59" s="283"/>
      <c r="I59" s="283"/>
      <c r="J59" s="284"/>
      <c r="K59" s="501"/>
      <c r="L59" s="285"/>
      <c r="M59" s="286"/>
      <c r="N59" s="286"/>
      <c r="O59" s="286"/>
      <c r="P59" s="286"/>
      <c r="Q59" s="284"/>
      <c r="R59" s="283"/>
      <c r="S59" s="283"/>
      <c r="T59" s="283"/>
      <c r="U59" s="283"/>
      <c r="V59" s="285"/>
      <c r="X59" s="162">
        <f t="shared" si="1"/>
        <v>0</v>
      </c>
      <c r="Y59" s="158">
        <f t="shared" si="2"/>
        <v>0</v>
      </c>
      <c r="Z59" s="158">
        <f t="shared" si="3"/>
        <v>0</v>
      </c>
      <c r="AA59" s="959">
        <f t="shared" si="4"/>
        <v>0</v>
      </c>
      <c r="AC59" s="162">
        <f t="shared" si="5"/>
        <v>0</v>
      </c>
      <c r="AD59" s="158">
        <f t="shared" si="6"/>
        <v>0</v>
      </c>
      <c r="AE59" s="158">
        <f t="shared" si="7"/>
        <v>0</v>
      </c>
      <c r="AF59" s="163">
        <f t="shared" si="8"/>
        <v>0</v>
      </c>
    </row>
    <row r="60" spans="1:32" x14ac:dyDescent="0.25">
      <c r="A60" s="279" t="str">
        <f>IF(ISBLANK('A4'!A60),"",'A4'!A60)</f>
        <v/>
      </c>
      <c r="B60" s="280" t="str">
        <f>IF(ISBLANK('A4'!C60),"",'A4'!C60)</f>
        <v/>
      </c>
      <c r="C60" s="281" t="str">
        <f>IF(ISBLANK('A4'!W60),"",'A4'!W60)</f>
        <v/>
      </c>
      <c r="D60" s="282"/>
      <c r="E60" s="283"/>
      <c r="F60" s="283"/>
      <c r="G60" s="283"/>
      <c r="H60" s="283"/>
      <c r="I60" s="283"/>
      <c r="J60" s="284"/>
      <c r="K60" s="501"/>
      <c r="L60" s="285"/>
      <c r="M60" s="286"/>
      <c r="N60" s="286"/>
      <c r="O60" s="286"/>
      <c r="P60" s="286"/>
      <c r="Q60" s="284"/>
      <c r="R60" s="283"/>
      <c r="S60" s="283"/>
      <c r="T60" s="283"/>
      <c r="U60" s="283"/>
      <c r="V60" s="285"/>
      <c r="X60" s="162">
        <f t="shared" si="1"/>
        <v>0</v>
      </c>
      <c r="Y60" s="158">
        <f t="shared" si="2"/>
        <v>0</v>
      </c>
      <c r="Z60" s="158">
        <f t="shared" si="3"/>
        <v>0</v>
      </c>
      <c r="AA60" s="959">
        <f t="shared" si="4"/>
        <v>0</v>
      </c>
      <c r="AC60" s="162">
        <f t="shared" si="5"/>
        <v>0</v>
      </c>
      <c r="AD60" s="158">
        <f t="shared" si="6"/>
        <v>0</v>
      </c>
      <c r="AE60" s="158">
        <f t="shared" si="7"/>
        <v>0</v>
      </c>
      <c r="AF60" s="163">
        <f t="shared" si="8"/>
        <v>0</v>
      </c>
    </row>
    <row r="61" spans="1:32" x14ac:dyDescent="0.25">
      <c r="A61" s="279" t="str">
        <f>IF(ISBLANK('A4'!A61),"",'A4'!A61)</f>
        <v/>
      </c>
      <c r="B61" s="280" t="str">
        <f>IF(ISBLANK('A4'!C61),"",'A4'!C61)</f>
        <v/>
      </c>
      <c r="C61" s="281" t="str">
        <f>IF(ISBLANK('A4'!W61),"",'A4'!W61)</f>
        <v/>
      </c>
      <c r="D61" s="282"/>
      <c r="E61" s="283"/>
      <c r="F61" s="283"/>
      <c r="G61" s="283"/>
      <c r="H61" s="283"/>
      <c r="I61" s="283"/>
      <c r="J61" s="284"/>
      <c r="K61" s="501"/>
      <c r="L61" s="285"/>
      <c r="M61" s="286"/>
      <c r="N61" s="286"/>
      <c r="O61" s="286"/>
      <c r="P61" s="286"/>
      <c r="Q61" s="284"/>
      <c r="R61" s="283"/>
      <c r="S61" s="283"/>
      <c r="T61" s="283"/>
      <c r="U61" s="283"/>
      <c r="V61" s="285"/>
      <c r="X61" s="162">
        <f t="shared" si="1"/>
        <v>0</v>
      </c>
      <c r="Y61" s="158">
        <f t="shared" si="2"/>
        <v>0</v>
      </c>
      <c r="Z61" s="158">
        <f t="shared" si="3"/>
        <v>0</v>
      </c>
      <c r="AA61" s="959">
        <f t="shared" si="4"/>
        <v>0</v>
      </c>
      <c r="AC61" s="162">
        <f t="shared" si="5"/>
        <v>0</v>
      </c>
      <c r="AD61" s="158">
        <f t="shared" si="6"/>
        <v>0</v>
      </c>
      <c r="AE61" s="158">
        <f t="shared" si="7"/>
        <v>0</v>
      </c>
      <c r="AF61" s="163">
        <f t="shared" si="8"/>
        <v>0</v>
      </c>
    </row>
    <row r="62" spans="1:32" x14ac:dyDescent="0.25">
      <c r="A62" s="279" t="str">
        <f>IF(ISBLANK('A4'!A62),"",'A4'!A62)</f>
        <v/>
      </c>
      <c r="B62" s="280" t="str">
        <f>IF(ISBLANK('A4'!C62),"",'A4'!C62)</f>
        <v/>
      </c>
      <c r="C62" s="281" t="str">
        <f>IF(ISBLANK('A4'!W62),"",'A4'!W62)</f>
        <v/>
      </c>
      <c r="D62" s="282"/>
      <c r="E62" s="283"/>
      <c r="F62" s="283"/>
      <c r="G62" s="283"/>
      <c r="H62" s="283"/>
      <c r="I62" s="283"/>
      <c r="J62" s="284"/>
      <c r="K62" s="501"/>
      <c r="L62" s="285"/>
      <c r="M62" s="286"/>
      <c r="N62" s="286"/>
      <c r="O62" s="286"/>
      <c r="P62" s="286"/>
      <c r="Q62" s="284"/>
      <c r="R62" s="283"/>
      <c r="S62" s="283"/>
      <c r="T62" s="283"/>
      <c r="U62" s="283"/>
      <c r="V62" s="285"/>
      <c r="X62" s="162">
        <f t="shared" si="1"/>
        <v>0</v>
      </c>
      <c r="Y62" s="158">
        <f t="shared" si="2"/>
        <v>0</v>
      </c>
      <c r="Z62" s="158">
        <f t="shared" si="3"/>
        <v>0</v>
      </c>
      <c r="AA62" s="959">
        <f t="shared" si="4"/>
        <v>0</v>
      </c>
      <c r="AC62" s="162">
        <f t="shared" si="5"/>
        <v>0</v>
      </c>
      <c r="AD62" s="158">
        <f t="shared" si="6"/>
        <v>0</v>
      </c>
      <c r="AE62" s="158">
        <f t="shared" si="7"/>
        <v>0</v>
      </c>
      <c r="AF62" s="163">
        <f t="shared" si="8"/>
        <v>0</v>
      </c>
    </row>
    <row r="63" spans="1:32" x14ac:dyDescent="0.25">
      <c r="A63" s="279" t="str">
        <f>IF(ISBLANK('A4'!A63),"",'A4'!A63)</f>
        <v/>
      </c>
      <c r="B63" s="280" t="str">
        <f>IF(ISBLANK('A4'!C63),"",'A4'!C63)</f>
        <v/>
      </c>
      <c r="C63" s="281" t="str">
        <f>IF(ISBLANK('A4'!W63),"",'A4'!W63)</f>
        <v/>
      </c>
      <c r="D63" s="282"/>
      <c r="E63" s="283"/>
      <c r="F63" s="283"/>
      <c r="G63" s="283"/>
      <c r="H63" s="283"/>
      <c r="I63" s="283"/>
      <c r="J63" s="284"/>
      <c r="K63" s="501"/>
      <c r="L63" s="285"/>
      <c r="M63" s="286"/>
      <c r="N63" s="286"/>
      <c r="O63" s="286"/>
      <c r="P63" s="286"/>
      <c r="Q63" s="284"/>
      <c r="R63" s="283"/>
      <c r="S63" s="283"/>
      <c r="T63" s="283"/>
      <c r="U63" s="283"/>
      <c r="V63" s="285"/>
      <c r="X63" s="162">
        <f t="shared" si="1"/>
        <v>0</v>
      </c>
      <c r="Y63" s="158">
        <f t="shared" si="2"/>
        <v>0</v>
      </c>
      <c r="Z63" s="158">
        <f t="shared" si="3"/>
        <v>0</v>
      </c>
      <c r="AA63" s="959">
        <f t="shared" si="4"/>
        <v>0</v>
      </c>
      <c r="AC63" s="162">
        <f t="shared" si="5"/>
        <v>0</v>
      </c>
      <c r="AD63" s="158">
        <f t="shared" si="6"/>
        <v>0</v>
      </c>
      <c r="AE63" s="158">
        <f t="shared" si="7"/>
        <v>0</v>
      </c>
      <c r="AF63" s="163">
        <f t="shared" si="8"/>
        <v>0</v>
      </c>
    </row>
    <row r="64" spans="1:32" x14ac:dyDescent="0.25">
      <c r="A64" s="279" t="str">
        <f>IF(ISBLANK('A4'!A64),"",'A4'!A64)</f>
        <v/>
      </c>
      <c r="B64" s="280" t="str">
        <f>IF(ISBLANK('A4'!C64),"",'A4'!C64)</f>
        <v/>
      </c>
      <c r="C64" s="281" t="str">
        <f>IF(ISBLANK('A4'!W64),"",'A4'!W64)</f>
        <v/>
      </c>
      <c r="D64" s="282"/>
      <c r="E64" s="283"/>
      <c r="F64" s="283"/>
      <c r="G64" s="283"/>
      <c r="H64" s="283"/>
      <c r="I64" s="283"/>
      <c r="J64" s="284"/>
      <c r="K64" s="501"/>
      <c r="L64" s="285"/>
      <c r="M64" s="286"/>
      <c r="N64" s="286"/>
      <c r="O64" s="286"/>
      <c r="P64" s="286"/>
      <c r="Q64" s="284"/>
      <c r="R64" s="283"/>
      <c r="S64" s="283"/>
      <c r="T64" s="283"/>
      <c r="U64" s="283"/>
      <c r="V64" s="285"/>
      <c r="X64" s="162">
        <f t="shared" si="1"/>
        <v>0</v>
      </c>
      <c r="Y64" s="158">
        <f t="shared" si="2"/>
        <v>0</v>
      </c>
      <c r="Z64" s="158">
        <f t="shared" si="3"/>
        <v>0</v>
      </c>
      <c r="AA64" s="959">
        <f t="shared" si="4"/>
        <v>0</v>
      </c>
      <c r="AC64" s="162">
        <f t="shared" si="5"/>
        <v>0</v>
      </c>
      <c r="AD64" s="158">
        <f t="shared" si="6"/>
        <v>0</v>
      </c>
      <c r="AE64" s="158">
        <f t="shared" si="7"/>
        <v>0</v>
      </c>
      <c r="AF64" s="163">
        <f t="shared" si="8"/>
        <v>0</v>
      </c>
    </row>
    <row r="65" spans="1:32" x14ac:dyDescent="0.25">
      <c r="A65" s="279" t="str">
        <f>IF(ISBLANK('A4'!A65),"",'A4'!A65)</f>
        <v/>
      </c>
      <c r="B65" s="280" t="str">
        <f>IF(ISBLANK('A4'!C65),"",'A4'!C65)</f>
        <v/>
      </c>
      <c r="C65" s="281" t="str">
        <f>IF(ISBLANK('A4'!W65),"",'A4'!W65)</f>
        <v/>
      </c>
      <c r="D65" s="282"/>
      <c r="E65" s="283"/>
      <c r="F65" s="283"/>
      <c r="G65" s="283"/>
      <c r="H65" s="283"/>
      <c r="I65" s="283"/>
      <c r="J65" s="284"/>
      <c r="K65" s="501"/>
      <c r="L65" s="285"/>
      <c r="M65" s="286"/>
      <c r="N65" s="286"/>
      <c r="O65" s="286"/>
      <c r="P65" s="286"/>
      <c r="Q65" s="284"/>
      <c r="R65" s="283"/>
      <c r="S65" s="283"/>
      <c r="T65" s="283"/>
      <c r="U65" s="283"/>
      <c r="V65" s="285"/>
      <c r="X65" s="162">
        <f t="shared" si="1"/>
        <v>0</v>
      </c>
      <c r="Y65" s="158">
        <f t="shared" si="2"/>
        <v>0</v>
      </c>
      <c r="Z65" s="158">
        <f t="shared" si="3"/>
        <v>0</v>
      </c>
      <c r="AA65" s="959">
        <f t="shared" si="4"/>
        <v>0</v>
      </c>
      <c r="AC65" s="162">
        <f t="shared" si="5"/>
        <v>0</v>
      </c>
      <c r="AD65" s="158">
        <f t="shared" si="6"/>
        <v>0</v>
      </c>
      <c r="AE65" s="158">
        <f t="shared" si="7"/>
        <v>0</v>
      </c>
      <c r="AF65" s="163">
        <f t="shared" si="8"/>
        <v>0</v>
      </c>
    </row>
    <row r="66" spans="1:32" x14ac:dyDescent="0.25">
      <c r="A66" s="279" t="str">
        <f>IF(ISBLANK('A4'!A66),"",'A4'!A66)</f>
        <v/>
      </c>
      <c r="B66" s="280" t="str">
        <f>IF(ISBLANK('A4'!C66),"",'A4'!C66)</f>
        <v/>
      </c>
      <c r="C66" s="281" t="str">
        <f>IF(ISBLANK('A4'!W66),"",'A4'!W66)</f>
        <v/>
      </c>
      <c r="D66" s="282"/>
      <c r="E66" s="283"/>
      <c r="F66" s="283"/>
      <c r="G66" s="283"/>
      <c r="H66" s="283"/>
      <c r="I66" s="283"/>
      <c r="J66" s="284"/>
      <c r="K66" s="501"/>
      <c r="L66" s="285"/>
      <c r="M66" s="286"/>
      <c r="N66" s="286"/>
      <c r="O66" s="286"/>
      <c r="P66" s="286"/>
      <c r="Q66" s="284"/>
      <c r="R66" s="283"/>
      <c r="S66" s="283"/>
      <c r="T66" s="283"/>
      <c r="U66" s="283"/>
      <c r="V66" s="285"/>
      <c r="X66" s="162">
        <f t="shared" si="1"/>
        <v>0</v>
      </c>
      <c r="Y66" s="158">
        <f t="shared" si="2"/>
        <v>0</v>
      </c>
      <c r="Z66" s="158">
        <f t="shared" si="3"/>
        <v>0</v>
      </c>
      <c r="AA66" s="959">
        <f t="shared" si="4"/>
        <v>0</v>
      </c>
      <c r="AC66" s="162">
        <f t="shared" si="5"/>
        <v>0</v>
      </c>
      <c r="AD66" s="158">
        <f t="shared" si="6"/>
        <v>0</v>
      </c>
      <c r="AE66" s="158">
        <f t="shared" si="7"/>
        <v>0</v>
      </c>
      <c r="AF66" s="163">
        <f t="shared" si="8"/>
        <v>0</v>
      </c>
    </row>
    <row r="67" spans="1:32" x14ac:dyDescent="0.25">
      <c r="A67" s="279" t="str">
        <f>IF(ISBLANK('A4'!A67),"",'A4'!A67)</f>
        <v/>
      </c>
      <c r="B67" s="280" t="str">
        <f>IF(ISBLANK('A4'!C67),"",'A4'!C67)</f>
        <v/>
      </c>
      <c r="C67" s="281" t="str">
        <f>IF(ISBLANK('A4'!W67),"",'A4'!W67)</f>
        <v/>
      </c>
      <c r="D67" s="282"/>
      <c r="E67" s="283"/>
      <c r="F67" s="283"/>
      <c r="G67" s="283"/>
      <c r="H67" s="283"/>
      <c r="I67" s="283"/>
      <c r="J67" s="284"/>
      <c r="K67" s="501"/>
      <c r="L67" s="285"/>
      <c r="M67" s="286"/>
      <c r="N67" s="286"/>
      <c r="O67" s="286"/>
      <c r="P67" s="286"/>
      <c r="Q67" s="284"/>
      <c r="R67" s="283"/>
      <c r="S67" s="283"/>
      <c r="T67" s="283"/>
      <c r="U67" s="283"/>
      <c r="V67" s="285"/>
      <c r="X67" s="162">
        <f t="shared" si="1"/>
        <v>0</v>
      </c>
      <c r="Y67" s="158">
        <f t="shared" si="2"/>
        <v>0</v>
      </c>
      <c r="Z67" s="158">
        <f t="shared" si="3"/>
        <v>0</v>
      </c>
      <c r="AA67" s="959">
        <f t="shared" si="4"/>
        <v>0</v>
      </c>
      <c r="AC67" s="162">
        <f t="shared" si="5"/>
        <v>0</v>
      </c>
      <c r="AD67" s="158">
        <f t="shared" si="6"/>
        <v>0</v>
      </c>
      <c r="AE67" s="158">
        <f t="shared" si="7"/>
        <v>0</v>
      </c>
      <c r="AF67" s="163">
        <f t="shared" si="8"/>
        <v>0</v>
      </c>
    </row>
    <row r="68" spans="1:32" x14ac:dyDescent="0.25">
      <c r="A68" s="279" t="str">
        <f>IF(ISBLANK('A4'!A68),"",'A4'!A68)</f>
        <v/>
      </c>
      <c r="B68" s="280" t="str">
        <f>IF(ISBLANK('A4'!C68),"",'A4'!C68)</f>
        <v/>
      </c>
      <c r="C68" s="281" t="str">
        <f>IF(ISBLANK('A4'!W68),"",'A4'!W68)</f>
        <v/>
      </c>
      <c r="D68" s="282"/>
      <c r="E68" s="283"/>
      <c r="F68" s="283"/>
      <c r="G68" s="283"/>
      <c r="H68" s="283"/>
      <c r="I68" s="283"/>
      <c r="J68" s="284"/>
      <c r="K68" s="501"/>
      <c r="L68" s="285"/>
      <c r="M68" s="286"/>
      <c r="N68" s="286"/>
      <c r="O68" s="286"/>
      <c r="P68" s="286"/>
      <c r="Q68" s="284"/>
      <c r="R68" s="283"/>
      <c r="S68" s="283"/>
      <c r="T68" s="283"/>
      <c r="U68" s="283"/>
      <c r="V68" s="285"/>
      <c r="X68" s="162">
        <f t="shared" si="1"/>
        <v>0</v>
      </c>
      <c r="Y68" s="158">
        <f t="shared" si="2"/>
        <v>0</v>
      </c>
      <c r="Z68" s="158">
        <f t="shared" si="3"/>
        <v>0</v>
      </c>
      <c r="AA68" s="959">
        <f t="shared" si="4"/>
        <v>0</v>
      </c>
      <c r="AC68" s="162">
        <f t="shared" si="5"/>
        <v>0</v>
      </c>
      <c r="AD68" s="158">
        <f t="shared" si="6"/>
        <v>0</v>
      </c>
      <c r="AE68" s="158">
        <f t="shared" si="7"/>
        <v>0</v>
      </c>
      <c r="AF68" s="163">
        <f t="shared" si="8"/>
        <v>0</v>
      </c>
    </row>
    <row r="69" spans="1:32" x14ac:dyDescent="0.25">
      <c r="A69" s="279" t="str">
        <f>IF(ISBLANK('A4'!A69),"",'A4'!A69)</f>
        <v/>
      </c>
      <c r="B69" s="280" t="str">
        <f>IF(ISBLANK('A4'!C69),"",'A4'!C69)</f>
        <v/>
      </c>
      <c r="C69" s="281" t="str">
        <f>IF(ISBLANK('A4'!W69),"",'A4'!W69)</f>
        <v/>
      </c>
      <c r="D69" s="282"/>
      <c r="E69" s="283"/>
      <c r="F69" s="283"/>
      <c r="G69" s="283"/>
      <c r="H69" s="283"/>
      <c r="I69" s="283"/>
      <c r="J69" s="284"/>
      <c r="K69" s="501"/>
      <c r="L69" s="285"/>
      <c r="M69" s="286"/>
      <c r="N69" s="286"/>
      <c r="O69" s="286"/>
      <c r="P69" s="286"/>
      <c r="Q69" s="284"/>
      <c r="R69" s="283"/>
      <c r="S69" s="283"/>
      <c r="T69" s="283"/>
      <c r="U69" s="283"/>
      <c r="V69" s="285"/>
      <c r="X69" s="162">
        <f t="shared" si="1"/>
        <v>0</v>
      </c>
      <c r="Y69" s="158">
        <f t="shared" si="2"/>
        <v>0</v>
      </c>
      <c r="Z69" s="158">
        <f t="shared" si="3"/>
        <v>0</v>
      </c>
      <c r="AA69" s="959">
        <f t="shared" si="4"/>
        <v>0</v>
      </c>
      <c r="AC69" s="162">
        <f t="shared" si="5"/>
        <v>0</v>
      </c>
      <c r="AD69" s="158">
        <f t="shared" si="6"/>
        <v>0</v>
      </c>
      <c r="AE69" s="158">
        <f t="shared" si="7"/>
        <v>0</v>
      </c>
      <c r="AF69" s="163">
        <f t="shared" si="8"/>
        <v>0</v>
      </c>
    </row>
    <row r="70" spans="1:32" x14ac:dyDescent="0.25">
      <c r="A70" s="279" t="str">
        <f>IF(ISBLANK('A4'!A70),"",'A4'!A70)</f>
        <v/>
      </c>
      <c r="B70" s="280" t="str">
        <f>IF(ISBLANK('A4'!C70),"",'A4'!C70)</f>
        <v/>
      </c>
      <c r="C70" s="281" t="str">
        <f>IF(ISBLANK('A4'!W70),"",'A4'!W70)</f>
        <v/>
      </c>
      <c r="D70" s="282"/>
      <c r="E70" s="283"/>
      <c r="F70" s="283"/>
      <c r="G70" s="283"/>
      <c r="H70" s="283"/>
      <c r="I70" s="283"/>
      <c r="J70" s="284"/>
      <c r="K70" s="501"/>
      <c r="L70" s="285"/>
      <c r="M70" s="286"/>
      <c r="N70" s="286"/>
      <c r="O70" s="286"/>
      <c r="P70" s="286"/>
      <c r="Q70" s="284"/>
      <c r="R70" s="283"/>
      <c r="S70" s="283"/>
      <c r="T70" s="283"/>
      <c r="U70" s="283"/>
      <c r="V70" s="285"/>
      <c r="X70" s="162">
        <f t="shared" si="1"/>
        <v>0</v>
      </c>
      <c r="Y70" s="158">
        <f t="shared" si="2"/>
        <v>0</v>
      </c>
      <c r="Z70" s="158">
        <f t="shared" si="3"/>
        <v>0</v>
      </c>
      <c r="AA70" s="959">
        <f t="shared" si="4"/>
        <v>0</v>
      </c>
      <c r="AC70" s="162">
        <f t="shared" si="5"/>
        <v>0</v>
      </c>
      <c r="AD70" s="158">
        <f t="shared" si="6"/>
        <v>0</v>
      </c>
      <c r="AE70" s="158">
        <f t="shared" si="7"/>
        <v>0</v>
      </c>
      <c r="AF70" s="163">
        <f t="shared" si="8"/>
        <v>0</v>
      </c>
    </row>
    <row r="71" spans="1:32" x14ac:dyDescent="0.25">
      <c r="A71" s="279" t="str">
        <f>IF(ISBLANK('A4'!A71),"",'A4'!A71)</f>
        <v/>
      </c>
      <c r="B71" s="280" t="str">
        <f>IF(ISBLANK('A4'!C71),"",'A4'!C71)</f>
        <v/>
      </c>
      <c r="C71" s="281" t="str">
        <f>IF(ISBLANK('A4'!W71),"",'A4'!W71)</f>
        <v/>
      </c>
      <c r="D71" s="282"/>
      <c r="E71" s="283"/>
      <c r="F71" s="283"/>
      <c r="G71" s="283"/>
      <c r="H71" s="283"/>
      <c r="I71" s="283"/>
      <c r="J71" s="284"/>
      <c r="K71" s="501"/>
      <c r="L71" s="285"/>
      <c r="M71" s="286"/>
      <c r="N71" s="286"/>
      <c r="O71" s="286"/>
      <c r="P71" s="286"/>
      <c r="Q71" s="284"/>
      <c r="R71" s="283"/>
      <c r="S71" s="283"/>
      <c r="T71" s="283"/>
      <c r="U71" s="283"/>
      <c r="V71" s="285"/>
      <c r="X71" s="162">
        <f t="shared" si="1"/>
        <v>0</v>
      </c>
      <c r="Y71" s="158">
        <f t="shared" si="2"/>
        <v>0</v>
      </c>
      <c r="Z71" s="158">
        <f t="shared" si="3"/>
        <v>0</v>
      </c>
      <c r="AA71" s="959">
        <f t="shared" si="4"/>
        <v>0</v>
      </c>
      <c r="AC71" s="162">
        <f t="shared" si="5"/>
        <v>0</v>
      </c>
      <c r="AD71" s="158">
        <f t="shared" si="6"/>
        <v>0</v>
      </c>
      <c r="AE71" s="158">
        <f t="shared" si="7"/>
        <v>0</v>
      </c>
      <c r="AF71" s="163">
        <f t="shared" si="8"/>
        <v>0</v>
      </c>
    </row>
    <row r="72" spans="1:32" x14ac:dyDescent="0.25">
      <c r="A72" s="279" t="str">
        <f>IF(ISBLANK('A4'!A72),"",'A4'!A72)</f>
        <v/>
      </c>
      <c r="B72" s="280" t="str">
        <f>IF(ISBLANK('A4'!C72),"",'A4'!C72)</f>
        <v/>
      </c>
      <c r="C72" s="281" t="str">
        <f>IF(ISBLANK('A4'!W72),"",'A4'!W72)</f>
        <v/>
      </c>
      <c r="D72" s="282"/>
      <c r="E72" s="283"/>
      <c r="F72" s="283"/>
      <c r="G72" s="283"/>
      <c r="H72" s="283"/>
      <c r="I72" s="283"/>
      <c r="J72" s="284"/>
      <c r="K72" s="501"/>
      <c r="L72" s="285"/>
      <c r="M72" s="286"/>
      <c r="N72" s="286"/>
      <c r="O72" s="286"/>
      <c r="P72" s="286"/>
      <c r="Q72" s="284"/>
      <c r="R72" s="283"/>
      <c r="S72" s="283"/>
      <c r="T72" s="283"/>
      <c r="U72" s="283"/>
      <c r="V72" s="285"/>
      <c r="X72" s="162">
        <f t="shared" si="1"/>
        <v>0</v>
      </c>
      <c r="Y72" s="158">
        <f t="shared" si="2"/>
        <v>0</v>
      </c>
      <c r="Z72" s="158">
        <f t="shared" si="3"/>
        <v>0</v>
      </c>
      <c r="AA72" s="959">
        <f t="shared" si="4"/>
        <v>0</v>
      </c>
      <c r="AC72" s="162">
        <f t="shared" si="5"/>
        <v>0</v>
      </c>
      <c r="AD72" s="158">
        <f t="shared" si="6"/>
        <v>0</v>
      </c>
      <c r="AE72" s="158">
        <f t="shared" si="7"/>
        <v>0</v>
      </c>
      <c r="AF72" s="163">
        <f t="shared" si="8"/>
        <v>0</v>
      </c>
    </row>
    <row r="73" spans="1:32" x14ac:dyDescent="0.25">
      <c r="A73" s="279" t="str">
        <f>IF(ISBLANK('A4'!A73),"",'A4'!A73)</f>
        <v/>
      </c>
      <c r="B73" s="280" t="str">
        <f>IF(ISBLANK('A4'!C73),"",'A4'!C73)</f>
        <v/>
      </c>
      <c r="C73" s="281" t="str">
        <f>IF(ISBLANK('A4'!W73),"",'A4'!W73)</f>
        <v/>
      </c>
      <c r="D73" s="282"/>
      <c r="E73" s="283"/>
      <c r="F73" s="283"/>
      <c r="G73" s="283"/>
      <c r="H73" s="283"/>
      <c r="I73" s="283"/>
      <c r="J73" s="284"/>
      <c r="K73" s="501"/>
      <c r="L73" s="285"/>
      <c r="M73" s="286"/>
      <c r="N73" s="286"/>
      <c r="O73" s="286"/>
      <c r="P73" s="286"/>
      <c r="Q73" s="284"/>
      <c r="R73" s="283"/>
      <c r="S73" s="283"/>
      <c r="T73" s="283"/>
      <c r="U73" s="283"/>
      <c r="V73" s="285"/>
      <c r="X73" s="162">
        <f t="shared" si="1"/>
        <v>0</v>
      </c>
      <c r="Y73" s="158">
        <f t="shared" si="2"/>
        <v>0</v>
      </c>
      <c r="Z73" s="158">
        <f t="shared" si="3"/>
        <v>0</v>
      </c>
      <c r="AA73" s="959">
        <f t="shared" si="4"/>
        <v>0</v>
      </c>
      <c r="AC73" s="162">
        <f t="shared" si="5"/>
        <v>0</v>
      </c>
      <c r="AD73" s="158">
        <f t="shared" si="6"/>
        <v>0</v>
      </c>
      <c r="AE73" s="158">
        <f t="shared" si="7"/>
        <v>0</v>
      </c>
      <c r="AF73" s="163">
        <f t="shared" si="8"/>
        <v>0</v>
      </c>
    </row>
    <row r="74" spans="1:32" x14ac:dyDescent="0.25">
      <c r="A74" s="279" t="str">
        <f>IF(ISBLANK('A4'!A74),"",'A4'!A74)</f>
        <v/>
      </c>
      <c r="B74" s="280" t="str">
        <f>IF(ISBLANK('A4'!C74),"",'A4'!C74)</f>
        <v/>
      </c>
      <c r="C74" s="281" t="str">
        <f>IF(ISBLANK('A4'!W74),"",'A4'!W74)</f>
        <v/>
      </c>
      <c r="D74" s="282"/>
      <c r="E74" s="283"/>
      <c r="F74" s="283"/>
      <c r="G74" s="283"/>
      <c r="H74" s="283"/>
      <c r="I74" s="283"/>
      <c r="J74" s="284"/>
      <c r="K74" s="501"/>
      <c r="L74" s="285"/>
      <c r="M74" s="286"/>
      <c r="N74" s="286"/>
      <c r="O74" s="286"/>
      <c r="P74" s="286"/>
      <c r="Q74" s="284"/>
      <c r="R74" s="283"/>
      <c r="S74" s="283"/>
      <c r="T74" s="283"/>
      <c r="U74" s="283"/>
      <c r="V74" s="285"/>
      <c r="X74" s="162">
        <f t="shared" si="1"/>
        <v>0</v>
      </c>
      <c r="Y74" s="158">
        <f t="shared" si="2"/>
        <v>0</v>
      </c>
      <c r="Z74" s="158">
        <f t="shared" si="3"/>
        <v>0</v>
      </c>
      <c r="AA74" s="959">
        <f t="shared" si="4"/>
        <v>0</v>
      </c>
      <c r="AC74" s="162">
        <f t="shared" si="5"/>
        <v>0</v>
      </c>
      <c r="AD74" s="158">
        <f t="shared" si="6"/>
        <v>0</v>
      </c>
      <c r="AE74" s="158">
        <f t="shared" si="7"/>
        <v>0</v>
      </c>
      <c r="AF74" s="163">
        <f t="shared" si="8"/>
        <v>0</v>
      </c>
    </row>
    <row r="75" spans="1:32" x14ac:dyDescent="0.25">
      <c r="A75" s="279" t="str">
        <f>IF(ISBLANK('A4'!A75),"",'A4'!A75)</f>
        <v/>
      </c>
      <c r="B75" s="280" t="str">
        <f>IF(ISBLANK('A4'!C75),"",'A4'!C75)</f>
        <v/>
      </c>
      <c r="C75" s="281" t="str">
        <f>IF(ISBLANK('A4'!W75),"",'A4'!W75)</f>
        <v/>
      </c>
      <c r="D75" s="282"/>
      <c r="E75" s="283"/>
      <c r="F75" s="283"/>
      <c r="G75" s="283"/>
      <c r="H75" s="283"/>
      <c r="I75" s="283"/>
      <c r="J75" s="284"/>
      <c r="K75" s="501"/>
      <c r="L75" s="285"/>
      <c r="M75" s="286"/>
      <c r="N75" s="286"/>
      <c r="O75" s="286"/>
      <c r="P75" s="286"/>
      <c r="Q75" s="284"/>
      <c r="R75" s="283"/>
      <c r="S75" s="283"/>
      <c r="T75" s="283"/>
      <c r="U75" s="283"/>
      <c r="V75" s="285"/>
      <c r="X75" s="162">
        <f t="shared" si="1"/>
        <v>0</v>
      </c>
      <c r="Y75" s="158">
        <f t="shared" si="2"/>
        <v>0</v>
      </c>
      <c r="Z75" s="158">
        <f t="shared" si="3"/>
        <v>0</v>
      </c>
      <c r="AA75" s="959">
        <f t="shared" si="4"/>
        <v>0</v>
      </c>
      <c r="AC75" s="162">
        <f t="shared" si="5"/>
        <v>0</v>
      </c>
      <c r="AD75" s="158">
        <f t="shared" si="6"/>
        <v>0</v>
      </c>
      <c r="AE75" s="158">
        <f t="shared" si="7"/>
        <v>0</v>
      </c>
      <c r="AF75" s="163">
        <f t="shared" si="8"/>
        <v>0</v>
      </c>
    </row>
    <row r="76" spans="1:32" x14ac:dyDescent="0.25">
      <c r="A76" s="279" t="str">
        <f>IF(ISBLANK('A4'!A76),"",'A4'!A76)</f>
        <v/>
      </c>
      <c r="B76" s="280" t="str">
        <f>IF(ISBLANK('A4'!C76),"",'A4'!C76)</f>
        <v/>
      </c>
      <c r="C76" s="281" t="str">
        <f>IF(ISBLANK('A4'!W76),"",'A4'!W76)</f>
        <v/>
      </c>
      <c r="D76" s="282"/>
      <c r="E76" s="283"/>
      <c r="F76" s="283"/>
      <c r="G76" s="283"/>
      <c r="H76" s="283"/>
      <c r="I76" s="283"/>
      <c r="J76" s="284"/>
      <c r="K76" s="501"/>
      <c r="L76" s="285"/>
      <c r="M76" s="286"/>
      <c r="N76" s="286"/>
      <c r="O76" s="286"/>
      <c r="P76" s="286"/>
      <c r="Q76" s="284"/>
      <c r="R76" s="283"/>
      <c r="S76" s="283"/>
      <c r="T76" s="283"/>
      <c r="U76" s="283"/>
      <c r="V76" s="285"/>
      <c r="X76" s="162">
        <f t="shared" si="1"/>
        <v>0</v>
      </c>
      <c r="Y76" s="158">
        <f t="shared" si="2"/>
        <v>0</v>
      </c>
      <c r="Z76" s="158">
        <f t="shared" si="3"/>
        <v>0</v>
      </c>
      <c r="AA76" s="959">
        <f t="shared" si="4"/>
        <v>0</v>
      </c>
      <c r="AC76" s="162">
        <f t="shared" si="5"/>
        <v>0</v>
      </c>
      <c r="AD76" s="158">
        <f t="shared" si="6"/>
        <v>0</v>
      </c>
      <c r="AE76" s="158">
        <f t="shared" si="7"/>
        <v>0</v>
      </c>
      <c r="AF76" s="163">
        <f t="shared" si="8"/>
        <v>0</v>
      </c>
    </row>
    <row r="77" spans="1:32" x14ac:dyDescent="0.25">
      <c r="A77" s="279" t="str">
        <f>IF(ISBLANK('A4'!A77),"",'A4'!A77)</f>
        <v/>
      </c>
      <c r="B77" s="280" t="str">
        <f>IF(ISBLANK('A4'!C77),"",'A4'!C77)</f>
        <v/>
      </c>
      <c r="C77" s="281" t="str">
        <f>IF(ISBLANK('A4'!W77),"",'A4'!W77)</f>
        <v/>
      </c>
      <c r="D77" s="282"/>
      <c r="E77" s="283"/>
      <c r="F77" s="283"/>
      <c r="G77" s="283"/>
      <c r="H77" s="283"/>
      <c r="I77" s="283"/>
      <c r="J77" s="284"/>
      <c r="K77" s="501"/>
      <c r="L77" s="285"/>
      <c r="M77" s="286"/>
      <c r="N77" s="286"/>
      <c r="O77" s="286"/>
      <c r="P77" s="286"/>
      <c r="Q77" s="284"/>
      <c r="R77" s="283"/>
      <c r="S77" s="283"/>
      <c r="T77" s="283"/>
      <c r="U77" s="283"/>
      <c r="V77" s="285"/>
      <c r="X77" s="162">
        <f t="shared" si="1"/>
        <v>0</v>
      </c>
      <c r="Y77" s="158">
        <f t="shared" si="2"/>
        <v>0</v>
      </c>
      <c r="Z77" s="158">
        <f t="shared" si="3"/>
        <v>0</v>
      </c>
      <c r="AA77" s="959">
        <f t="shared" si="4"/>
        <v>0</v>
      </c>
      <c r="AC77" s="162">
        <f t="shared" si="5"/>
        <v>0</v>
      </c>
      <c r="AD77" s="158">
        <f t="shared" si="6"/>
        <v>0</v>
      </c>
      <c r="AE77" s="158">
        <f t="shared" si="7"/>
        <v>0</v>
      </c>
      <c r="AF77" s="163">
        <f t="shared" si="8"/>
        <v>0</v>
      </c>
    </row>
    <row r="78" spans="1:32" x14ac:dyDescent="0.25">
      <c r="A78" s="279" t="str">
        <f>IF(ISBLANK('A4'!A78),"",'A4'!A78)</f>
        <v/>
      </c>
      <c r="B78" s="280" t="str">
        <f>IF(ISBLANK('A4'!C78),"",'A4'!C78)</f>
        <v/>
      </c>
      <c r="C78" s="281" t="str">
        <f>IF(ISBLANK('A4'!W78),"",'A4'!W78)</f>
        <v/>
      </c>
      <c r="D78" s="282"/>
      <c r="E78" s="283"/>
      <c r="F78" s="283"/>
      <c r="G78" s="283"/>
      <c r="H78" s="283"/>
      <c r="I78" s="283"/>
      <c r="J78" s="284"/>
      <c r="K78" s="501"/>
      <c r="L78" s="285"/>
      <c r="M78" s="286"/>
      <c r="N78" s="286"/>
      <c r="O78" s="286"/>
      <c r="P78" s="286"/>
      <c r="Q78" s="284"/>
      <c r="R78" s="283"/>
      <c r="S78" s="283"/>
      <c r="T78" s="283"/>
      <c r="U78" s="283"/>
      <c r="V78" s="285"/>
      <c r="X78" s="162">
        <f t="shared" si="1"/>
        <v>0</v>
      </c>
      <c r="Y78" s="158">
        <f t="shared" si="2"/>
        <v>0</v>
      </c>
      <c r="Z78" s="158">
        <f t="shared" si="3"/>
        <v>0</v>
      </c>
      <c r="AA78" s="959">
        <f t="shared" si="4"/>
        <v>0</v>
      </c>
      <c r="AC78" s="162">
        <f t="shared" si="5"/>
        <v>0</v>
      </c>
      <c r="AD78" s="158">
        <f t="shared" si="6"/>
        <v>0</v>
      </c>
      <c r="AE78" s="158">
        <f t="shared" si="7"/>
        <v>0</v>
      </c>
      <c r="AF78" s="163">
        <f t="shared" si="8"/>
        <v>0</v>
      </c>
    </row>
    <row r="79" spans="1:32" x14ac:dyDescent="0.25">
      <c r="A79" s="279" t="str">
        <f>IF(ISBLANK('A4'!A79),"",'A4'!A79)</f>
        <v/>
      </c>
      <c r="B79" s="280" t="str">
        <f>IF(ISBLANK('A4'!C79),"",'A4'!C79)</f>
        <v/>
      </c>
      <c r="C79" s="281" t="str">
        <f>IF(ISBLANK('A4'!W79),"",'A4'!W79)</f>
        <v/>
      </c>
      <c r="D79" s="282"/>
      <c r="E79" s="283"/>
      <c r="F79" s="283"/>
      <c r="G79" s="283"/>
      <c r="H79" s="283"/>
      <c r="I79" s="283"/>
      <c r="J79" s="284"/>
      <c r="K79" s="501"/>
      <c r="L79" s="285"/>
      <c r="M79" s="286"/>
      <c r="N79" s="286"/>
      <c r="O79" s="286"/>
      <c r="P79" s="286"/>
      <c r="Q79" s="284"/>
      <c r="R79" s="283"/>
      <c r="S79" s="283"/>
      <c r="T79" s="283"/>
      <c r="U79" s="283"/>
      <c r="V79" s="285"/>
      <c r="X79" s="162">
        <f t="shared" si="1"/>
        <v>0</v>
      </c>
      <c r="Y79" s="158">
        <f t="shared" si="2"/>
        <v>0</v>
      </c>
      <c r="Z79" s="158">
        <f t="shared" si="3"/>
        <v>0</v>
      </c>
      <c r="AA79" s="959">
        <f t="shared" si="4"/>
        <v>0</v>
      </c>
      <c r="AC79" s="162">
        <f t="shared" si="5"/>
        <v>0</v>
      </c>
      <c r="AD79" s="158">
        <f t="shared" si="6"/>
        <v>0</v>
      </c>
      <c r="AE79" s="158">
        <f t="shared" si="7"/>
        <v>0</v>
      </c>
      <c r="AF79" s="163">
        <f t="shared" si="8"/>
        <v>0</v>
      </c>
    </row>
    <row r="80" spans="1:32" x14ac:dyDescent="0.25">
      <c r="A80" s="279" t="str">
        <f>IF(ISBLANK('A4'!A80),"",'A4'!A80)</f>
        <v/>
      </c>
      <c r="B80" s="280" t="str">
        <f>IF(ISBLANK('A4'!C80),"",'A4'!C80)</f>
        <v/>
      </c>
      <c r="C80" s="281" t="str">
        <f>IF(ISBLANK('A4'!W80),"",'A4'!W80)</f>
        <v/>
      </c>
      <c r="D80" s="282"/>
      <c r="E80" s="283"/>
      <c r="F80" s="283"/>
      <c r="G80" s="283"/>
      <c r="H80" s="283"/>
      <c r="I80" s="283"/>
      <c r="J80" s="284"/>
      <c r="K80" s="501"/>
      <c r="L80" s="285"/>
      <c r="M80" s="286"/>
      <c r="N80" s="286"/>
      <c r="O80" s="286"/>
      <c r="P80" s="286"/>
      <c r="Q80" s="284"/>
      <c r="R80" s="283"/>
      <c r="S80" s="283"/>
      <c r="T80" s="283"/>
      <c r="U80" s="283"/>
      <c r="V80" s="285"/>
      <c r="X80" s="162">
        <f t="shared" si="1"/>
        <v>0</v>
      </c>
      <c r="Y80" s="158">
        <f t="shared" si="2"/>
        <v>0</v>
      </c>
      <c r="Z80" s="158">
        <f t="shared" si="3"/>
        <v>0</v>
      </c>
      <c r="AA80" s="959">
        <f t="shared" si="4"/>
        <v>0</v>
      </c>
      <c r="AC80" s="162">
        <f t="shared" si="5"/>
        <v>0</v>
      </c>
      <c r="AD80" s="158">
        <f t="shared" si="6"/>
        <v>0</v>
      </c>
      <c r="AE80" s="158">
        <f t="shared" si="7"/>
        <v>0</v>
      </c>
      <c r="AF80" s="163">
        <f t="shared" si="8"/>
        <v>0</v>
      </c>
    </row>
    <row r="81" spans="1:32" x14ac:dyDescent="0.25">
      <c r="A81" s="279" t="str">
        <f>IF(ISBLANK('A4'!A81),"",'A4'!A81)</f>
        <v/>
      </c>
      <c r="B81" s="280" t="str">
        <f>IF(ISBLANK('A4'!C81),"",'A4'!C81)</f>
        <v/>
      </c>
      <c r="C81" s="281" t="str">
        <f>IF(ISBLANK('A4'!W81),"",'A4'!W81)</f>
        <v/>
      </c>
      <c r="D81" s="282"/>
      <c r="E81" s="283"/>
      <c r="F81" s="283"/>
      <c r="G81" s="283"/>
      <c r="H81" s="283"/>
      <c r="I81" s="283"/>
      <c r="J81" s="284"/>
      <c r="K81" s="501"/>
      <c r="L81" s="285"/>
      <c r="M81" s="286"/>
      <c r="N81" s="286"/>
      <c r="O81" s="286"/>
      <c r="P81" s="286"/>
      <c r="Q81" s="284"/>
      <c r="R81" s="283"/>
      <c r="S81" s="283"/>
      <c r="T81" s="283"/>
      <c r="U81" s="283"/>
      <c r="V81" s="285"/>
      <c r="X81" s="162">
        <f t="shared" si="1"/>
        <v>0</v>
      </c>
      <c r="Y81" s="158">
        <f t="shared" si="2"/>
        <v>0</v>
      </c>
      <c r="Z81" s="158">
        <f t="shared" si="3"/>
        <v>0</v>
      </c>
      <c r="AA81" s="959">
        <f t="shared" si="4"/>
        <v>0</v>
      </c>
      <c r="AC81" s="162">
        <f t="shared" si="5"/>
        <v>0</v>
      </c>
      <c r="AD81" s="158">
        <f t="shared" si="6"/>
        <v>0</v>
      </c>
      <c r="AE81" s="158">
        <f t="shared" si="7"/>
        <v>0</v>
      </c>
      <c r="AF81" s="163">
        <f t="shared" si="8"/>
        <v>0</v>
      </c>
    </row>
    <row r="82" spans="1:32" x14ac:dyDescent="0.25">
      <c r="A82" s="279" t="str">
        <f>IF(ISBLANK('A4'!A82),"",'A4'!A82)</f>
        <v/>
      </c>
      <c r="B82" s="280" t="str">
        <f>IF(ISBLANK('A4'!C82),"",'A4'!C82)</f>
        <v/>
      </c>
      <c r="C82" s="281" t="str">
        <f>IF(ISBLANK('A4'!W82),"",'A4'!W82)</f>
        <v/>
      </c>
      <c r="D82" s="282"/>
      <c r="E82" s="283"/>
      <c r="F82" s="283"/>
      <c r="G82" s="283"/>
      <c r="H82" s="283"/>
      <c r="I82" s="283"/>
      <c r="J82" s="284"/>
      <c r="K82" s="501"/>
      <c r="L82" s="285"/>
      <c r="M82" s="286"/>
      <c r="N82" s="286"/>
      <c r="O82" s="286"/>
      <c r="P82" s="286"/>
      <c r="Q82" s="284"/>
      <c r="R82" s="283"/>
      <c r="S82" s="283"/>
      <c r="T82" s="283"/>
      <c r="U82" s="283"/>
      <c r="V82" s="285"/>
      <c r="X82" s="162">
        <f t="shared" ref="X82:X145" si="9">SUM(D82:I82)</f>
        <v>0</v>
      </c>
      <c r="Y82" s="158">
        <f t="shared" ref="Y82:Y145" si="10">SUM(J82:L82)</f>
        <v>0</v>
      </c>
      <c r="Z82" s="158">
        <f t="shared" ref="Z82:Z145" si="11">SUM(M82:P82)</f>
        <v>0</v>
      </c>
      <c r="AA82" s="959">
        <f t="shared" ref="AA82:AA145" si="12">SUM(Q82:V82)</f>
        <v>0</v>
      </c>
      <c r="AC82" s="162">
        <f t="shared" ref="AC82:AC145" si="13">IF(C82="",X82,C82-X82)</f>
        <v>0</v>
      </c>
      <c r="AD82" s="158">
        <f t="shared" ref="AD82:AD145" si="14">IF(C82="",Y82,C82-Y82)</f>
        <v>0</v>
      </c>
      <c r="AE82" s="158">
        <f t="shared" ref="AE82:AE145" si="15">IF(C82="",Z82,C82-Z82)</f>
        <v>0</v>
      </c>
      <c r="AF82" s="163">
        <f t="shared" ref="AF82:AF145" si="16">IF(C82="",AA82,C82-AA82)</f>
        <v>0</v>
      </c>
    </row>
    <row r="83" spans="1:32" x14ac:dyDescent="0.25">
      <c r="A83" s="279" t="str">
        <f>IF(ISBLANK('A4'!A83),"",'A4'!A83)</f>
        <v/>
      </c>
      <c r="B83" s="280" t="str">
        <f>IF(ISBLANK('A4'!C83),"",'A4'!C83)</f>
        <v/>
      </c>
      <c r="C83" s="281" t="str">
        <f>IF(ISBLANK('A4'!W83),"",'A4'!W83)</f>
        <v/>
      </c>
      <c r="D83" s="282"/>
      <c r="E83" s="283"/>
      <c r="F83" s="283"/>
      <c r="G83" s="283"/>
      <c r="H83" s="283"/>
      <c r="I83" s="283"/>
      <c r="J83" s="284"/>
      <c r="K83" s="501"/>
      <c r="L83" s="285"/>
      <c r="M83" s="286"/>
      <c r="N83" s="286"/>
      <c r="O83" s="286"/>
      <c r="P83" s="286"/>
      <c r="Q83" s="284"/>
      <c r="R83" s="283"/>
      <c r="S83" s="283"/>
      <c r="T83" s="283"/>
      <c r="U83" s="283"/>
      <c r="V83" s="285"/>
      <c r="X83" s="162">
        <f t="shared" si="9"/>
        <v>0</v>
      </c>
      <c r="Y83" s="158">
        <f t="shared" si="10"/>
        <v>0</v>
      </c>
      <c r="Z83" s="158">
        <f t="shared" si="11"/>
        <v>0</v>
      </c>
      <c r="AA83" s="959">
        <f t="shared" si="12"/>
        <v>0</v>
      </c>
      <c r="AC83" s="162">
        <f t="shared" si="13"/>
        <v>0</v>
      </c>
      <c r="AD83" s="158">
        <f t="shared" si="14"/>
        <v>0</v>
      </c>
      <c r="AE83" s="158">
        <f t="shared" si="15"/>
        <v>0</v>
      </c>
      <c r="AF83" s="163">
        <f t="shared" si="16"/>
        <v>0</v>
      </c>
    </row>
    <row r="84" spans="1:32" x14ac:dyDescent="0.25">
      <c r="A84" s="279" t="str">
        <f>IF(ISBLANK('A4'!A84),"",'A4'!A84)</f>
        <v/>
      </c>
      <c r="B84" s="280" t="str">
        <f>IF(ISBLANK('A4'!C84),"",'A4'!C84)</f>
        <v/>
      </c>
      <c r="C84" s="281" t="str">
        <f>IF(ISBLANK('A4'!W84),"",'A4'!W84)</f>
        <v/>
      </c>
      <c r="D84" s="282"/>
      <c r="E84" s="283"/>
      <c r="F84" s="283"/>
      <c r="G84" s="283"/>
      <c r="H84" s="283"/>
      <c r="I84" s="283"/>
      <c r="J84" s="284"/>
      <c r="K84" s="501"/>
      <c r="L84" s="285"/>
      <c r="M84" s="286"/>
      <c r="N84" s="286"/>
      <c r="O84" s="286"/>
      <c r="P84" s="286"/>
      <c r="Q84" s="284"/>
      <c r="R84" s="283"/>
      <c r="S84" s="283"/>
      <c r="T84" s="283"/>
      <c r="U84" s="283"/>
      <c r="V84" s="285"/>
      <c r="X84" s="162">
        <f t="shared" si="9"/>
        <v>0</v>
      </c>
      <c r="Y84" s="158">
        <f t="shared" si="10"/>
        <v>0</v>
      </c>
      <c r="Z84" s="158">
        <f t="shared" si="11"/>
        <v>0</v>
      </c>
      <c r="AA84" s="959">
        <f t="shared" si="12"/>
        <v>0</v>
      </c>
      <c r="AC84" s="162">
        <f t="shared" si="13"/>
        <v>0</v>
      </c>
      <c r="AD84" s="158">
        <f t="shared" si="14"/>
        <v>0</v>
      </c>
      <c r="AE84" s="158">
        <f t="shared" si="15"/>
        <v>0</v>
      </c>
      <c r="AF84" s="163">
        <f t="shared" si="16"/>
        <v>0</v>
      </c>
    </row>
    <row r="85" spans="1:32" x14ac:dyDescent="0.25">
      <c r="A85" s="279" t="str">
        <f>IF(ISBLANK('A4'!A85),"",'A4'!A85)</f>
        <v/>
      </c>
      <c r="B85" s="280" t="str">
        <f>IF(ISBLANK('A4'!C85),"",'A4'!C85)</f>
        <v/>
      </c>
      <c r="C85" s="281" t="str">
        <f>IF(ISBLANK('A4'!W85),"",'A4'!W85)</f>
        <v/>
      </c>
      <c r="D85" s="282"/>
      <c r="E85" s="283"/>
      <c r="F85" s="283"/>
      <c r="G85" s="283"/>
      <c r="H85" s="283"/>
      <c r="I85" s="283"/>
      <c r="J85" s="284"/>
      <c r="K85" s="501"/>
      <c r="L85" s="285"/>
      <c r="M85" s="286"/>
      <c r="N85" s="286"/>
      <c r="O85" s="286"/>
      <c r="P85" s="286"/>
      <c r="Q85" s="284"/>
      <c r="R85" s="283"/>
      <c r="S85" s="283"/>
      <c r="T85" s="283"/>
      <c r="U85" s="283"/>
      <c r="V85" s="285"/>
      <c r="X85" s="162">
        <f t="shared" si="9"/>
        <v>0</v>
      </c>
      <c r="Y85" s="158">
        <f t="shared" si="10"/>
        <v>0</v>
      </c>
      <c r="Z85" s="158">
        <f t="shared" si="11"/>
        <v>0</v>
      </c>
      <c r="AA85" s="959">
        <f t="shared" si="12"/>
        <v>0</v>
      </c>
      <c r="AC85" s="162">
        <f t="shared" si="13"/>
        <v>0</v>
      </c>
      <c r="AD85" s="158">
        <f t="shared" si="14"/>
        <v>0</v>
      </c>
      <c r="AE85" s="158">
        <f t="shared" si="15"/>
        <v>0</v>
      </c>
      <c r="AF85" s="163">
        <f t="shared" si="16"/>
        <v>0</v>
      </c>
    </row>
    <row r="86" spans="1:32" x14ac:dyDescent="0.25">
      <c r="A86" s="279" t="str">
        <f>IF(ISBLANK('A4'!A86),"",'A4'!A86)</f>
        <v/>
      </c>
      <c r="B86" s="280" t="str">
        <f>IF(ISBLANK('A4'!C86),"",'A4'!C86)</f>
        <v/>
      </c>
      <c r="C86" s="281" t="str">
        <f>IF(ISBLANK('A4'!W86),"",'A4'!W86)</f>
        <v/>
      </c>
      <c r="D86" s="282"/>
      <c r="E86" s="283"/>
      <c r="F86" s="283"/>
      <c r="G86" s="283"/>
      <c r="H86" s="283"/>
      <c r="I86" s="283"/>
      <c r="J86" s="284"/>
      <c r="K86" s="501"/>
      <c r="L86" s="285"/>
      <c r="M86" s="286"/>
      <c r="N86" s="286"/>
      <c r="O86" s="286"/>
      <c r="P86" s="286"/>
      <c r="Q86" s="284"/>
      <c r="R86" s="283"/>
      <c r="S86" s="283"/>
      <c r="T86" s="283"/>
      <c r="U86" s="283"/>
      <c r="V86" s="285"/>
      <c r="X86" s="162">
        <f t="shared" si="9"/>
        <v>0</v>
      </c>
      <c r="Y86" s="158">
        <f t="shared" si="10"/>
        <v>0</v>
      </c>
      <c r="Z86" s="158">
        <f t="shared" si="11"/>
        <v>0</v>
      </c>
      <c r="AA86" s="959">
        <f t="shared" si="12"/>
        <v>0</v>
      </c>
      <c r="AC86" s="162">
        <f t="shared" si="13"/>
        <v>0</v>
      </c>
      <c r="AD86" s="158">
        <f t="shared" si="14"/>
        <v>0</v>
      </c>
      <c r="AE86" s="158">
        <f t="shared" si="15"/>
        <v>0</v>
      </c>
      <c r="AF86" s="163">
        <f t="shared" si="16"/>
        <v>0</v>
      </c>
    </row>
    <row r="87" spans="1:32" x14ac:dyDescent="0.25">
      <c r="A87" s="279" t="str">
        <f>IF(ISBLANK('A4'!A87),"",'A4'!A87)</f>
        <v/>
      </c>
      <c r="B87" s="280" t="str">
        <f>IF(ISBLANK('A4'!C87),"",'A4'!C87)</f>
        <v/>
      </c>
      <c r="C87" s="281" t="str">
        <f>IF(ISBLANK('A4'!W87),"",'A4'!W87)</f>
        <v/>
      </c>
      <c r="D87" s="282"/>
      <c r="E87" s="283"/>
      <c r="F87" s="283"/>
      <c r="G87" s="283"/>
      <c r="H87" s="283"/>
      <c r="I87" s="283"/>
      <c r="J87" s="284"/>
      <c r="K87" s="501"/>
      <c r="L87" s="285"/>
      <c r="M87" s="286"/>
      <c r="N87" s="286"/>
      <c r="O87" s="286"/>
      <c r="P87" s="286"/>
      <c r="Q87" s="284"/>
      <c r="R87" s="283"/>
      <c r="S87" s="283"/>
      <c r="T87" s="283"/>
      <c r="U87" s="283"/>
      <c r="V87" s="285"/>
      <c r="X87" s="162">
        <f t="shared" si="9"/>
        <v>0</v>
      </c>
      <c r="Y87" s="158">
        <f t="shared" si="10"/>
        <v>0</v>
      </c>
      <c r="Z87" s="158">
        <f t="shared" si="11"/>
        <v>0</v>
      </c>
      <c r="AA87" s="959">
        <f t="shared" si="12"/>
        <v>0</v>
      </c>
      <c r="AC87" s="162">
        <f t="shared" si="13"/>
        <v>0</v>
      </c>
      <c r="AD87" s="158">
        <f t="shared" si="14"/>
        <v>0</v>
      </c>
      <c r="AE87" s="158">
        <f t="shared" si="15"/>
        <v>0</v>
      </c>
      <c r="AF87" s="163">
        <f t="shared" si="16"/>
        <v>0</v>
      </c>
    </row>
    <row r="88" spans="1:32" x14ac:dyDescent="0.25">
      <c r="A88" s="279" t="str">
        <f>IF(ISBLANK('A4'!A88),"",'A4'!A88)</f>
        <v/>
      </c>
      <c r="B88" s="280" t="str">
        <f>IF(ISBLANK('A4'!C88),"",'A4'!C88)</f>
        <v/>
      </c>
      <c r="C88" s="281" t="str">
        <f>IF(ISBLANK('A4'!W88),"",'A4'!W88)</f>
        <v/>
      </c>
      <c r="D88" s="282"/>
      <c r="E88" s="283"/>
      <c r="F88" s="283"/>
      <c r="G88" s="283"/>
      <c r="H88" s="283"/>
      <c r="I88" s="283"/>
      <c r="J88" s="284"/>
      <c r="K88" s="501"/>
      <c r="L88" s="285"/>
      <c r="M88" s="286"/>
      <c r="N88" s="286"/>
      <c r="O88" s="286"/>
      <c r="P88" s="286"/>
      <c r="Q88" s="284"/>
      <c r="R88" s="283"/>
      <c r="S88" s="283"/>
      <c r="T88" s="283"/>
      <c r="U88" s="283"/>
      <c r="V88" s="285"/>
      <c r="X88" s="162">
        <f t="shared" si="9"/>
        <v>0</v>
      </c>
      <c r="Y88" s="158">
        <f t="shared" si="10"/>
        <v>0</v>
      </c>
      <c r="Z88" s="158">
        <f t="shared" si="11"/>
        <v>0</v>
      </c>
      <c r="AA88" s="959">
        <f t="shared" si="12"/>
        <v>0</v>
      </c>
      <c r="AC88" s="162">
        <f t="shared" si="13"/>
        <v>0</v>
      </c>
      <c r="AD88" s="158">
        <f t="shared" si="14"/>
        <v>0</v>
      </c>
      <c r="AE88" s="158">
        <f t="shared" si="15"/>
        <v>0</v>
      </c>
      <c r="AF88" s="163">
        <f t="shared" si="16"/>
        <v>0</v>
      </c>
    </row>
    <row r="89" spans="1:32" x14ac:dyDescent="0.25">
      <c r="A89" s="279" t="str">
        <f>IF(ISBLANK('A4'!A89),"",'A4'!A89)</f>
        <v/>
      </c>
      <c r="B89" s="280" t="str">
        <f>IF(ISBLANK('A4'!C89),"",'A4'!C89)</f>
        <v/>
      </c>
      <c r="C89" s="281" t="str">
        <f>IF(ISBLANK('A4'!W89),"",'A4'!W89)</f>
        <v/>
      </c>
      <c r="D89" s="282"/>
      <c r="E89" s="283"/>
      <c r="F89" s="283"/>
      <c r="G89" s="283"/>
      <c r="H89" s="283"/>
      <c r="I89" s="283"/>
      <c r="J89" s="284"/>
      <c r="K89" s="501"/>
      <c r="L89" s="285"/>
      <c r="M89" s="286"/>
      <c r="N89" s="286"/>
      <c r="O89" s="286"/>
      <c r="P89" s="286"/>
      <c r="Q89" s="284"/>
      <c r="R89" s="283"/>
      <c r="S89" s="283"/>
      <c r="T89" s="283"/>
      <c r="U89" s="283"/>
      <c r="V89" s="285"/>
      <c r="X89" s="162">
        <f t="shared" si="9"/>
        <v>0</v>
      </c>
      <c r="Y89" s="158">
        <f t="shared" si="10"/>
        <v>0</v>
      </c>
      <c r="Z89" s="158">
        <f t="shared" si="11"/>
        <v>0</v>
      </c>
      <c r="AA89" s="959">
        <f t="shared" si="12"/>
        <v>0</v>
      </c>
      <c r="AC89" s="162">
        <f t="shared" si="13"/>
        <v>0</v>
      </c>
      <c r="AD89" s="158">
        <f t="shared" si="14"/>
        <v>0</v>
      </c>
      <c r="AE89" s="158">
        <f t="shared" si="15"/>
        <v>0</v>
      </c>
      <c r="AF89" s="163">
        <f t="shared" si="16"/>
        <v>0</v>
      </c>
    </row>
    <row r="90" spans="1:32" x14ac:dyDescent="0.25">
      <c r="A90" s="279" t="str">
        <f>IF(ISBLANK('A4'!A90),"",'A4'!A90)</f>
        <v/>
      </c>
      <c r="B90" s="280" t="str">
        <f>IF(ISBLANK('A4'!C90),"",'A4'!C90)</f>
        <v/>
      </c>
      <c r="C90" s="281" t="str">
        <f>IF(ISBLANK('A4'!W90),"",'A4'!W90)</f>
        <v/>
      </c>
      <c r="D90" s="282"/>
      <c r="E90" s="283"/>
      <c r="F90" s="283"/>
      <c r="G90" s="283"/>
      <c r="H90" s="283"/>
      <c r="I90" s="283"/>
      <c r="J90" s="284"/>
      <c r="K90" s="501"/>
      <c r="L90" s="285"/>
      <c r="M90" s="286"/>
      <c r="N90" s="286"/>
      <c r="O90" s="286"/>
      <c r="P90" s="286"/>
      <c r="Q90" s="284"/>
      <c r="R90" s="283"/>
      <c r="S90" s="283"/>
      <c r="T90" s="283"/>
      <c r="U90" s="283"/>
      <c r="V90" s="285"/>
      <c r="X90" s="162">
        <f t="shared" si="9"/>
        <v>0</v>
      </c>
      <c r="Y90" s="158">
        <f t="shared" si="10"/>
        <v>0</v>
      </c>
      <c r="Z90" s="158">
        <f t="shared" si="11"/>
        <v>0</v>
      </c>
      <c r="AA90" s="959">
        <f t="shared" si="12"/>
        <v>0</v>
      </c>
      <c r="AC90" s="162">
        <f t="shared" si="13"/>
        <v>0</v>
      </c>
      <c r="AD90" s="158">
        <f t="shared" si="14"/>
        <v>0</v>
      </c>
      <c r="AE90" s="158">
        <f t="shared" si="15"/>
        <v>0</v>
      </c>
      <c r="AF90" s="163">
        <f t="shared" si="16"/>
        <v>0</v>
      </c>
    </row>
    <row r="91" spans="1:32" x14ac:dyDescent="0.25">
      <c r="A91" s="279" t="str">
        <f>IF(ISBLANK('A4'!A91),"",'A4'!A91)</f>
        <v/>
      </c>
      <c r="B91" s="280" t="str">
        <f>IF(ISBLANK('A4'!C91),"",'A4'!C91)</f>
        <v/>
      </c>
      <c r="C91" s="281" t="str">
        <f>IF(ISBLANK('A4'!W91),"",'A4'!W91)</f>
        <v/>
      </c>
      <c r="D91" s="282"/>
      <c r="E91" s="283"/>
      <c r="F91" s="283"/>
      <c r="G91" s="283"/>
      <c r="H91" s="283"/>
      <c r="I91" s="283"/>
      <c r="J91" s="284"/>
      <c r="K91" s="501"/>
      <c r="L91" s="285"/>
      <c r="M91" s="286"/>
      <c r="N91" s="286"/>
      <c r="O91" s="286"/>
      <c r="P91" s="286"/>
      <c r="Q91" s="284"/>
      <c r="R91" s="283"/>
      <c r="S91" s="283"/>
      <c r="T91" s="283"/>
      <c r="U91" s="283"/>
      <c r="V91" s="285"/>
      <c r="X91" s="162">
        <f t="shared" si="9"/>
        <v>0</v>
      </c>
      <c r="Y91" s="158">
        <f t="shared" si="10"/>
        <v>0</v>
      </c>
      <c r="Z91" s="158">
        <f t="shared" si="11"/>
        <v>0</v>
      </c>
      <c r="AA91" s="959">
        <f t="shared" si="12"/>
        <v>0</v>
      </c>
      <c r="AC91" s="162">
        <f t="shared" si="13"/>
        <v>0</v>
      </c>
      <c r="AD91" s="158">
        <f t="shared" si="14"/>
        <v>0</v>
      </c>
      <c r="AE91" s="158">
        <f t="shared" si="15"/>
        <v>0</v>
      </c>
      <c r="AF91" s="163">
        <f t="shared" si="16"/>
        <v>0</v>
      </c>
    </row>
    <row r="92" spans="1:32" x14ac:dyDescent="0.25">
      <c r="A92" s="279" t="str">
        <f>IF(ISBLANK('A4'!A92),"",'A4'!A92)</f>
        <v/>
      </c>
      <c r="B92" s="280" t="str">
        <f>IF(ISBLANK('A4'!C92),"",'A4'!C92)</f>
        <v/>
      </c>
      <c r="C92" s="281" t="str">
        <f>IF(ISBLANK('A4'!W92),"",'A4'!W92)</f>
        <v/>
      </c>
      <c r="D92" s="282"/>
      <c r="E92" s="283"/>
      <c r="F92" s="283"/>
      <c r="G92" s="283"/>
      <c r="H92" s="283"/>
      <c r="I92" s="283"/>
      <c r="J92" s="284"/>
      <c r="K92" s="501"/>
      <c r="L92" s="285"/>
      <c r="M92" s="286"/>
      <c r="N92" s="286"/>
      <c r="O92" s="286"/>
      <c r="P92" s="286"/>
      <c r="Q92" s="284"/>
      <c r="R92" s="283"/>
      <c r="S92" s="283"/>
      <c r="T92" s="283"/>
      <c r="U92" s="283"/>
      <c r="V92" s="285"/>
      <c r="X92" s="162">
        <f t="shared" si="9"/>
        <v>0</v>
      </c>
      <c r="Y92" s="158">
        <f t="shared" si="10"/>
        <v>0</v>
      </c>
      <c r="Z92" s="158">
        <f t="shared" si="11"/>
        <v>0</v>
      </c>
      <c r="AA92" s="959">
        <f t="shared" si="12"/>
        <v>0</v>
      </c>
      <c r="AC92" s="162">
        <f t="shared" si="13"/>
        <v>0</v>
      </c>
      <c r="AD92" s="158">
        <f t="shared" si="14"/>
        <v>0</v>
      </c>
      <c r="AE92" s="158">
        <f t="shared" si="15"/>
        <v>0</v>
      </c>
      <c r="AF92" s="163">
        <f t="shared" si="16"/>
        <v>0</v>
      </c>
    </row>
    <row r="93" spans="1:32" x14ac:dyDescent="0.25">
      <c r="A93" s="279" t="str">
        <f>IF(ISBLANK('A4'!A93),"",'A4'!A93)</f>
        <v/>
      </c>
      <c r="B93" s="280" t="str">
        <f>IF(ISBLANK('A4'!C93),"",'A4'!C93)</f>
        <v/>
      </c>
      <c r="C93" s="281" t="str">
        <f>IF(ISBLANK('A4'!W93),"",'A4'!W93)</f>
        <v/>
      </c>
      <c r="D93" s="282"/>
      <c r="E93" s="283"/>
      <c r="F93" s="283"/>
      <c r="G93" s="283"/>
      <c r="H93" s="283"/>
      <c r="I93" s="283"/>
      <c r="J93" s="284"/>
      <c r="K93" s="501"/>
      <c r="L93" s="285"/>
      <c r="M93" s="286"/>
      <c r="N93" s="286"/>
      <c r="O93" s="286"/>
      <c r="P93" s="286"/>
      <c r="Q93" s="284"/>
      <c r="R93" s="283"/>
      <c r="S93" s="283"/>
      <c r="T93" s="283"/>
      <c r="U93" s="283"/>
      <c r="V93" s="285"/>
      <c r="X93" s="162">
        <f t="shared" si="9"/>
        <v>0</v>
      </c>
      <c r="Y93" s="158">
        <f t="shared" si="10"/>
        <v>0</v>
      </c>
      <c r="Z93" s="158">
        <f t="shared" si="11"/>
        <v>0</v>
      </c>
      <c r="AA93" s="959">
        <f t="shared" si="12"/>
        <v>0</v>
      </c>
      <c r="AC93" s="162">
        <f t="shared" si="13"/>
        <v>0</v>
      </c>
      <c r="AD93" s="158">
        <f t="shared" si="14"/>
        <v>0</v>
      </c>
      <c r="AE93" s="158">
        <f t="shared" si="15"/>
        <v>0</v>
      </c>
      <c r="AF93" s="163">
        <f t="shared" si="16"/>
        <v>0</v>
      </c>
    </row>
    <row r="94" spans="1:32" x14ac:dyDescent="0.25">
      <c r="A94" s="279" t="str">
        <f>IF(ISBLANK('A4'!A94),"",'A4'!A94)</f>
        <v/>
      </c>
      <c r="B94" s="280" t="str">
        <f>IF(ISBLANK('A4'!C94),"",'A4'!C94)</f>
        <v/>
      </c>
      <c r="C94" s="281" t="str">
        <f>IF(ISBLANK('A4'!W94),"",'A4'!W94)</f>
        <v/>
      </c>
      <c r="D94" s="282"/>
      <c r="E94" s="283"/>
      <c r="F94" s="283"/>
      <c r="G94" s="283"/>
      <c r="H94" s="283"/>
      <c r="I94" s="283"/>
      <c r="J94" s="284"/>
      <c r="K94" s="501"/>
      <c r="L94" s="285"/>
      <c r="M94" s="286"/>
      <c r="N94" s="286"/>
      <c r="O94" s="286"/>
      <c r="P94" s="286"/>
      <c r="Q94" s="284"/>
      <c r="R94" s="283"/>
      <c r="S94" s="283"/>
      <c r="T94" s="283"/>
      <c r="U94" s="283"/>
      <c r="V94" s="285"/>
      <c r="X94" s="162">
        <f t="shared" si="9"/>
        <v>0</v>
      </c>
      <c r="Y94" s="158">
        <f t="shared" si="10"/>
        <v>0</v>
      </c>
      <c r="Z94" s="158">
        <f t="shared" si="11"/>
        <v>0</v>
      </c>
      <c r="AA94" s="959">
        <f t="shared" si="12"/>
        <v>0</v>
      </c>
      <c r="AC94" s="162">
        <f t="shared" si="13"/>
        <v>0</v>
      </c>
      <c r="AD94" s="158">
        <f t="shared" si="14"/>
        <v>0</v>
      </c>
      <c r="AE94" s="158">
        <f t="shared" si="15"/>
        <v>0</v>
      </c>
      <c r="AF94" s="163">
        <f t="shared" si="16"/>
        <v>0</v>
      </c>
    </row>
    <row r="95" spans="1:32" x14ac:dyDescent="0.25">
      <c r="A95" s="279" t="str">
        <f>IF(ISBLANK('A4'!A95),"",'A4'!A95)</f>
        <v/>
      </c>
      <c r="B95" s="280" t="str">
        <f>IF(ISBLANK('A4'!C95),"",'A4'!C95)</f>
        <v/>
      </c>
      <c r="C95" s="281" t="str">
        <f>IF(ISBLANK('A4'!W95),"",'A4'!W95)</f>
        <v/>
      </c>
      <c r="D95" s="282"/>
      <c r="E95" s="283"/>
      <c r="F95" s="283"/>
      <c r="G95" s="283"/>
      <c r="H95" s="283"/>
      <c r="I95" s="283"/>
      <c r="J95" s="284"/>
      <c r="K95" s="501"/>
      <c r="L95" s="285"/>
      <c r="M95" s="286"/>
      <c r="N95" s="286"/>
      <c r="O95" s="286"/>
      <c r="P95" s="286"/>
      <c r="Q95" s="284"/>
      <c r="R95" s="283"/>
      <c r="S95" s="283"/>
      <c r="T95" s="283"/>
      <c r="U95" s="283"/>
      <c r="V95" s="285"/>
      <c r="X95" s="162">
        <f t="shared" si="9"/>
        <v>0</v>
      </c>
      <c r="Y95" s="158">
        <f t="shared" si="10"/>
        <v>0</v>
      </c>
      <c r="Z95" s="158">
        <f t="shared" si="11"/>
        <v>0</v>
      </c>
      <c r="AA95" s="959">
        <f t="shared" si="12"/>
        <v>0</v>
      </c>
      <c r="AC95" s="162">
        <f t="shared" si="13"/>
        <v>0</v>
      </c>
      <c r="AD95" s="158">
        <f t="shared" si="14"/>
        <v>0</v>
      </c>
      <c r="AE95" s="158">
        <f t="shared" si="15"/>
        <v>0</v>
      </c>
      <c r="AF95" s="163">
        <f t="shared" si="16"/>
        <v>0</v>
      </c>
    </row>
    <row r="96" spans="1:32" x14ac:dyDescent="0.25">
      <c r="A96" s="279" t="str">
        <f>IF(ISBLANK('A4'!A96),"",'A4'!A96)</f>
        <v/>
      </c>
      <c r="B96" s="280" t="str">
        <f>IF(ISBLANK('A4'!C96),"",'A4'!C96)</f>
        <v/>
      </c>
      <c r="C96" s="281" t="str">
        <f>IF(ISBLANK('A4'!W96),"",'A4'!W96)</f>
        <v/>
      </c>
      <c r="D96" s="282"/>
      <c r="E96" s="283"/>
      <c r="F96" s="283"/>
      <c r="G96" s="283"/>
      <c r="H96" s="283"/>
      <c r="I96" s="283"/>
      <c r="J96" s="284"/>
      <c r="K96" s="501"/>
      <c r="L96" s="285"/>
      <c r="M96" s="286"/>
      <c r="N96" s="286"/>
      <c r="O96" s="286"/>
      <c r="P96" s="286"/>
      <c r="Q96" s="284"/>
      <c r="R96" s="283"/>
      <c r="S96" s="283"/>
      <c r="T96" s="283"/>
      <c r="U96" s="283"/>
      <c r="V96" s="285"/>
      <c r="X96" s="162">
        <f t="shared" si="9"/>
        <v>0</v>
      </c>
      <c r="Y96" s="158">
        <f t="shared" si="10"/>
        <v>0</v>
      </c>
      <c r="Z96" s="158">
        <f t="shared" si="11"/>
        <v>0</v>
      </c>
      <c r="AA96" s="959">
        <f t="shared" si="12"/>
        <v>0</v>
      </c>
      <c r="AC96" s="162">
        <f t="shared" si="13"/>
        <v>0</v>
      </c>
      <c r="AD96" s="158">
        <f t="shared" si="14"/>
        <v>0</v>
      </c>
      <c r="AE96" s="158">
        <f t="shared" si="15"/>
        <v>0</v>
      </c>
      <c r="AF96" s="163">
        <f t="shared" si="16"/>
        <v>0</v>
      </c>
    </row>
    <row r="97" spans="1:32" x14ac:dyDescent="0.25">
      <c r="A97" s="279" t="str">
        <f>IF(ISBLANK('A4'!A97),"",'A4'!A97)</f>
        <v/>
      </c>
      <c r="B97" s="280" t="str">
        <f>IF(ISBLANK('A4'!C97),"",'A4'!C97)</f>
        <v/>
      </c>
      <c r="C97" s="281" t="str">
        <f>IF(ISBLANK('A4'!W97),"",'A4'!W97)</f>
        <v/>
      </c>
      <c r="D97" s="282"/>
      <c r="E97" s="283"/>
      <c r="F97" s="283"/>
      <c r="G97" s="283"/>
      <c r="H97" s="283"/>
      <c r="I97" s="283"/>
      <c r="J97" s="284"/>
      <c r="K97" s="501"/>
      <c r="L97" s="285"/>
      <c r="M97" s="286"/>
      <c r="N97" s="286"/>
      <c r="O97" s="286"/>
      <c r="P97" s="286"/>
      <c r="Q97" s="284"/>
      <c r="R97" s="283"/>
      <c r="S97" s="283"/>
      <c r="T97" s="283"/>
      <c r="U97" s="283"/>
      <c r="V97" s="285"/>
      <c r="X97" s="162">
        <f t="shared" si="9"/>
        <v>0</v>
      </c>
      <c r="Y97" s="158">
        <f t="shared" si="10"/>
        <v>0</v>
      </c>
      <c r="Z97" s="158">
        <f t="shared" si="11"/>
        <v>0</v>
      </c>
      <c r="AA97" s="959">
        <f t="shared" si="12"/>
        <v>0</v>
      </c>
      <c r="AC97" s="162">
        <f t="shared" si="13"/>
        <v>0</v>
      </c>
      <c r="AD97" s="158">
        <f t="shared" si="14"/>
        <v>0</v>
      </c>
      <c r="AE97" s="158">
        <f t="shared" si="15"/>
        <v>0</v>
      </c>
      <c r="AF97" s="163">
        <f t="shared" si="16"/>
        <v>0</v>
      </c>
    </row>
    <row r="98" spans="1:32" x14ac:dyDescent="0.25">
      <c r="A98" s="279" t="str">
        <f>IF(ISBLANK('A4'!A98),"",'A4'!A98)</f>
        <v/>
      </c>
      <c r="B98" s="280" t="str">
        <f>IF(ISBLANK('A4'!C98),"",'A4'!C98)</f>
        <v/>
      </c>
      <c r="C98" s="281" t="str">
        <f>IF(ISBLANK('A4'!W98),"",'A4'!W98)</f>
        <v/>
      </c>
      <c r="D98" s="282"/>
      <c r="E98" s="283"/>
      <c r="F98" s="283"/>
      <c r="G98" s="283"/>
      <c r="H98" s="283"/>
      <c r="I98" s="283"/>
      <c r="J98" s="284"/>
      <c r="K98" s="501"/>
      <c r="L98" s="285"/>
      <c r="M98" s="286"/>
      <c r="N98" s="286"/>
      <c r="O98" s="286"/>
      <c r="P98" s="286"/>
      <c r="Q98" s="284"/>
      <c r="R98" s="283"/>
      <c r="S98" s="283"/>
      <c r="T98" s="283"/>
      <c r="U98" s="283"/>
      <c r="V98" s="285"/>
      <c r="X98" s="162">
        <f t="shared" si="9"/>
        <v>0</v>
      </c>
      <c r="Y98" s="158">
        <f t="shared" si="10"/>
        <v>0</v>
      </c>
      <c r="Z98" s="158">
        <f t="shared" si="11"/>
        <v>0</v>
      </c>
      <c r="AA98" s="959">
        <f t="shared" si="12"/>
        <v>0</v>
      </c>
      <c r="AC98" s="162">
        <f t="shared" si="13"/>
        <v>0</v>
      </c>
      <c r="AD98" s="158">
        <f t="shared" si="14"/>
        <v>0</v>
      </c>
      <c r="AE98" s="158">
        <f t="shared" si="15"/>
        <v>0</v>
      </c>
      <c r="AF98" s="163">
        <f t="shared" si="16"/>
        <v>0</v>
      </c>
    </row>
    <row r="99" spans="1:32" x14ac:dyDescent="0.25">
      <c r="A99" s="279" t="str">
        <f>IF(ISBLANK('A4'!A99),"",'A4'!A99)</f>
        <v/>
      </c>
      <c r="B99" s="280" t="str">
        <f>IF(ISBLANK('A4'!C99),"",'A4'!C99)</f>
        <v/>
      </c>
      <c r="C99" s="281" t="str">
        <f>IF(ISBLANK('A4'!W99),"",'A4'!W99)</f>
        <v/>
      </c>
      <c r="D99" s="282"/>
      <c r="E99" s="283"/>
      <c r="F99" s="283"/>
      <c r="G99" s="283"/>
      <c r="H99" s="283"/>
      <c r="I99" s="283"/>
      <c r="J99" s="284"/>
      <c r="K99" s="501"/>
      <c r="L99" s="285"/>
      <c r="M99" s="286"/>
      <c r="N99" s="286"/>
      <c r="O99" s="286"/>
      <c r="P99" s="286"/>
      <c r="Q99" s="284"/>
      <c r="R99" s="283"/>
      <c r="S99" s="283"/>
      <c r="T99" s="283"/>
      <c r="U99" s="283"/>
      <c r="V99" s="285"/>
      <c r="X99" s="162">
        <f t="shared" si="9"/>
        <v>0</v>
      </c>
      <c r="Y99" s="158">
        <f t="shared" si="10"/>
        <v>0</v>
      </c>
      <c r="Z99" s="158">
        <f t="shared" si="11"/>
        <v>0</v>
      </c>
      <c r="AA99" s="959">
        <f t="shared" si="12"/>
        <v>0</v>
      </c>
      <c r="AC99" s="162">
        <f t="shared" si="13"/>
        <v>0</v>
      </c>
      <c r="AD99" s="158">
        <f t="shared" si="14"/>
        <v>0</v>
      </c>
      <c r="AE99" s="158">
        <f t="shared" si="15"/>
        <v>0</v>
      </c>
      <c r="AF99" s="163">
        <f t="shared" si="16"/>
        <v>0</v>
      </c>
    </row>
    <row r="100" spans="1:32" x14ac:dyDescent="0.25">
      <c r="A100" s="279" t="str">
        <f>IF(ISBLANK('A4'!A100),"",'A4'!A100)</f>
        <v/>
      </c>
      <c r="B100" s="280" t="str">
        <f>IF(ISBLANK('A4'!C100),"",'A4'!C100)</f>
        <v/>
      </c>
      <c r="C100" s="281" t="str">
        <f>IF(ISBLANK('A4'!W100),"",'A4'!W100)</f>
        <v/>
      </c>
      <c r="D100" s="282"/>
      <c r="E100" s="283"/>
      <c r="F100" s="283"/>
      <c r="G100" s="283"/>
      <c r="H100" s="283"/>
      <c r="I100" s="283"/>
      <c r="J100" s="284"/>
      <c r="K100" s="501"/>
      <c r="L100" s="285"/>
      <c r="M100" s="286"/>
      <c r="N100" s="286"/>
      <c r="O100" s="286"/>
      <c r="P100" s="286"/>
      <c r="Q100" s="284"/>
      <c r="R100" s="283"/>
      <c r="S100" s="283"/>
      <c r="T100" s="283"/>
      <c r="U100" s="283"/>
      <c r="V100" s="285"/>
      <c r="X100" s="162">
        <f t="shared" si="9"/>
        <v>0</v>
      </c>
      <c r="Y100" s="158">
        <f t="shared" si="10"/>
        <v>0</v>
      </c>
      <c r="Z100" s="158">
        <f t="shared" si="11"/>
        <v>0</v>
      </c>
      <c r="AA100" s="959">
        <f t="shared" si="12"/>
        <v>0</v>
      </c>
      <c r="AC100" s="162">
        <f t="shared" si="13"/>
        <v>0</v>
      </c>
      <c r="AD100" s="158">
        <f t="shared" si="14"/>
        <v>0</v>
      </c>
      <c r="AE100" s="158">
        <f t="shared" si="15"/>
        <v>0</v>
      </c>
      <c r="AF100" s="163">
        <f t="shared" si="16"/>
        <v>0</v>
      </c>
    </row>
    <row r="101" spans="1:32" x14ac:dyDescent="0.25">
      <c r="A101" s="279" t="str">
        <f>IF(ISBLANK('A4'!A101),"",'A4'!A101)</f>
        <v/>
      </c>
      <c r="B101" s="280" t="str">
        <f>IF(ISBLANK('A4'!C101),"",'A4'!C101)</f>
        <v/>
      </c>
      <c r="C101" s="281" t="str">
        <f>IF(ISBLANK('A4'!W101),"",'A4'!W101)</f>
        <v/>
      </c>
      <c r="D101" s="282"/>
      <c r="E101" s="283"/>
      <c r="F101" s="283"/>
      <c r="G101" s="283"/>
      <c r="H101" s="283"/>
      <c r="I101" s="283"/>
      <c r="J101" s="284"/>
      <c r="K101" s="501"/>
      <c r="L101" s="285"/>
      <c r="M101" s="286"/>
      <c r="N101" s="286"/>
      <c r="O101" s="286"/>
      <c r="P101" s="286"/>
      <c r="Q101" s="284"/>
      <c r="R101" s="283"/>
      <c r="S101" s="283"/>
      <c r="T101" s="283"/>
      <c r="U101" s="283"/>
      <c r="V101" s="285"/>
      <c r="X101" s="162">
        <f t="shared" si="9"/>
        <v>0</v>
      </c>
      <c r="Y101" s="158">
        <f t="shared" si="10"/>
        <v>0</v>
      </c>
      <c r="Z101" s="158">
        <f t="shared" si="11"/>
        <v>0</v>
      </c>
      <c r="AA101" s="959">
        <f t="shared" si="12"/>
        <v>0</v>
      </c>
      <c r="AC101" s="162">
        <f t="shared" si="13"/>
        <v>0</v>
      </c>
      <c r="AD101" s="158">
        <f t="shared" si="14"/>
        <v>0</v>
      </c>
      <c r="AE101" s="158">
        <f t="shared" si="15"/>
        <v>0</v>
      </c>
      <c r="AF101" s="163">
        <f t="shared" si="16"/>
        <v>0</v>
      </c>
    </row>
    <row r="102" spans="1:32" x14ac:dyDescent="0.25">
      <c r="A102" s="279" t="str">
        <f>IF(ISBLANK('A4'!A102),"",'A4'!A102)</f>
        <v/>
      </c>
      <c r="B102" s="280" t="str">
        <f>IF(ISBLANK('A4'!C102),"",'A4'!C102)</f>
        <v/>
      </c>
      <c r="C102" s="281" t="str">
        <f>IF(ISBLANK('A4'!W102),"",'A4'!W102)</f>
        <v/>
      </c>
      <c r="D102" s="282"/>
      <c r="E102" s="283"/>
      <c r="F102" s="283"/>
      <c r="G102" s="283"/>
      <c r="H102" s="283"/>
      <c r="I102" s="283"/>
      <c r="J102" s="284"/>
      <c r="K102" s="501"/>
      <c r="L102" s="285"/>
      <c r="M102" s="286"/>
      <c r="N102" s="286"/>
      <c r="O102" s="286"/>
      <c r="P102" s="286"/>
      <c r="Q102" s="284"/>
      <c r="R102" s="283"/>
      <c r="S102" s="283"/>
      <c r="T102" s="283"/>
      <c r="U102" s="283"/>
      <c r="V102" s="285"/>
      <c r="X102" s="162">
        <f t="shared" si="9"/>
        <v>0</v>
      </c>
      <c r="Y102" s="158">
        <f t="shared" si="10"/>
        <v>0</v>
      </c>
      <c r="Z102" s="158">
        <f t="shared" si="11"/>
        <v>0</v>
      </c>
      <c r="AA102" s="959">
        <f t="shared" si="12"/>
        <v>0</v>
      </c>
      <c r="AC102" s="162">
        <f t="shared" si="13"/>
        <v>0</v>
      </c>
      <c r="AD102" s="158">
        <f t="shared" si="14"/>
        <v>0</v>
      </c>
      <c r="AE102" s="158">
        <f t="shared" si="15"/>
        <v>0</v>
      </c>
      <c r="AF102" s="163">
        <f t="shared" si="16"/>
        <v>0</v>
      </c>
    </row>
    <row r="103" spans="1:32" x14ac:dyDescent="0.25">
      <c r="A103" s="279" t="str">
        <f>IF(ISBLANK('A4'!A103),"",'A4'!A103)</f>
        <v/>
      </c>
      <c r="B103" s="280" t="str">
        <f>IF(ISBLANK('A4'!C103),"",'A4'!C103)</f>
        <v/>
      </c>
      <c r="C103" s="281" t="str">
        <f>IF(ISBLANK('A4'!W103),"",'A4'!W103)</f>
        <v/>
      </c>
      <c r="D103" s="282"/>
      <c r="E103" s="283"/>
      <c r="F103" s="283"/>
      <c r="G103" s="283"/>
      <c r="H103" s="283"/>
      <c r="I103" s="283"/>
      <c r="J103" s="284"/>
      <c r="K103" s="501"/>
      <c r="L103" s="285"/>
      <c r="M103" s="286"/>
      <c r="N103" s="286"/>
      <c r="O103" s="286"/>
      <c r="P103" s="286"/>
      <c r="Q103" s="284"/>
      <c r="R103" s="283"/>
      <c r="S103" s="283"/>
      <c r="T103" s="283"/>
      <c r="U103" s="283"/>
      <c r="V103" s="285"/>
      <c r="X103" s="162">
        <f t="shared" si="9"/>
        <v>0</v>
      </c>
      <c r="Y103" s="158">
        <f t="shared" si="10"/>
        <v>0</v>
      </c>
      <c r="Z103" s="158">
        <f t="shared" si="11"/>
        <v>0</v>
      </c>
      <c r="AA103" s="959">
        <f t="shared" si="12"/>
        <v>0</v>
      </c>
      <c r="AC103" s="162">
        <f t="shared" si="13"/>
        <v>0</v>
      </c>
      <c r="AD103" s="158">
        <f t="shared" si="14"/>
        <v>0</v>
      </c>
      <c r="AE103" s="158">
        <f t="shared" si="15"/>
        <v>0</v>
      </c>
      <c r="AF103" s="163">
        <f t="shared" si="16"/>
        <v>0</v>
      </c>
    </row>
    <row r="104" spans="1:32" x14ac:dyDescent="0.25">
      <c r="A104" s="279" t="str">
        <f>IF(ISBLANK('A4'!A104),"",'A4'!A104)</f>
        <v/>
      </c>
      <c r="B104" s="280" t="str">
        <f>IF(ISBLANK('A4'!C104),"",'A4'!C104)</f>
        <v/>
      </c>
      <c r="C104" s="281" t="str">
        <f>IF(ISBLANK('A4'!W104),"",'A4'!W104)</f>
        <v/>
      </c>
      <c r="D104" s="282"/>
      <c r="E104" s="283"/>
      <c r="F104" s="283"/>
      <c r="G104" s="283"/>
      <c r="H104" s="283"/>
      <c r="I104" s="283"/>
      <c r="J104" s="284"/>
      <c r="K104" s="501"/>
      <c r="L104" s="285"/>
      <c r="M104" s="286"/>
      <c r="N104" s="286"/>
      <c r="O104" s="286"/>
      <c r="P104" s="286"/>
      <c r="Q104" s="284"/>
      <c r="R104" s="283"/>
      <c r="S104" s="283"/>
      <c r="T104" s="283"/>
      <c r="U104" s="283"/>
      <c r="V104" s="285"/>
      <c r="X104" s="162">
        <f t="shared" si="9"/>
        <v>0</v>
      </c>
      <c r="Y104" s="158">
        <f t="shared" si="10"/>
        <v>0</v>
      </c>
      <c r="Z104" s="158">
        <f t="shared" si="11"/>
        <v>0</v>
      </c>
      <c r="AA104" s="959">
        <f t="shared" si="12"/>
        <v>0</v>
      </c>
      <c r="AC104" s="162">
        <f t="shared" si="13"/>
        <v>0</v>
      </c>
      <c r="AD104" s="158">
        <f t="shared" si="14"/>
        <v>0</v>
      </c>
      <c r="AE104" s="158">
        <f t="shared" si="15"/>
        <v>0</v>
      </c>
      <c r="AF104" s="163">
        <f t="shared" si="16"/>
        <v>0</v>
      </c>
    </row>
    <row r="105" spans="1:32" x14ac:dyDescent="0.25">
      <c r="A105" s="279" t="str">
        <f>IF(ISBLANK('A4'!A105),"",'A4'!A105)</f>
        <v/>
      </c>
      <c r="B105" s="280" t="str">
        <f>IF(ISBLANK('A4'!C105),"",'A4'!C105)</f>
        <v/>
      </c>
      <c r="C105" s="281" t="str">
        <f>IF(ISBLANK('A4'!W105),"",'A4'!W105)</f>
        <v/>
      </c>
      <c r="D105" s="282"/>
      <c r="E105" s="283"/>
      <c r="F105" s="283"/>
      <c r="G105" s="283"/>
      <c r="H105" s="283"/>
      <c r="I105" s="283"/>
      <c r="J105" s="284"/>
      <c r="K105" s="501"/>
      <c r="L105" s="285"/>
      <c r="M105" s="286"/>
      <c r="N105" s="286"/>
      <c r="O105" s="286"/>
      <c r="P105" s="286"/>
      <c r="Q105" s="284"/>
      <c r="R105" s="283"/>
      <c r="S105" s="283"/>
      <c r="T105" s="283"/>
      <c r="U105" s="283"/>
      <c r="V105" s="285"/>
      <c r="X105" s="162">
        <f t="shared" si="9"/>
        <v>0</v>
      </c>
      <c r="Y105" s="158">
        <f t="shared" si="10"/>
        <v>0</v>
      </c>
      <c r="Z105" s="158">
        <f t="shared" si="11"/>
        <v>0</v>
      </c>
      <c r="AA105" s="959">
        <f t="shared" si="12"/>
        <v>0</v>
      </c>
      <c r="AC105" s="162">
        <f t="shared" si="13"/>
        <v>0</v>
      </c>
      <c r="AD105" s="158">
        <f t="shared" si="14"/>
        <v>0</v>
      </c>
      <c r="AE105" s="158">
        <f t="shared" si="15"/>
        <v>0</v>
      </c>
      <c r="AF105" s="163">
        <f t="shared" si="16"/>
        <v>0</v>
      </c>
    </row>
    <row r="106" spans="1:32" x14ac:dyDescent="0.25">
      <c r="A106" s="279" t="str">
        <f>IF(ISBLANK('A4'!A106),"",'A4'!A106)</f>
        <v/>
      </c>
      <c r="B106" s="280" t="str">
        <f>IF(ISBLANK('A4'!C106),"",'A4'!C106)</f>
        <v/>
      </c>
      <c r="C106" s="281" t="str">
        <f>IF(ISBLANK('A4'!W106),"",'A4'!W106)</f>
        <v/>
      </c>
      <c r="D106" s="282"/>
      <c r="E106" s="283"/>
      <c r="F106" s="283"/>
      <c r="G106" s="283"/>
      <c r="H106" s="283"/>
      <c r="I106" s="283"/>
      <c r="J106" s="284"/>
      <c r="K106" s="501"/>
      <c r="L106" s="285"/>
      <c r="M106" s="286"/>
      <c r="N106" s="286"/>
      <c r="O106" s="286"/>
      <c r="P106" s="286"/>
      <c r="Q106" s="284"/>
      <c r="R106" s="283"/>
      <c r="S106" s="283"/>
      <c r="T106" s="283"/>
      <c r="U106" s="283"/>
      <c r="V106" s="285"/>
      <c r="X106" s="162">
        <f t="shared" si="9"/>
        <v>0</v>
      </c>
      <c r="Y106" s="158">
        <f t="shared" si="10"/>
        <v>0</v>
      </c>
      <c r="Z106" s="158">
        <f t="shared" si="11"/>
        <v>0</v>
      </c>
      <c r="AA106" s="959">
        <f t="shared" si="12"/>
        <v>0</v>
      </c>
      <c r="AC106" s="162">
        <f t="shared" si="13"/>
        <v>0</v>
      </c>
      <c r="AD106" s="158">
        <f t="shared" si="14"/>
        <v>0</v>
      </c>
      <c r="AE106" s="158">
        <f t="shared" si="15"/>
        <v>0</v>
      </c>
      <c r="AF106" s="163">
        <f t="shared" si="16"/>
        <v>0</v>
      </c>
    </row>
    <row r="107" spans="1:32" x14ac:dyDescent="0.25">
      <c r="A107" s="279" t="str">
        <f>IF(ISBLANK('A4'!A107),"",'A4'!A107)</f>
        <v/>
      </c>
      <c r="B107" s="280" t="str">
        <f>IF(ISBLANK('A4'!C107),"",'A4'!C107)</f>
        <v/>
      </c>
      <c r="C107" s="281" t="str">
        <f>IF(ISBLANK('A4'!W107),"",'A4'!W107)</f>
        <v/>
      </c>
      <c r="D107" s="282"/>
      <c r="E107" s="283"/>
      <c r="F107" s="283"/>
      <c r="G107" s="283"/>
      <c r="H107" s="283"/>
      <c r="I107" s="283"/>
      <c r="J107" s="284"/>
      <c r="K107" s="501"/>
      <c r="L107" s="285"/>
      <c r="M107" s="286"/>
      <c r="N107" s="286"/>
      <c r="O107" s="286"/>
      <c r="P107" s="286"/>
      <c r="Q107" s="284"/>
      <c r="R107" s="283"/>
      <c r="S107" s="283"/>
      <c r="T107" s="283"/>
      <c r="U107" s="283"/>
      <c r="V107" s="285"/>
      <c r="X107" s="162">
        <f t="shared" si="9"/>
        <v>0</v>
      </c>
      <c r="Y107" s="158">
        <f t="shared" si="10"/>
        <v>0</v>
      </c>
      <c r="Z107" s="158">
        <f t="shared" si="11"/>
        <v>0</v>
      </c>
      <c r="AA107" s="959">
        <f t="shared" si="12"/>
        <v>0</v>
      </c>
      <c r="AC107" s="162">
        <f t="shared" si="13"/>
        <v>0</v>
      </c>
      <c r="AD107" s="158">
        <f t="shared" si="14"/>
        <v>0</v>
      </c>
      <c r="AE107" s="158">
        <f t="shared" si="15"/>
        <v>0</v>
      </c>
      <c r="AF107" s="163">
        <f t="shared" si="16"/>
        <v>0</v>
      </c>
    </row>
    <row r="108" spans="1:32" x14ac:dyDescent="0.25">
      <c r="A108" s="279" t="str">
        <f>IF(ISBLANK('A4'!A108),"",'A4'!A108)</f>
        <v/>
      </c>
      <c r="B108" s="280" t="str">
        <f>IF(ISBLANK('A4'!C108),"",'A4'!C108)</f>
        <v/>
      </c>
      <c r="C108" s="281" t="str">
        <f>IF(ISBLANK('A4'!W108),"",'A4'!W108)</f>
        <v/>
      </c>
      <c r="D108" s="282"/>
      <c r="E108" s="283"/>
      <c r="F108" s="283"/>
      <c r="G108" s="283"/>
      <c r="H108" s="283"/>
      <c r="I108" s="283"/>
      <c r="J108" s="284"/>
      <c r="K108" s="501"/>
      <c r="L108" s="285"/>
      <c r="M108" s="286"/>
      <c r="N108" s="286"/>
      <c r="O108" s="286"/>
      <c r="P108" s="286"/>
      <c r="Q108" s="284"/>
      <c r="R108" s="283"/>
      <c r="S108" s="283"/>
      <c r="T108" s="283"/>
      <c r="U108" s="283"/>
      <c r="V108" s="285"/>
      <c r="X108" s="162">
        <f t="shared" si="9"/>
        <v>0</v>
      </c>
      <c r="Y108" s="158">
        <f t="shared" si="10"/>
        <v>0</v>
      </c>
      <c r="Z108" s="158">
        <f t="shared" si="11"/>
        <v>0</v>
      </c>
      <c r="AA108" s="959">
        <f t="shared" si="12"/>
        <v>0</v>
      </c>
      <c r="AC108" s="162">
        <f t="shared" si="13"/>
        <v>0</v>
      </c>
      <c r="AD108" s="158">
        <f t="shared" si="14"/>
        <v>0</v>
      </c>
      <c r="AE108" s="158">
        <f t="shared" si="15"/>
        <v>0</v>
      </c>
      <c r="AF108" s="163">
        <f t="shared" si="16"/>
        <v>0</v>
      </c>
    </row>
    <row r="109" spans="1:32" x14ac:dyDescent="0.25">
      <c r="A109" s="279" t="str">
        <f>IF(ISBLANK('A4'!A109),"",'A4'!A109)</f>
        <v/>
      </c>
      <c r="B109" s="280" t="str">
        <f>IF(ISBLANK('A4'!C109),"",'A4'!C109)</f>
        <v/>
      </c>
      <c r="C109" s="281" t="str">
        <f>IF(ISBLANK('A4'!W109),"",'A4'!W109)</f>
        <v/>
      </c>
      <c r="D109" s="282"/>
      <c r="E109" s="283"/>
      <c r="F109" s="283"/>
      <c r="G109" s="283"/>
      <c r="H109" s="283"/>
      <c r="I109" s="283"/>
      <c r="J109" s="284"/>
      <c r="K109" s="501"/>
      <c r="L109" s="285"/>
      <c r="M109" s="286"/>
      <c r="N109" s="286"/>
      <c r="O109" s="286"/>
      <c r="P109" s="286"/>
      <c r="Q109" s="284"/>
      <c r="R109" s="283"/>
      <c r="S109" s="283"/>
      <c r="T109" s="283"/>
      <c r="U109" s="283"/>
      <c r="V109" s="285"/>
      <c r="X109" s="162">
        <f t="shared" si="9"/>
        <v>0</v>
      </c>
      <c r="Y109" s="158">
        <f t="shared" si="10"/>
        <v>0</v>
      </c>
      <c r="Z109" s="158">
        <f t="shared" si="11"/>
        <v>0</v>
      </c>
      <c r="AA109" s="959">
        <f t="shared" si="12"/>
        <v>0</v>
      </c>
      <c r="AC109" s="162">
        <f t="shared" si="13"/>
        <v>0</v>
      </c>
      <c r="AD109" s="158">
        <f t="shared" si="14"/>
        <v>0</v>
      </c>
      <c r="AE109" s="158">
        <f t="shared" si="15"/>
        <v>0</v>
      </c>
      <c r="AF109" s="163">
        <f t="shared" si="16"/>
        <v>0</v>
      </c>
    </row>
    <row r="110" spans="1:32" x14ac:dyDescent="0.25">
      <c r="A110" s="279" t="str">
        <f>IF(ISBLANK('A4'!A110),"",'A4'!A110)</f>
        <v/>
      </c>
      <c r="B110" s="280" t="str">
        <f>IF(ISBLANK('A4'!C110),"",'A4'!C110)</f>
        <v/>
      </c>
      <c r="C110" s="281" t="str">
        <f>IF(ISBLANK('A4'!W110),"",'A4'!W110)</f>
        <v/>
      </c>
      <c r="D110" s="282"/>
      <c r="E110" s="283"/>
      <c r="F110" s="283"/>
      <c r="G110" s="283"/>
      <c r="H110" s="283"/>
      <c r="I110" s="283"/>
      <c r="J110" s="284"/>
      <c r="K110" s="501"/>
      <c r="L110" s="285"/>
      <c r="M110" s="286"/>
      <c r="N110" s="286"/>
      <c r="O110" s="286"/>
      <c r="P110" s="286"/>
      <c r="Q110" s="284"/>
      <c r="R110" s="283"/>
      <c r="S110" s="283"/>
      <c r="T110" s="283"/>
      <c r="U110" s="283"/>
      <c r="V110" s="285"/>
      <c r="X110" s="162">
        <f t="shared" si="9"/>
        <v>0</v>
      </c>
      <c r="Y110" s="158">
        <f t="shared" si="10"/>
        <v>0</v>
      </c>
      <c r="Z110" s="158">
        <f t="shared" si="11"/>
        <v>0</v>
      </c>
      <c r="AA110" s="959">
        <f t="shared" si="12"/>
        <v>0</v>
      </c>
      <c r="AC110" s="162">
        <f t="shared" si="13"/>
        <v>0</v>
      </c>
      <c r="AD110" s="158">
        <f t="shared" si="14"/>
        <v>0</v>
      </c>
      <c r="AE110" s="158">
        <f t="shared" si="15"/>
        <v>0</v>
      </c>
      <c r="AF110" s="163">
        <f t="shared" si="16"/>
        <v>0</v>
      </c>
    </row>
    <row r="111" spans="1:32" x14ac:dyDescent="0.25">
      <c r="A111" s="279" t="str">
        <f>IF(ISBLANK('A4'!A111),"",'A4'!A111)</f>
        <v/>
      </c>
      <c r="B111" s="280" t="str">
        <f>IF(ISBLANK('A4'!C111),"",'A4'!C111)</f>
        <v/>
      </c>
      <c r="C111" s="281" t="str">
        <f>IF(ISBLANK('A4'!W111),"",'A4'!W111)</f>
        <v/>
      </c>
      <c r="D111" s="282"/>
      <c r="E111" s="283"/>
      <c r="F111" s="283"/>
      <c r="G111" s="283"/>
      <c r="H111" s="283"/>
      <c r="I111" s="283"/>
      <c r="J111" s="284"/>
      <c r="K111" s="501"/>
      <c r="L111" s="285"/>
      <c r="M111" s="286"/>
      <c r="N111" s="286"/>
      <c r="O111" s="286"/>
      <c r="P111" s="286"/>
      <c r="Q111" s="284"/>
      <c r="R111" s="283"/>
      <c r="S111" s="283"/>
      <c r="T111" s="283"/>
      <c r="U111" s="283"/>
      <c r="V111" s="285"/>
      <c r="X111" s="162">
        <f t="shared" si="9"/>
        <v>0</v>
      </c>
      <c r="Y111" s="158">
        <f t="shared" si="10"/>
        <v>0</v>
      </c>
      <c r="Z111" s="158">
        <f t="shared" si="11"/>
        <v>0</v>
      </c>
      <c r="AA111" s="959">
        <f t="shared" si="12"/>
        <v>0</v>
      </c>
      <c r="AC111" s="162">
        <f t="shared" si="13"/>
        <v>0</v>
      </c>
      <c r="AD111" s="158">
        <f t="shared" si="14"/>
        <v>0</v>
      </c>
      <c r="AE111" s="158">
        <f t="shared" si="15"/>
        <v>0</v>
      </c>
      <c r="AF111" s="163">
        <f t="shared" si="16"/>
        <v>0</v>
      </c>
    </row>
    <row r="112" spans="1:32" x14ac:dyDescent="0.25">
      <c r="A112" s="279" t="str">
        <f>IF(ISBLANK('A4'!A112),"",'A4'!A112)</f>
        <v/>
      </c>
      <c r="B112" s="280" t="str">
        <f>IF(ISBLANK('A4'!C112),"",'A4'!C112)</f>
        <v/>
      </c>
      <c r="C112" s="281" t="str">
        <f>IF(ISBLANK('A4'!W112),"",'A4'!W112)</f>
        <v/>
      </c>
      <c r="D112" s="282"/>
      <c r="E112" s="283"/>
      <c r="F112" s="283"/>
      <c r="G112" s="283"/>
      <c r="H112" s="283"/>
      <c r="I112" s="283"/>
      <c r="J112" s="284"/>
      <c r="K112" s="501"/>
      <c r="L112" s="285"/>
      <c r="M112" s="286"/>
      <c r="N112" s="286"/>
      <c r="O112" s="286"/>
      <c r="P112" s="286"/>
      <c r="Q112" s="284"/>
      <c r="R112" s="283"/>
      <c r="S112" s="283"/>
      <c r="T112" s="283"/>
      <c r="U112" s="283"/>
      <c r="V112" s="285"/>
      <c r="X112" s="162">
        <f t="shared" si="9"/>
        <v>0</v>
      </c>
      <c r="Y112" s="158">
        <f t="shared" si="10"/>
        <v>0</v>
      </c>
      <c r="Z112" s="158">
        <f t="shared" si="11"/>
        <v>0</v>
      </c>
      <c r="AA112" s="959">
        <f t="shared" si="12"/>
        <v>0</v>
      </c>
      <c r="AC112" s="162">
        <f t="shared" si="13"/>
        <v>0</v>
      </c>
      <c r="AD112" s="158">
        <f t="shared" si="14"/>
        <v>0</v>
      </c>
      <c r="AE112" s="158">
        <f t="shared" si="15"/>
        <v>0</v>
      </c>
      <c r="AF112" s="163">
        <f t="shared" si="16"/>
        <v>0</v>
      </c>
    </row>
    <row r="113" spans="1:32" x14ac:dyDescent="0.25">
      <c r="A113" s="279" t="str">
        <f>IF(ISBLANK('A4'!A113),"",'A4'!A113)</f>
        <v/>
      </c>
      <c r="B113" s="280" t="str">
        <f>IF(ISBLANK('A4'!C113),"",'A4'!C113)</f>
        <v/>
      </c>
      <c r="C113" s="281" t="str">
        <f>IF(ISBLANK('A4'!W113),"",'A4'!W113)</f>
        <v/>
      </c>
      <c r="D113" s="282"/>
      <c r="E113" s="283"/>
      <c r="F113" s="283"/>
      <c r="G113" s="283"/>
      <c r="H113" s="283"/>
      <c r="I113" s="283"/>
      <c r="J113" s="284"/>
      <c r="K113" s="501"/>
      <c r="L113" s="285"/>
      <c r="M113" s="286"/>
      <c r="N113" s="286"/>
      <c r="O113" s="286"/>
      <c r="P113" s="286"/>
      <c r="Q113" s="284"/>
      <c r="R113" s="283"/>
      <c r="S113" s="283"/>
      <c r="T113" s="283"/>
      <c r="U113" s="283"/>
      <c r="V113" s="285"/>
      <c r="X113" s="162">
        <f t="shared" si="9"/>
        <v>0</v>
      </c>
      <c r="Y113" s="158">
        <f t="shared" si="10"/>
        <v>0</v>
      </c>
      <c r="Z113" s="158">
        <f t="shared" si="11"/>
        <v>0</v>
      </c>
      <c r="AA113" s="959">
        <f t="shared" si="12"/>
        <v>0</v>
      </c>
      <c r="AC113" s="162">
        <f t="shared" si="13"/>
        <v>0</v>
      </c>
      <c r="AD113" s="158">
        <f t="shared" si="14"/>
        <v>0</v>
      </c>
      <c r="AE113" s="158">
        <f t="shared" si="15"/>
        <v>0</v>
      </c>
      <c r="AF113" s="163">
        <f t="shared" si="16"/>
        <v>0</v>
      </c>
    </row>
    <row r="114" spans="1:32" x14ac:dyDescent="0.25">
      <c r="A114" s="279" t="str">
        <f>IF(ISBLANK('A4'!A114),"",'A4'!A114)</f>
        <v/>
      </c>
      <c r="B114" s="280" t="str">
        <f>IF(ISBLANK('A4'!C114),"",'A4'!C114)</f>
        <v/>
      </c>
      <c r="C114" s="281" t="str">
        <f>IF(ISBLANK('A4'!W114),"",'A4'!W114)</f>
        <v/>
      </c>
      <c r="D114" s="282"/>
      <c r="E114" s="283"/>
      <c r="F114" s="283"/>
      <c r="G114" s="283"/>
      <c r="H114" s="283"/>
      <c r="I114" s="283"/>
      <c r="J114" s="284"/>
      <c r="K114" s="501"/>
      <c r="L114" s="285"/>
      <c r="M114" s="286"/>
      <c r="N114" s="286"/>
      <c r="O114" s="286"/>
      <c r="P114" s="286"/>
      <c r="Q114" s="284"/>
      <c r="R114" s="283"/>
      <c r="S114" s="283"/>
      <c r="T114" s="283"/>
      <c r="U114" s="283"/>
      <c r="V114" s="285"/>
      <c r="X114" s="162">
        <f t="shared" si="9"/>
        <v>0</v>
      </c>
      <c r="Y114" s="158">
        <f t="shared" si="10"/>
        <v>0</v>
      </c>
      <c r="Z114" s="158">
        <f t="shared" si="11"/>
        <v>0</v>
      </c>
      <c r="AA114" s="959">
        <f t="shared" si="12"/>
        <v>0</v>
      </c>
      <c r="AC114" s="162">
        <f t="shared" si="13"/>
        <v>0</v>
      </c>
      <c r="AD114" s="158">
        <f t="shared" si="14"/>
        <v>0</v>
      </c>
      <c r="AE114" s="158">
        <f t="shared" si="15"/>
        <v>0</v>
      </c>
      <c r="AF114" s="163">
        <f t="shared" si="16"/>
        <v>0</v>
      </c>
    </row>
    <row r="115" spans="1:32" x14ac:dyDescent="0.25">
      <c r="A115" s="279" t="str">
        <f>IF(ISBLANK('A4'!A115),"",'A4'!A115)</f>
        <v/>
      </c>
      <c r="B115" s="280" t="str">
        <f>IF(ISBLANK('A4'!C115),"",'A4'!C115)</f>
        <v/>
      </c>
      <c r="C115" s="281" t="str">
        <f>IF(ISBLANK('A4'!W115),"",'A4'!W115)</f>
        <v/>
      </c>
      <c r="D115" s="282"/>
      <c r="E115" s="283"/>
      <c r="F115" s="283"/>
      <c r="G115" s="283"/>
      <c r="H115" s="283"/>
      <c r="I115" s="283"/>
      <c r="J115" s="284"/>
      <c r="K115" s="501"/>
      <c r="L115" s="285"/>
      <c r="M115" s="286"/>
      <c r="N115" s="286"/>
      <c r="O115" s="286"/>
      <c r="P115" s="286"/>
      <c r="Q115" s="284"/>
      <c r="R115" s="283"/>
      <c r="S115" s="283"/>
      <c r="T115" s="283"/>
      <c r="U115" s="283"/>
      <c r="V115" s="285"/>
      <c r="X115" s="162">
        <f t="shared" si="9"/>
        <v>0</v>
      </c>
      <c r="Y115" s="158">
        <f t="shared" si="10"/>
        <v>0</v>
      </c>
      <c r="Z115" s="158">
        <f t="shared" si="11"/>
        <v>0</v>
      </c>
      <c r="AA115" s="959">
        <f t="shared" si="12"/>
        <v>0</v>
      </c>
      <c r="AC115" s="162">
        <f t="shared" si="13"/>
        <v>0</v>
      </c>
      <c r="AD115" s="158">
        <f t="shared" si="14"/>
        <v>0</v>
      </c>
      <c r="AE115" s="158">
        <f t="shared" si="15"/>
        <v>0</v>
      </c>
      <c r="AF115" s="163">
        <f t="shared" si="16"/>
        <v>0</v>
      </c>
    </row>
    <row r="116" spans="1:32" x14ac:dyDescent="0.25">
      <c r="A116" s="279" t="str">
        <f>IF(ISBLANK('A4'!A116),"",'A4'!A116)</f>
        <v/>
      </c>
      <c r="B116" s="280" t="str">
        <f>IF(ISBLANK('A4'!C116),"",'A4'!C116)</f>
        <v/>
      </c>
      <c r="C116" s="281" t="str">
        <f>IF(ISBLANK('A4'!W116),"",'A4'!W116)</f>
        <v/>
      </c>
      <c r="D116" s="282"/>
      <c r="E116" s="283"/>
      <c r="F116" s="283"/>
      <c r="G116" s="283"/>
      <c r="H116" s="283"/>
      <c r="I116" s="283"/>
      <c r="J116" s="284"/>
      <c r="K116" s="501"/>
      <c r="L116" s="285"/>
      <c r="M116" s="286"/>
      <c r="N116" s="286"/>
      <c r="O116" s="286"/>
      <c r="P116" s="286"/>
      <c r="Q116" s="284"/>
      <c r="R116" s="283"/>
      <c r="S116" s="283"/>
      <c r="T116" s="283"/>
      <c r="U116" s="283"/>
      <c r="V116" s="285"/>
      <c r="X116" s="162">
        <f t="shared" si="9"/>
        <v>0</v>
      </c>
      <c r="Y116" s="158">
        <f t="shared" si="10"/>
        <v>0</v>
      </c>
      <c r="Z116" s="158">
        <f t="shared" si="11"/>
        <v>0</v>
      </c>
      <c r="AA116" s="959">
        <f t="shared" si="12"/>
        <v>0</v>
      </c>
      <c r="AC116" s="162">
        <f t="shared" si="13"/>
        <v>0</v>
      </c>
      <c r="AD116" s="158">
        <f t="shared" si="14"/>
        <v>0</v>
      </c>
      <c r="AE116" s="158">
        <f t="shared" si="15"/>
        <v>0</v>
      </c>
      <c r="AF116" s="163">
        <f t="shared" si="16"/>
        <v>0</v>
      </c>
    </row>
    <row r="117" spans="1:32" x14ac:dyDescent="0.25">
      <c r="A117" s="279" t="str">
        <f>IF(ISBLANK('A4'!A117),"",'A4'!A117)</f>
        <v/>
      </c>
      <c r="B117" s="280" t="str">
        <f>IF(ISBLANK('A4'!C117),"",'A4'!C117)</f>
        <v/>
      </c>
      <c r="C117" s="281" t="str">
        <f>IF(ISBLANK('A4'!W117),"",'A4'!W117)</f>
        <v/>
      </c>
      <c r="D117" s="282"/>
      <c r="E117" s="283"/>
      <c r="F117" s="283"/>
      <c r="G117" s="283"/>
      <c r="H117" s="283"/>
      <c r="I117" s="283"/>
      <c r="J117" s="284"/>
      <c r="K117" s="501"/>
      <c r="L117" s="285"/>
      <c r="M117" s="286"/>
      <c r="N117" s="286"/>
      <c r="O117" s="286"/>
      <c r="P117" s="286"/>
      <c r="Q117" s="284"/>
      <c r="R117" s="283"/>
      <c r="S117" s="283"/>
      <c r="T117" s="283"/>
      <c r="U117" s="283"/>
      <c r="V117" s="285"/>
      <c r="X117" s="162">
        <f t="shared" si="9"/>
        <v>0</v>
      </c>
      <c r="Y117" s="158">
        <f t="shared" si="10"/>
        <v>0</v>
      </c>
      <c r="Z117" s="158">
        <f t="shared" si="11"/>
        <v>0</v>
      </c>
      <c r="AA117" s="959">
        <f t="shared" si="12"/>
        <v>0</v>
      </c>
      <c r="AC117" s="162">
        <f t="shared" si="13"/>
        <v>0</v>
      </c>
      <c r="AD117" s="158">
        <f t="shared" si="14"/>
        <v>0</v>
      </c>
      <c r="AE117" s="158">
        <f t="shared" si="15"/>
        <v>0</v>
      </c>
      <c r="AF117" s="163">
        <f t="shared" si="16"/>
        <v>0</v>
      </c>
    </row>
    <row r="118" spans="1:32" x14ac:dyDescent="0.25">
      <c r="A118" s="279" t="str">
        <f>IF(ISBLANK('A4'!A118),"",'A4'!A118)</f>
        <v/>
      </c>
      <c r="B118" s="280" t="str">
        <f>IF(ISBLANK('A4'!C118),"",'A4'!C118)</f>
        <v/>
      </c>
      <c r="C118" s="281" t="str">
        <f>IF(ISBLANK('A4'!W118),"",'A4'!W118)</f>
        <v/>
      </c>
      <c r="D118" s="282"/>
      <c r="E118" s="283"/>
      <c r="F118" s="283"/>
      <c r="G118" s="283"/>
      <c r="H118" s="283"/>
      <c r="I118" s="283"/>
      <c r="J118" s="284"/>
      <c r="K118" s="501"/>
      <c r="L118" s="285"/>
      <c r="M118" s="286"/>
      <c r="N118" s="286"/>
      <c r="O118" s="286"/>
      <c r="P118" s="286"/>
      <c r="Q118" s="284"/>
      <c r="R118" s="283"/>
      <c r="S118" s="283"/>
      <c r="T118" s="283"/>
      <c r="U118" s="283"/>
      <c r="V118" s="285"/>
      <c r="X118" s="162">
        <f t="shared" si="9"/>
        <v>0</v>
      </c>
      <c r="Y118" s="158">
        <f t="shared" si="10"/>
        <v>0</v>
      </c>
      <c r="Z118" s="158">
        <f t="shared" si="11"/>
        <v>0</v>
      </c>
      <c r="AA118" s="959">
        <f t="shared" si="12"/>
        <v>0</v>
      </c>
      <c r="AC118" s="162">
        <f t="shared" si="13"/>
        <v>0</v>
      </c>
      <c r="AD118" s="158">
        <f t="shared" si="14"/>
        <v>0</v>
      </c>
      <c r="AE118" s="158">
        <f t="shared" si="15"/>
        <v>0</v>
      </c>
      <c r="AF118" s="163">
        <f t="shared" si="16"/>
        <v>0</v>
      </c>
    </row>
    <row r="119" spans="1:32" x14ac:dyDescent="0.25">
      <c r="A119" s="279" t="str">
        <f>IF(ISBLANK('A4'!A119),"",'A4'!A119)</f>
        <v/>
      </c>
      <c r="B119" s="280" t="str">
        <f>IF(ISBLANK('A4'!C119),"",'A4'!C119)</f>
        <v/>
      </c>
      <c r="C119" s="281" t="str">
        <f>IF(ISBLANK('A4'!W119),"",'A4'!W119)</f>
        <v/>
      </c>
      <c r="D119" s="282"/>
      <c r="E119" s="283"/>
      <c r="F119" s="283"/>
      <c r="G119" s="283"/>
      <c r="H119" s="283"/>
      <c r="I119" s="283"/>
      <c r="J119" s="284"/>
      <c r="K119" s="501"/>
      <c r="L119" s="285"/>
      <c r="M119" s="286"/>
      <c r="N119" s="286"/>
      <c r="O119" s="286"/>
      <c r="P119" s="286"/>
      <c r="Q119" s="284"/>
      <c r="R119" s="283"/>
      <c r="S119" s="283"/>
      <c r="T119" s="283"/>
      <c r="U119" s="283"/>
      <c r="V119" s="285"/>
      <c r="X119" s="162">
        <f t="shared" si="9"/>
        <v>0</v>
      </c>
      <c r="Y119" s="158">
        <f t="shared" si="10"/>
        <v>0</v>
      </c>
      <c r="Z119" s="158">
        <f t="shared" si="11"/>
        <v>0</v>
      </c>
      <c r="AA119" s="959">
        <f t="shared" si="12"/>
        <v>0</v>
      </c>
      <c r="AC119" s="162">
        <f t="shared" si="13"/>
        <v>0</v>
      </c>
      <c r="AD119" s="158">
        <f t="shared" si="14"/>
        <v>0</v>
      </c>
      <c r="AE119" s="158">
        <f t="shared" si="15"/>
        <v>0</v>
      </c>
      <c r="AF119" s="163">
        <f t="shared" si="16"/>
        <v>0</v>
      </c>
    </row>
    <row r="120" spans="1:32" x14ac:dyDescent="0.25">
      <c r="A120" s="279" t="str">
        <f>IF(ISBLANK('A4'!A120),"",'A4'!A120)</f>
        <v/>
      </c>
      <c r="B120" s="280" t="str">
        <f>IF(ISBLANK('A4'!C120),"",'A4'!C120)</f>
        <v/>
      </c>
      <c r="C120" s="281" t="str">
        <f>IF(ISBLANK('A4'!W120),"",'A4'!W120)</f>
        <v/>
      </c>
      <c r="D120" s="282"/>
      <c r="E120" s="283"/>
      <c r="F120" s="283"/>
      <c r="G120" s="283"/>
      <c r="H120" s="283"/>
      <c r="I120" s="283"/>
      <c r="J120" s="284"/>
      <c r="K120" s="501"/>
      <c r="L120" s="285"/>
      <c r="M120" s="286"/>
      <c r="N120" s="286"/>
      <c r="O120" s="286"/>
      <c r="P120" s="286"/>
      <c r="Q120" s="284"/>
      <c r="R120" s="283"/>
      <c r="S120" s="283"/>
      <c r="T120" s="283"/>
      <c r="U120" s="283"/>
      <c r="V120" s="285"/>
      <c r="X120" s="162">
        <f t="shared" si="9"/>
        <v>0</v>
      </c>
      <c r="Y120" s="158">
        <f t="shared" si="10"/>
        <v>0</v>
      </c>
      <c r="Z120" s="158">
        <f t="shared" si="11"/>
        <v>0</v>
      </c>
      <c r="AA120" s="959">
        <f t="shared" si="12"/>
        <v>0</v>
      </c>
      <c r="AC120" s="162">
        <f t="shared" si="13"/>
        <v>0</v>
      </c>
      <c r="AD120" s="158">
        <f t="shared" si="14"/>
        <v>0</v>
      </c>
      <c r="AE120" s="158">
        <f t="shared" si="15"/>
        <v>0</v>
      </c>
      <c r="AF120" s="163">
        <f t="shared" si="16"/>
        <v>0</v>
      </c>
    </row>
    <row r="121" spans="1:32" x14ac:dyDescent="0.25">
      <c r="A121" s="279" t="str">
        <f>IF(ISBLANK('A4'!A121),"",'A4'!A121)</f>
        <v/>
      </c>
      <c r="B121" s="280" t="str">
        <f>IF(ISBLANK('A4'!C121),"",'A4'!C121)</f>
        <v/>
      </c>
      <c r="C121" s="281" t="str">
        <f>IF(ISBLANK('A4'!W121),"",'A4'!W121)</f>
        <v/>
      </c>
      <c r="D121" s="282"/>
      <c r="E121" s="283"/>
      <c r="F121" s="283"/>
      <c r="G121" s="283"/>
      <c r="H121" s="283"/>
      <c r="I121" s="283"/>
      <c r="J121" s="284"/>
      <c r="K121" s="501"/>
      <c r="L121" s="285"/>
      <c r="M121" s="286"/>
      <c r="N121" s="286"/>
      <c r="O121" s="286"/>
      <c r="P121" s="286"/>
      <c r="Q121" s="284"/>
      <c r="R121" s="283"/>
      <c r="S121" s="283"/>
      <c r="T121" s="283"/>
      <c r="U121" s="283"/>
      <c r="V121" s="285"/>
      <c r="X121" s="162">
        <f t="shared" si="9"/>
        <v>0</v>
      </c>
      <c r="Y121" s="158">
        <f t="shared" si="10"/>
        <v>0</v>
      </c>
      <c r="Z121" s="158">
        <f t="shared" si="11"/>
        <v>0</v>
      </c>
      <c r="AA121" s="959">
        <f t="shared" si="12"/>
        <v>0</v>
      </c>
      <c r="AC121" s="162">
        <f t="shared" si="13"/>
        <v>0</v>
      </c>
      <c r="AD121" s="158">
        <f t="shared" si="14"/>
        <v>0</v>
      </c>
      <c r="AE121" s="158">
        <f t="shared" si="15"/>
        <v>0</v>
      </c>
      <c r="AF121" s="163">
        <f t="shared" si="16"/>
        <v>0</v>
      </c>
    </row>
    <row r="122" spans="1:32" x14ac:dyDescent="0.25">
      <c r="A122" s="279" t="str">
        <f>IF(ISBLANK('A4'!A122),"",'A4'!A122)</f>
        <v/>
      </c>
      <c r="B122" s="280" t="str">
        <f>IF(ISBLANK('A4'!C122),"",'A4'!C122)</f>
        <v/>
      </c>
      <c r="C122" s="281" t="str">
        <f>IF(ISBLANK('A4'!W122),"",'A4'!W122)</f>
        <v/>
      </c>
      <c r="D122" s="282"/>
      <c r="E122" s="283"/>
      <c r="F122" s="283"/>
      <c r="G122" s="283"/>
      <c r="H122" s="283"/>
      <c r="I122" s="283"/>
      <c r="J122" s="284"/>
      <c r="K122" s="501"/>
      <c r="L122" s="285"/>
      <c r="M122" s="286"/>
      <c r="N122" s="286"/>
      <c r="O122" s="286"/>
      <c r="P122" s="286"/>
      <c r="Q122" s="284"/>
      <c r="R122" s="283"/>
      <c r="S122" s="283"/>
      <c r="T122" s="283"/>
      <c r="U122" s="283"/>
      <c r="V122" s="285"/>
      <c r="X122" s="162">
        <f t="shared" si="9"/>
        <v>0</v>
      </c>
      <c r="Y122" s="158">
        <f t="shared" si="10"/>
        <v>0</v>
      </c>
      <c r="Z122" s="158">
        <f t="shared" si="11"/>
        <v>0</v>
      </c>
      <c r="AA122" s="959">
        <f t="shared" si="12"/>
        <v>0</v>
      </c>
      <c r="AC122" s="162">
        <f t="shared" si="13"/>
        <v>0</v>
      </c>
      <c r="AD122" s="158">
        <f t="shared" si="14"/>
        <v>0</v>
      </c>
      <c r="AE122" s="158">
        <f t="shared" si="15"/>
        <v>0</v>
      </c>
      <c r="AF122" s="163">
        <f t="shared" si="16"/>
        <v>0</v>
      </c>
    </row>
    <row r="123" spans="1:32" x14ac:dyDescent="0.25">
      <c r="A123" s="279" t="str">
        <f>IF(ISBLANK('A4'!A123),"",'A4'!A123)</f>
        <v/>
      </c>
      <c r="B123" s="280" t="str">
        <f>IF(ISBLANK('A4'!C123),"",'A4'!C123)</f>
        <v/>
      </c>
      <c r="C123" s="281" t="str">
        <f>IF(ISBLANK('A4'!W123),"",'A4'!W123)</f>
        <v/>
      </c>
      <c r="D123" s="282"/>
      <c r="E123" s="283"/>
      <c r="F123" s="283"/>
      <c r="G123" s="283"/>
      <c r="H123" s="283"/>
      <c r="I123" s="283"/>
      <c r="J123" s="284"/>
      <c r="K123" s="501"/>
      <c r="L123" s="285"/>
      <c r="M123" s="286"/>
      <c r="N123" s="286"/>
      <c r="O123" s="286"/>
      <c r="P123" s="286"/>
      <c r="Q123" s="284"/>
      <c r="R123" s="283"/>
      <c r="S123" s="283"/>
      <c r="T123" s="283"/>
      <c r="U123" s="283"/>
      <c r="V123" s="285"/>
      <c r="X123" s="162">
        <f t="shared" si="9"/>
        <v>0</v>
      </c>
      <c r="Y123" s="158">
        <f t="shared" si="10"/>
        <v>0</v>
      </c>
      <c r="Z123" s="158">
        <f t="shared" si="11"/>
        <v>0</v>
      </c>
      <c r="AA123" s="959">
        <f t="shared" si="12"/>
        <v>0</v>
      </c>
      <c r="AC123" s="162">
        <f t="shared" si="13"/>
        <v>0</v>
      </c>
      <c r="AD123" s="158">
        <f t="shared" si="14"/>
        <v>0</v>
      </c>
      <c r="AE123" s="158">
        <f t="shared" si="15"/>
        <v>0</v>
      </c>
      <c r="AF123" s="163">
        <f t="shared" si="16"/>
        <v>0</v>
      </c>
    </row>
    <row r="124" spans="1:32" x14ac:dyDescent="0.25">
      <c r="A124" s="279" t="str">
        <f>IF(ISBLANK('A4'!A124),"",'A4'!A124)</f>
        <v/>
      </c>
      <c r="B124" s="280" t="str">
        <f>IF(ISBLANK('A4'!C124),"",'A4'!C124)</f>
        <v/>
      </c>
      <c r="C124" s="281" t="str">
        <f>IF(ISBLANK('A4'!W124),"",'A4'!W124)</f>
        <v/>
      </c>
      <c r="D124" s="282"/>
      <c r="E124" s="283"/>
      <c r="F124" s="283"/>
      <c r="G124" s="283"/>
      <c r="H124" s="283"/>
      <c r="I124" s="283"/>
      <c r="J124" s="284"/>
      <c r="K124" s="501"/>
      <c r="L124" s="285"/>
      <c r="M124" s="286"/>
      <c r="N124" s="286"/>
      <c r="O124" s="286"/>
      <c r="P124" s="286"/>
      <c r="Q124" s="284"/>
      <c r="R124" s="283"/>
      <c r="S124" s="283"/>
      <c r="T124" s="283"/>
      <c r="U124" s="283"/>
      <c r="V124" s="285"/>
      <c r="X124" s="162">
        <f t="shared" si="9"/>
        <v>0</v>
      </c>
      <c r="Y124" s="158">
        <f t="shared" si="10"/>
        <v>0</v>
      </c>
      <c r="Z124" s="158">
        <f t="shared" si="11"/>
        <v>0</v>
      </c>
      <c r="AA124" s="959">
        <f t="shared" si="12"/>
        <v>0</v>
      </c>
      <c r="AC124" s="162">
        <f t="shared" si="13"/>
        <v>0</v>
      </c>
      <c r="AD124" s="158">
        <f t="shared" si="14"/>
        <v>0</v>
      </c>
      <c r="AE124" s="158">
        <f t="shared" si="15"/>
        <v>0</v>
      </c>
      <c r="AF124" s="163">
        <f t="shared" si="16"/>
        <v>0</v>
      </c>
    </row>
    <row r="125" spans="1:32" x14ac:dyDescent="0.25">
      <c r="A125" s="279" t="str">
        <f>IF(ISBLANK('A4'!A125),"",'A4'!A125)</f>
        <v/>
      </c>
      <c r="B125" s="280" t="str">
        <f>IF(ISBLANK('A4'!C125),"",'A4'!C125)</f>
        <v/>
      </c>
      <c r="C125" s="281" t="str">
        <f>IF(ISBLANK('A4'!W125),"",'A4'!W125)</f>
        <v/>
      </c>
      <c r="D125" s="282"/>
      <c r="E125" s="283"/>
      <c r="F125" s="283"/>
      <c r="G125" s="283"/>
      <c r="H125" s="283"/>
      <c r="I125" s="283"/>
      <c r="J125" s="284"/>
      <c r="K125" s="501"/>
      <c r="L125" s="285"/>
      <c r="M125" s="286"/>
      <c r="N125" s="286"/>
      <c r="O125" s="286"/>
      <c r="P125" s="286"/>
      <c r="Q125" s="284"/>
      <c r="R125" s="283"/>
      <c r="S125" s="283"/>
      <c r="T125" s="283"/>
      <c r="U125" s="283"/>
      <c r="V125" s="285"/>
      <c r="X125" s="162">
        <f t="shared" si="9"/>
        <v>0</v>
      </c>
      <c r="Y125" s="158">
        <f t="shared" si="10"/>
        <v>0</v>
      </c>
      <c r="Z125" s="158">
        <f t="shared" si="11"/>
        <v>0</v>
      </c>
      <c r="AA125" s="959">
        <f t="shared" si="12"/>
        <v>0</v>
      </c>
      <c r="AC125" s="162">
        <f t="shared" si="13"/>
        <v>0</v>
      </c>
      <c r="AD125" s="158">
        <f t="shared" si="14"/>
        <v>0</v>
      </c>
      <c r="AE125" s="158">
        <f t="shared" si="15"/>
        <v>0</v>
      </c>
      <c r="AF125" s="163">
        <f t="shared" si="16"/>
        <v>0</v>
      </c>
    </row>
    <row r="126" spans="1:32" x14ac:dyDescent="0.25">
      <c r="A126" s="279" t="str">
        <f>IF(ISBLANK('A4'!A126),"",'A4'!A126)</f>
        <v/>
      </c>
      <c r="B126" s="280" t="str">
        <f>IF(ISBLANK('A4'!C126),"",'A4'!C126)</f>
        <v/>
      </c>
      <c r="C126" s="281" t="str">
        <f>IF(ISBLANK('A4'!W126),"",'A4'!W126)</f>
        <v/>
      </c>
      <c r="D126" s="282"/>
      <c r="E126" s="283"/>
      <c r="F126" s="283"/>
      <c r="G126" s="283"/>
      <c r="H126" s="283"/>
      <c r="I126" s="283"/>
      <c r="J126" s="284"/>
      <c r="K126" s="501"/>
      <c r="L126" s="285"/>
      <c r="M126" s="286"/>
      <c r="N126" s="286"/>
      <c r="O126" s="286"/>
      <c r="P126" s="286"/>
      <c r="Q126" s="284"/>
      <c r="R126" s="283"/>
      <c r="S126" s="283"/>
      <c r="T126" s="283"/>
      <c r="U126" s="283"/>
      <c r="V126" s="285"/>
      <c r="X126" s="162">
        <f t="shared" si="9"/>
        <v>0</v>
      </c>
      <c r="Y126" s="158">
        <f t="shared" si="10"/>
        <v>0</v>
      </c>
      <c r="Z126" s="158">
        <f t="shared" si="11"/>
        <v>0</v>
      </c>
      <c r="AA126" s="959">
        <f t="shared" si="12"/>
        <v>0</v>
      </c>
      <c r="AC126" s="162">
        <f t="shared" si="13"/>
        <v>0</v>
      </c>
      <c r="AD126" s="158">
        <f t="shared" si="14"/>
        <v>0</v>
      </c>
      <c r="AE126" s="158">
        <f t="shared" si="15"/>
        <v>0</v>
      </c>
      <c r="AF126" s="163">
        <f t="shared" si="16"/>
        <v>0</v>
      </c>
    </row>
    <row r="127" spans="1:32" x14ac:dyDescent="0.25">
      <c r="A127" s="279" t="str">
        <f>IF(ISBLANK('A4'!A127),"",'A4'!A127)</f>
        <v/>
      </c>
      <c r="B127" s="280" t="str">
        <f>IF(ISBLANK('A4'!C127),"",'A4'!C127)</f>
        <v/>
      </c>
      <c r="C127" s="281" t="str">
        <f>IF(ISBLANK('A4'!W127),"",'A4'!W127)</f>
        <v/>
      </c>
      <c r="D127" s="282"/>
      <c r="E127" s="283"/>
      <c r="F127" s="283"/>
      <c r="G127" s="283"/>
      <c r="H127" s="283"/>
      <c r="I127" s="283"/>
      <c r="J127" s="284"/>
      <c r="K127" s="501"/>
      <c r="L127" s="285"/>
      <c r="M127" s="286"/>
      <c r="N127" s="286"/>
      <c r="O127" s="286"/>
      <c r="P127" s="286"/>
      <c r="Q127" s="284"/>
      <c r="R127" s="283"/>
      <c r="S127" s="283"/>
      <c r="T127" s="283"/>
      <c r="U127" s="283"/>
      <c r="V127" s="285"/>
      <c r="X127" s="162">
        <f t="shared" si="9"/>
        <v>0</v>
      </c>
      <c r="Y127" s="158">
        <f t="shared" si="10"/>
        <v>0</v>
      </c>
      <c r="Z127" s="158">
        <f t="shared" si="11"/>
        <v>0</v>
      </c>
      <c r="AA127" s="959">
        <f t="shared" si="12"/>
        <v>0</v>
      </c>
      <c r="AC127" s="162">
        <f t="shared" si="13"/>
        <v>0</v>
      </c>
      <c r="AD127" s="158">
        <f t="shared" si="14"/>
        <v>0</v>
      </c>
      <c r="AE127" s="158">
        <f t="shared" si="15"/>
        <v>0</v>
      </c>
      <c r="AF127" s="163">
        <f t="shared" si="16"/>
        <v>0</v>
      </c>
    </row>
    <row r="128" spans="1:32" x14ac:dyDescent="0.25">
      <c r="A128" s="279" t="str">
        <f>IF(ISBLANK('A4'!A128),"",'A4'!A128)</f>
        <v/>
      </c>
      <c r="B128" s="280" t="str">
        <f>IF(ISBLANK('A4'!C128),"",'A4'!C128)</f>
        <v/>
      </c>
      <c r="C128" s="281" t="str">
        <f>IF(ISBLANK('A4'!W128),"",'A4'!W128)</f>
        <v/>
      </c>
      <c r="D128" s="282"/>
      <c r="E128" s="283"/>
      <c r="F128" s="283"/>
      <c r="G128" s="283"/>
      <c r="H128" s="283"/>
      <c r="I128" s="283"/>
      <c r="J128" s="284"/>
      <c r="K128" s="501"/>
      <c r="L128" s="285"/>
      <c r="M128" s="286"/>
      <c r="N128" s="286"/>
      <c r="O128" s="286"/>
      <c r="P128" s="286"/>
      <c r="Q128" s="284"/>
      <c r="R128" s="283"/>
      <c r="S128" s="283"/>
      <c r="T128" s="283"/>
      <c r="U128" s="283"/>
      <c r="V128" s="285"/>
      <c r="X128" s="162">
        <f t="shared" si="9"/>
        <v>0</v>
      </c>
      <c r="Y128" s="158">
        <f t="shared" si="10"/>
        <v>0</v>
      </c>
      <c r="Z128" s="158">
        <f t="shared" si="11"/>
        <v>0</v>
      </c>
      <c r="AA128" s="959">
        <f t="shared" si="12"/>
        <v>0</v>
      </c>
      <c r="AC128" s="162">
        <f t="shared" si="13"/>
        <v>0</v>
      </c>
      <c r="AD128" s="158">
        <f t="shared" si="14"/>
        <v>0</v>
      </c>
      <c r="AE128" s="158">
        <f t="shared" si="15"/>
        <v>0</v>
      </c>
      <c r="AF128" s="163">
        <f t="shared" si="16"/>
        <v>0</v>
      </c>
    </row>
    <row r="129" spans="1:32" x14ac:dyDescent="0.25">
      <c r="A129" s="279" t="str">
        <f>IF(ISBLANK('A4'!A129),"",'A4'!A129)</f>
        <v/>
      </c>
      <c r="B129" s="280" t="str">
        <f>IF(ISBLANK('A4'!C129),"",'A4'!C129)</f>
        <v/>
      </c>
      <c r="C129" s="281" t="str">
        <f>IF(ISBLANK('A4'!W129),"",'A4'!W129)</f>
        <v/>
      </c>
      <c r="D129" s="282"/>
      <c r="E129" s="283"/>
      <c r="F129" s="283"/>
      <c r="G129" s="283"/>
      <c r="H129" s="283"/>
      <c r="I129" s="283"/>
      <c r="J129" s="284"/>
      <c r="K129" s="501"/>
      <c r="L129" s="285"/>
      <c r="M129" s="286"/>
      <c r="N129" s="286"/>
      <c r="O129" s="286"/>
      <c r="P129" s="286"/>
      <c r="Q129" s="284"/>
      <c r="R129" s="283"/>
      <c r="S129" s="283"/>
      <c r="T129" s="283"/>
      <c r="U129" s="283"/>
      <c r="V129" s="285"/>
      <c r="X129" s="162">
        <f t="shared" si="9"/>
        <v>0</v>
      </c>
      <c r="Y129" s="158">
        <f t="shared" si="10"/>
        <v>0</v>
      </c>
      <c r="Z129" s="158">
        <f t="shared" si="11"/>
        <v>0</v>
      </c>
      <c r="AA129" s="959">
        <f t="shared" si="12"/>
        <v>0</v>
      </c>
      <c r="AC129" s="162">
        <f t="shared" si="13"/>
        <v>0</v>
      </c>
      <c r="AD129" s="158">
        <f t="shared" si="14"/>
        <v>0</v>
      </c>
      <c r="AE129" s="158">
        <f t="shared" si="15"/>
        <v>0</v>
      </c>
      <c r="AF129" s="163">
        <f t="shared" si="16"/>
        <v>0</v>
      </c>
    </row>
    <row r="130" spans="1:32" x14ac:dyDescent="0.25">
      <c r="A130" s="279" t="str">
        <f>IF(ISBLANK('A4'!A130),"",'A4'!A130)</f>
        <v/>
      </c>
      <c r="B130" s="280" t="str">
        <f>IF(ISBLANK('A4'!C130),"",'A4'!C130)</f>
        <v/>
      </c>
      <c r="C130" s="281" t="str">
        <f>IF(ISBLANK('A4'!W130),"",'A4'!W130)</f>
        <v/>
      </c>
      <c r="D130" s="282"/>
      <c r="E130" s="283"/>
      <c r="F130" s="283"/>
      <c r="G130" s="283"/>
      <c r="H130" s="283"/>
      <c r="I130" s="283"/>
      <c r="J130" s="284"/>
      <c r="K130" s="501"/>
      <c r="L130" s="285"/>
      <c r="M130" s="286"/>
      <c r="N130" s="286"/>
      <c r="O130" s="286"/>
      <c r="P130" s="286"/>
      <c r="Q130" s="284"/>
      <c r="R130" s="283"/>
      <c r="S130" s="283"/>
      <c r="T130" s="283"/>
      <c r="U130" s="283"/>
      <c r="V130" s="285"/>
      <c r="X130" s="162">
        <f t="shared" si="9"/>
        <v>0</v>
      </c>
      <c r="Y130" s="158">
        <f t="shared" si="10"/>
        <v>0</v>
      </c>
      <c r="Z130" s="158">
        <f t="shared" si="11"/>
        <v>0</v>
      </c>
      <c r="AA130" s="959">
        <f t="shared" si="12"/>
        <v>0</v>
      </c>
      <c r="AC130" s="162">
        <f t="shared" si="13"/>
        <v>0</v>
      </c>
      <c r="AD130" s="158">
        <f t="shared" si="14"/>
        <v>0</v>
      </c>
      <c r="AE130" s="158">
        <f t="shared" si="15"/>
        <v>0</v>
      </c>
      <c r="AF130" s="163">
        <f t="shared" si="16"/>
        <v>0</v>
      </c>
    </row>
    <row r="131" spans="1:32" x14ac:dyDescent="0.25">
      <c r="A131" s="279" t="str">
        <f>IF(ISBLANK('A4'!A131),"",'A4'!A131)</f>
        <v/>
      </c>
      <c r="B131" s="280" t="str">
        <f>IF(ISBLANK('A4'!C131),"",'A4'!C131)</f>
        <v/>
      </c>
      <c r="C131" s="281" t="str">
        <f>IF(ISBLANK('A4'!W131),"",'A4'!W131)</f>
        <v/>
      </c>
      <c r="D131" s="282"/>
      <c r="E131" s="283"/>
      <c r="F131" s="283"/>
      <c r="G131" s="283"/>
      <c r="H131" s="283"/>
      <c r="I131" s="283"/>
      <c r="J131" s="284"/>
      <c r="K131" s="501"/>
      <c r="L131" s="285"/>
      <c r="M131" s="286"/>
      <c r="N131" s="286"/>
      <c r="O131" s="286"/>
      <c r="P131" s="286"/>
      <c r="Q131" s="284"/>
      <c r="R131" s="283"/>
      <c r="S131" s="283"/>
      <c r="T131" s="283"/>
      <c r="U131" s="283"/>
      <c r="V131" s="285"/>
      <c r="X131" s="162">
        <f t="shared" si="9"/>
        <v>0</v>
      </c>
      <c r="Y131" s="158">
        <f t="shared" si="10"/>
        <v>0</v>
      </c>
      <c r="Z131" s="158">
        <f t="shared" si="11"/>
        <v>0</v>
      </c>
      <c r="AA131" s="959">
        <f t="shared" si="12"/>
        <v>0</v>
      </c>
      <c r="AC131" s="162">
        <f t="shared" si="13"/>
        <v>0</v>
      </c>
      <c r="AD131" s="158">
        <f t="shared" si="14"/>
        <v>0</v>
      </c>
      <c r="AE131" s="158">
        <f t="shared" si="15"/>
        <v>0</v>
      </c>
      <c r="AF131" s="163">
        <f t="shared" si="16"/>
        <v>0</v>
      </c>
    </row>
    <row r="132" spans="1:32" x14ac:dyDescent="0.25">
      <c r="A132" s="279" t="str">
        <f>IF(ISBLANK('A4'!A132),"",'A4'!A132)</f>
        <v/>
      </c>
      <c r="B132" s="280" t="str">
        <f>IF(ISBLANK('A4'!C132),"",'A4'!C132)</f>
        <v/>
      </c>
      <c r="C132" s="281" t="str">
        <f>IF(ISBLANK('A4'!W132),"",'A4'!W132)</f>
        <v/>
      </c>
      <c r="D132" s="282"/>
      <c r="E132" s="283"/>
      <c r="F132" s="283"/>
      <c r="G132" s="283"/>
      <c r="H132" s="283"/>
      <c r="I132" s="283"/>
      <c r="J132" s="284"/>
      <c r="K132" s="501"/>
      <c r="L132" s="285"/>
      <c r="M132" s="286"/>
      <c r="N132" s="286"/>
      <c r="O132" s="286"/>
      <c r="P132" s="286"/>
      <c r="Q132" s="284"/>
      <c r="R132" s="283"/>
      <c r="S132" s="283"/>
      <c r="T132" s="283"/>
      <c r="U132" s="283"/>
      <c r="V132" s="285"/>
      <c r="X132" s="162">
        <f t="shared" si="9"/>
        <v>0</v>
      </c>
      <c r="Y132" s="158">
        <f t="shared" si="10"/>
        <v>0</v>
      </c>
      <c r="Z132" s="158">
        <f t="shared" si="11"/>
        <v>0</v>
      </c>
      <c r="AA132" s="959">
        <f t="shared" si="12"/>
        <v>0</v>
      </c>
      <c r="AC132" s="162">
        <f t="shared" si="13"/>
        <v>0</v>
      </c>
      <c r="AD132" s="158">
        <f t="shared" si="14"/>
        <v>0</v>
      </c>
      <c r="AE132" s="158">
        <f t="shared" si="15"/>
        <v>0</v>
      </c>
      <c r="AF132" s="163">
        <f t="shared" si="16"/>
        <v>0</v>
      </c>
    </row>
    <row r="133" spans="1:32" x14ac:dyDescent="0.25">
      <c r="A133" s="279" t="str">
        <f>IF(ISBLANK('A4'!A133),"",'A4'!A133)</f>
        <v/>
      </c>
      <c r="B133" s="280" t="str">
        <f>IF(ISBLANK('A4'!C133),"",'A4'!C133)</f>
        <v/>
      </c>
      <c r="C133" s="281" t="str">
        <f>IF(ISBLANK('A4'!W133),"",'A4'!W133)</f>
        <v/>
      </c>
      <c r="D133" s="282"/>
      <c r="E133" s="283"/>
      <c r="F133" s="283"/>
      <c r="G133" s="283"/>
      <c r="H133" s="283"/>
      <c r="I133" s="283"/>
      <c r="J133" s="284"/>
      <c r="K133" s="501"/>
      <c r="L133" s="285"/>
      <c r="M133" s="286"/>
      <c r="N133" s="286"/>
      <c r="O133" s="286"/>
      <c r="P133" s="286"/>
      <c r="Q133" s="284"/>
      <c r="R133" s="283"/>
      <c r="S133" s="283"/>
      <c r="T133" s="283"/>
      <c r="U133" s="283"/>
      <c r="V133" s="285"/>
      <c r="X133" s="162">
        <f t="shared" si="9"/>
        <v>0</v>
      </c>
      <c r="Y133" s="158">
        <f t="shared" si="10"/>
        <v>0</v>
      </c>
      <c r="Z133" s="158">
        <f t="shared" si="11"/>
        <v>0</v>
      </c>
      <c r="AA133" s="959">
        <f t="shared" si="12"/>
        <v>0</v>
      </c>
      <c r="AC133" s="162">
        <f t="shared" si="13"/>
        <v>0</v>
      </c>
      <c r="AD133" s="158">
        <f t="shared" si="14"/>
        <v>0</v>
      </c>
      <c r="AE133" s="158">
        <f t="shared" si="15"/>
        <v>0</v>
      </c>
      <c r="AF133" s="163">
        <f t="shared" si="16"/>
        <v>0</v>
      </c>
    </row>
    <row r="134" spans="1:32" x14ac:dyDescent="0.25">
      <c r="A134" s="279" t="str">
        <f>IF(ISBLANK('A4'!A134),"",'A4'!A134)</f>
        <v/>
      </c>
      <c r="B134" s="280" t="str">
        <f>IF(ISBLANK('A4'!C134),"",'A4'!C134)</f>
        <v/>
      </c>
      <c r="C134" s="281" t="str">
        <f>IF(ISBLANK('A4'!W134),"",'A4'!W134)</f>
        <v/>
      </c>
      <c r="D134" s="282"/>
      <c r="E134" s="283"/>
      <c r="F134" s="283"/>
      <c r="G134" s="283"/>
      <c r="H134" s="283"/>
      <c r="I134" s="283"/>
      <c r="J134" s="284"/>
      <c r="K134" s="501"/>
      <c r="L134" s="285"/>
      <c r="M134" s="286"/>
      <c r="N134" s="286"/>
      <c r="O134" s="286"/>
      <c r="P134" s="286"/>
      <c r="Q134" s="284"/>
      <c r="R134" s="283"/>
      <c r="S134" s="283"/>
      <c r="T134" s="283"/>
      <c r="U134" s="283"/>
      <c r="V134" s="285"/>
      <c r="X134" s="162">
        <f t="shared" si="9"/>
        <v>0</v>
      </c>
      <c r="Y134" s="158">
        <f t="shared" si="10"/>
        <v>0</v>
      </c>
      <c r="Z134" s="158">
        <f t="shared" si="11"/>
        <v>0</v>
      </c>
      <c r="AA134" s="959">
        <f t="shared" si="12"/>
        <v>0</v>
      </c>
      <c r="AC134" s="162">
        <f t="shared" si="13"/>
        <v>0</v>
      </c>
      <c r="AD134" s="158">
        <f t="shared" si="14"/>
        <v>0</v>
      </c>
      <c r="AE134" s="158">
        <f t="shared" si="15"/>
        <v>0</v>
      </c>
      <c r="AF134" s="163">
        <f t="shared" si="16"/>
        <v>0</v>
      </c>
    </row>
    <row r="135" spans="1:32" x14ac:dyDescent="0.25">
      <c r="A135" s="279" t="str">
        <f>IF(ISBLANK('A4'!A135),"",'A4'!A135)</f>
        <v/>
      </c>
      <c r="B135" s="280" t="str">
        <f>IF(ISBLANK('A4'!C135),"",'A4'!C135)</f>
        <v/>
      </c>
      <c r="C135" s="281" t="str">
        <f>IF(ISBLANK('A4'!W135),"",'A4'!W135)</f>
        <v/>
      </c>
      <c r="D135" s="282"/>
      <c r="E135" s="283"/>
      <c r="F135" s="283"/>
      <c r="G135" s="283"/>
      <c r="H135" s="283"/>
      <c r="I135" s="283"/>
      <c r="J135" s="284"/>
      <c r="K135" s="501"/>
      <c r="L135" s="285"/>
      <c r="M135" s="286"/>
      <c r="N135" s="286"/>
      <c r="O135" s="286"/>
      <c r="P135" s="286"/>
      <c r="Q135" s="284"/>
      <c r="R135" s="283"/>
      <c r="S135" s="283"/>
      <c r="T135" s="283"/>
      <c r="U135" s="283"/>
      <c r="V135" s="285"/>
      <c r="X135" s="162">
        <f t="shared" si="9"/>
        <v>0</v>
      </c>
      <c r="Y135" s="158">
        <f t="shared" si="10"/>
        <v>0</v>
      </c>
      <c r="Z135" s="158">
        <f t="shared" si="11"/>
        <v>0</v>
      </c>
      <c r="AA135" s="959">
        <f t="shared" si="12"/>
        <v>0</v>
      </c>
      <c r="AC135" s="162">
        <f t="shared" si="13"/>
        <v>0</v>
      </c>
      <c r="AD135" s="158">
        <f t="shared" si="14"/>
        <v>0</v>
      </c>
      <c r="AE135" s="158">
        <f t="shared" si="15"/>
        <v>0</v>
      </c>
      <c r="AF135" s="163">
        <f t="shared" si="16"/>
        <v>0</v>
      </c>
    </row>
    <row r="136" spans="1:32" x14ac:dyDescent="0.25">
      <c r="A136" s="279" t="str">
        <f>IF(ISBLANK('A4'!A136),"",'A4'!A136)</f>
        <v/>
      </c>
      <c r="B136" s="280" t="str">
        <f>IF(ISBLANK('A4'!C136),"",'A4'!C136)</f>
        <v/>
      </c>
      <c r="C136" s="281" t="str">
        <f>IF(ISBLANK('A4'!W136),"",'A4'!W136)</f>
        <v/>
      </c>
      <c r="D136" s="282"/>
      <c r="E136" s="283"/>
      <c r="F136" s="283"/>
      <c r="G136" s="283"/>
      <c r="H136" s="283"/>
      <c r="I136" s="283"/>
      <c r="J136" s="284"/>
      <c r="K136" s="501"/>
      <c r="L136" s="285"/>
      <c r="M136" s="286"/>
      <c r="N136" s="286"/>
      <c r="O136" s="286"/>
      <c r="P136" s="286"/>
      <c r="Q136" s="284"/>
      <c r="R136" s="283"/>
      <c r="S136" s="283"/>
      <c r="T136" s="283"/>
      <c r="U136" s="283"/>
      <c r="V136" s="285"/>
      <c r="X136" s="162">
        <f t="shared" si="9"/>
        <v>0</v>
      </c>
      <c r="Y136" s="158">
        <f t="shared" si="10"/>
        <v>0</v>
      </c>
      <c r="Z136" s="158">
        <f t="shared" si="11"/>
        <v>0</v>
      </c>
      <c r="AA136" s="959">
        <f t="shared" si="12"/>
        <v>0</v>
      </c>
      <c r="AC136" s="162">
        <f t="shared" si="13"/>
        <v>0</v>
      </c>
      <c r="AD136" s="158">
        <f t="shared" si="14"/>
        <v>0</v>
      </c>
      <c r="AE136" s="158">
        <f t="shared" si="15"/>
        <v>0</v>
      </c>
      <c r="AF136" s="163">
        <f t="shared" si="16"/>
        <v>0</v>
      </c>
    </row>
    <row r="137" spans="1:32" x14ac:dyDescent="0.25">
      <c r="A137" s="279" t="str">
        <f>IF(ISBLANK('A4'!A137),"",'A4'!A137)</f>
        <v/>
      </c>
      <c r="B137" s="280" t="str">
        <f>IF(ISBLANK('A4'!C137),"",'A4'!C137)</f>
        <v/>
      </c>
      <c r="C137" s="281" t="str">
        <f>IF(ISBLANK('A4'!W137),"",'A4'!W137)</f>
        <v/>
      </c>
      <c r="D137" s="282"/>
      <c r="E137" s="283"/>
      <c r="F137" s="283"/>
      <c r="G137" s="283"/>
      <c r="H137" s="283"/>
      <c r="I137" s="283"/>
      <c r="J137" s="284"/>
      <c r="K137" s="501"/>
      <c r="L137" s="285"/>
      <c r="M137" s="286"/>
      <c r="N137" s="286"/>
      <c r="O137" s="286"/>
      <c r="P137" s="286"/>
      <c r="Q137" s="284"/>
      <c r="R137" s="283"/>
      <c r="S137" s="283"/>
      <c r="T137" s="283"/>
      <c r="U137" s="283"/>
      <c r="V137" s="285"/>
      <c r="X137" s="162">
        <f t="shared" si="9"/>
        <v>0</v>
      </c>
      <c r="Y137" s="158">
        <f t="shared" si="10"/>
        <v>0</v>
      </c>
      <c r="Z137" s="158">
        <f t="shared" si="11"/>
        <v>0</v>
      </c>
      <c r="AA137" s="959">
        <f t="shared" si="12"/>
        <v>0</v>
      </c>
      <c r="AC137" s="162">
        <f t="shared" si="13"/>
        <v>0</v>
      </c>
      <c r="AD137" s="158">
        <f t="shared" si="14"/>
        <v>0</v>
      </c>
      <c r="AE137" s="158">
        <f t="shared" si="15"/>
        <v>0</v>
      </c>
      <c r="AF137" s="163">
        <f t="shared" si="16"/>
        <v>0</v>
      </c>
    </row>
    <row r="138" spans="1:32" x14ac:dyDescent="0.25">
      <c r="A138" s="279" t="str">
        <f>IF(ISBLANK('A4'!A138),"",'A4'!A138)</f>
        <v/>
      </c>
      <c r="B138" s="280" t="str">
        <f>IF(ISBLANK('A4'!C138),"",'A4'!C138)</f>
        <v/>
      </c>
      <c r="C138" s="281" t="str">
        <f>IF(ISBLANK('A4'!W138),"",'A4'!W138)</f>
        <v/>
      </c>
      <c r="D138" s="282"/>
      <c r="E138" s="283"/>
      <c r="F138" s="283"/>
      <c r="G138" s="283"/>
      <c r="H138" s="283"/>
      <c r="I138" s="283"/>
      <c r="J138" s="284"/>
      <c r="K138" s="501"/>
      <c r="L138" s="285"/>
      <c r="M138" s="286"/>
      <c r="N138" s="286"/>
      <c r="O138" s="286"/>
      <c r="P138" s="286"/>
      <c r="Q138" s="284"/>
      <c r="R138" s="283"/>
      <c r="S138" s="283"/>
      <c r="T138" s="283"/>
      <c r="U138" s="283"/>
      <c r="V138" s="285"/>
      <c r="X138" s="162">
        <f t="shared" si="9"/>
        <v>0</v>
      </c>
      <c r="Y138" s="158">
        <f t="shared" si="10"/>
        <v>0</v>
      </c>
      <c r="Z138" s="158">
        <f t="shared" si="11"/>
        <v>0</v>
      </c>
      <c r="AA138" s="959">
        <f t="shared" si="12"/>
        <v>0</v>
      </c>
      <c r="AC138" s="162">
        <f t="shared" si="13"/>
        <v>0</v>
      </c>
      <c r="AD138" s="158">
        <f t="shared" si="14"/>
        <v>0</v>
      </c>
      <c r="AE138" s="158">
        <f t="shared" si="15"/>
        <v>0</v>
      </c>
      <c r="AF138" s="163">
        <f t="shared" si="16"/>
        <v>0</v>
      </c>
    </row>
    <row r="139" spans="1:32" x14ac:dyDescent="0.25">
      <c r="A139" s="279" t="str">
        <f>IF(ISBLANK('A4'!A139),"",'A4'!A139)</f>
        <v/>
      </c>
      <c r="B139" s="280" t="str">
        <f>IF(ISBLANK('A4'!C139),"",'A4'!C139)</f>
        <v/>
      </c>
      <c r="C139" s="281" t="str">
        <f>IF(ISBLANK('A4'!W139),"",'A4'!W139)</f>
        <v/>
      </c>
      <c r="D139" s="282"/>
      <c r="E139" s="283"/>
      <c r="F139" s="283"/>
      <c r="G139" s="283"/>
      <c r="H139" s="283"/>
      <c r="I139" s="283"/>
      <c r="J139" s="284"/>
      <c r="K139" s="501"/>
      <c r="L139" s="285"/>
      <c r="M139" s="286"/>
      <c r="N139" s="286"/>
      <c r="O139" s="286"/>
      <c r="P139" s="286"/>
      <c r="Q139" s="284"/>
      <c r="R139" s="283"/>
      <c r="S139" s="283"/>
      <c r="T139" s="283"/>
      <c r="U139" s="283"/>
      <c r="V139" s="285"/>
      <c r="X139" s="162">
        <f t="shared" si="9"/>
        <v>0</v>
      </c>
      <c r="Y139" s="158">
        <f t="shared" si="10"/>
        <v>0</v>
      </c>
      <c r="Z139" s="158">
        <f t="shared" si="11"/>
        <v>0</v>
      </c>
      <c r="AA139" s="959">
        <f t="shared" si="12"/>
        <v>0</v>
      </c>
      <c r="AC139" s="162">
        <f t="shared" si="13"/>
        <v>0</v>
      </c>
      <c r="AD139" s="158">
        <f t="shared" si="14"/>
        <v>0</v>
      </c>
      <c r="AE139" s="158">
        <f t="shared" si="15"/>
        <v>0</v>
      </c>
      <c r="AF139" s="163">
        <f t="shared" si="16"/>
        <v>0</v>
      </c>
    </row>
    <row r="140" spans="1:32" x14ac:dyDescent="0.25">
      <c r="A140" s="279" t="str">
        <f>IF(ISBLANK('A4'!A140),"",'A4'!A140)</f>
        <v/>
      </c>
      <c r="B140" s="280" t="str">
        <f>IF(ISBLANK('A4'!C140),"",'A4'!C140)</f>
        <v/>
      </c>
      <c r="C140" s="281" t="str">
        <f>IF(ISBLANK('A4'!W140),"",'A4'!W140)</f>
        <v/>
      </c>
      <c r="D140" s="282"/>
      <c r="E140" s="283"/>
      <c r="F140" s="283"/>
      <c r="G140" s="283"/>
      <c r="H140" s="283"/>
      <c r="I140" s="283"/>
      <c r="J140" s="284"/>
      <c r="K140" s="501"/>
      <c r="L140" s="285"/>
      <c r="M140" s="286"/>
      <c r="N140" s="286"/>
      <c r="O140" s="286"/>
      <c r="P140" s="286"/>
      <c r="Q140" s="284"/>
      <c r="R140" s="283"/>
      <c r="S140" s="283"/>
      <c r="T140" s="283"/>
      <c r="U140" s="283"/>
      <c r="V140" s="285"/>
      <c r="X140" s="162">
        <f t="shared" si="9"/>
        <v>0</v>
      </c>
      <c r="Y140" s="158">
        <f t="shared" si="10"/>
        <v>0</v>
      </c>
      <c r="Z140" s="158">
        <f t="shared" si="11"/>
        <v>0</v>
      </c>
      <c r="AA140" s="959">
        <f t="shared" si="12"/>
        <v>0</v>
      </c>
      <c r="AC140" s="162">
        <f t="shared" si="13"/>
        <v>0</v>
      </c>
      <c r="AD140" s="158">
        <f t="shared" si="14"/>
        <v>0</v>
      </c>
      <c r="AE140" s="158">
        <f t="shared" si="15"/>
        <v>0</v>
      </c>
      <c r="AF140" s="163">
        <f t="shared" si="16"/>
        <v>0</v>
      </c>
    </row>
    <row r="141" spans="1:32" x14ac:dyDescent="0.25">
      <c r="A141" s="279" t="str">
        <f>IF(ISBLANK('A4'!A141),"",'A4'!A141)</f>
        <v/>
      </c>
      <c r="B141" s="280" t="str">
        <f>IF(ISBLANK('A4'!C141),"",'A4'!C141)</f>
        <v/>
      </c>
      <c r="C141" s="281" t="str">
        <f>IF(ISBLANK('A4'!W141),"",'A4'!W141)</f>
        <v/>
      </c>
      <c r="D141" s="282"/>
      <c r="E141" s="283"/>
      <c r="F141" s="283"/>
      <c r="G141" s="283"/>
      <c r="H141" s="283"/>
      <c r="I141" s="283"/>
      <c r="J141" s="284"/>
      <c r="K141" s="501"/>
      <c r="L141" s="285"/>
      <c r="M141" s="286"/>
      <c r="N141" s="286"/>
      <c r="O141" s="286"/>
      <c r="P141" s="286"/>
      <c r="Q141" s="284"/>
      <c r="R141" s="283"/>
      <c r="S141" s="283"/>
      <c r="T141" s="283"/>
      <c r="U141" s="283"/>
      <c r="V141" s="285"/>
      <c r="X141" s="162">
        <f t="shared" si="9"/>
        <v>0</v>
      </c>
      <c r="Y141" s="158">
        <f t="shared" si="10"/>
        <v>0</v>
      </c>
      <c r="Z141" s="158">
        <f t="shared" si="11"/>
        <v>0</v>
      </c>
      <c r="AA141" s="959">
        <f t="shared" si="12"/>
        <v>0</v>
      </c>
      <c r="AC141" s="162">
        <f t="shared" si="13"/>
        <v>0</v>
      </c>
      <c r="AD141" s="158">
        <f t="shared" si="14"/>
        <v>0</v>
      </c>
      <c r="AE141" s="158">
        <f t="shared" si="15"/>
        <v>0</v>
      </c>
      <c r="AF141" s="163">
        <f t="shared" si="16"/>
        <v>0</v>
      </c>
    </row>
    <row r="142" spans="1:32" x14ac:dyDescent="0.25">
      <c r="A142" s="279" t="str">
        <f>IF(ISBLANK('A4'!A142),"",'A4'!A142)</f>
        <v/>
      </c>
      <c r="B142" s="280" t="str">
        <f>IF(ISBLANK('A4'!C142),"",'A4'!C142)</f>
        <v/>
      </c>
      <c r="C142" s="281" t="str">
        <f>IF(ISBLANK('A4'!W142),"",'A4'!W142)</f>
        <v/>
      </c>
      <c r="D142" s="282"/>
      <c r="E142" s="283"/>
      <c r="F142" s="283"/>
      <c r="G142" s="283"/>
      <c r="H142" s="283"/>
      <c r="I142" s="283"/>
      <c r="J142" s="284"/>
      <c r="K142" s="501"/>
      <c r="L142" s="285"/>
      <c r="M142" s="286"/>
      <c r="N142" s="286"/>
      <c r="O142" s="286"/>
      <c r="P142" s="286"/>
      <c r="Q142" s="284"/>
      <c r="R142" s="283"/>
      <c r="S142" s="283"/>
      <c r="T142" s="283"/>
      <c r="U142" s="283"/>
      <c r="V142" s="285"/>
      <c r="X142" s="162">
        <f t="shared" si="9"/>
        <v>0</v>
      </c>
      <c r="Y142" s="158">
        <f t="shared" si="10"/>
        <v>0</v>
      </c>
      <c r="Z142" s="158">
        <f t="shared" si="11"/>
        <v>0</v>
      </c>
      <c r="AA142" s="959">
        <f t="shared" si="12"/>
        <v>0</v>
      </c>
      <c r="AC142" s="162">
        <f t="shared" si="13"/>
        <v>0</v>
      </c>
      <c r="AD142" s="158">
        <f t="shared" si="14"/>
        <v>0</v>
      </c>
      <c r="AE142" s="158">
        <f t="shared" si="15"/>
        <v>0</v>
      </c>
      <c r="AF142" s="163">
        <f t="shared" si="16"/>
        <v>0</v>
      </c>
    </row>
    <row r="143" spans="1:32" x14ac:dyDescent="0.25">
      <c r="A143" s="279" t="str">
        <f>IF(ISBLANK('A4'!A143),"",'A4'!A143)</f>
        <v/>
      </c>
      <c r="B143" s="280" t="str">
        <f>IF(ISBLANK('A4'!C143),"",'A4'!C143)</f>
        <v/>
      </c>
      <c r="C143" s="281" t="str">
        <f>IF(ISBLANK('A4'!W143),"",'A4'!W143)</f>
        <v/>
      </c>
      <c r="D143" s="282"/>
      <c r="E143" s="283"/>
      <c r="F143" s="283"/>
      <c r="G143" s="283"/>
      <c r="H143" s="283"/>
      <c r="I143" s="283"/>
      <c r="J143" s="284"/>
      <c r="K143" s="501"/>
      <c r="L143" s="285"/>
      <c r="M143" s="286"/>
      <c r="N143" s="286"/>
      <c r="O143" s="286"/>
      <c r="P143" s="286"/>
      <c r="Q143" s="284"/>
      <c r="R143" s="283"/>
      <c r="S143" s="283"/>
      <c r="T143" s="283"/>
      <c r="U143" s="283"/>
      <c r="V143" s="285"/>
      <c r="X143" s="162">
        <f t="shared" si="9"/>
        <v>0</v>
      </c>
      <c r="Y143" s="158">
        <f t="shared" si="10"/>
        <v>0</v>
      </c>
      <c r="Z143" s="158">
        <f t="shared" si="11"/>
        <v>0</v>
      </c>
      <c r="AA143" s="959">
        <f t="shared" si="12"/>
        <v>0</v>
      </c>
      <c r="AC143" s="162">
        <f t="shared" si="13"/>
        <v>0</v>
      </c>
      <c r="AD143" s="158">
        <f t="shared" si="14"/>
        <v>0</v>
      </c>
      <c r="AE143" s="158">
        <f t="shared" si="15"/>
        <v>0</v>
      </c>
      <c r="AF143" s="163">
        <f t="shared" si="16"/>
        <v>0</v>
      </c>
    </row>
    <row r="144" spans="1:32" x14ac:dyDescent="0.25">
      <c r="A144" s="279" t="str">
        <f>IF(ISBLANK('A4'!A144),"",'A4'!A144)</f>
        <v/>
      </c>
      <c r="B144" s="280" t="str">
        <f>IF(ISBLANK('A4'!C144),"",'A4'!C144)</f>
        <v/>
      </c>
      <c r="C144" s="281" t="str">
        <f>IF(ISBLANK('A4'!W144),"",'A4'!W144)</f>
        <v/>
      </c>
      <c r="D144" s="282"/>
      <c r="E144" s="283"/>
      <c r="F144" s="283"/>
      <c r="G144" s="283"/>
      <c r="H144" s="283"/>
      <c r="I144" s="283"/>
      <c r="J144" s="284"/>
      <c r="K144" s="501"/>
      <c r="L144" s="285"/>
      <c r="M144" s="286"/>
      <c r="N144" s="286"/>
      <c r="O144" s="286"/>
      <c r="P144" s="286"/>
      <c r="Q144" s="284"/>
      <c r="R144" s="283"/>
      <c r="S144" s="283"/>
      <c r="T144" s="283"/>
      <c r="U144" s="283"/>
      <c r="V144" s="285"/>
      <c r="X144" s="162">
        <f t="shared" si="9"/>
        <v>0</v>
      </c>
      <c r="Y144" s="158">
        <f t="shared" si="10"/>
        <v>0</v>
      </c>
      <c r="Z144" s="158">
        <f t="shared" si="11"/>
        <v>0</v>
      </c>
      <c r="AA144" s="959">
        <f t="shared" si="12"/>
        <v>0</v>
      </c>
      <c r="AC144" s="162">
        <f t="shared" si="13"/>
        <v>0</v>
      </c>
      <c r="AD144" s="158">
        <f t="shared" si="14"/>
        <v>0</v>
      </c>
      <c r="AE144" s="158">
        <f t="shared" si="15"/>
        <v>0</v>
      </c>
      <c r="AF144" s="163">
        <f t="shared" si="16"/>
        <v>0</v>
      </c>
    </row>
    <row r="145" spans="1:32" x14ac:dyDescent="0.25">
      <c r="A145" s="279" t="str">
        <f>IF(ISBLANK('A4'!A145),"",'A4'!A145)</f>
        <v/>
      </c>
      <c r="B145" s="280" t="str">
        <f>IF(ISBLANK('A4'!C145),"",'A4'!C145)</f>
        <v/>
      </c>
      <c r="C145" s="281" t="str">
        <f>IF(ISBLANK('A4'!W145),"",'A4'!W145)</f>
        <v/>
      </c>
      <c r="D145" s="282"/>
      <c r="E145" s="283"/>
      <c r="F145" s="283"/>
      <c r="G145" s="283"/>
      <c r="H145" s="283"/>
      <c r="I145" s="283"/>
      <c r="J145" s="284"/>
      <c r="K145" s="501"/>
      <c r="L145" s="285"/>
      <c r="M145" s="286"/>
      <c r="N145" s="286"/>
      <c r="O145" s="286"/>
      <c r="P145" s="286"/>
      <c r="Q145" s="284"/>
      <c r="R145" s="283"/>
      <c r="S145" s="283"/>
      <c r="T145" s="283"/>
      <c r="U145" s="283"/>
      <c r="V145" s="285"/>
      <c r="X145" s="162">
        <f t="shared" si="9"/>
        <v>0</v>
      </c>
      <c r="Y145" s="158">
        <f t="shared" si="10"/>
        <v>0</v>
      </c>
      <c r="Z145" s="158">
        <f t="shared" si="11"/>
        <v>0</v>
      </c>
      <c r="AA145" s="959">
        <f t="shared" si="12"/>
        <v>0</v>
      </c>
      <c r="AC145" s="162">
        <f t="shared" si="13"/>
        <v>0</v>
      </c>
      <c r="AD145" s="158">
        <f t="shared" si="14"/>
        <v>0</v>
      </c>
      <c r="AE145" s="158">
        <f t="shared" si="15"/>
        <v>0</v>
      </c>
      <c r="AF145" s="163">
        <f t="shared" si="16"/>
        <v>0</v>
      </c>
    </row>
    <row r="146" spans="1:32" x14ac:dyDescent="0.25">
      <c r="A146" s="279" t="str">
        <f>IF(ISBLANK('A4'!A146),"",'A4'!A146)</f>
        <v/>
      </c>
      <c r="B146" s="280" t="str">
        <f>IF(ISBLANK('A4'!C146),"",'A4'!C146)</f>
        <v/>
      </c>
      <c r="C146" s="281" t="str">
        <f>IF(ISBLANK('A4'!W146),"",'A4'!W146)</f>
        <v/>
      </c>
      <c r="D146" s="282"/>
      <c r="E146" s="283"/>
      <c r="F146" s="283"/>
      <c r="G146" s="283"/>
      <c r="H146" s="283"/>
      <c r="I146" s="283"/>
      <c r="J146" s="284"/>
      <c r="K146" s="501"/>
      <c r="L146" s="285"/>
      <c r="M146" s="286"/>
      <c r="N146" s="286"/>
      <c r="O146" s="286"/>
      <c r="P146" s="286"/>
      <c r="Q146" s="284"/>
      <c r="R146" s="283"/>
      <c r="S146" s="283"/>
      <c r="T146" s="283"/>
      <c r="U146" s="283"/>
      <c r="V146" s="285"/>
      <c r="X146" s="162">
        <f t="shared" ref="X146:X196" si="17">SUM(D146:I146)</f>
        <v>0</v>
      </c>
      <c r="Y146" s="158">
        <f t="shared" ref="Y146:Y196" si="18">SUM(J146:L146)</f>
        <v>0</v>
      </c>
      <c r="Z146" s="158">
        <f t="shared" ref="Z146:Z196" si="19">SUM(M146:P146)</f>
        <v>0</v>
      </c>
      <c r="AA146" s="959">
        <f t="shared" ref="AA146:AA196" si="20">SUM(Q146:V146)</f>
        <v>0</v>
      </c>
      <c r="AC146" s="162">
        <f t="shared" ref="AC146:AC196" si="21">IF(C146="",X146,C146-X146)</f>
        <v>0</v>
      </c>
      <c r="AD146" s="158">
        <f t="shared" ref="AD146:AD196" si="22">IF(C146="",Y146,C146-Y146)</f>
        <v>0</v>
      </c>
      <c r="AE146" s="158">
        <f t="shared" ref="AE146:AE196" si="23">IF(C146="",Z146,C146-Z146)</f>
        <v>0</v>
      </c>
      <c r="AF146" s="163">
        <f t="shared" ref="AF146:AF196" si="24">IF(C146="",AA146,C146-AA146)</f>
        <v>0</v>
      </c>
    </row>
    <row r="147" spans="1:32" x14ac:dyDescent="0.25">
      <c r="A147" s="279" t="str">
        <f>IF(ISBLANK('A4'!A147),"",'A4'!A147)</f>
        <v/>
      </c>
      <c r="B147" s="280" t="str">
        <f>IF(ISBLANK('A4'!C147),"",'A4'!C147)</f>
        <v/>
      </c>
      <c r="C147" s="281" t="str">
        <f>IF(ISBLANK('A4'!W147),"",'A4'!W147)</f>
        <v/>
      </c>
      <c r="D147" s="282"/>
      <c r="E147" s="283"/>
      <c r="F147" s="283"/>
      <c r="G147" s="283"/>
      <c r="H147" s="283"/>
      <c r="I147" s="283"/>
      <c r="J147" s="284"/>
      <c r="K147" s="501"/>
      <c r="L147" s="285"/>
      <c r="M147" s="286"/>
      <c r="N147" s="286"/>
      <c r="O147" s="286"/>
      <c r="P147" s="286"/>
      <c r="Q147" s="284"/>
      <c r="R147" s="283"/>
      <c r="S147" s="283"/>
      <c r="T147" s="283"/>
      <c r="U147" s="283"/>
      <c r="V147" s="285"/>
      <c r="X147" s="162">
        <f t="shared" si="17"/>
        <v>0</v>
      </c>
      <c r="Y147" s="158">
        <f t="shared" si="18"/>
        <v>0</v>
      </c>
      <c r="Z147" s="158">
        <f t="shared" si="19"/>
        <v>0</v>
      </c>
      <c r="AA147" s="959">
        <f t="shared" si="20"/>
        <v>0</v>
      </c>
      <c r="AC147" s="162">
        <f t="shared" si="21"/>
        <v>0</v>
      </c>
      <c r="AD147" s="158">
        <f t="shared" si="22"/>
        <v>0</v>
      </c>
      <c r="AE147" s="158">
        <f t="shared" si="23"/>
        <v>0</v>
      </c>
      <c r="AF147" s="163">
        <f t="shared" si="24"/>
        <v>0</v>
      </c>
    </row>
    <row r="148" spans="1:32" x14ac:dyDescent="0.25">
      <c r="A148" s="279" t="str">
        <f>IF(ISBLANK('A4'!A148),"",'A4'!A148)</f>
        <v/>
      </c>
      <c r="B148" s="280" t="str">
        <f>IF(ISBLANK('A4'!C148),"",'A4'!C148)</f>
        <v/>
      </c>
      <c r="C148" s="281" t="str">
        <f>IF(ISBLANK('A4'!W148),"",'A4'!W148)</f>
        <v/>
      </c>
      <c r="D148" s="282"/>
      <c r="E148" s="283"/>
      <c r="F148" s="283"/>
      <c r="G148" s="283"/>
      <c r="H148" s="283"/>
      <c r="I148" s="283"/>
      <c r="J148" s="284"/>
      <c r="K148" s="501"/>
      <c r="L148" s="285"/>
      <c r="M148" s="286"/>
      <c r="N148" s="286"/>
      <c r="O148" s="286"/>
      <c r="P148" s="286"/>
      <c r="Q148" s="284"/>
      <c r="R148" s="283"/>
      <c r="S148" s="283"/>
      <c r="T148" s="283"/>
      <c r="U148" s="283"/>
      <c r="V148" s="285"/>
      <c r="X148" s="162">
        <f t="shared" si="17"/>
        <v>0</v>
      </c>
      <c r="Y148" s="158">
        <f t="shared" si="18"/>
        <v>0</v>
      </c>
      <c r="Z148" s="158">
        <f t="shared" si="19"/>
        <v>0</v>
      </c>
      <c r="AA148" s="959">
        <f t="shared" si="20"/>
        <v>0</v>
      </c>
      <c r="AC148" s="162">
        <f t="shared" si="21"/>
        <v>0</v>
      </c>
      <c r="AD148" s="158">
        <f t="shared" si="22"/>
        <v>0</v>
      </c>
      <c r="AE148" s="158">
        <f t="shared" si="23"/>
        <v>0</v>
      </c>
      <c r="AF148" s="163">
        <f t="shared" si="24"/>
        <v>0</v>
      </c>
    </row>
    <row r="149" spans="1:32" x14ac:dyDescent="0.25">
      <c r="A149" s="279" t="str">
        <f>IF(ISBLANK('A4'!A149),"",'A4'!A149)</f>
        <v/>
      </c>
      <c r="B149" s="280" t="str">
        <f>IF(ISBLANK('A4'!C149),"",'A4'!C149)</f>
        <v/>
      </c>
      <c r="C149" s="281" t="str">
        <f>IF(ISBLANK('A4'!W149),"",'A4'!W149)</f>
        <v/>
      </c>
      <c r="D149" s="282"/>
      <c r="E149" s="283"/>
      <c r="F149" s="283"/>
      <c r="G149" s="283"/>
      <c r="H149" s="283"/>
      <c r="I149" s="283"/>
      <c r="J149" s="284"/>
      <c r="K149" s="501"/>
      <c r="L149" s="285"/>
      <c r="M149" s="286"/>
      <c r="N149" s="286"/>
      <c r="O149" s="286"/>
      <c r="P149" s="286"/>
      <c r="Q149" s="284"/>
      <c r="R149" s="283"/>
      <c r="S149" s="283"/>
      <c r="T149" s="283"/>
      <c r="U149" s="283"/>
      <c r="V149" s="285"/>
      <c r="X149" s="162">
        <f t="shared" si="17"/>
        <v>0</v>
      </c>
      <c r="Y149" s="158">
        <f t="shared" si="18"/>
        <v>0</v>
      </c>
      <c r="Z149" s="158">
        <f t="shared" si="19"/>
        <v>0</v>
      </c>
      <c r="AA149" s="959">
        <f t="shared" si="20"/>
        <v>0</v>
      </c>
      <c r="AC149" s="162">
        <f t="shared" si="21"/>
        <v>0</v>
      </c>
      <c r="AD149" s="158">
        <f t="shared" si="22"/>
        <v>0</v>
      </c>
      <c r="AE149" s="158">
        <f t="shared" si="23"/>
        <v>0</v>
      </c>
      <c r="AF149" s="163">
        <f t="shared" si="24"/>
        <v>0</v>
      </c>
    </row>
    <row r="150" spans="1:32" x14ac:dyDescent="0.25">
      <c r="A150" s="279" t="str">
        <f>IF(ISBLANK('A4'!A150),"",'A4'!A150)</f>
        <v/>
      </c>
      <c r="B150" s="280" t="str">
        <f>IF(ISBLANK('A4'!C150),"",'A4'!C150)</f>
        <v/>
      </c>
      <c r="C150" s="281" t="str">
        <f>IF(ISBLANK('A4'!W150),"",'A4'!W150)</f>
        <v/>
      </c>
      <c r="D150" s="282"/>
      <c r="E150" s="283"/>
      <c r="F150" s="283"/>
      <c r="G150" s="283"/>
      <c r="H150" s="283"/>
      <c r="I150" s="283"/>
      <c r="J150" s="284"/>
      <c r="K150" s="501"/>
      <c r="L150" s="285"/>
      <c r="M150" s="286"/>
      <c r="N150" s="286"/>
      <c r="O150" s="286"/>
      <c r="P150" s="286"/>
      <c r="Q150" s="284"/>
      <c r="R150" s="283"/>
      <c r="S150" s="283"/>
      <c r="T150" s="283"/>
      <c r="U150" s="283"/>
      <c r="V150" s="285"/>
      <c r="X150" s="162">
        <f t="shared" si="17"/>
        <v>0</v>
      </c>
      <c r="Y150" s="158">
        <f t="shared" si="18"/>
        <v>0</v>
      </c>
      <c r="Z150" s="158">
        <f t="shared" si="19"/>
        <v>0</v>
      </c>
      <c r="AA150" s="959">
        <f t="shared" si="20"/>
        <v>0</v>
      </c>
      <c r="AC150" s="162">
        <f t="shared" si="21"/>
        <v>0</v>
      </c>
      <c r="AD150" s="158">
        <f t="shared" si="22"/>
        <v>0</v>
      </c>
      <c r="AE150" s="158">
        <f t="shared" si="23"/>
        <v>0</v>
      </c>
      <c r="AF150" s="163">
        <f t="shared" si="24"/>
        <v>0</v>
      </c>
    </row>
    <row r="151" spans="1:32" x14ac:dyDescent="0.25">
      <c r="A151" s="279" t="str">
        <f>IF(ISBLANK('A4'!A151),"",'A4'!A151)</f>
        <v/>
      </c>
      <c r="B151" s="280" t="str">
        <f>IF(ISBLANK('A4'!C151),"",'A4'!C151)</f>
        <v/>
      </c>
      <c r="C151" s="281" t="str">
        <f>IF(ISBLANK('A4'!W151),"",'A4'!W151)</f>
        <v/>
      </c>
      <c r="D151" s="282"/>
      <c r="E151" s="283"/>
      <c r="F151" s="283"/>
      <c r="G151" s="283"/>
      <c r="H151" s="283"/>
      <c r="I151" s="283"/>
      <c r="J151" s="284"/>
      <c r="K151" s="501"/>
      <c r="L151" s="285"/>
      <c r="M151" s="286"/>
      <c r="N151" s="286"/>
      <c r="O151" s="286"/>
      <c r="P151" s="286"/>
      <c r="Q151" s="284"/>
      <c r="R151" s="283"/>
      <c r="S151" s="283"/>
      <c r="T151" s="283"/>
      <c r="U151" s="283"/>
      <c r="V151" s="285"/>
      <c r="X151" s="162">
        <f t="shared" si="17"/>
        <v>0</v>
      </c>
      <c r="Y151" s="158">
        <f t="shared" si="18"/>
        <v>0</v>
      </c>
      <c r="Z151" s="158">
        <f t="shared" si="19"/>
        <v>0</v>
      </c>
      <c r="AA151" s="959">
        <f t="shared" si="20"/>
        <v>0</v>
      </c>
      <c r="AC151" s="162">
        <f t="shared" si="21"/>
        <v>0</v>
      </c>
      <c r="AD151" s="158">
        <f t="shared" si="22"/>
        <v>0</v>
      </c>
      <c r="AE151" s="158">
        <f t="shared" si="23"/>
        <v>0</v>
      </c>
      <c r="AF151" s="163">
        <f t="shared" si="24"/>
        <v>0</v>
      </c>
    </row>
    <row r="152" spans="1:32" x14ac:dyDescent="0.25">
      <c r="A152" s="279" t="str">
        <f>IF(ISBLANK('A4'!A152),"",'A4'!A152)</f>
        <v/>
      </c>
      <c r="B152" s="280" t="str">
        <f>IF(ISBLANK('A4'!C152),"",'A4'!C152)</f>
        <v/>
      </c>
      <c r="C152" s="281" t="str">
        <f>IF(ISBLANK('A4'!W152),"",'A4'!W152)</f>
        <v/>
      </c>
      <c r="D152" s="282"/>
      <c r="E152" s="283"/>
      <c r="F152" s="283"/>
      <c r="G152" s="283"/>
      <c r="H152" s="283"/>
      <c r="I152" s="283"/>
      <c r="J152" s="284"/>
      <c r="K152" s="501"/>
      <c r="L152" s="285"/>
      <c r="M152" s="286"/>
      <c r="N152" s="286"/>
      <c r="O152" s="286"/>
      <c r="P152" s="286"/>
      <c r="Q152" s="284"/>
      <c r="R152" s="283"/>
      <c r="S152" s="283"/>
      <c r="T152" s="283"/>
      <c r="U152" s="283"/>
      <c r="V152" s="285"/>
      <c r="X152" s="162">
        <f t="shared" si="17"/>
        <v>0</v>
      </c>
      <c r="Y152" s="158">
        <f t="shared" si="18"/>
        <v>0</v>
      </c>
      <c r="Z152" s="158">
        <f t="shared" si="19"/>
        <v>0</v>
      </c>
      <c r="AA152" s="959">
        <f t="shared" si="20"/>
        <v>0</v>
      </c>
      <c r="AC152" s="162">
        <f t="shared" si="21"/>
        <v>0</v>
      </c>
      <c r="AD152" s="158">
        <f t="shared" si="22"/>
        <v>0</v>
      </c>
      <c r="AE152" s="158">
        <f t="shared" si="23"/>
        <v>0</v>
      </c>
      <c r="AF152" s="163">
        <f t="shared" si="24"/>
        <v>0</v>
      </c>
    </row>
    <row r="153" spans="1:32" x14ac:dyDescent="0.25">
      <c r="A153" s="279" t="str">
        <f>IF(ISBLANK('A4'!A153),"",'A4'!A153)</f>
        <v/>
      </c>
      <c r="B153" s="280" t="str">
        <f>IF(ISBLANK('A4'!C153),"",'A4'!C153)</f>
        <v/>
      </c>
      <c r="C153" s="281" t="str">
        <f>IF(ISBLANK('A4'!W153),"",'A4'!W153)</f>
        <v/>
      </c>
      <c r="D153" s="282"/>
      <c r="E153" s="283"/>
      <c r="F153" s="283"/>
      <c r="G153" s="283"/>
      <c r="H153" s="283"/>
      <c r="I153" s="283"/>
      <c r="J153" s="284"/>
      <c r="K153" s="501"/>
      <c r="L153" s="285"/>
      <c r="M153" s="286"/>
      <c r="N153" s="286"/>
      <c r="O153" s="286"/>
      <c r="P153" s="286"/>
      <c r="Q153" s="284"/>
      <c r="R153" s="283"/>
      <c r="S153" s="283"/>
      <c r="T153" s="283"/>
      <c r="U153" s="283"/>
      <c r="V153" s="285"/>
      <c r="X153" s="162">
        <f t="shared" si="17"/>
        <v>0</v>
      </c>
      <c r="Y153" s="158">
        <f t="shared" si="18"/>
        <v>0</v>
      </c>
      <c r="Z153" s="158">
        <f t="shared" si="19"/>
        <v>0</v>
      </c>
      <c r="AA153" s="959">
        <f t="shared" si="20"/>
        <v>0</v>
      </c>
      <c r="AC153" s="162">
        <f t="shared" si="21"/>
        <v>0</v>
      </c>
      <c r="AD153" s="158">
        <f t="shared" si="22"/>
        <v>0</v>
      </c>
      <c r="AE153" s="158">
        <f t="shared" si="23"/>
        <v>0</v>
      </c>
      <c r="AF153" s="163">
        <f t="shared" si="24"/>
        <v>0</v>
      </c>
    </row>
    <row r="154" spans="1:32" x14ac:dyDescent="0.25">
      <c r="A154" s="279" t="str">
        <f>IF(ISBLANK('A4'!A154),"",'A4'!A154)</f>
        <v/>
      </c>
      <c r="B154" s="280" t="str">
        <f>IF(ISBLANK('A4'!C154),"",'A4'!C154)</f>
        <v/>
      </c>
      <c r="C154" s="281" t="str">
        <f>IF(ISBLANK('A4'!W154),"",'A4'!W154)</f>
        <v/>
      </c>
      <c r="D154" s="282"/>
      <c r="E154" s="283"/>
      <c r="F154" s="283"/>
      <c r="G154" s="283"/>
      <c r="H154" s="283"/>
      <c r="I154" s="283"/>
      <c r="J154" s="284"/>
      <c r="K154" s="501"/>
      <c r="L154" s="285"/>
      <c r="M154" s="286"/>
      <c r="N154" s="286"/>
      <c r="O154" s="286"/>
      <c r="P154" s="286"/>
      <c r="Q154" s="284"/>
      <c r="R154" s="283"/>
      <c r="S154" s="283"/>
      <c r="T154" s="283"/>
      <c r="U154" s="283"/>
      <c r="V154" s="285"/>
      <c r="X154" s="162">
        <f t="shared" si="17"/>
        <v>0</v>
      </c>
      <c r="Y154" s="158">
        <f t="shared" si="18"/>
        <v>0</v>
      </c>
      <c r="Z154" s="158">
        <f t="shared" si="19"/>
        <v>0</v>
      </c>
      <c r="AA154" s="959">
        <f t="shared" si="20"/>
        <v>0</v>
      </c>
      <c r="AC154" s="162">
        <f t="shared" si="21"/>
        <v>0</v>
      </c>
      <c r="AD154" s="158">
        <f t="shared" si="22"/>
        <v>0</v>
      </c>
      <c r="AE154" s="158">
        <f t="shared" si="23"/>
        <v>0</v>
      </c>
      <c r="AF154" s="163">
        <f t="shared" si="24"/>
        <v>0</v>
      </c>
    </row>
    <row r="155" spans="1:32" x14ac:dyDescent="0.25">
      <c r="A155" s="279" t="str">
        <f>IF(ISBLANK('A4'!A155),"",'A4'!A155)</f>
        <v/>
      </c>
      <c r="B155" s="280" t="str">
        <f>IF(ISBLANK('A4'!C155),"",'A4'!C155)</f>
        <v/>
      </c>
      <c r="C155" s="281" t="str">
        <f>IF(ISBLANK('A4'!W155),"",'A4'!W155)</f>
        <v/>
      </c>
      <c r="D155" s="282"/>
      <c r="E155" s="283"/>
      <c r="F155" s="283"/>
      <c r="G155" s="283"/>
      <c r="H155" s="283"/>
      <c r="I155" s="283"/>
      <c r="J155" s="284"/>
      <c r="K155" s="501"/>
      <c r="L155" s="285"/>
      <c r="M155" s="286"/>
      <c r="N155" s="286"/>
      <c r="O155" s="286"/>
      <c r="P155" s="286"/>
      <c r="Q155" s="284"/>
      <c r="R155" s="283"/>
      <c r="S155" s="283"/>
      <c r="T155" s="283"/>
      <c r="U155" s="283"/>
      <c r="V155" s="285"/>
      <c r="X155" s="162">
        <f t="shared" si="17"/>
        <v>0</v>
      </c>
      <c r="Y155" s="158">
        <f t="shared" si="18"/>
        <v>0</v>
      </c>
      <c r="Z155" s="158">
        <f t="shared" si="19"/>
        <v>0</v>
      </c>
      <c r="AA155" s="959">
        <f t="shared" si="20"/>
        <v>0</v>
      </c>
      <c r="AC155" s="162">
        <f t="shared" si="21"/>
        <v>0</v>
      </c>
      <c r="AD155" s="158">
        <f t="shared" si="22"/>
        <v>0</v>
      </c>
      <c r="AE155" s="158">
        <f t="shared" si="23"/>
        <v>0</v>
      </c>
      <c r="AF155" s="163">
        <f t="shared" si="24"/>
        <v>0</v>
      </c>
    </row>
    <row r="156" spans="1:32" x14ac:dyDescent="0.25">
      <c r="A156" s="279" t="str">
        <f>IF(ISBLANK('A4'!A156),"",'A4'!A156)</f>
        <v/>
      </c>
      <c r="B156" s="280" t="str">
        <f>IF(ISBLANK('A4'!C156),"",'A4'!C156)</f>
        <v/>
      </c>
      <c r="C156" s="281" t="str">
        <f>IF(ISBLANK('A4'!W156),"",'A4'!W156)</f>
        <v/>
      </c>
      <c r="D156" s="282"/>
      <c r="E156" s="283"/>
      <c r="F156" s="283"/>
      <c r="G156" s="283"/>
      <c r="H156" s="283"/>
      <c r="I156" s="283"/>
      <c r="J156" s="284"/>
      <c r="K156" s="501"/>
      <c r="L156" s="285"/>
      <c r="M156" s="286"/>
      <c r="N156" s="286"/>
      <c r="O156" s="286"/>
      <c r="P156" s="286"/>
      <c r="Q156" s="284"/>
      <c r="R156" s="283"/>
      <c r="S156" s="283"/>
      <c r="T156" s="283"/>
      <c r="U156" s="283"/>
      <c r="V156" s="285"/>
      <c r="X156" s="162">
        <f t="shared" si="17"/>
        <v>0</v>
      </c>
      <c r="Y156" s="158">
        <f t="shared" si="18"/>
        <v>0</v>
      </c>
      <c r="Z156" s="158">
        <f t="shared" si="19"/>
        <v>0</v>
      </c>
      <c r="AA156" s="959">
        <f t="shared" si="20"/>
        <v>0</v>
      </c>
      <c r="AC156" s="162">
        <f t="shared" si="21"/>
        <v>0</v>
      </c>
      <c r="AD156" s="158">
        <f t="shared" si="22"/>
        <v>0</v>
      </c>
      <c r="AE156" s="158">
        <f t="shared" si="23"/>
        <v>0</v>
      </c>
      <c r="AF156" s="163">
        <f t="shared" si="24"/>
        <v>0</v>
      </c>
    </row>
    <row r="157" spans="1:32" x14ac:dyDescent="0.25">
      <c r="A157" s="279" t="str">
        <f>IF(ISBLANK('A4'!A157),"",'A4'!A157)</f>
        <v/>
      </c>
      <c r="B157" s="280" t="str">
        <f>IF(ISBLANK('A4'!C157),"",'A4'!C157)</f>
        <v/>
      </c>
      <c r="C157" s="281" t="str">
        <f>IF(ISBLANK('A4'!W157),"",'A4'!W157)</f>
        <v/>
      </c>
      <c r="D157" s="282"/>
      <c r="E157" s="283"/>
      <c r="F157" s="283"/>
      <c r="G157" s="283"/>
      <c r="H157" s="283"/>
      <c r="I157" s="283"/>
      <c r="J157" s="284"/>
      <c r="K157" s="501"/>
      <c r="L157" s="285"/>
      <c r="M157" s="286"/>
      <c r="N157" s="286"/>
      <c r="O157" s="286"/>
      <c r="P157" s="286"/>
      <c r="Q157" s="284"/>
      <c r="R157" s="283"/>
      <c r="S157" s="283"/>
      <c r="T157" s="283"/>
      <c r="U157" s="283"/>
      <c r="V157" s="285"/>
      <c r="X157" s="162">
        <f t="shared" si="17"/>
        <v>0</v>
      </c>
      <c r="Y157" s="158">
        <f t="shared" si="18"/>
        <v>0</v>
      </c>
      <c r="Z157" s="158">
        <f t="shared" si="19"/>
        <v>0</v>
      </c>
      <c r="AA157" s="959">
        <f t="shared" si="20"/>
        <v>0</v>
      </c>
      <c r="AC157" s="162">
        <f t="shared" si="21"/>
        <v>0</v>
      </c>
      <c r="AD157" s="158">
        <f t="shared" si="22"/>
        <v>0</v>
      </c>
      <c r="AE157" s="158">
        <f t="shared" si="23"/>
        <v>0</v>
      </c>
      <c r="AF157" s="163">
        <f t="shared" si="24"/>
        <v>0</v>
      </c>
    </row>
    <row r="158" spans="1:32" x14ac:dyDescent="0.25">
      <c r="A158" s="279" t="str">
        <f>IF(ISBLANK('A4'!A158),"",'A4'!A158)</f>
        <v/>
      </c>
      <c r="B158" s="280" t="str">
        <f>IF(ISBLANK('A4'!C158),"",'A4'!C158)</f>
        <v/>
      </c>
      <c r="C158" s="281" t="str">
        <f>IF(ISBLANK('A4'!W158),"",'A4'!W158)</f>
        <v/>
      </c>
      <c r="D158" s="282"/>
      <c r="E158" s="283"/>
      <c r="F158" s="283"/>
      <c r="G158" s="283"/>
      <c r="H158" s="283"/>
      <c r="I158" s="283"/>
      <c r="J158" s="284"/>
      <c r="K158" s="501"/>
      <c r="L158" s="285"/>
      <c r="M158" s="286"/>
      <c r="N158" s="286"/>
      <c r="O158" s="286"/>
      <c r="P158" s="286"/>
      <c r="Q158" s="284"/>
      <c r="R158" s="283"/>
      <c r="S158" s="283"/>
      <c r="T158" s="283"/>
      <c r="U158" s="283"/>
      <c r="V158" s="285"/>
      <c r="X158" s="162">
        <f t="shared" si="17"/>
        <v>0</v>
      </c>
      <c r="Y158" s="158">
        <f t="shared" si="18"/>
        <v>0</v>
      </c>
      <c r="Z158" s="158">
        <f t="shared" si="19"/>
        <v>0</v>
      </c>
      <c r="AA158" s="959">
        <f t="shared" si="20"/>
        <v>0</v>
      </c>
      <c r="AC158" s="162">
        <f t="shared" si="21"/>
        <v>0</v>
      </c>
      <c r="AD158" s="158">
        <f t="shared" si="22"/>
        <v>0</v>
      </c>
      <c r="AE158" s="158">
        <f t="shared" si="23"/>
        <v>0</v>
      </c>
      <c r="AF158" s="163">
        <f t="shared" si="24"/>
        <v>0</v>
      </c>
    </row>
    <row r="159" spans="1:32" x14ac:dyDescent="0.25">
      <c r="A159" s="279" t="str">
        <f>IF(ISBLANK('A4'!A159),"",'A4'!A159)</f>
        <v/>
      </c>
      <c r="B159" s="280" t="str">
        <f>IF(ISBLANK('A4'!C159),"",'A4'!C159)</f>
        <v/>
      </c>
      <c r="C159" s="281" t="str">
        <f>IF(ISBLANK('A4'!W159),"",'A4'!W159)</f>
        <v/>
      </c>
      <c r="D159" s="282"/>
      <c r="E159" s="283"/>
      <c r="F159" s="283"/>
      <c r="G159" s="283"/>
      <c r="H159" s="283"/>
      <c r="I159" s="283"/>
      <c r="J159" s="284"/>
      <c r="K159" s="501"/>
      <c r="L159" s="285"/>
      <c r="M159" s="286"/>
      <c r="N159" s="286"/>
      <c r="O159" s="286"/>
      <c r="P159" s="286"/>
      <c r="Q159" s="284"/>
      <c r="R159" s="283"/>
      <c r="S159" s="283"/>
      <c r="T159" s="283"/>
      <c r="U159" s="283"/>
      <c r="V159" s="285"/>
      <c r="X159" s="162">
        <f t="shared" si="17"/>
        <v>0</v>
      </c>
      <c r="Y159" s="158">
        <f t="shared" si="18"/>
        <v>0</v>
      </c>
      <c r="Z159" s="158">
        <f t="shared" si="19"/>
        <v>0</v>
      </c>
      <c r="AA159" s="959">
        <f t="shared" si="20"/>
        <v>0</v>
      </c>
      <c r="AC159" s="162">
        <f t="shared" si="21"/>
        <v>0</v>
      </c>
      <c r="AD159" s="158">
        <f t="shared" si="22"/>
        <v>0</v>
      </c>
      <c r="AE159" s="158">
        <f t="shared" si="23"/>
        <v>0</v>
      </c>
      <c r="AF159" s="163">
        <f t="shared" si="24"/>
        <v>0</v>
      </c>
    </row>
    <row r="160" spans="1:32" x14ac:dyDescent="0.25">
      <c r="A160" s="279" t="str">
        <f>IF(ISBLANK('A4'!A160),"",'A4'!A160)</f>
        <v/>
      </c>
      <c r="B160" s="280" t="str">
        <f>IF(ISBLANK('A4'!C160),"",'A4'!C160)</f>
        <v/>
      </c>
      <c r="C160" s="281" t="str">
        <f>IF(ISBLANK('A4'!W160),"",'A4'!W160)</f>
        <v/>
      </c>
      <c r="D160" s="282"/>
      <c r="E160" s="283"/>
      <c r="F160" s="283"/>
      <c r="G160" s="283"/>
      <c r="H160" s="283"/>
      <c r="I160" s="283"/>
      <c r="J160" s="284"/>
      <c r="K160" s="501"/>
      <c r="L160" s="285"/>
      <c r="M160" s="286"/>
      <c r="N160" s="286"/>
      <c r="O160" s="286"/>
      <c r="P160" s="286"/>
      <c r="Q160" s="284"/>
      <c r="R160" s="283"/>
      <c r="S160" s="283"/>
      <c r="T160" s="283"/>
      <c r="U160" s="283"/>
      <c r="V160" s="285"/>
      <c r="X160" s="162">
        <f t="shared" si="17"/>
        <v>0</v>
      </c>
      <c r="Y160" s="158">
        <f t="shared" si="18"/>
        <v>0</v>
      </c>
      <c r="Z160" s="158">
        <f t="shared" si="19"/>
        <v>0</v>
      </c>
      <c r="AA160" s="959">
        <f t="shared" si="20"/>
        <v>0</v>
      </c>
      <c r="AC160" s="162">
        <f t="shared" si="21"/>
        <v>0</v>
      </c>
      <c r="AD160" s="158">
        <f t="shared" si="22"/>
        <v>0</v>
      </c>
      <c r="AE160" s="158">
        <f t="shared" si="23"/>
        <v>0</v>
      </c>
      <c r="AF160" s="163">
        <f t="shared" si="24"/>
        <v>0</v>
      </c>
    </row>
    <row r="161" spans="1:32" x14ac:dyDescent="0.25">
      <c r="A161" s="279" t="str">
        <f>IF(ISBLANK('A4'!A161),"",'A4'!A161)</f>
        <v/>
      </c>
      <c r="B161" s="280" t="str">
        <f>IF(ISBLANK('A4'!C161),"",'A4'!C161)</f>
        <v/>
      </c>
      <c r="C161" s="281" t="str">
        <f>IF(ISBLANK('A4'!W161),"",'A4'!W161)</f>
        <v/>
      </c>
      <c r="D161" s="282"/>
      <c r="E161" s="283"/>
      <c r="F161" s="283"/>
      <c r="G161" s="283"/>
      <c r="H161" s="283"/>
      <c r="I161" s="283"/>
      <c r="J161" s="284"/>
      <c r="K161" s="501"/>
      <c r="L161" s="285"/>
      <c r="M161" s="286"/>
      <c r="N161" s="286"/>
      <c r="O161" s="286"/>
      <c r="P161" s="286"/>
      <c r="Q161" s="284"/>
      <c r="R161" s="283"/>
      <c r="S161" s="283"/>
      <c r="T161" s="283"/>
      <c r="U161" s="283"/>
      <c r="V161" s="285"/>
      <c r="X161" s="162">
        <f t="shared" si="17"/>
        <v>0</v>
      </c>
      <c r="Y161" s="158">
        <f t="shared" si="18"/>
        <v>0</v>
      </c>
      <c r="Z161" s="158">
        <f t="shared" si="19"/>
        <v>0</v>
      </c>
      <c r="AA161" s="959">
        <f t="shared" si="20"/>
        <v>0</v>
      </c>
      <c r="AC161" s="162">
        <f t="shared" si="21"/>
        <v>0</v>
      </c>
      <c r="AD161" s="158">
        <f t="shared" si="22"/>
        <v>0</v>
      </c>
      <c r="AE161" s="158">
        <f t="shared" si="23"/>
        <v>0</v>
      </c>
      <c r="AF161" s="163">
        <f t="shared" si="24"/>
        <v>0</v>
      </c>
    </row>
    <row r="162" spans="1:32" x14ac:dyDescent="0.25">
      <c r="A162" s="279" t="str">
        <f>IF(ISBLANK('A4'!A162),"",'A4'!A162)</f>
        <v/>
      </c>
      <c r="B162" s="280" t="str">
        <f>IF(ISBLANK('A4'!C162),"",'A4'!C162)</f>
        <v/>
      </c>
      <c r="C162" s="281" t="str">
        <f>IF(ISBLANK('A4'!W162),"",'A4'!W162)</f>
        <v/>
      </c>
      <c r="D162" s="282"/>
      <c r="E162" s="283"/>
      <c r="F162" s="283"/>
      <c r="G162" s="283"/>
      <c r="H162" s="283"/>
      <c r="I162" s="283"/>
      <c r="J162" s="284"/>
      <c r="K162" s="501"/>
      <c r="L162" s="285"/>
      <c r="M162" s="286"/>
      <c r="N162" s="286"/>
      <c r="O162" s="286"/>
      <c r="P162" s="286"/>
      <c r="Q162" s="284"/>
      <c r="R162" s="283"/>
      <c r="S162" s="283"/>
      <c r="T162" s="283"/>
      <c r="U162" s="283"/>
      <c r="V162" s="285"/>
      <c r="X162" s="162">
        <f t="shared" si="17"/>
        <v>0</v>
      </c>
      <c r="Y162" s="158">
        <f t="shared" si="18"/>
        <v>0</v>
      </c>
      <c r="Z162" s="158">
        <f t="shared" si="19"/>
        <v>0</v>
      </c>
      <c r="AA162" s="959">
        <f t="shared" si="20"/>
        <v>0</v>
      </c>
      <c r="AC162" s="162">
        <f t="shared" si="21"/>
        <v>0</v>
      </c>
      <c r="AD162" s="158">
        <f t="shared" si="22"/>
        <v>0</v>
      </c>
      <c r="AE162" s="158">
        <f t="shared" si="23"/>
        <v>0</v>
      </c>
      <c r="AF162" s="163">
        <f t="shared" si="24"/>
        <v>0</v>
      </c>
    </row>
    <row r="163" spans="1:32" x14ac:dyDescent="0.25">
      <c r="A163" s="279" t="str">
        <f>IF(ISBLANK('A4'!A163),"",'A4'!A163)</f>
        <v/>
      </c>
      <c r="B163" s="280" t="str">
        <f>IF(ISBLANK('A4'!C163),"",'A4'!C163)</f>
        <v/>
      </c>
      <c r="C163" s="281" t="str">
        <f>IF(ISBLANK('A4'!W163),"",'A4'!W163)</f>
        <v/>
      </c>
      <c r="D163" s="282"/>
      <c r="E163" s="283"/>
      <c r="F163" s="283"/>
      <c r="G163" s="283"/>
      <c r="H163" s="283"/>
      <c r="I163" s="283"/>
      <c r="J163" s="284"/>
      <c r="K163" s="501"/>
      <c r="L163" s="285"/>
      <c r="M163" s="286"/>
      <c r="N163" s="286"/>
      <c r="O163" s="286"/>
      <c r="P163" s="286"/>
      <c r="Q163" s="284"/>
      <c r="R163" s="283"/>
      <c r="S163" s="283"/>
      <c r="T163" s="283"/>
      <c r="U163" s="283"/>
      <c r="V163" s="285"/>
      <c r="X163" s="162">
        <f t="shared" si="17"/>
        <v>0</v>
      </c>
      <c r="Y163" s="158">
        <f t="shared" si="18"/>
        <v>0</v>
      </c>
      <c r="Z163" s="158">
        <f t="shared" si="19"/>
        <v>0</v>
      </c>
      <c r="AA163" s="959">
        <f t="shared" si="20"/>
        <v>0</v>
      </c>
      <c r="AC163" s="162">
        <f t="shared" si="21"/>
        <v>0</v>
      </c>
      <c r="AD163" s="158">
        <f t="shared" si="22"/>
        <v>0</v>
      </c>
      <c r="AE163" s="158">
        <f t="shared" si="23"/>
        <v>0</v>
      </c>
      <c r="AF163" s="163">
        <f t="shared" si="24"/>
        <v>0</v>
      </c>
    </row>
    <row r="164" spans="1:32" x14ac:dyDescent="0.25">
      <c r="A164" s="279" t="str">
        <f>IF(ISBLANK('A4'!A164),"",'A4'!A164)</f>
        <v/>
      </c>
      <c r="B164" s="280" t="str">
        <f>IF(ISBLANK('A4'!C164),"",'A4'!C164)</f>
        <v/>
      </c>
      <c r="C164" s="281" t="str">
        <f>IF(ISBLANK('A4'!W164),"",'A4'!W164)</f>
        <v/>
      </c>
      <c r="D164" s="282"/>
      <c r="E164" s="283"/>
      <c r="F164" s="283"/>
      <c r="G164" s="283"/>
      <c r="H164" s="283"/>
      <c r="I164" s="283"/>
      <c r="J164" s="284"/>
      <c r="K164" s="501"/>
      <c r="L164" s="285"/>
      <c r="M164" s="286"/>
      <c r="N164" s="286"/>
      <c r="O164" s="286"/>
      <c r="P164" s="286"/>
      <c r="Q164" s="284"/>
      <c r="R164" s="283"/>
      <c r="S164" s="283"/>
      <c r="T164" s="283"/>
      <c r="U164" s="283"/>
      <c r="V164" s="285"/>
      <c r="X164" s="162">
        <f t="shared" si="17"/>
        <v>0</v>
      </c>
      <c r="Y164" s="158">
        <f t="shared" si="18"/>
        <v>0</v>
      </c>
      <c r="Z164" s="158">
        <f t="shared" si="19"/>
        <v>0</v>
      </c>
      <c r="AA164" s="959">
        <f t="shared" si="20"/>
        <v>0</v>
      </c>
      <c r="AC164" s="162">
        <f t="shared" si="21"/>
        <v>0</v>
      </c>
      <c r="AD164" s="158">
        <f t="shared" si="22"/>
        <v>0</v>
      </c>
      <c r="AE164" s="158">
        <f t="shared" si="23"/>
        <v>0</v>
      </c>
      <c r="AF164" s="163">
        <f t="shared" si="24"/>
        <v>0</v>
      </c>
    </row>
    <row r="165" spans="1:32" x14ac:dyDescent="0.25">
      <c r="A165" s="279" t="str">
        <f>IF(ISBLANK('A4'!A165),"",'A4'!A165)</f>
        <v/>
      </c>
      <c r="B165" s="280" t="str">
        <f>IF(ISBLANK('A4'!C165),"",'A4'!C165)</f>
        <v/>
      </c>
      <c r="C165" s="281" t="str">
        <f>IF(ISBLANK('A4'!W165),"",'A4'!W165)</f>
        <v/>
      </c>
      <c r="D165" s="282"/>
      <c r="E165" s="283"/>
      <c r="F165" s="283"/>
      <c r="G165" s="283"/>
      <c r="H165" s="283"/>
      <c r="I165" s="283"/>
      <c r="J165" s="284"/>
      <c r="K165" s="501"/>
      <c r="L165" s="285"/>
      <c r="M165" s="286"/>
      <c r="N165" s="286"/>
      <c r="O165" s="286"/>
      <c r="P165" s="286"/>
      <c r="Q165" s="284"/>
      <c r="R165" s="283"/>
      <c r="S165" s="283"/>
      <c r="T165" s="283"/>
      <c r="U165" s="283"/>
      <c r="V165" s="285"/>
      <c r="X165" s="162">
        <f t="shared" si="17"/>
        <v>0</v>
      </c>
      <c r="Y165" s="158">
        <f t="shared" si="18"/>
        <v>0</v>
      </c>
      <c r="Z165" s="158">
        <f t="shared" si="19"/>
        <v>0</v>
      </c>
      <c r="AA165" s="959">
        <f t="shared" si="20"/>
        <v>0</v>
      </c>
      <c r="AC165" s="162">
        <f t="shared" si="21"/>
        <v>0</v>
      </c>
      <c r="AD165" s="158">
        <f t="shared" si="22"/>
        <v>0</v>
      </c>
      <c r="AE165" s="158">
        <f t="shared" si="23"/>
        <v>0</v>
      </c>
      <c r="AF165" s="163">
        <f t="shared" si="24"/>
        <v>0</v>
      </c>
    </row>
    <row r="166" spans="1:32" x14ac:dyDescent="0.25">
      <c r="A166" s="279" t="str">
        <f>IF(ISBLANK('A4'!A166),"",'A4'!A166)</f>
        <v/>
      </c>
      <c r="B166" s="280" t="str">
        <f>IF(ISBLANK('A4'!C166),"",'A4'!C166)</f>
        <v/>
      </c>
      <c r="C166" s="281" t="str">
        <f>IF(ISBLANK('A4'!W166),"",'A4'!W166)</f>
        <v/>
      </c>
      <c r="D166" s="282"/>
      <c r="E166" s="283"/>
      <c r="F166" s="283"/>
      <c r="G166" s="283"/>
      <c r="H166" s="283"/>
      <c r="I166" s="283"/>
      <c r="J166" s="284"/>
      <c r="K166" s="501"/>
      <c r="L166" s="285"/>
      <c r="M166" s="286"/>
      <c r="N166" s="286"/>
      <c r="O166" s="286"/>
      <c r="P166" s="286"/>
      <c r="Q166" s="284"/>
      <c r="R166" s="283"/>
      <c r="S166" s="283"/>
      <c r="T166" s="283"/>
      <c r="U166" s="283"/>
      <c r="V166" s="285"/>
      <c r="X166" s="162">
        <f t="shared" si="17"/>
        <v>0</v>
      </c>
      <c r="Y166" s="158">
        <f t="shared" si="18"/>
        <v>0</v>
      </c>
      <c r="Z166" s="158">
        <f t="shared" si="19"/>
        <v>0</v>
      </c>
      <c r="AA166" s="959">
        <f t="shared" si="20"/>
        <v>0</v>
      </c>
      <c r="AC166" s="162">
        <f t="shared" si="21"/>
        <v>0</v>
      </c>
      <c r="AD166" s="158">
        <f t="shared" si="22"/>
        <v>0</v>
      </c>
      <c r="AE166" s="158">
        <f t="shared" si="23"/>
        <v>0</v>
      </c>
      <c r="AF166" s="163">
        <f t="shared" si="24"/>
        <v>0</v>
      </c>
    </row>
    <row r="167" spans="1:32" x14ac:dyDescent="0.25">
      <c r="A167" s="279" t="str">
        <f>IF(ISBLANK('A4'!A167),"",'A4'!A167)</f>
        <v/>
      </c>
      <c r="B167" s="280" t="str">
        <f>IF(ISBLANK('A4'!C167),"",'A4'!C167)</f>
        <v/>
      </c>
      <c r="C167" s="281" t="str">
        <f>IF(ISBLANK('A4'!W167),"",'A4'!W167)</f>
        <v/>
      </c>
      <c r="D167" s="282"/>
      <c r="E167" s="283"/>
      <c r="F167" s="283"/>
      <c r="G167" s="283"/>
      <c r="H167" s="283"/>
      <c r="I167" s="283"/>
      <c r="J167" s="284"/>
      <c r="K167" s="501"/>
      <c r="L167" s="285"/>
      <c r="M167" s="286"/>
      <c r="N167" s="286"/>
      <c r="O167" s="286"/>
      <c r="P167" s="286"/>
      <c r="Q167" s="284"/>
      <c r="R167" s="283"/>
      <c r="S167" s="283"/>
      <c r="T167" s="283"/>
      <c r="U167" s="283"/>
      <c r="V167" s="285"/>
      <c r="X167" s="162">
        <f t="shared" si="17"/>
        <v>0</v>
      </c>
      <c r="Y167" s="158">
        <f t="shared" si="18"/>
        <v>0</v>
      </c>
      <c r="Z167" s="158">
        <f t="shared" si="19"/>
        <v>0</v>
      </c>
      <c r="AA167" s="959">
        <f t="shared" si="20"/>
        <v>0</v>
      </c>
      <c r="AC167" s="162">
        <f t="shared" si="21"/>
        <v>0</v>
      </c>
      <c r="AD167" s="158">
        <f t="shared" si="22"/>
        <v>0</v>
      </c>
      <c r="AE167" s="158">
        <f t="shared" si="23"/>
        <v>0</v>
      </c>
      <c r="AF167" s="163">
        <f t="shared" si="24"/>
        <v>0</v>
      </c>
    </row>
    <row r="168" spans="1:32" x14ac:dyDescent="0.25">
      <c r="A168" s="279" t="str">
        <f>IF(ISBLANK('A4'!A168),"",'A4'!A168)</f>
        <v/>
      </c>
      <c r="B168" s="280" t="str">
        <f>IF(ISBLANK('A4'!C168),"",'A4'!C168)</f>
        <v/>
      </c>
      <c r="C168" s="281" t="str">
        <f>IF(ISBLANK('A4'!W168),"",'A4'!W168)</f>
        <v/>
      </c>
      <c r="D168" s="282"/>
      <c r="E168" s="283"/>
      <c r="F168" s="283"/>
      <c r="G168" s="283"/>
      <c r="H168" s="283"/>
      <c r="I168" s="283"/>
      <c r="J168" s="284"/>
      <c r="K168" s="501"/>
      <c r="L168" s="285"/>
      <c r="M168" s="286"/>
      <c r="N168" s="286"/>
      <c r="O168" s="286"/>
      <c r="P168" s="286"/>
      <c r="Q168" s="284"/>
      <c r="R168" s="283"/>
      <c r="S168" s="283"/>
      <c r="T168" s="283"/>
      <c r="U168" s="283"/>
      <c r="V168" s="285"/>
      <c r="X168" s="162">
        <f t="shared" si="17"/>
        <v>0</v>
      </c>
      <c r="Y168" s="158">
        <f t="shared" si="18"/>
        <v>0</v>
      </c>
      <c r="Z168" s="158">
        <f t="shared" si="19"/>
        <v>0</v>
      </c>
      <c r="AA168" s="959">
        <f t="shared" si="20"/>
        <v>0</v>
      </c>
      <c r="AC168" s="162">
        <f t="shared" si="21"/>
        <v>0</v>
      </c>
      <c r="AD168" s="158">
        <f t="shared" si="22"/>
        <v>0</v>
      </c>
      <c r="AE168" s="158">
        <f t="shared" si="23"/>
        <v>0</v>
      </c>
      <c r="AF168" s="163">
        <f t="shared" si="24"/>
        <v>0</v>
      </c>
    </row>
    <row r="169" spans="1:32" x14ac:dyDescent="0.25">
      <c r="A169" s="279" t="str">
        <f>IF(ISBLANK('A4'!A169),"",'A4'!A169)</f>
        <v/>
      </c>
      <c r="B169" s="280" t="str">
        <f>IF(ISBLANK('A4'!C169),"",'A4'!C169)</f>
        <v/>
      </c>
      <c r="C169" s="281" t="str">
        <f>IF(ISBLANK('A4'!W169),"",'A4'!W169)</f>
        <v/>
      </c>
      <c r="D169" s="282"/>
      <c r="E169" s="283"/>
      <c r="F169" s="283"/>
      <c r="G169" s="283"/>
      <c r="H169" s="283"/>
      <c r="I169" s="283"/>
      <c r="J169" s="284"/>
      <c r="K169" s="501"/>
      <c r="L169" s="285"/>
      <c r="M169" s="286"/>
      <c r="N169" s="286"/>
      <c r="O169" s="286"/>
      <c r="P169" s="286"/>
      <c r="Q169" s="284"/>
      <c r="R169" s="283"/>
      <c r="S169" s="283"/>
      <c r="T169" s="283"/>
      <c r="U169" s="283"/>
      <c r="V169" s="285"/>
      <c r="X169" s="162">
        <f t="shared" si="17"/>
        <v>0</v>
      </c>
      <c r="Y169" s="158">
        <f t="shared" si="18"/>
        <v>0</v>
      </c>
      <c r="Z169" s="158">
        <f t="shared" si="19"/>
        <v>0</v>
      </c>
      <c r="AA169" s="959">
        <f t="shared" si="20"/>
        <v>0</v>
      </c>
      <c r="AC169" s="162">
        <f t="shared" si="21"/>
        <v>0</v>
      </c>
      <c r="AD169" s="158">
        <f t="shared" si="22"/>
        <v>0</v>
      </c>
      <c r="AE169" s="158">
        <f t="shared" si="23"/>
        <v>0</v>
      </c>
      <c r="AF169" s="163">
        <f t="shared" si="24"/>
        <v>0</v>
      </c>
    </row>
    <row r="170" spans="1:32" x14ac:dyDescent="0.25">
      <c r="A170" s="279" t="str">
        <f>IF(ISBLANK('A4'!A170),"",'A4'!A170)</f>
        <v/>
      </c>
      <c r="B170" s="280" t="str">
        <f>IF(ISBLANK('A4'!C170),"",'A4'!C170)</f>
        <v/>
      </c>
      <c r="C170" s="281" t="str">
        <f>IF(ISBLANK('A4'!W170),"",'A4'!W170)</f>
        <v/>
      </c>
      <c r="D170" s="282"/>
      <c r="E170" s="283"/>
      <c r="F170" s="283"/>
      <c r="G170" s="283"/>
      <c r="H170" s="283"/>
      <c r="I170" s="283"/>
      <c r="J170" s="284"/>
      <c r="K170" s="501"/>
      <c r="L170" s="285"/>
      <c r="M170" s="286"/>
      <c r="N170" s="286"/>
      <c r="O170" s="286"/>
      <c r="P170" s="286"/>
      <c r="Q170" s="284"/>
      <c r="R170" s="283"/>
      <c r="S170" s="283"/>
      <c r="T170" s="283"/>
      <c r="U170" s="283"/>
      <c r="V170" s="285"/>
      <c r="X170" s="162">
        <f t="shared" si="17"/>
        <v>0</v>
      </c>
      <c r="Y170" s="158">
        <f t="shared" si="18"/>
        <v>0</v>
      </c>
      <c r="Z170" s="158">
        <f t="shared" si="19"/>
        <v>0</v>
      </c>
      <c r="AA170" s="959">
        <f t="shared" si="20"/>
        <v>0</v>
      </c>
      <c r="AC170" s="162">
        <f t="shared" si="21"/>
        <v>0</v>
      </c>
      <c r="AD170" s="158">
        <f t="shared" si="22"/>
        <v>0</v>
      </c>
      <c r="AE170" s="158">
        <f t="shared" si="23"/>
        <v>0</v>
      </c>
      <c r="AF170" s="163">
        <f t="shared" si="24"/>
        <v>0</v>
      </c>
    </row>
    <row r="171" spans="1:32" x14ac:dyDescent="0.25">
      <c r="A171" s="279" t="str">
        <f>IF(ISBLANK('A4'!A171),"",'A4'!A171)</f>
        <v/>
      </c>
      <c r="B171" s="280" t="str">
        <f>IF(ISBLANK('A4'!C171),"",'A4'!C171)</f>
        <v/>
      </c>
      <c r="C171" s="281" t="str">
        <f>IF(ISBLANK('A4'!W171),"",'A4'!W171)</f>
        <v/>
      </c>
      <c r="D171" s="282"/>
      <c r="E171" s="283"/>
      <c r="F171" s="283"/>
      <c r="G171" s="283"/>
      <c r="H171" s="283"/>
      <c r="I171" s="283"/>
      <c r="J171" s="284"/>
      <c r="K171" s="501"/>
      <c r="L171" s="285"/>
      <c r="M171" s="286"/>
      <c r="N171" s="286"/>
      <c r="O171" s="286"/>
      <c r="P171" s="286"/>
      <c r="Q171" s="284"/>
      <c r="R171" s="283"/>
      <c r="S171" s="283"/>
      <c r="T171" s="283"/>
      <c r="U171" s="283"/>
      <c r="V171" s="285"/>
      <c r="X171" s="162">
        <f t="shared" si="17"/>
        <v>0</v>
      </c>
      <c r="Y171" s="158">
        <f t="shared" si="18"/>
        <v>0</v>
      </c>
      <c r="Z171" s="158">
        <f t="shared" si="19"/>
        <v>0</v>
      </c>
      <c r="AA171" s="959">
        <f t="shared" si="20"/>
        <v>0</v>
      </c>
      <c r="AC171" s="162">
        <f t="shared" si="21"/>
        <v>0</v>
      </c>
      <c r="AD171" s="158">
        <f t="shared" si="22"/>
        <v>0</v>
      </c>
      <c r="AE171" s="158">
        <f t="shared" si="23"/>
        <v>0</v>
      </c>
      <c r="AF171" s="163">
        <f t="shared" si="24"/>
        <v>0</v>
      </c>
    </row>
    <row r="172" spans="1:32" x14ac:dyDescent="0.25">
      <c r="A172" s="279" t="str">
        <f>IF(ISBLANK('A4'!A172),"",'A4'!A172)</f>
        <v/>
      </c>
      <c r="B172" s="280" t="str">
        <f>IF(ISBLANK('A4'!C172),"",'A4'!C172)</f>
        <v/>
      </c>
      <c r="C172" s="281" t="str">
        <f>IF(ISBLANK('A4'!W172),"",'A4'!W172)</f>
        <v/>
      </c>
      <c r="D172" s="282"/>
      <c r="E172" s="283"/>
      <c r="F172" s="283"/>
      <c r="G172" s="283"/>
      <c r="H172" s="283"/>
      <c r="I172" s="283"/>
      <c r="J172" s="284"/>
      <c r="K172" s="501"/>
      <c r="L172" s="285"/>
      <c r="M172" s="286"/>
      <c r="N172" s="286"/>
      <c r="O172" s="286"/>
      <c r="P172" s="286"/>
      <c r="Q172" s="284"/>
      <c r="R172" s="283"/>
      <c r="S172" s="283"/>
      <c r="T172" s="283"/>
      <c r="U172" s="283"/>
      <c r="V172" s="285"/>
      <c r="X172" s="162">
        <f t="shared" si="17"/>
        <v>0</v>
      </c>
      <c r="Y172" s="158">
        <f t="shared" si="18"/>
        <v>0</v>
      </c>
      <c r="Z172" s="158">
        <f t="shared" si="19"/>
        <v>0</v>
      </c>
      <c r="AA172" s="959">
        <f t="shared" si="20"/>
        <v>0</v>
      </c>
      <c r="AC172" s="162">
        <f t="shared" si="21"/>
        <v>0</v>
      </c>
      <c r="AD172" s="158">
        <f t="shared" si="22"/>
        <v>0</v>
      </c>
      <c r="AE172" s="158">
        <f t="shared" si="23"/>
        <v>0</v>
      </c>
      <c r="AF172" s="163">
        <f t="shared" si="24"/>
        <v>0</v>
      </c>
    </row>
    <row r="173" spans="1:32" x14ac:dyDescent="0.25">
      <c r="A173" s="279" t="str">
        <f>IF(ISBLANK('A4'!A173),"",'A4'!A173)</f>
        <v/>
      </c>
      <c r="B173" s="280" t="str">
        <f>IF(ISBLANK('A4'!C173),"",'A4'!C173)</f>
        <v/>
      </c>
      <c r="C173" s="281" t="str">
        <f>IF(ISBLANK('A4'!W173),"",'A4'!W173)</f>
        <v/>
      </c>
      <c r="D173" s="282"/>
      <c r="E173" s="283"/>
      <c r="F173" s="283"/>
      <c r="G173" s="283"/>
      <c r="H173" s="283"/>
      <c r="I173" s="283"/>
      <c r="J173" s="284"/>
      <c r="K173" s="501"/>
      <c r="L173" s="285"/>
      <c r="M173" s="286"/>
      <c r="N173" s="286"/>
      <c r="O173" s="286"/>
      <c r="P173" s="286"/>
      <c r="Q173" s="284"/>
      <c r="R173" s="283"/>
      <c r="S173" s="283"/>
      <c r="T173" s="283"/>
      <c r="U173" s="283"/>
      <c r="V173" s="285"/>
      <c r="X173" s="162">
        <f t="shared" si="17"/>
        <v>0</v>
      </c>
      <c r="Y173" s="158">
        <f t="shared" si="18"/>
        <v>0</v>
      </c>
      <c r="Z173" s="158">
        <f t="shared" si="19"/>
        <v>0</v>
      </c>
      <c r="AA173" s="959">
        <f t="shared" si="20"/>
        <v>0</v>
      </c>
      <c r="AC173" s="162">
        <f t="shared" si="21"/>
        <v>0</v>
      </c>
      <c r="AD173" s="158">
        <f t="shared" si="22"/>
        <v>0</v>
      </c>
      <c r="AE173" s="158">
        <f t="shared" si="23"/>
        <v>0</v>
      </c>
      <c r="AF173" s="163">
        <f t="shared" si="24"/>
        <v>0</v>
      </c>
    </row>
    <row r="174" spans="1:32" x14ac:dyDescent="0.25">
      <c r="A174" s="279" t="str">
        <f>IF(ISBLANK('A4'!A174),"",'A4'!A174)</f>
        <v/>
      </c>
      <c r="B174" s="280" t="str">
        <f>IF(ISBLANK('A4'!C174),"",'A4'!C174)</f>
        <v/>
      </c>
      <c r="C174" s="281" t="str">
        <f>IF(ISBLANK('A4'!W174),"",'A4'!W174)</f>
        <v/>
      </c>
      <c r="D174" s="282"/>
      <c r="E174" s="283"/>
      <c r="F174" s="283"/>
      <c r="G174" s="283"/>
      <c r="H174" s="283"/>
      <c r="I174" s="283"/>
      <c r="J174" s="284"/>
      <c r="K174" s="501"/>
      <c r="L174" s="285"/>
      <c r="M174" s="286"/>
      <c r="N174" s="286"/>
      <c r="O174" s="286"/>
      <c r="P174" s="286"/>
      <c r="Q174" s="284"/>
      <c r="R174" s="283"/>
      <c r="S174" s="283"/>
      <c r="T174" s="283"/>
      <c r="U174" s="283"/>
      <c r="V174" s="285"/>
      <c r="X174" s="162">
        <f t="shared" si="17"/>
        <v>0</v>
      </c>
      <c r="Y174" s="158">
        <f t="shared" si="18"/>
        <v>0</v>
      </c>
      <c r="Z174" s="158">
        <f t="shared" si="19"/>
        <v>0</v>
      </c>
      <c r="AA174" s="959">
        <f t="shared" si="20"/>
        <v>0</v>
      </c>
      <c r="AC174" s="162">
        <f t="shared" si="21"/>
        <v>0</v>
      </c>
      <c r="AD174" s="158">
        <f t="shared" si="22"/>
        <v>0</v>
      </c>
      <c r="AE174" s="158">
        <f t="shared" si="23"/>
        <v>0</v>
      </c>
      <c r="AF174" s="163">
        <f t="shared" si="24"/>
        <v>0</v>
      </c>
    </row>
    <row r="175" spans="1:32" x14ac:dyDescent="0.25">
      <c r="A175" s="279" t="str">
        <f>IF(ISBLANK('A4'!A175),"",'A4'!A175)</f>
        <v/>
      </c>
      <c r="B175" s="280" t="str">
        <f>IF(ISBLANK('A4'!C175),"",'A4'!C175)</f>
        <v/>
      </c>
      <c r="C175" s="281" t="str">
        <f>IF(ISBLANK('A4'!W175),"",'A4'!W175)</f>
        <v/>
      </c>
      <c r="D175" s="282"/>
      <c r="E175" s="283"/>
      <c r="F175" s="283"/>
      <c r="G175" s="283"/>
      <c r="H175" s="283"/>
      <c r="I175" s="283"/>
      <c r="J175" s="284"/>
      <c r="K175" s="501"/>
      <c r="L175" s="285"/>
      <c r="M175" s="286"/>
      <c r="N175" s="286"/>
      <c r="O175" s="286"/>
      <c r="P175" s="286"/>
      <c r="Q175" s="284"/>
      <c r="R175" s="283"/>
      <c r="S175" s="283"/>
      <c r="T175" s="283"/>
      <c r="U175" s="283"/>
      <c r="V175" s="285"/>
      <c r="X175" s="162">
        <f t="shared" si="17"/>
        <v>0</v>
      </c>
      <c r="Y175" s="158">
        <f t="shared" si="18"/>
        <v>0</v>
      </c>
      <c r="Z175" s="158">
        <f t="shared" si="19"/>
        <v>0</v>
      </c>
      <c r="AA175" s="959">
        <f t="shared" si="20"/>
        <v>0</v>
      </c>
      <c r="AC175" s="162">
        <f t="shared" si="21"/>
        <v>0</v>
      </c>
      <c r="AD175" s="158">
        <f t="shared" si="22"/>
        <v>0</v>
      </c>
      <c r="AE175" s="158">
        <f t="shared" si="23"/>
        <v>0</v>
      </c>
      <c r="AF175" s="163">
        <f t="shared" si="24"/>
        <v>0</v>
      </c>
    </row>
    <row r="176" spans="1:32" x14ac:dyDescent="0.25">
      <c r="A176" s="279" t="str">
        <f>IF(ISBLANK('A4'!A176),"",'A4'!A176)</f>
        <v/>
      </c>
      <c r="B176" s="280" t="str">
        <f>IF(ISBLANK('A4'!C176),"",'A4'!C176)</f>
        <v/>
      </c>
      <c r="C176" s="281" t="str">
        <f>IF(ISBLANK('A4'!W176),"",'A4'!W176)</f>
        <v/>
      </c>
      <c r="D176" s="282"/>
      <c r="E176" s="283"/>
      <c r="F176" s="283"/>
      <c r="G176" s="283"/>
      <c r="H176" s="283"/>
      <c r="I176" s="283"/>
      <c r="J176" s="284"/>
      <c r="K176" s="501"/>
      <c r="L176" s="285"/>
      <c r="M176" s="286"/>
      <c r="N176" s="286"/>
      <c r="O176" s="286"/>
      <c r="P176" s="286"/>
      <c r="Q176" s="284"/>
      <c r="R176" s="283"/>
      <c r="S176" s="283"/>
      <c r="T176" s="283"/>
      <c r="U176" s="283"/>
      <c r="V176" s="285"/>
      <c r="X176" s="162">
        <f t="shared" si="17"/>
        <v>0</v>
      </c>
      <c r="Y176" s="158">
        <f t="shared" si="18"/>
        <v>0</v>
      </c>
      <c r="Z176" s="158">
        <f t="shared" si="19"/>
        <v>0</v>
      </c>
      <c r="AA176" s="959">
        <f t="shared" si="20"/>
        <v>0</v>
      </c>
      <c r="AC176" s="162">
        <f t="shared" si="21"/>
        <v>0</v>
      </c>
      <c r="AD176" s="158">
        <f t="shared" si="22"/>
        <v>0</v>
      </c>
      <c r="AE176" s="158">
        <f t="shared" si="23"/>
        <v>0</v>
      </c>
      <c r="AF176" s="163">
        <f t="shared" si="24"/>
        <v>0</v>
      </c>
    </row>
    <row r="177" spans="1:32" x14ac:dyDescent="0.25">
      <c r="A177" s="279" t="str">
        <f>IF(ISBLANK('A4'!A177),"",'A4'!A177)</f>
        <v/>
      </c>
      <c r="B177" s="280" t="str">
        <f>IF(ISBLANK('A4'!C177),"",'A4'!C177)</f>
        <v/>
      </c>
      <c r="C177" s="281" t="str">
        <f>IF(ISBLANK('A4'!W177),"",'A4'!W177)</f>
        <v/>
      </c>
      <c r="D177" s="282"/>
      <c r="E177" s="283"/>
      <c r="F177" s="283"/>
      <c r="G177" s="283"/>
      <c r="H177" s="283"/>
      <c r="I177" s="283"/>
      <c r="J177" s="284"/>
      <c r="K177" s="501"/>
      <c r="L177" s="285"/>
      <c r="M177" s="286"/>
      <c r="N177" s="286"/>
      <c r="O177" s="286"/>
      <c r="P177" s="286"/>
      <c r="Q177" s="284"/>
      <c r="R177" s="283"/>
      <c r="S177" s="283"/>
      <c r="T177" s="283"/>
      <c r="U177" s="283"/>
      <c r="V177" s="285"/>
      <c r="X177" s="162">
        <f t="shared" si="17"/>
        <v>0</v>
      </c>
      <c r="Y177" s="158">
        <f t="shared" si="18"/>
        <v>0</v>
      </c>
      <c r="Z177" s="158">
        <f t="shared" si="19"/>
        <v>0</v>
      </c>
      <c r="AA177" s="959">
        <f t="shared" si="20"/>
        <v>0</v>
      </c>
      <c r="AC177" s="162">
        <f t="shared" si="21"/>
        <v>0</v>
      </c>
      <c r="AD177" s="158">
        <f t="shared" si="22"/>
        <v>0</v>
      </c>
      <c r="AE177" s="158">
        <f t="shared" si="23"/>
        <v>0</v>
      </c>
      <c r="AF177" s="163">
        <f t="shared" si="24"/>
        <v>0</v>
      </c>
    </row>
    <row r="178" spans="1:32" x14ac:dyDescent="0.25">
      <c r="A178" s="279" t="str">
        <f>IF(ISBLANK('A4'!A178),"",'A4'!A178)</f>
        <v/>
      </c>
      <c r="B178" s="280" t="str">
        <f>IF(ISBLANK('A4'!C178),"",'A4'!C178)</f>
        <v/>
      </c>
      <c r="C178" s="281" t="str">
        <f>IF(ISBLANK('A4'!W178),"",'A4'!W178)</f>
        <v/>
      </c>
      <c r="D178" s="282"/>
      <c r="E178" s="283"/>
      <c r="F178" s="283"/>
      <c r="G178" s="283"/>
      <c r="H178" s="283"/>
      <c r="I178" s="283"/>
      <c r="J178" s="284"/>
      <c r="K178" s="501"/>
      <c r="L178" s="285"/>
      <c r="M178" s="286"/>
      <c r="N178" s="286"/>
      <c r="O178" s="286"/>
      <c r="P178" s="286"/>
      <c r="Q178" s="284"/>
      <c r="R178" s="283"/>
      <c r="S178" s="283"/>
      <c r="T178" s="283"/>
      <c r="U178" s="283"/>
      <c r="V178" s="285"/>
      <c r="X178" s="162">
        <f t="shared" si="17"/>
        <v>0</v>
      </c>
      <c r="Y178" s="158">
        <f t="shared" si="18"/>
        <v>0</v>
      </c>
      <c r="Z178" s="158">
        <f t="shared" si="19"/>
        <v>0</v>
      </c>
      <c r="AA178" s="959">
        <f t="shared" si="20"/>
        <v>0</v>
      </c>
      <c r="AC178" s="162">
        <f t="shared" si="21"/>
        <v>0</v>
      </c>
      <c r="AD178" s="158">
        <f t="shared" si="22"/>
        <v>0</v>
      </c>
      <c r="AE178" s="158">
        <f t="shared" si="23"/>
        <v>0</v>
      </c>
      <c r="AF178" s="163">
        <f t="shared" si="24"/>
        <v>0</v>
      </c>
    </row>
    <row r="179" spans="1:32" x14ac:dyDescent="0.25">
      <c r="A179" s="279" t="str">
        <f>IF(ISBLANK('A4'!A179),"",'A4'!A179)</f>
        <v/>
      </c>
      <c r="B179" s="280" t="str">
        <f>IF(ISBLANK('A4'!C179),"",'A4'!C179)</f>
        <v/>
      </c>
      <c r="C179" s="281" t="str">
        <f>IF(ISBLANK('A4'!W179),"",'A4'!W179)</f>
        <v/>
      </c>
      <c r="D179" s="282"/>
      <c r="E179" s="283"/>
      <c r="F179" s="283"/>
      <c r="G179" s="283"/>
      <c r="H179" s="283"/>
      <c r="I179" s="283"/>
      <c r="J179" s="284"/>
      <c r="K179" s="501"/>
      <c r="L179" s="285"/>
      <c r="M179" s="286"/>
      <c r="N179" s="286"/>
      <c r="O179" s="286"/>
      <c r="P179" s="286"/>
      <c r="Q179" s="284"/>
      <c r="R179" s="283"/>
      <c r="S179" s="283"/>
      <c r="T179" s="283"/>
      <c r="U179" s="283"/>
      <c r="V179" s="285"/>
      <c r="X179" s="162">
        <f t="shared" si="17"/>
        <v>0</v>
      </c>
      <c r="Y179" s="158">
        <f t="shared" si="18"/>
        <v>0</v>
      </c>
      <c r="Z179" s="158">
        <f t="shared" si="19"/>
        <v>0</v>
      </c>
      <c r="AA179" s="959">
        <f t="shared" si="20"/>
        <v>0</v>
      </c>
      <c r="AC179" s="162">
        <f t="shared" si="21"/>
        <v>0</v>
      </c>
      <c r="AD179" s="158">
        <f t="shared" si="22"/>
        <v>0</v>
      </c>
      <c r="AE179" s="158">
        <f t="shared" si="23"/>
        <v>0</v>
      </c>
      <c r="AF179" s="163">
        <f t="shared" si="24"/>
        <v>0</v>
      </c>
    </row>
    <row r="180" spans="1:32" x14ac:dyDescent="0.25">
      <c r="A180" s="279" t="str">
        <f>IF(ISBLANK('A4'!A180),"",'A4'!A180)</f>
        <v/>
      </c>
      <c r="B180" s="280" t="str">
        <f>IF(ISBLANK('A4'!C180),"",'A4'!C180)</f>
        <v/>
      </c>
      <c r="C180" s="281" t="str">
        <f>IF(ISBLANK('A4'!W180),"",'A4'!W180)</f>
        <v/>
      </c>
      <c r="D180" s="282"/>
      <c r="E180" s="283"/>
      <c r="F180" s="283"/>
      <c r="G180" s="283"/>
      <c r="H180" s="283"/>
      <c r="I180" s="283"/>
      <c r="J180" s="284"/>
      <c r="K180" s="501"/>
      <c r="L180" s="285"/>
      <c r="M180" s="286"/>
      <c r="N180" s="286"/>
      <c r="O180" s="286"/>
      <c r="P180" s="286"/>
      <c r="Q180" s="284"/>
      <c r="R180" s="283"/>
      <c r="S180" s="283"/>
      <c r="T180" s="283"/>
      <c r="U180" s="283"/>
      <c r="V180" s="285"/>
      <c r="X180" s="162">
        <f t="shared" si="17"/>
        <v>0</v>
      </c>
      <c r="Y180" s="158">
        <f t="shared" si="18"/>
        <v>0</v>
      </c>
      <c r="Z180" s="158">
        <f t="shared" si="19"/>
        <v>0</v>
      </c>
      <c r="AA180" s="959">
        <f t="shared" si="20"/>
        <v>0</v>
      </c>
      <c r="AC180" s="162">
        <f t="shared" si="21"/>
        <v>0</v>
      </c>
      <c r="AD180" s="158">
        <f t="shared" si="22"/>
        <v>0</v>
      </c>
      <c r="AE180" s="158">
        <f t="shared" si="23"/>
        <v>0</v>
      </c>
      <c r="AF180" s="163">
        <f t="shared" si="24"/>
        <v>0</v>
      </c>
    </row>
    <row r="181" spans="1:32" x14ac:dyDescent="0.25">
      <c r="A181" s="279" t="str">
        <f>IF(ISBLANK('A4'!A181),"",'A4'!A181)</f>
        <v/>
      </c>
      <c r="B181" s="280" t="str">
        <f>IF(ISBLANK('A4'!C181),"",'A4'!C181)</f>
        <v/>
      </c>
      <c r="C181" s="281" t="str">
        <f>IF(ISBLANK('A4'!W181),"",'A4'!W181)</f>
        <v/>
      </c>
      <c r="D181" s="282"/>
      <c r="E181" s="283"/>
      <c r="F181" s="283"/>
      <c r="G181" s="283"/>
      <c r="H181" s="283"/>
      <c r="I181" s="283"/>
      <c r="J181" s="284"/>
      <c r="K181" s="501"/>
      <c r="L181" s="285"/>
      <c r="M181" s="286"/>
      <c r="N181" s="286"/>
      <c r="O181" s="286"/>
      <c r="P181" s="286"/>
      <c r="Q181" s="284"/>
      <c r="R181" s="283"/>
      <c r="S181" s="283"/>
      <c r="T181" s="283"/>
      <c r="U181" s="283"/>
      <c r="V181" s="285"/>
      <c r="X181" s="162">
        <f t="shared" si="17"/>
        <v>0</v>
      </c>
      <c r="Y181" s="158">
        <f t="shared" si="18"/>
        <v>0</v>
      </c>
      <c r="Z181" s="158">
        <f t="shared" si="19"/>
        <v>0</v>
      </c>
      <c r="AA181" s="959">
        <f t="shared" si="20"/>
        <v>0</v>
      </c>
      <c r="AC181" s="162">
        <f t="shared" si="21"/>
        <v>0</v>
      </c>
      <c r="AD181" s="158">
        <f t="shared" si="22"/>
        <v>0</v>
      </c>
      <c r="AE181" s="158">
        <f t="shared" si="23"/>
        <v>0</v>
      </c>
      <c r="AF181" s="163">
        <f t="shared" si="24"/>
        <v>0</v>
      </c>
    </row>
    <row r="182" spans="1:32" x14ac:dyDescent="0.25">
      <c r="A182" s="279" t="str">
        <f>IF(ISBLANK('A4'!A182),"",'A4'!A182)</f>
        <v/>
      </c>
      <c r="B182" s="280" t="str">
        <f>IF(ISBLANK('A4'!C182),"",'A4'!C182)</f>
        <v/>
      </c>
      <c r="C182" s="281" t="str">
        <f>IF(ISBLANK('A4'!W182),"",'A4'!W182)</f>
        <v/>
      </c>
      <c r="D182" s="282"/>
      <c r="E182" s="283"/>
      <c r="F182" s="283"/>
      <c r="G182" s="283"/>
      <c r="H182" s="283"/>
      <c r="I182" s="283"/>
      <c r="J182" s="284"/>
      <c r="K182" s="501"/>
      <c r="L182" s="285"/>
      <c r="M182" s="286"/>
      <c r="N182" s="286"/>
      <c r="O182" s="286"/>
      <c r="P182" s="286"/>
      <c r="Q182" s="284"/>
      <c r="R182" s="283"/>
      <c r="S182" s="283"/>
      <c r="T182" s="283"/>
      <c r="U182" s="283"/>
      <c r="V182" s="285"/>
      <c r="X182" s="162">
        <f t="shared" si="17"/>
        <v>0</v>
      </c>
      <c r="Y182" s="158">
        <f t="shared" si="18"/>
        <v>0</v>
      </c>
      <c r="Z182" s="158">
        <f t="shared" si="19"/>
        <v>0</v>
      </c>
      <c r="AA182" s="959">
        <f t="shared" si="20"/>
        <v>0</v>
      </c>
      <c r="AC182" s="162">
        <f t="shared" si="21"/>
        <v>0</v>
      </c>
      <c r="AD182" s="158">
        <f t="shared" si="22"/>
        <v>0</v>
      </c>
      <c r="AE182" s="158">
        <f t="shared" si="23"/>
        <v>0</v>
      </c>
      <c r="AF182" s="163">
        <f t="shared" si="24"/>
        <v>0</v>
      </c>
    </row>
    <row r="183" spans="1:32" x14ac:dyDescent="0.25">
      <c r="A183" s="279" t="str">
        <f>IF(ISBLANK('A4'!A183),"",'A4'!A183)</f>
        <v/>
      </c>
      <c r="B183" s="280" t="str">
        <f>IF(ISBLANK('A4'!C183),"",'A4'!C183)</f>
        <v/>
      </c>
      <c r="C183" s="281" t="str">
        <f>IF(ISBLANK('A4'!W183),"",'A4'!W183)</f>
        <v/>
      </c>
      <c r="D183" s="282"/>
      <c r="E183" s="283"/>
      <c r="F183" s="283"/>
      <c r="G183" s="283"/>
      <c r="H183" s="283"/>
      <c r="I183" s="283"/>
      <c r="J183" s="284"/>
      <c r="K183" s="501"/>
      <c r="L183" s="285"/>
      <c r="M183" s="286"/>
      <c r="N183" s="286"/>
      <c r="O183" s="286"/>
      <c r="P183" s="286"/>
      <c r="Q183" s="284"/>
      <c r="R183" s="283"/>
      <c r="S183" s="283"/>
      <c r="T183" s="283"/>
      <c r="U183" s="283"/>
      <c r="V183" s="285"/>
      <c r="X183" s="162">
        <f t="shared" si="17"/>
        <v>0</v>
      </c>
      <c r="Y183" s="158">
        <f t="shared" si="18"/>
        <v>0</v>
      </c>
      <c r="Z183" s="158">
        <f t="shared" si="19"/>
        <v>0</v>
      </c>
      <c r="AA183" s="959">
        <f t="shared" si="20"/>
        <v>0</v>
      </c>
      <c r="AC183" s="162">
        <f t="shared" si="21"/>
        <v>0</v>
      </c>
      <c r="AD183" s="158">
        <f t="shared" si="22"/>
        <v>0</v>
      </c>
      <c r="AE183" s="158">
        <f t="shared" si="23"/>
        <v>0</v>
      </c>
      <c r="AF183" s="163">
        <f t="shared" si="24"/>
        <v>0</v>
      </c>
    </row>
    <row r="184" spans="1:32" x14ac:dyDescent="0.25">
      <c r="A184" s="279" t="str">
        <f>IF(ISBLANK('A4'!A184),"",'A4'!A184)</f>
        <v/>
      </c>
      <c r="B184" s="280" t="str">
        <f>IF(ISBLANK('A4'!C184),"",'A4'!C184)</f>
        <v/>
      </c>
      <c r="C184" s="281" t="str">
        <f>IF(ISBLANK('A4'!W184),"",'A4'!W184)</f>
        <v/>
      </c>
      <c r="D184" s="282"/>
      <c r="E184" s="283"/>
      <c r="F184" s="283"/>
      <c r="G184" s="283"/>
      <c r="H184" s="283"/>
      <c r="I184" s="283"/>
      <c r="J184" s="284"/>
      <c r="K184" s="501"/>
      <c r="L184" s="285"/>
      <c r="M184" s="286"/>
      <c r="N184" s="286"/>
      <c r="O184" s="286"/>
      <c r="P184" s="286"/>
      <c r="Q184" s="284"/>
      <c r="R184" s="283"/>
      <c r="S184" s="283"/>
      <c r="T184" s="283"/>
      <c r="U184" s="283"/>
      <c r="V184" s="285"/>
      <c r="X184" s="162">
        <f t="shared" si="17"/>
        <v>0</v>
      </c>
      <c r="Y184" s="158">
        <f t="shared" si="18"/>
        <v>0</v>
      </c>
      <c r="Z184" s="158">
        <f t="shared" si="19"/>
        <v>0</v>
      </c>
      <c r="AA184" s="959">
        <f t="shared" si="20"/>
        <v>0</v>
      </c>
      <c r="AC184" s="162">
        <f t="shared" si="21"/>
        <v>0</v>
      </c>
      <c r="AD184" s="158">
        <f t="shared" si="22"/>
        <v>0</v>
      </c>
      <c r="AE184" s="158">
        <f t="shared" si="23"/>
        <v>0</v>
      </c>
      <c r="AF184" s="163">
        <f t="shared" si="24"/>
        <v>0</v>
      </c>
    </row>
    <row r="185" spans="1:32" x14ac:dyDescent="0.25">
      <c r="A185" s="279" t="str">
        <f>IF(ISBLANK('A4'!A185),"",'A4'!A185)</f>
        <v/>
      </c>
      <c r="B185" s="280" t="str">
        <f>IF(ISBLANK('A4'!C185),"",'A4'!C185)</f>
        <v/>
      </c>
      <c r="C185" s="281" t="str">
        <f>IF(ISBLANK('A4'!W185),"",'A4'!W185)</f>
        <v/>
      </c>
      <c r="D185" s="282"/>
      <c r="E185" s="283"/>
      <c r="F185" s="283"/>
      <c r="G185" s="283"/>
      <c r="H185" s="283"/>
      <c r="I185" s="283"/>
      <c r="J185" s="284"/>
      <c r="K185" s="501"/>
      <c r="L185" s="285"/>
      <c r="M185" s="286"/>
      <c r="N185" s="286"/>
      <c r="O185" s="286"/>
      <c r="P185" s="286"/>
      <c r="Q185" s="284"/>
      <c r="R185" s="283"/>
      <c r="S185" s="283"/>
      <c r="T185" s="283"/>
      <c r="U185" s="283"/>
      <c r="V185" s="285"/>
      <c r="X185" s="162">
        <f t="shared" si="17"/>
        <v>0</v>
      </c>
      <c r="Y185" s="158">
        <f t="shared" si="18"/>
        <v>0</v>
      </c>
      <c r="Z185" s="158">
        <f t="shared" si="19"/>
        <v>0</v>
      </c>
      <c r="AA185" s="959">
        <f t="shared" si="20"/>
        <v>0</v>
      </c>
      <c r="AC185" s="162">
        <f t="shared" si="21"/>
        <v>0</v>
      </c>
      <c r="AD185" s="158">
        <f t="shared" si="22"/>
        <v>0</v>
      </c>
      <c r="AE185" s="158">
        <f t="shared" si="23"/>
        <v>0</v>
      </c>
      <c r="AF185" s="163">
        <f t="shared" si="24"/>
        <v>0</v>
      </c>
    </row>
    <row r="186" spans="1:32" x14ac:dyDescent="0.25">
      <c r="A186" s="279" t="str">
        <f>IF(ISBLANK('A4'!A186),"",'A4'!A186)</f>
        <v/>
      </c>
      <c r="B186" s="280" t="str">
        <f>IF(ISBLANK('A4'!C186),"",'A4'!C186)</f>
        <v/>
      </c>
      <c r="C186" s="281" t="str">
        <f>IF(ISBLANK('A4'!W186),"",'A4'!W186)</f>
        <v/>
      </c>
      <c r="D186" s="282"/>
      <c r="E186" s="283"/>
      <c r="F186" s="283"/>
      <c r="G186" s="283"/>
      <c r="H186" s="283"/>
      <c r="I186" s="283"/>
      <c r="J186" s="284"/>
      <c r="K186" s="501"/>
      <c r="L186" s="285"/>
      <c r="M186" s="286"/>
      <c r="N186" s="286"/>
      <c r="O186" s="286"/>
      <c r="P186" s="286"/>
      <c r="Q186" s="284"/>
      <c r="R186" s="283"/>
      <c r="S186" s="283"/>
      <c r="T186" s="283"/>
      <c r="U186" s="283"/>
      <c r="V186" s="285"/>
      <c r="X186" s="162">
        <f t="shared" si="17"/>
        <v>0</v>
      </c>
      <c r="Y186" s="158">
        <f t="shared" si="18"/>
        <v>0</v>
      </c>
      <c r="Z186" s="158">
        <f t="shared" si="19"/>
        <v>0</v>
      </c>
      <c r="AA186" s="959">
        <f t="shared" si="20"/>
        <v>0</v>
      </c>
      <c r="AC186" s="162">
        <f t="shared" si="21"/>
        <v>0</v>
      </c>
      <c r="AD186" s="158">
        <f t="shared" si="22"/>
        <v>0</v>
      </c>
      <c r="AE186" s="158">
        <f t="shared" si="23"/>
        <v>0</v>
      </c>
      <c r="AF186" s="163">
        <f t="shared" si="24"/>
        <v>0</v>
      </c>
    </row>
    <row r="187" spans="1:32" x14ac:dyDescent="0.25">
      <c r="A187" s="279" t="str">
        <f>IF(ISBLANK('A4'!A187),"",'A4'!A187)</f>
        <v/>
      </c>
      <c r="B187" s="280" t="str">
        <f>IF(ISBLANK('A4'!C187),"",'A4'!C187)</f>
        <v/>
      </c>
      <c r="C187" s="281" t="str">
        <f>IF(ISBLANK('A4'!W187),"",'A4'!W187)</f>
        <v/>
      </c>
      <c r="D187" s="282"/>
      <c r="E187" s="283"/>
      <c r="F187" s="283"/>
      <c r="G187" s="283"/>
      <c r="H187" s="283"/>
      <c r="I187" s="283"/>
      <c r="J187" s="284"/>
      <c r="K187" s="501"/>
      <c r="L187" s="285"/>
      <c r="M187" s="286"/>
      <c r="N187" s="286"/>
      <c r="O187" s="286"/>
      <c r="P187" s="286"/>
      <c r="Q187" s="284"/>
      <c r="R187" s="283"/>
      <c r="S187" s="283"/>
      <c r="T187" s="283"/>
      <c r="U187" s="283"/>
      <c r="V187" s="285"/>
      <c r="X187" s="162">
        <f t="shared" si="17"/>
        <v>0</v>
      </c>
      <c r="Y187" s="158">
        <f t="shared" si="18"/>
        <v>0</v>
      </c>
      <c r="Z187" s="158">
        <f t="shared" si="19"/>
        <v>0</v>
      </c>
      <c r="AA187" s="959">
        <f t="shared" si="20"/>
        <v>0</v>
      </c>
      <c r="AC187" s="162">
        <f t="shared" si="21"/>
        <v>0</v>
      </c>
      <c r="AD187" s="158">
        <f t="shared" si="22"/>
        <v>0</v>
      </c>
      <c r="AE187" s="158">
        <f t="shared" si="23"/>
        <v>0</v>
      </c>
      <c r="AF187" s="163">
        <f t="shared" si="24"/>
        <v>0</v>
      </c>
    </row>
    <row r="188" spans="1:32" x14ac:dyDescent="0.25">
      <c r="A188" s="279" t="str">
        <f>IF(ISBLANK('A4'!A188),"",'A4'!A188)</f>
        <v/>
      </c>
      <c r="B188" s="280" t="str">
        <f>IF(ISBLANK('A4'!C188),"",'A4'!C188)</f>
        <v/>
      </c>
      <c r="C188" s="281" t="str">
        <f>IF(ISBLANK('A4'!W188),"",'A4'!W188)</f>
        <v/>
      </c>
      <c r="D188" s="282"/>
      <c r="E188" s="283"/>
      <c r="F188" s="283"/>
      <c r="G188" s="283"/>
      <c r="H188" s="283"/>
      <c r="I188" s="283"/>
      <c r="J188" s="284"/>
      <c r="K188" s="501"/>
      <c r="L188" s="285"/>
      <c r="M188" s="286"/>
      <c r="N188" s="286"/>
      <c r="O188" s="286"/>
      <c r="P188" s="286"/>
      <c r="Q188" s="284"/>
      <c r="R188" s="283"/>
      <c r="S188" s="283"/>
      <c r="T188" s="283"/>
      <c r="U188" s="283"/>
      <c r="V188" s="285"/>
      <c r="X188" s="162">
        <f t="shared" si="17"/>
        <v>0</v>
      </c>
      <c r="Y188" s="158">
        <f t="shared" si="18"/>
        <v>0</v>
      </c>
      <c r="Z188" s="158">
        <f t="shared" si="19"/>
        <v>0</v>
      </c>
      <c r="AA188" s="959">
        <f t="shared" si="20"/>
        <v>0</v>
      </c>
      <c r="AC188" s="162">
        <f t="shared" si="21"/>
        <v>0</v>
      </c>
      <c r="AD188" s="158">
        <f t="shared" si="22"/>
        <v>0</v>
      </c>
      <c r="AE188" s="158">
        <f t="shared" si="23"/>
        <v>0</v>
      </c>
      <c r="AF188" s="163">
        <f t="shared" si="24"/>
        <v>0</v>
      </c>
    </row>
    <row r="189" spans="1:32" x14ac:dyDescent="0.25">
      <c r="A189" s="279" t="str">
        <f>IF(ISBLANK('A4'!A189),"",'A4'!A189)</f>
        <v/>
      </c>
      <c r="B189" s="280" t="str">
        <f>IF(ISBLANK('A4'!C189),"",'A4'!C189)</f>
        <v/>
      </c>
      <c r="C189" s="281" t="str">
        <f>IF(ISBLANK('A4'!W189),"",'A4'!W189)</f>
        <v/>
      </c>
      <c r="D189" s="282"/>
      <c r="E189" s="283"/>
      <c r="F189" s="283"/>
      <c r="G189" s="283"/>
      <c r="H189" s="283"/>
      <c r="I189" s="283"/>
      <c r="J189" s="284"/>
      <c r="K189" s="501"/>
      <c r="L189" s="285"/>
      <c r="M189" s="286"/>
      <c r="N189" s="286"/>
      <c r="O189" s="286"/>
      <c r="P189" s="286"/>
      <c r="Q189" s="284"/>
      <c r="R189" s="283"/>
      <c r="S189" s="283"/>
      <c r="T189" s="283"/>
      <c r="U189" s="283"/>
      <c r="V189" s="285"/>
      <c r="X189" s="162">
        <f t="shared" si="17"/>
        <v>0</v>
      </c>
      <c r="Y189" s="158">
        <f t="shared" si="18"/>
        <v>0</v>
      </c>
      <c r="Z189" s="158">
        <f t="shared" si="19"/>
        <v>0</v>
      </c>
      <c r="AA189" s="959">
        <f t="shared" si="20"/>
        <v>0</v>
      </c>
      <c r="AC189" s="162">
        <f t="shared" si="21"/>
        <v>0</v>
      </c>
      <c r="AD189" s="158">
        <f t="shared" si="22"/>
        <v>0</v>
      </c>
      <c r="AE189" s="158">
        <f t="shared" si="23"/>
        <v>0</v>
      </c>
      <c r="AF189" s="163">
        <f t="shared" si="24"/>
        <v>0</v>
      </c>
    </row>
    <row r="190" spans="1:32" x14ac:dyDescent="0.25">
      <c r="A190" s="279" t="str">
        <f>IF(ISBLANK('A4'!A190),"",'A4'!A190)</f>
        <v/>
      </c>
      <c r="B190" s="280" t="str">
        <f>IF(ISBLANK('A4'!C190),"",'A4'!C190)</f>
        <v/>
      </c>
      <c r="C190" s="281" t="str">
        <f>IF(ISBLANK('A4'!W190),"",'A4'!W190)</f>
        <v/>
      </c>
      <c r="D190" s="282"/>
      <c r="E190" s="283"/>
      <c r="F190" s="283"/>
      <c r="G190" s="283"/>
      <c r="H190" s="283"/>
      <c r="I190" s="283"/>
      <c r="J190" s="284"/>
      <c r="K190" s="501"/>
      <c r="L190" s="285"/>
      <c r="M190" s="286"/>
      <c r="N190" s="286"/>
      <c r="O190" s="286"/>
      <c r="P190" s="286"/>
      <c r="Q190" s="284"/>
      <c r="R190" s="283"/>
      <c r="S190" s="283"/>
      <c r="T190" s="283"/>
      <c r="U190" s="283"/>
      <c r="V190" s="285"/>
      <c r="X190" s="162">
        <f t="shared" si="17"/>
        <v>0</v>
      </c>
      <c r="Y190" s="158">
        <f t="shared" si="18"/>
        <v>0</v>
      </c>
      <c r="Z190" s="158">
        <f t="shared" si="19"/>
        <v>0</v>
      </c>
      <c r="AA190" s="959">
        <f t="shared" si="20"/>
        <v>0</v>
      </c>
      <c r="AC190" s="162">
        <f t="shared" si="21"/>
        <v>0</v>
      </c>
      <c r="AD190" s="158">
        <f t="shared" si="22"/>
        <v>0</v>
      </c>
      <c r="AE190" s="158">
        <f t="shared" si="23"/>
        <v>0</v>
      </c>
      <c r="AF190" s="163">
        <f t="shared" si="24"/>
        <v>0</v>
      </c>
    </row>
    <row r="191" spans="1:32" x14ac:dyDescent="0.25">
      <c r="A191" s="279" t="str">
        <f>IF(ISBLANK('A4'!A191),"",'A4'!A191)</f>
        <v/>
      </c>
      <c r="B191" s="280" t="str">
        <f>IF(ISBLANK('A4'!C191),"",'A4'!C191)</f>
        <v/>
      </c>
      <c r="C191" s="281" t="str">
        <f>IF(ISBLANK('A4'!W191),"",'A4'!W191)</f>
        <v/>
      </c>
      <c r="D191" s="282"/>
      <c r="E191" s="283"/>
      <c r="F191" s="283"/>
      <c r="G191" s="283"/>
      <c r="H191" s="283"/>
      <c r="I191" s="283"/>
      <c r="J191" s="284"/>
      <c r="K191" s="501"/>
      <c r="L191" s="285"/>
      <c r="M191" s="286"/>
      <c r="N191" s="286"/>
      <c r="O191" s="286"/>
      <c r="P191" s="286"/>
      <c r="Q191" s="284"/>
      <c r="R191" s="283"/>
      <c r="S191" s="283"/>
      <c r="T191" s="283"/>
      <c r="U191" s="283"/>
      <c r="V191" s="285"/>
      <c r="X191" s="162">
        <f t="shared" si="17"/>
        <v>0</v>
      </c>
      <c r="Y191" s="158">
        <f t="shared" si="18"/>
        <v>0</v>
      </c>
      <c r="Z191" s="158">
        <f t="shared" si="19"/>
        <v>0</v>
      </c>
      <c r="AA191" s="959">
        <f t="shared" si="20"/>
        <v>0</v>
      </c>
      <c r="AC191" s="162">
        <f t="shared" si="21"/>
        <v>0</v>
      </c>
      <c r="AD191" s="158">
        <f t="shared" si="22"/>
        <v>0</v>
      </c>
      <c r="AE191" s="158">
        <f t="shared" si="23"/>
        <v>0</v>
      </c>
      <c r="AF191" s="163">
        <f t="shared" si="24"/>
        <v>0</v>
      </c>
    </row>
    <row r="192" spans="1:32" x14ac:dyDescent="0.25">
      <c r="A192" s="279" t="str">
        <f>IF(ISBLANK('A4'!A192),"",'A4'!A192)</f>
        <v/>
      </c>
      <c r="B192" s="280" t="str">
        <f>IF(ISBLANK('A4'!C192),"",'A4'!C192)</f>
        <v/>
      </c>
      <c r="C192" s="281" t="str">
        <f>IF(ISBLANK('A4'!W192),"",'A4'!W192)</f>
        <v/>
      </c>
      <c r="D192" s="282"/>
      <c r="E192" s="283"/>
      <c r="F192" s="283"/>
      <c r="G192" s="283"/>
      <c r="H192" s="283"/>
      <c r="I192" s="283"/>
      <c r="J192" s="284"/>
      <c r="K192" s="501"/>
      <c r="L192" s="285"/>
      <c r="M192" s="286"/>
      <c r="N192" s="286"/>
      <c r="O192" s="286"/>
      <c r="P192" s="286"/>
      <c r="Q192" s="284"/>
      <c r="R192" s="283"/>
      <c r="S192" s="283"/>
      <c r="T192" s="283"/>
      <c r="U192" s="283"/>
      <c r="V192" s="285"/>
      <c r="X192" s="162">
        <f t="shared" si="17"/>
        <v>0</v>
      </c>
      <c r="Y192" s="158">
        <f t="shared" si="18"/>
        <v>0</v>
      </c>
      <c r="Z192" s="158">
        <f t="shared" si="19"/>
        <v>0</v>
      </c>
      <c r="AA192" s="959">
        <f t="shared" si="20"/>
        <v>0</v>
      </c>
      <c r="AC192" s="162">
        <f t="shared" si="21"/>
        <v>0</v>
      </c>
      <c r="AD192" s="158">
        <f t="shared" si="22"/>
        <v>0</v>
      </c>
      <c r="AE192" s="158">
        <f t="shared" si="23"/>
        <v>0</v>
      </c>
      <c r="AF192" s="163">
        <f t="shared" si="24"/>
        <v>0</v>
      </c>
    </row>
    <row r="193" spans="1:32" x14ac:dyDescent="0.25">
      <c r="A193" s="279" t="str">
        <f>IF(ISBLANK('A4'!A193),"",'A4'!A193)</f>
        <v/>
      </c>
      <c r="B193" s="280" t="str">
        <f>IF(ISBLANK('A4'!C193),"",'A4'!C193)</f>
        <v/>
      </c>
      <c r="C193" s="281" t="str">
        <f>IF(ISBLANK('A4'!W193),"",'A4'!W193)</f>
        <v/>
      </c>
      <c r="D193" s="282"/>
      <c r="E193" s="283"/>
      <c r="F193" s="283"/>
      <c r="G193" s="283"/>
      <c r="H193" s="283"/>
      <c r="I193" s="283"/>
      <c r="J193" s="284"/>
      <c r="K193" s="501"/>
      <c r="L193" s="285"/>
      <c r="M193" s="286"/>
      <c r="N193" s="286"/>
      <c r="O193" s="286"/>
      <c r="P193" s="286"/>
      <c r="Q193" s="284"/>
      <c r="R193" s="283"/>
      <c r="S193" s="283"/>
      <c r="T193" s="283"/>
      <c r="U193" s="283"/>
      <c r="V193" s="285"/>
      <c r="X193" s="162">
        <f t="shared" si="17"/>
        <v>0</v>
      </c>
      <c r="Y193" s="158">
        <f t="shared" si="18"/>
        <v>0</v>
      </c>
      <c r="Z193" s="158">
        <f t="shared" si="19"/>
        <v>0</v>
      </c>
      <c r="AA193" s="959">
        <f t="shared" si="20"/>
        <v>0</v>
      </c>
      <c r="AC193" s="162">
        <f t="shared" si="21"/>
        <v>0</v>
      </c>
      <c r="AD193" s="158">
        <f t="shared" si="22"/>
        <v>0</v>
      </c>
      <c r="AE193" s="158">
        <f t="shared" si="23"/>
        <v>0</v>
      </c>
      <c r="AF193" s="163">
        <f t="shared" si="24"/>
        <v>0</v>
      </c>
    </row>
    <row r="194" spans="1:32" x14ac:dyDescent="0.25">
      <c r="A194" s="279" t="str">
        <f>IF(ISBLANK('A4'!A194),"",'A4'!A194)</f>
        <v/>
      </c>
      <c r="B194" s="280" t="str">
        <f>IF(ISBLANK('A4'!C194),"",'A4'!C194)</f>
        <v/>
      </c>
      <c r="C194" s="281" t="str">
        <f>IF(ISBLANK('A4'!W194),"",'A4'!W194)</f>
        <v/>
      </c>
      <c r="D194" s="282"/>
      <c r="E194" s="283"/>
      <c r="F194" s="283"/>
      <c r="G194" s="283"/>
      <c r="H194" s="283"/>
      <c r="I194" s="283"/>
      <c r="J194" s="284"/>
      <c r="K194" s="501"/>
      <c r="L194" s="285"/>
      <c r="M194" s="286"/>
      <c r="N194" s="286"/>
      <c r="O194" s="286"/>
      <c r="P194" s="286"/>
      <c r="Q194" s="284"/>
      <c r="R194" s="283"/>
      <c r="S194" s="283"/>
      <c r="T194" s="283"/>
      <c r="U194" s="283"/>
      <c r="V194" s="285"/>
      <c r="X194" s="162">
        <f t="shared" si="17"/>
        <v>0</v>
      </c>
      <c r="Y194" s="158">
        <f t="shared" si="18"/>
        <v>0</v>
      </c>
      <c r="Z194" s="158">
        <f t="shared" si="19"/>
        <v>0</v>
      </c>
      <c r="AA194" s="959">
        <f t="shared" si="20"/>
        <v>0</v>
      </c>
      <c r="AC194" s="162">
        <f t="shared" si="21"/>
        <v>0</v>
      </c>
      <c r="AD194" s="158">
        <f t="shared" si="22"/>
        <v>0</v>
      </c>
      <c r="AE194" s="158">
        <f t="shared" si="23"/>
        <v>0</v>
      </c>
      <c r="AF194" s="163">
        <f t="shared" si="24"/>
        <v>0</v>
      </c>
    </row>
    <row r="195" spans="1:32" x14ac:dyDescent="0.25">
      <c r="A195" s="279" t="str">
        <f>IF(ISBLANK('A4'!A195),"",'A4'!A195)</f>
        <v/>
      </c>
      <c r="B195" s="280" t="str">
        <f>IF(ISBLANK('A4'!C195),"",'A4'!C195)</f>
        <v/>
      </c>
      <c r="C195" s="281" t="str">
        <f>IF(ISBLANK('A4'!W195),"",'A4'!W195)</f>
        <v/>
      </c>
      <c r="D195" s="282"/>
      <c r="E195" s="283"/>
      <c r="F195" s="283"/>
      <c r="G195" s="283"/>
      <c r="H195" s="283"/>
      <c r="I195" s="283"/>
      <c r="J195" s="284"/>
      <c r="K195" s="501"/>
      <c r="L195" s="285"/>
      <c r="M195" s="286"/>
      <c r="N195" s="286"/>
      <c r="O195" s="286"/>
      <c r="P195" s="286"/>
      <c r="Q195" s="284"/>
      <c r="R195" s="283"/>
      <c r="S195" s="283"/>
      <c r="T195" s="283"/>
      <c r="U195" s="283"/>
      <c r="V195" s="285"/>
      <c r="X195" s="162">
        <f t="shared" si="17"/>
        <v>0</v>
      </c>
      <c r="Y195" s="158">
        <f t="shared" si="18"/>
        <v>0</v>
      </c>
      <c r="Z195" s="158">
        <f t="shared" si="19"/>
        <v>0</v>
      </c>
      <c r="AA195" s="959">
        <f t="shared" si="20"/>
        <v>0</v>
      </c>
      <c r="AC195" s="162">
        <f t="shared" si="21"/>
        <v>0</v>
      </c>
      <c r="AD195" s="158">
        <f t="shared" si="22"/>
        <v>0</v>
      </c>
      <c r="AE195" s="158">
        <f t="shared" si="23"/>
        <v>0</v>
      </c>
      <c r="AF195" s="163">
        <f t="shared" si="24"/>
        <v>0</v>
      </c>
    </row>
    <row r="196" spans="1:32" ht="15.75" thickBot="1" x14ac:dyDescent="0.3">
      <c r="A196" s="287" t="str">
        <f>IF(ISBLANK('A4'!A196),"",'A4'!A196)</f>
        <v/>
      </c>
      <c r="B196" s="288" t="str">
        <f>IF(ISBLANK('A4'!C196),"",'A4'!C196)</f>
        <v/>
      </c>
      <c r="C196" s="289" t="str">
        <f>IF(ISBLANK('A4'!W196),"",'A4'!W196)</f>
        <v/>
      </c>
      <c r="D196" s="290"/>
      <c r="E196" s="291"/>
      <c r="F196" s="291"/>
      <c r="G196" s="291"/>
      <c r="H196" s="291"/>
      <c r="I196" s="291"/>
      <c r="J196" s="292"/>
      <c r="K196" s="502"/>
      <c r="L196" s="293"/>
      <c r="M196" s="294"/>
      <c r="N196" s="294"/>
      <c r="O196" s="294"/>
      <c r="P196" s="294"/>
      <c r="Q196" s="292"/>
      <c r="R196" s="291"/>
      <c r="S196" s="291"/>
      <c r="T196" s="291"/>
      <c r="U196" s="291"/>
      <c r="V196" s="293"/>
      <c r="X196" s="164">
        <f t="shared" si="17"/>
        <v>0</v>
      </c>
      <c r="Y196" s="165">
        <f t="shared" si="18"/>
        <v>0</v>
      </c>
      <c r="Z196" s="165">
        <f t="shared" si="19"/>
        <v>0</v>
      </c>
      <c r="AA196" s="960">
        <f t="shared" si="20"/>
        <v>0</v>
      </c>
      <c r="AC196" s="164">
        <f t="shared" si="21"/>
        <v>0</v>
      </c>
      <c r="AD196" s="165">
        <f t="shared" si="22"/>
        <v>0</v>
      </c>
      <c r="AE196" s="165">
        <f t="shared" si="23"/>
        <v>0</v>
      </c>
      <c r="AF196" s="166">
        <f t="shared" si="24"/>
        <v>0</v>
      </c>
    </row>
  </sheetData>
  <sheetProtection algorithmName="SHA-512" hashValue="GjUqEGxkRIOadwpI/bcFzQWQFN9+5uL3tfveLVn/pIWNXYiCAaxyE/2C6oUYlyIhC0HQ1QO0uRacXb9n6tACIg==" saltValue="zfSVwcNTHXzVPjIC02EUcw==" spinCount="100000" sheet="1" objects="1" scenarios="1"/>
  <mergeCells count="10">
    <mergeCell ref="D13:I13"/>
    <mergeCell ref="J13:L13"/>
    <mergeCell ref="M13:P13"/>
    <mergeCell ref="D12:V12"/>
    <mergeCell ref="Q13:V13"/>
    <mergeCell ref="A9:C9"/>
    <mergeCell ref="A10:C10"/>
    <mergeCell ref="A12:A15"/>
    <mergeCell ref="B12:B15"/>
    <mergeCell ref="C12:C15"/>
  </mergeCells>
  <conditionalFormatting sqref="D17:I196">
    <cfRule type="expression" dxfId="37" priority="4">
      <formula>IF($AC17=0,FALSE,TRUE)</formula>
    </cfRule>
  </conditionalFormatting>
  <conditionalFormatting sqref="J17:L196">
    <cfRule type="expression" dxfId="36" priority="3">
      <formula>IF($AD17=0,FALSE,TRUE)</formula>
    </cfRule>
  </conditionalFormatting>
  <conditionalFormatting sqref="M17:P196">
    <cfRule type="expression" dxfId="35" priority="2">
      <formula>IF($AE17=0,FALSE,TRUE)</formula>
    </cfRule>
  </conditionalFormatting>
  <conditionalFormatting sqref="Q17:V196">
    <cfRule type="expression" dxfId="34" priority="1">
      <formula>IF($AF17=0,FALSE,TRUE)</formula>
    </cfRule>
  </conditionalFormatting>
  <dataValidations count="1">
    <dataValidation type="whole" operator="greaterThanOrEqual" allowBlank="1" showInputMessage="1" showErrorMessage="1" error="Please enter a whole number greater than or equal to 0." sqref="D17:V196" xr:uid="{00000000-0002-0000-1300-000000000000}">
      <formula1>0</formula1>
    </dataValidation>
  </dataValidations>
  <pageMargins left="0.7" right="0.7" top="0.75" bottom="0.75" header="0.3" footer="0.3"/>
  <pageSetup paperSize="5" scale="63" fitToHeight="0" orientation="landscape" r:id="rId1"/>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499984740745262"/>
    <pageSetUpPr fitToPage="1"/>
  </sheetPr>
  <dimension ref="B1:Q80"/>
  <sheetViews>
    <sheetView zoomScaleNormal="100" workbookViewId="0">
      <selection activeCell="R24" sqref="R24"/>
    </sheetView>
  </sheetViews>
  <sheetFormatPr defaultColWidth="9.140625" defaultRowHeight="15" x14ac:dyDescent="0.25"/>
  <cols>
    <col min="1" max="1" width="2.85546875" style="364" customWidth="1"/>
    <col min="2" max="2" width="57.7109375" style="364" bestFit="1" customWidth="1"/>
    <col min="3" max="4" width="12.7109375" style="364" customWidth="1"/>
    <col min="5" max="5" width="2.85546875" style="364" customWidth="1"/>
    <col min="6" max="10" width="12.7109375" style="364" customWidth="1"/>
    <col min="11" max="11" width="2.85546875" style="364" customWidth="1"/>
    <col min="12" max="16" width="12.7109375" style="364" customWidth="1"/>
    <col min="17" max="16384" width="9.140625" style="364"/>
  </cols>
  <sheetData>
    <row r="1" spans="2:17" s="363" customFormat="1" x14ac:dyDescent="0.25"/>
    <row r="2" spans="2:17" s="363" customFormat="1" x14ac:dyDescent="0.25"/>
    <row r="3" spans="2:17" s="363" customFormat="1" x14ac:dyDescent="0.25"/>
    <row r="4" spans="2:17" s="363" customFormat="1" x14ac:dyDescent="0.25"/>
    <row r="5" spans="2:17" s="363" customFormat="1" x14ac:dyDescent="0.25"/>
    <row r="6" spans="2:17" s="363" customFormat="1" x14ac:dyDescent="0.25"/>
    <row r="7" spans="2:17" s="363" customFormat="1" hidden="1" x14ac:dyDescent="0.25"/>
    <row r="8" spans="2:17" s="363" customFormat="1" hidden="1" x14ac:dyDescent="0.25"/>
    <row r="10" spans="2:17" ht="16.5" thickBot="1" x14ac:dyDescent="0.3">
      <c r="B10" s="1284" t="s">
        <v>831</v>
      </c>
      <c r="C10" s="1284"/>
      <c r="D10" s="1284"/>
      <c r="F10" s="1284" t="s">
        <v>832</v>
      </c>
      <c r="G10" s="1284"/>
      <c r="H10" s="1284"/>
      <c r="I10" s="1284"/>
      <c r="J10" s="1284"/>
      <c r="L10" s="1284" t="s">
        <v>952</v>
      </c>
      <c r="M10" s="1284"/>
      <c r="N10" s="1284"/>
      <c r="O10" s="1284"/>
      <c r="P10" s="1284"/>
      <c r="Q10" s="981"/>
    </row>
    <row r="11" spans="2:17" ht="15.75" x14ac:dyDescent="0.25">
      <c r="B11" s="18"/>
      <c r="C11" s="15"/>
      <c r="D11" s="365"/>
      <c r="F11" s="8"/>
      <c r="G11" s="15"/>
      <c r="H11" s="15"/>
      <c r="I11" s="15"/>
      <c r="J11" s="9"/>
      <c r="L11" s="8"/>
      <c r="M11" s="15"/>
      <c r="N11" s="15"/>
      <c r="O11" s="15"/>
      <c r="P11" s="9"/>
    </row>
    <row r="12" spans="2:17" ht="47.25" x14ac:dyDescent="0.25">
      <c r="B12" s="19" t="s">
        <v>38</v>
      </c>
      <c r="C12" s="21" t="s">
        <v>39</v>
      </c>
      <c r="D12" s="14" t="s">
        <v>103</v>
      </c>
      <c r="F12" s="10" t="s">
        <v>39</v>
      </c>
      <c r="G12" s="16" t="s">
        <v>104</v>
      </c>
      <c r="H12" s="16" t="s">
        <v>105</v>
      </c>
      <c r="I12" s="16" t="s">
        <v>106</v>
      </c>
      <c r="J12" s="14" t="s">
        <v>107</v>
      </c>
      <c r="L12" s="982" t="s">
        <v>953</v>
      </c>
      <c r="M12" s="16" t="s">
        <v>104</v>
      </c>
      <c r="N12" s="16" t="s">
        <v>105</v>
      </c>
      <c r="O12" s="16" t="s">
        <v>106</v>
      </c>
      <c r="P12" s="14" t="s">
        <v>107</v>
      </c>
    </row>
    <row r="13" spans="2:17" ht="16.5" thickBot="1" x14ac:dyDescent="0.3">
      <c r="B13" s="20"/>
      <c r="C13" s="17"/>
      <c r="D13" s="366"/>
      <c r="F13" s="12"/>
      <c r="G13" s="17"/>
      <c r="H13" s="17"/>
      <c r="I13" s="17"/>
      <c r="J13" s="13"/>
      <c r="L13" s="12"/>
      <c r="M13" s="17"/>
      <c r="N13" s="17"/>
      <c r="O13" s="17"/>
      <c r="P13" s="13"/>
    </row>
    <row r="14" spans="2:17" ht="15.75" thickBot="1" x14ac:dyDescent="0.3">
      <c r="B14" s="523" t="s">
        <v>40</v>
      </c>
      <c r="C14" s="524" t="s">
        <v>41</v>
      </c>
      <c r="D14" s="525" t="s">
        <v>42</v>
      </c>
      <c r="F14" s="529">
        <v>1</v>
      </c>
      <c r="G14" s="530">
        <v>20.74</v>
      </c>
      <c r="H14" s="530">
        <v>21.39</v>
      </c>
      <c r="I14" s="530">
        <v>22.56</v>
      </c>
      <c r="J14" s="531">
        <v>23.73</v>
      </c>
      <c r="L14" s="532" t="s">
        <v>41</v>
      </c>
      <c r="M14" s="533">
        <f>G36*1.08</f>
        <v>41.558399999999999</v>
      </c>
      <c r="N14" s="533">
        <f t="shared" ref="N14:P14" si="0">H36*1.08</f>
        <v>45.608400000000003</v>
      </c>
      <c r="O14" s="533">
        <f t="shared" si="0"/>
        <v>49.647600000000004</v>
      </c>
      <c r="P14" s="533">
        <f t="shared" si="0"/>
        <v>53.697600000000001</v>
      </c>
    </row>
    <row r="15" spans="2:17" ht="15.75" thickBot="1" x14ac:dyDescent="0.3">
      <c r="B15" s="526" t="s">
        <v>43</v>
      </c>
      <c r="C15" s="527">
        <v>7</v>
      </c>
      <c r="D15" s="528">
        <v>9</v>
      </c>
      <c r="F15" s="529">
        <v>2</v>
      </c>
      <c r="G15" s="530">
        <v>21.33</v>
      </c>
      <c r="H15" s="530">
        <v>22.03</v>
      </c>
      <c r="I15" s="530">
        <v>23.24</v>
      </c>
      <c r="J15" s="531">
        <v>24.43</v>
      </c>
      <c r="L15" s="532" t="s">
        <v>42</v>
      </c>
      <c r="M15" s="533">
        <f>G39*1.08</f>
        <v>43.232400000000005</v>
      </c>
      <c r="N15" s="533">
        <f t="shared" ref="N15:P15" si="1">H39*1.08</f>
        <v>47.033999999999999</v>
      </c>
      <c r="O15" s="533">
        <f t="shared" si="1"/>
        <v>50.835600000000007</v>
      </c>
      <c r="P15" s="533">
        <f t="shared" si="1"/>
        <v>54.637200000000007</v>
      </c>
    </row>
    <row r="16" spans="2:17" ht="15.75" thickBot="1" x14ac:dyDescent="0.3">
      <c r="B16" s="526" t="s">
        <v>44</v>
      </c>
      <c r="C16" s="527">
        <v>8</v>
      </c>
      <c r="D16" s="528">
        <v>10</v>
      </c>
      <c r="F16" s="529">
        <v>3</v>
      </c>
      <c r="G16" s="530">
        <v>21.72</v>
      </c>
      <c r="H16" s="530">
        <v>22.44</v>
      </c>
      <c r="I16" s="530">
        <v>23.7</v>
      </c>
      <c r="J16" s="531">
        <v>24.87</v>
      </c>
      <c r="L16" s="532" t="s">
        <v>51</v>
      </c>
      <c r="M16" s="533">
        <f>G42*1.08</f>
        <v>46.418399999999998</v>
      </c>
      <c r="N16" s="533">
        <f t="shared" ref="N16:P16" si="2">H42*1.08</f>
        <v>50.220000000000006</v>
      </c>
      <c r="O16" s="533">
        <f t="shared" si="2"/>
        <v>54.010800000000003</v>
      </c>
      <c r="P16" s="533">
        <f t="shared" si="2"/>
        <v>57.801600000000008</v>
      </c>
    </row>
    <row r="17" spans="2:16" ht="15.75" thickBot="1" x14ac:dyDescent="0.3">
      <c r="B17" s="523" t="s">
        <v>45</v>
      </c>
      <c r="C17" s="524" t="s">
        <v>41</v>
      </c>
      <c r="D17" s="525" t="s">
        <v>42</v>
      </c>
      <c r="F17" s="529">
        <v>4</v>
      </c>
      <c r="G17" s="920">
        <v>22.11</v>
      </c>
      <c r="H17" s="920">
        <v>22.89</v>
      </c>
      <c r="I17" s="920">
        <v>24.13</v>
      </c>
      <c r="J17" s="921">
        <v>25.38</v>
      </c>
      <c r="L17" s="532" t="s">
        <v>52</v>
      </c>
      <c r="M17" s="533">
        <f>G44*1.08</f>
        <v>48.103200000000001</v>
      </c>
      <c r="N17" s="533">
        <f t="shared" ref="N17:P17" si="3">H44*1.08</f>
        <v>51.699600000000004</v>
      </c>
      <c r="O17" s="533">
        <f t="shared" si="3"/>
        <v>55.285200000000003</v>
      </c>
      <c r="P17" s="533">
        <f t="shared" si="3"/>
        <v>58.881600000000006</v>
      </c>
    </row>
    <row r="18" spans="2:16" ht="15.75" thickBot="1" x14ac:dyDescent="0.3">
      <c r="B18" s="526" t="s">
        <v>459</v>
      </c>
      <c r="C18" s="527">
        <v>5</v>
      </c>
      <c r="D18" s="528">
        <v>7</v>
      </c>
      <c r="F18" s="529">
        <v>5</v>
      </c>
      <c r="G18" s="530">
        <v>22.94</v>
      </c>
      <c r="H18" s="530">
        <v>23.72</v>
      </c>
      <c r="I18" s="530">
        <v>24.98</v>
      </c>
      <c r="J18" s="531">
        <v>26.28</v>
      </c>
      <c r="L18" s="532" t="s">
        <v>94</v>
      </c>
      <c r="M18" s="533">
        <f>G53*1.08</f>
        <v>49.161600000000007</v>
      </c>
      <c r="N18" s="533">
        <f t="shared" ref="N18:P19" si="4">H53*1.08</f>
        <v>53.632800000000003</v>
      </c>
      <c r="O18" s="533">
        <f t="shared" si="4"/>
        <v>58.071600000000004</v>
      </c>
      <c r="P18" s="533">
        <f t="shared" si="4"/>
        <v>62.532000000000004</v>
      </c>
    </row>
    <row r="19" spans="2:16" ht="15.75" thickBot="1" x14ac:dyDescent="0.3">
      <c r="B19" s="526" t="s">
        <v>458</v>
      </c>
      <c r="C19" s="527">
        <v>7</v>
      </c>
      <c r="D19" s="528">
        <v>9</v>
      </c>
      <c r="F19" s="529">
        <v>6</v>
      </c>
      <c r="G19" s="530">
        <v>23.73</v>
      </c>
      <c r="H19" s="530">
        <v>24.54</v>
      </c>
      <c r="I19" s="530">
        <v>25.85</v>
      </c>
      <c r="J19" s="531">
        <v>27.19</v>
      </c>
      <c r="L19" s="532" t="s">
        <v>108</v>
      </c>
      <c r="M19" s="533">
        <f>G54*1.08</f>
        <v>51.9696</v>
      </c>
      <c r="N19" s="533">
        <f t="shared" si="4"/>
        <v>56.872799999999998</v>
      </c>
      <c r="O19" s="533">
        <f t="shared" si="4"/>
        <v>61.786800000000007</v>
      </c>
      <c r="P19" s="533">
        <f t="shared" si="4"/>
        <v>66.69</v>
      </c>
    </row>
    <row r="20" spans="2:16" ht="15.75" thickBot="1" x14ac:dyDescent="0.3">
      <c r="B20" s="526" t="s">
        <v>456</v>
      </c>
      <c r="C20" s="527">
        <v>10</v>
      </c>
      <c r="D20" s="528">
        <v>12</v>
      </c>
      <c r="F20" s="529">
        <v>7</v>
      </c>
      <c r="G20" s="530">
        <v>24.43</v>
      </c>
      <c r="H20" s="530">
        <v>25.24</v>
      </c>
      <c r="I20" s="530">
        <v>26.64</v>
      </c>
      <c r="J20" s="531">
        <v>28.04</v>
      </c>
      <c r="L20" s="532" t="s">
        <v>109</v>
      </c>
      <c r="M20" s="533">
        <v>55.62</v>
      </c>
      <c r="N20" s="533">
        <v>60.87</v>
      </c>
      <c r="O20" s="533">
        <v>66.12</v>
      </c>
      <c r="P20" s="534">
        <v>71.36</v>
      </c>
    </row>
    <row r="21" spans="2:16" ht="15.75" thickBot="1" x14ac:dyDescent="0.3">
      <c r="B21" s="526" t="s">
        <v>457</v>
      </c>
      <c r="C21" s="527">
        <v>12</v>
      </c>
      <c r="D21" s="528">
        <v>14</v>
      </c>
      <c r="F21" s="529">
        <v>8</v>
      </c>
      <c r="G21" s="530">
        <v>24.97</v>
      </c>
      <c r="H21" s="530">
        <v>25.84</v>
      </c>
      <c r="I21" s="530">
        <v>27.22</v>
      </c>
      <c r="J21" s="531">
        <v>28.62</v>
      </c>
    </row>
    <row r="22" spans="2:16" ht="15.75" thickBot="1" x14ac:dyDescent="0.3">
      <c r="B22" s="523" t="s">
        <v>47</v>
      </c>
      <c r="C22" s="524" t="s">
        <v>41</v>
      </c>
      <c r="D22" s="525" t="s">
        <v>42</v>
      </c>
      <c r="F22" s="529">
        <v>9</v>
      </c>
      <c r="G22" s="530">
        <v>25.55</v>
      </c>
      <c r="H22" s="530">
        <v>26.43</v>
      </c>
      <c r="I22" s="530">
        <v>27.83</v>
      </c>
      <c r="J22" s="531">
        <v>29.26</v>
      </c>
    </row>
    <row r="23" spans="2:16" ht="15.75" thickBot="1" x14ac:dyDescent="0.3">
      <c r="B23" s="526" t="s">
        <v>48</v>
      </c>
      <c r="C23" s="527">
        <v>11</v>
      </c>
      <c r="D23" s="528">
        <v>13</v>
      </c>
      <c r="F23" s="529">
        <v>10</v>
      </c>
      <c r="G23" s="530">
        <v>25.95</v>
      </c>
      <c r="H23" s="530">
        <v>26.83</v>
      </c>
      <c r="I23" s="530">
        <v>28.25</v>
      </c>
      <c r="J23" s="531">
        <v>29.76</v>
      </c>
    </row>
    <row r="24" spans="2:16" ht="15.75" thickBot="1" x14ac:dyDescent="0.3">
      <c r="B24" s="526" t="s">
        <v>49</v>
      </c>
      <c r="C24" s="527">
        <v>5</v>
      </c>
      <c r="D24" s="528">
        <v>7</v>
      </c>
      <c r="F24" s="529">
        <v>11</v>
      </c>
      <c r="G24" s="530">
        <v>27.54</v>
      </c>
      <c r="H24" s="530">
        <v>28.49</v>
      </c>
      <c r="I24" s="530">
        <v>30.03</v>
      </c>
      <c r="J24" s="531">
        <v>31.61</v>
      </c>
    </row>
    <row r="25" spans="2:16" ht="15.75" thickBot="1" x14ac:dyDescent="0.3">
      <c r="B25" s="526" t="s">
        <v>50</v>
      </c>
      <c r="C25" s="527">
        <v>6</v>
      </c>
      <c r="D25" s="528">
        <v>8</v>
      </c>
      <c r="F25" s="529">
        <v>12</v>
      </c>
      <c r="G25" s="530">
        <v>29.17</v>
      </c>
      <c r="H25" s="530">
        <v>30.18</v>
      </c>
      <c r="I25" s="530">
        <v>31.82</v>
      </c>
      <c r="J25" s="531">
        <v>33.49</v>
      </c>
    </row>
    <row r="26" spans="2:16" ht="15.75" thickBot="1" x14ac:dyDescent="0.3">
      <c r="B26" s="523" t="s">
        <v>451</v>
      </c>
      <c r="C26" s="524" t="s">
        <v>51</v>
      </c>
      <c r="D26" s="525" t="s">
        <v>52</v>
      </c>
      <c r="F26" s="529">
        <v>13</v>
      </c>
      <c r="G26" s="530">
        <v>30.75</v>
      </c>
      <c r="H26" s="530">
        <v>31.77</v>
      </c>
      <c r="I26" s="530">
        <v>33.54</v>
      </c>
      <c r="J26" s="531">
        <v>35.29</v>
      </c>
    </row>
    <row r="27" spans="2:16" ht="15.75" thickBot="1" x14ac:dyDescent="0.3">
      <c r="B27" s="526" t="s">
        <v>53</v>
      </c>
      <c r="C27" s="527">
        <v>10</v>
      </c>
      <c r="D27" s="528">
        <v>12</v>
      </c>
      <c r="F27" s="529">
        <v>14</v>
      </c>
      <c r="G27" s="530">
        <v>33.770000000000003</v>
      </c>
      <c r="H27" s="530">
        <v>34.9</v>
      </c>
      <c r="I27" s="530">
        <v>36.840000000000003</v>
      </c>
      <c r="J27" s="531">
        <v>38.770000000000003</v>
      </c>
    </row>
    <row r="28" spans="2:16" ht="15.75" thickBot="1" x14ac:dyDescent="0.3">
      <c r="B28" s="526" t="s">
        <v>54</v>
      </c>
      <c r="C28" s="527">
        <v>10</v>
      </c>
      <c r="D28" s="528">
        <v>12</v>
      </c>
      <c r="F28" s="529">
        <v>15</v>
      </c>
      <c r="G28" s="530">
        <v>37</v>
      </c>
      <c r="H28" s="530">
        <v>38.26</v>
      </c>
      <c r="I28" s="530">
        <v>40.4</v>
      </c>
      <c r="J28" s="531">
        <v>42.46</v>
      </c>
    </row>
    <row r="29" spans="2:16" ht="15.75" thickBot="1" x14ac:dyDescent="0.3">
      <c r="B29" s="526" t="s">
        <v>55</v>
      </c>
      <c r="C29" s="527">
        <v>8</v>
      </c>
      <c r="D29" s="528">
        <v>10</v>
      </c>
      <c r="F29" s="529">
        <v>16</v>
      </c>
      <c r="G29" s="530">
        <v>40.1</v>
      </c>
      <c r="H29" s="530">
        <v>41.48</v>
      </c>
      <c r="I29" s="530">
        <v>43.81</v>
      </c>
      <c r="J29" s="531">
        <v>46.03</v>
      </c>
    </row>
    <row r="30" spans="2:16" ht="15.75" thickBot="1" x14ac:dyDescent="0.3">
      <c r="B30" s="526" t="s">
        <v>56</v>
      </c>
      <c r="C30" s="527">
        <v>11</v>
      </c>
      <c r="D30" s="528">
        <v>13</v>
      </c>
      <c r="F30" s="529">
        <v>17</v>
      </c>
      <c r="G30" s="530">
        <v>44.03</v>
      </c>
      <c r="H30" s="530">
        <v>45.54</v>
      </c>
      <c r="I30" s="530">
        <v>48.04</v>
      </c>
      <c r="J30" s="531">
        <v>50.54</v>
      </c>
    </row>
    <row r="31" spans="2:16" ht="15.75" thickBot="1" x14ac:dyDescent="0.3">
      <c r="B31" s="523" t="s">
        <v>57</v>
      </c>
      <c r="C31" s="524" t="s">
        <v>58</v>
      </c>
      <c r="D31" s="525" t="s">
        <v>41</v>
      </c>
      <c r="F31" s="529">
        <v>18</v>
      </c>
      <c r="G31" s="530">
        <v>47.17</v>
      </c>
      <c r="H31" s="530">
        <v>48.74</v>
      </c>
      <c r="I31" s="530">
        <v>51.46</v>
      </c>
      <c r="J31" s="531">
        <v>54.17</v>
      </c>
    </row>
    <row r="32" spans="2:16" ht="15.75" thickBot="1" x14ac:dyDescent="0.3">
      <c r="B32" s="523" t="s">
        <v>59</v>
      </c>
      <c r="C32" s="524" t="s">
        <v>41</v>
      </c>
      <c r="D32" s="525" t="s">
        <v>42</v>
      </c>
      <c r="F32" s="529">
        <v>19</v>
      </c>
      <c r="G32" s="530">
        <v>50.24</v>
      </c>
      <c r="H32" s="530">
        <v>51.97</v>
      </c>
      <c r="I32" s="530">
        <v>54.86</v>
      </c>
      <c r="J32" s="531">
        <v>57.73</v>
      </c>
    </row>
    <row r="33" spans="2:10" ht="15.75" thickBot="1" x14ac:dyDescent="0.3">
      <c r="B33" s="523" t="s">
        <v>60</v>
      </c>
      <c r="C33" s="524" t="s">
        <v>51</v>
      </c>
      <c r="D33" s="525" t="s">
        <v>52</v>
      </c>
      <c r="F33" s="529">
        <v>20</v>
      </c>
      <c r="G33" s="530">
        <v>54.98</v>
      </c>
      <c r="H33" s="530">
        <v>56.86</v>
      </c>
      <c r="I33" s="530">
        <v>59.96</v>
      </c>
      <c r="J33" s="531">
        <v>63.11</v>
      </c>
    </row>
    <row r="34" spans="2:10" ht="15.75" thickBot="1" x14ac:dyDescent="0.3">
      <c r="B34" s="526" t="s">
        <v>452</v>
      </c>
      <c r="C34" s="527">
        <v>12</v>
      </c>
      <c r="D34" s="528">
        <v>14</v>
      </c>
      <c r="F34" s="532" t="s">
        <v>501</v>
      </c>
      <c r="G34" s="533">
        <v>32.840000000000003</v>
      </c>
      <c r="H34" s="533">
        <v>35.68</v>
      </c>
      <c r="I34" s="533">
        <v>38.51</v>
      </c>
      <c r="J34" s="534">
        <v>41.35</v>
      </c>
    </row>
    <row r="35" spans="2:10" ht="15.75" thickBot="1" x14ac:dyDescent="0.3">
      <c r="B35" s="526" t="s">
        <v>61</v>
      </c>
      <c r="C35" s="527">
        <v>10</v>
      </c>
      <c r="D35" s="528">
        <v>12</v>
      </c>
      <c r="F35" s="532" t="s">
        <v>517</v>
      </c>
      <c r="G35" s="533">
        <v>34.200000000000003</v>
      </c>
      <c r="H35" s="533">
        <v>37.06</v>
      </c>
      <c r="I35" s="533">
        <v>39.93</v>
      </c>
      <c r="J35" s="534">
        <v>42.79</v>
      </c>
    </row>
    <row r="36" spans="2:10" ht="15.75" thickBot="1" x14ac:dyDescent="0.3">
      <c r="B36" s="526" t="s">
        <v>62</v>
      </c>
      <c r="C36" s="527">
        <v>10</v>
      </c>
      <c r="D36" s="528">
        <v>12</v>
      </c>
      <c r="F36" s="532" t="s">
        <v>58</v>
      </c>
      <c r="G36" s="533">
        <v>38.479999999999997</v>
      </c>
      <c r="H36" s="533">
        <v>42.23</v>
      </c>
      <c r="I36" s="533">
        <v>45.97</v>
      </c>
      <c r="J36" s="534">
        <v>49.72</v>
      </c>
    </row>
    <row r="37" spans="2:10" ht="15.75" thickBot="1" x14ac:dyDescent="0.3">
      <c r="B37" s="526" t="s">
        <v>63</v>
      </c>
      <c r="C37" s="527">
        <v>9</v>
      </c>
      <c r="D37" s="528">
        <v>11</v>
      </c>
      <c r="F37" s="532" t="s">
        <v>692</v>
      </c>
      <c r="G37" s="533">
        <v>38.68</v>
      </c>
      <c r="H37" s="533">
        <v>41.53</v>
      </c>
      <c r="I37" s="533">
        <v>44.35</v>
      </c>
      <c r="J37" s="534">
        <v>47.2</v>
      </c>
    </row>
    <row r="38" spans="2:10" ht="15.75" thickBot="1" x14ac:dyDescent="0.3">
      <c r="B38" s="526" t="s">
        <v>64</v>
      </c>
      <c r="C38" s="527">
        <v>13</v>
      </c>
      <c r="D38" s="528">
        <v>14</v>
      </c>
      <c r="F38" s="532" t="s">
        <v>949</v>
      </c>
      <c r="G38" s="533">
        <v>38.68</v>
      </c>
      <c r="H38" s="533">
        <v>41.53</v>
      </c>
      <c r="I38" s="533">
        <v>44.35</v>
      </c>
      <c r="J38" s="534">
        <v>47.2</v>
      </c>
    </row>
    <row r="39" spans="2:10" ht="15.75" thickBot="1" x14ac:dyDescent="0.3">
      <c r="B39" s="526" t="s">
        <v>65</v>
      </c>
      <c r="C39" s="527">
        <v>9</v>
      </c>
      <c r="D39" s="528">
        <v>11</v>
      </c>
      <c r="F39" s="532" t="s">
        <v>41</v>
      </c>
      <c r="G39" s="533">
        <v>40.03</v>
      </c>
      <c r="H39" s="533">
        <v>43.55</v>
      </c>
      <c r="I39" s="533">
        <v>47.07</v>
      </c>
      <c r="J39" s="534">
        <v>50.59</v>
      </c>
    </row>
    <row r="40" spans="2:10" ht="15.75" thickBot="1" x14ac:dyDescent="0.3">
      <c r="B40" s="523" t="s">
        <v>500</v>
      </c>
      <c r="C40" s="524" t="s">
        <v>614</v>
      </c>
      <c r="D40" s="525" t="s">
        <v>52</v>
      </c>
      <c r="F40" s="532" t="s">
        <v>950</v>
      </c>
      <c r="G40" s="533">
        <v>40.909999999999997</v>
      </c>
      <c r="H40" s="533">
        <v>44.26</v>
      </c>
      <c r="I40" s="533">
        <v>47.62</v>
      </c>
      <c r="J40" s="534">
        <v>50.97</v>
      </c>
    </row>
    <row r="41" spans="2:10" ht="15.75" thickBot="1" x14ac:dyDescent="0.3">
      <c r="B41" s="526" t="s">
        <v>66</v>
      </c>
      <c r="C41" s="527">
        <v>10</v>
      </c>
      <c r="D41" s="528">
        <v>12</v>
      </c>
      <c r="F41" s="532" t="s">
        <v>951</v>
      </c>
      <c r="G41" s="533">
        <v>40.909999999999997</v>
      </c>
      <c r="H41" s="533">
        <v>44.26</v>
      </c>
      <c r="I41" s="533">
        <v>47.62</v>
      </c>
      <c r="J41" s="534">
        <v>50.97</v>
      </c>
    </row>
    <row r="42" spans="2:10" ht="15.75" thickBot="1" x14ac:dyDescent="0.3">
      <c r="B42" s="526" t="s">
        <v>67</v>
      </c>
      <c r="C42" s="527">
        <v>6</v>
      </c>
      <c r="D42" s="528">
        <v>8</v>
      </c>
      <c r="F42" s="532" t="s">
        <v>42</v>
      </c>
      <c r="G42" s="533">
        <v>42.98</v>
      </c>
      <c r="H42" s="533">
        <v>46.5</v>
      </c>
      <c r="I42" s="533">
        <v>50.01</v>
      </c>
      <c r="J42" s="534">
        <v>53.52</v>
      </c>
    </row>
    <row r="43" spans="2:10" ht="15.75" thickBot="1" x14ac:dyDescent="0.3">
      <c r="B43" s="526" t="s">
        <v>68</v>
      </c>
      <c r="C43" s="527">
        <v>13</v>
      </c>
      <c r="D43" s="528">
        <v>14</v>
      </c>
      <c r="F43" s="532" t="s">
        <v>614</v>
      </c>
      <c r="G43" s="533">
        <v>41.41</v>
      </c>
      <c r="H43" s="533">
        <v>44.52</v>
      </c>
      <c r="I43" s="533">
        <v>47.63</v>
      </c>
      <c r="J43" s="534">
        <v>50.74</v>
      </c>
    </row>
    <row r="44" spans="2:10" ht="15.75" thickBot="1" x14ac:dyDescent="0.3">
      <c r="B44" s="526" t="s">
        <v>453</v>
      </c>
      <c r="C44" s="527">
        <v>6</v>
      </c>
      <c r="D44" s="528">
        <v>8</v>
      </c>
      <c r="F44" s="532" t="s">
        <v>51</v>
      </c>
      <c r="G44" s="533">
        <v>44.54</v>
      </c>
      <c r="H44" s="533">
        <v>47.87</v>
      </c>
      <c r="I44" s="533">
        <v>51.19</v>
      </c>
      <c r="J44" s="534">
        <v>54.52</v>
      </c>
    </row>
    <row r="45" spans="2:10" ht="15.75" thickBot="1" x14ac:dyDescent="0.3">
      <c r="B45" s="526" t="s">
        <v>69</v>
      </c>
      <c r="C45" s="527">
        <v>10</v>
      </c>
      <c r="D45" s="528">
        <v>12</v>
      </c>
      <c r="F45" s="532" t="s">
        <v>503</v>
      </c>
      <c r="G45" s="533">
        <v>44.05</v>
      </c>
      <c r="H45" s="533">
        <v>46.97</v>
      </c>
      <c r="I45" s="533">
        <v>49.89</v>
      </c>
      <c r="J45" s="534">
        <v>52.82</v>
      </c>
    </row>
    <row r="46" spans="2:10" ht="15.75" thickBot="1" x14ac:dyDescent="0.3">
      <c r="B46" s="523" t="s">
        <v>70</v>
      </c>
      <c r="C46" s="524" t="s">
        <v>41</v>
      </c>
      <c r="D46" s="525" t="s">
        <v>42</v>
      </c>
      <c r="F46" s="532" t="s">
        <v>504</v>
      </c>
      <c r="G46" s="533">
        <v>44.05</v>
      </c>
      <c r="H46" s="533">
        <v>46.97</v>
      </c>
      <c r="I46" s="533">
        <v>49.89</v>
      </c>
      <c r="J46" s="534">
        <v>52.82</v>
      </c>
    </row>
    <row r="47" spans="2:10" ht="15.75" thickBot="1" x14ac:dyDescent="0.3">
      <c r="B47" s="523" t="s">
        <v>71</v>
      </c>
      <c r="C47" s="524" t="s">
        <v>41</v>
      </c>
      <c r="D47" s="525" t="s">
        <v>42</v>
      </c>
      <c r="F47" s="532" t="s">
        <v>502</v>
      </c>
      <c r="G47" s="533">
        <v>44.75</v>
      </c>
      <c r="H47" s="533">
        <v>48.47</v>
      </c>
      <c r="I47" s="533">
        <v>52.19</v>
      </c>
      <c r="J47" s="534">
        <v>55.91</v>
      </c>
    </row>
    <row r="48" spans="2:10" ht="15.75" thickBot="1" x14ac:dyDescent="0.3">
      <c r="B48" s="526" t="s">
        <v>72</v>
      </c>
      <c r="C48" s="527">
        <v>12</v>
      </c>
      <c r="D48" s="528">
        <v>14</v>
      </c>
      <c r="F48" s="532" t="s">
        <v>521</v>
      </c>
      <c r="G48" s="533">
        <v>45.96</v>
      </c>
      <c r="H48" s="533">
        <v>49.65</v>
      </c>
      <c r="I48" s="533">
        <v>53.35</v>
      </c>
      <c r="J48" s="534">
        <v>57.04</v>
      </c>
    </row>
    <row r="49" spans="2:10" ht="15.75" thickBot="1" x14ac:dyDescent="0.3">
      <c r="B49" s="526" t="s">
        <v>73</v>
      </c>
      <c r="C49" s="527">
        <v>9</v>
      </c>
      <c r="D49" s="528">
        <v>11</v>
      </c>
      <c r="F49" s="532" t="s">
        <v>522</v>
      </c>
      <c r="G49" s="533">
        <v>45.96</v>
      </c>
      <c r="H49" s="533">
        <v>49.65</v>
      </c>
      <c r="I49" s="533">
        <v>53.35</v>
      </c>
      <c r="J49" s="534">
        <v>57.04</v>
      </c>
    </row>
    <row r="50" spans="2:10" ht="15.75" thickBot="1" x14ac:dyDescent="0.3">
      <c r="B50" s="526" t="s">
        <v>74</v>
      </c>
      <c r="C50" s="527">
        <v>3</v>
      </c>
      <c r="D50" s="528">
        <v>5</v>
      </c>
      <c r="F50" s="532" t="s">
        <v>518</v>
      </c>
      <c r="G50" s="533">
        <v>49.2</v>
      </c>
      <c r="H50" s="533">
        <v>53.96</v>
      </c>
      <c r="I50" s="533">
        <v>58.71</v>
      </c>
      <c r="J50" s="534">
        <v>63.47</v>
      </c>
    </row>
    <row r="51" spans="2:10" ht="15.75" thickBot="1" x14ac:dyDescent="0.3">
      <c r="B51" s="523" t="s">
        <v>75</v>
      </c>
      <c r="C51" s="524" t="s">
        <v>692</v>
      </c>
      <c r="D51" s="525" t="s">
        <v>950</v>
      </c>
      <c r="F51" s="532" t="s">
        <v>519</v>
      </c>
      <c r="G51" s="533">
        <v>45.52</v>
      </c>
      <c r="H51" s="533">
        <v>47.92</v>
      </c>
      <c r="I51" s="533">
        <v>50.31</v>
      </c>
      <c r="J51" s="534">
        <v>52.68</v>
      </c>
    </row>
    <row r="52" spans="2:10" ht="15.75" thickBot="1" x14ac:dyDescent="0.3">
      <c r="B52" s="526" t="s">
        <v>76</v>
      </c>
      <c r="C52" s="527">
        <v>3</v>
      </c>
      <c r="D52" s="528">
        <v>5</v>
      </c>
      <c r="F52" s="532" t="s">
        <v>520</v>
      </c>
      <c r="G52" s="533">
        <v>47.24</v>
      </c>
      <c r="H52" s="533">
        <v>50.46</v>
      </c>
      <c r="I52" s="533">
        <v>53.67</v>
      </c>
      <c r="J52" s="534">
        <v>56.89</v>
      </c>
    </row>
    <row r="53" spans="2:10" ht="15.75" thickBot="1" x14ac:dyDescent="0.3">
      <c r="B53" s="523" t="s">
        <v>123</v>
      </c>
      <c r="C53" s="524" t="s">
        <v>501</v>
      </c>
      <c r="D53" s="525" t="s">
        <v>517</v>
      </c>
      <c r="F53" s="532" t="s">
        <v>52</v>
      </c>
      <c r="G53" s="533">
        <v>45.52</v>
      </c>
      <c r="H53" s="533">
        <v>49.66</v>
      </c>
      <c r="I53" s="533">
        <v>53.77</v>
      </c>
      <c r="J53" s="534">
        <v>57.9</v>
      </c>
    </row>
    <row r="54" spans="2:10" ht="15.75" thickBot="1" x14ac:dyDescent="0.3">
      <c r="B54" s="523" t="s">
        <v>454</v>
      </c>
      <c r="C54" s="524" t="s">
        <v>502</v>
      </c>
      <c r="D54" s="525" t="s">
        <v>518</v>
      </c>
      <c r="F54" s="532" t="s">
        <v>94</v>
      </c>
      <c r="G54" s="533">
        <v>48.12</v>
      </c>
      <c r="H54" s="533">
        <v>52.66</v>
      </c>
      <c r="I54" s="533">
        <v>57.21</v>
      </c>
      <c r="J54" s="534">
        <v>61.75</v>
      </c>
    </row>
    <row r="55" spans="2:10" ht="15.75" thickBot="1" x14ac:dyDescent="0.3">
      <c r="B55" s="523" t="s">
        <v>77</v>
      </c>
      <c r="C55" s="524" t="s">
        <v>503</v>
      </c>
      <c r="D55" s="525" t="s">
        <v>52</v>
      </c>
      <c r="F55" s="532" t="s">
        <v>108</v>
      </c>
      <c r="G55" s="533">
        <v>51.11</v>
      </c>
      <c r="H55" s="533">
        <v>55.93</v>
      </c>
      <c r="I55" s="533">
        <v>60.75</v>
      </c>
      <c r="J55" s="534">
        <v>65.58</v>
      </c>
    </row>
    <row r="56" spans="2:10" ht="15.75" thickBot="1" x14ac:dyDescent="0.3">
      <c r="B56" s="526" t="s">
        <v>78</v>
      </c>
      <c r="C56" s="527">
        <v>7</v>
      </c>
      <c r="D56" s="528">
        <v>9</v>
      </c>
      <c r="F56" s="532" t="s">
        <v>109</v>
      </c>
      <c r="G56" s="533">
        <v>55.62</v>
      </c>
      <c r="H56" s="533">
        <v>60.87</v>
      </c>
      <c r="I56" s="533">
        <v>66.12</v>
      </c>
      <c r="J56" s="534">
        <v>71.36</v>
      </c>
    </row>
    <row r="57" spans="2:10" ht="15.75" thickBot="1" x14ac:dyDescent="0.3">
      <c r="B57" s="523" t="s">
        <v>79</v>
      </c>
      <c r="C57" s="524" t="s">
        <v>504</v>
      </c>
      <c r="D57" s="525" t="s">
        <v>52</v>
      </c>
    </row>
    <row r="58" spans="2:10" ht="15.75" thickBot="1" x14ac:dyDescent="0.3">
      <c r="B58" s="526" t="s">
        <v>80</v>
      </c>
      <c r="C58" s="527">
        <v>12</v>
      </c>
      <c r="D58" s="528">
        <v>14</v>
      </c>
    </row>
    <row r="59" spans="2:10" ht="15.75" thickBot="1" x14ac:dyDescent="0.3">
      <c r="B59" s="526" t="s">
        <v>81</v>
      </c>
      <c r="C59" s="527">
        <v>14</v>
      </c>
      <c r="D59" s="528">
        <v>15</v>
      </c>
    </row>
    <row r="60" spans="2:10" ht="15.75" thickBot="1" x14ac:dyDescent="0.3">
      <c r="B60" s="526" t="s">
        <v>82</v>
      </c>
      <c r="C60" s="527">
        <v>10</v>
      </c>
      <c r="D60" s="528">
        <v>12</v>
      </c>
    </row>
    <row r="61" spans="2:10" ht="15.75" thickBot="1" x14ac:dyDescent="0.3">
      <c r="B61" s="526" t="s">
        <v>83</v>
      </c>
      <c r="C61" s="527">
        <v>14</v>
      </c>
      <c r="D61" s="528">
        <v>15</v>
      </c>
    </row>
    <row r="62" spans="2:10" ht="15.75" thickBot="1" x14ac:dyDescent="0.3">
      <c r="B62" s="526" t="s">
        <v>84</v>
      </c>
      <c r="C62" s="527">
        <v>10</v>
      </c>
      <c r="D62" s="528">
        <v>12</v>
      </c>
    </row>
    <row r="63" spans="2:10" ht="15.75" thickBot="1" x14ac:dyDescent="0.3">
      <c r="B63" s="526" t="s">
        <v>85</v>
      </c>
      <c r="C63" s="527">
        <v>12</v>
      </c>
      <c r="D63" s="528">
        <v>14</v>
      </c>
    </row>
    <row r="64" spans="2:10" ht="15.75" thickBot="1" x14ac:dyDescent="0.3">
      <c r="B64" s="526" t="s">
        <v>86</v>
      </c>
      <c r="C64" s="527">
        <v>11</v>
      </c>
      <c r="D64" s="528">
        <v>13</v>
      </c>
    </row>
    <row r="65" spans="2:4" ht="15.75" thickBot="1" x14ac:dyDescent="0.3">
      <c r="B65" s="526" t="s">
        <v>87</v>
      </c>
      <c r="C65" s="527">
        <v>10</v>
      </c>
      <c r="D65" s="528">
        <v>12</v>
      </c>
    </row>
    <row r="66" spans="2:4" ht="15.75" thickBot="1" x14ac:dyDescent="0.3">
      <c r="B66" s="526" t="s">
        <v>88</v>
      </c>
      <c r="C66" s="527">
        <v>5</v>
      </c>
      <c r="D66" s="528">
        <v>7</v>
      </c>
    </row>
    <row r="67" spans="2:4" ht="15.75" thickBot="1" x14ac:dyDescent="0.3">
      <c r="B67" s="526" t="s">
        <v>89</v>
      </c>
      <c r="C67" s="527">
        <v>9</v>
      </c>
      <c r="D67" s="528">
        <v>11</v>
      </c>
    </row>
    <row r="68" spans="2:4" ht="15.75" thickBot="1" x14ac:dyDescent="0.3">
      <c r="B68" s="526" t="s">
        <v>90</v>
      </c>
      <c r="C68" s="527">
        <v>11</v>
      </c>
      <c r="D68" s="528">
        <v>13</v>
      </c>
    </row>
    <row r="69" spans="2:4" ht="15.75" thickBot="1" x14ac:dyDescent="0.3">
      <c r="B69" s="526" t="s">
        <v>91</v>
      </c>
      <c r="C69" s="527">
        <v>10</v>
      </c>
      <c r="D69" s="528">
        <v>12</v>
      </c>
    </row>
    <row r="70" spans="2:4" ht="15.75" thickBot="1" x14ac:dyDescent="0.3">
      <c r="B70" s="526" t="s">
        <v>92</v>
      </c>
      <c r="C70" s="527">
        <v>11</v>
      </c>
      <c r="D70" s="528">
        <v>13</v>
      </c>
    </row>
    <row r="71" spans="2:4" ht="15.75" thickBot="1" x14ac:dyDescent="0.3">
      <c r="B71" s="523" t="s">
        <v>93</v>
      </c>
      <c r="C71" s="524" t="s">
        <v>519</v>
      </c>
      <c r="D71" s="525" t="s">
        <v>520</v>
      </c>
    </row>
    <row r="72" spans="2:4" ht="15.75" thickBot="1" x14ac:dyDescent="0.3">
      <c r="B72" s="523" t="s">
        <v>95</v>
      </c>
      <c r="C72" s="524" t="s">
        <v>41</v>
      </c>
      <c r="D72" s="525" t="s">
        <v>42</v>
      </c>
    </row>
    <row r="73" spans="2:4" ht="15.75" thickBot="1" x14ac:dyDescent="0.3">
      <c r="B73" s="526" t="s">
        <v>455</v>
      </c>
      <c r="C73" s="527">
        <v>10</v>
      </c>
      <c r="D73" s="528">
        <v>12</v>
      </c>
    </row>
    <row r="74" spans="2:4" ht="15.75" thickBot="1" x14ac:dyDescent="0.3">
      <c r="B74" s="523" t="s">
        <v>96</v>
      </c>
      <c r="C74" s="524" t="s">
        <v>949</v>
      </c>
      <c r="D74" s="525" t="s">
        <v>951</v>
      </c>
    </row>
    <row r="75" spans="2:4" ht="15.75" thickBot="1" x14ac:dyDescent="0.3">
      <c r="B75" s="526" t="s">
        <v>97</v>
      </c>
      <c r="C75" s="527">
        <v>10</v>
      </c>
      <c r="D75" s="528">
        <v>12</v>
      </c>
    </row>
    <row r="76" spans="2:4" ht="15.75" thickBot="1" x14ac:dyDescent="0.3">
      <c r="B76" s="526" t="s">
        <v>98</v>
      </c>
      <c r="C76" s="527">
        <v>6</v>
      </c>
      <c r="D76" s="528">
        <v>8</v>
      </c>
    </row>
    <row r="77" spans="2:4" ht="15.75" thickBot="1" x14ac:dyDescent="0.3">
      <c r="B77" s="526" t="s">
        <v>99</v>
      </c>
      <c r="C77" s="527">
        <v>11</v>
      </c>
      <c r="D77" s="528">
        <v>13</v>
      </c>
    </row>
    <row r="78" spans="2:4" ht="15.75" thickBot="1" x14ac:dyDescent="0.3">
      <c r="B78" s="526" t="s">
        <v>100</v>
      </c>
      <c r="C78" s="527">
        <v>11</v>
      </c>
      <c r="D78" s="528">
        <v>13</v>
      </c>
    </row>
    <row r="79" spans="2:4" ht="15.75" thickBot="1" x14ac:dyDescent="0.3">
      <c r="B79" s="526" t="s">
        <v>101</v>
      </c>
      <c r="C79" s="527">
        <v>10</v>
      </c>
      <c r="D79" s="528">
        <v>12</v>
      </c>
    </row>
    <row r="80" spans="2:4" ht="15.75" thickBot="1" x14ac:dyDescent="0.3">
      <c r="B80" s="526" t="s">
        <v>102</v>
      </c>
      <c r="C80" s="527">
        <v>12</v>
      </c>
      <c r="D80" s="528">
        <v>14</v>
      </c>
    </row>
  </sheetData>
  <sheetProtection algorithmName="SHA-512" hashValue="8DwPnQLC8TdpaFlKV5A1odU7AKCpnMnsmAtYvOhIpRZd85SAm2+UVT5L27gmF1HNDTDKGLqoghjKiGT4cfg46g==" saltValue="VgAEE7EDIFRePtnpZCaLWQ==" spinCount="100000" sheet="1" objects="1" scenarios="1"/>
  <sortState ref="B15:D80">
    <sortCondition ref="B14"/>
  </sortState>
  <mergeCells count="3">
    <mergeCell ref="B10:D10"/>
    <mergeCell ref="F10:J10"/>
    <mergeCell ref="L10:P10"/>
  </mergeCells>
  <pageMargins left="0.7" right="0.7" top="0.75" bottom="0.75" header="0.3" footer="0.3"/>
  <pageSetup paperSize="5" scale="43"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0.14999847407452621"/>
    <pageSetUpPr fitToPage="1"/>
  </sheetPr>
  <dimension ref="B1:O50"/>
  <sheetViews>
    <sheetView topLeftCell="A5" zoomScaleNormal="100" workbookViewId="0">
      <selection activeCell="S22" sqref="S22"/>
    </sheetView>
  </sheetViews>
  <sheetFormatPr defaultColWidth="9.140625" defaultRowHeight="15" customHeight="1" x14ac:dyDescent="0.25"/>
  <cols>
    <col min="1" max="1" width="2.85546875" style="364" customWidth="1"/>
    <col min="2" max="2" width="51.28515625" style="364" bestFit="1" customWidth="1"/>
    <col min="3" max="3" width="12.7109375" style="364" customWidth="1"/>
    <col min="4" max="8" width="10.7109375" style="364" customWidth="1"/>
    <col min="9" max="9" width="2.85546875" style="364" customWidth="1"/>
    <col min="10" max="10" width="12.7109375" style="364" customWidth="1"/>
    <col min="11" max="15" width="10.7109375" style="364" customWidth="1"/>
    <col min="16" max="16384" width="9.140625" style="364"/>
  </cols>
  <sheetData>
    <row r="1" spans="2:15" s="363" customFormat="1" ht="15" customHeight="1" x14ac:dyDescent="0.25"/>
    <row r="2" spans="2:15" s="363" customFormat="1" ht="15" customHeight="1" x14ac:dyDescent="0.25"/>
    <row r="3" spans="2:15" s="363" customFormat="1" ht="15" customHeight="1" x14ac:dyDescent="0.25"/>
    <row r="4" spans="2:15" s="363" customFormat="1" ht="15" customHeight="1" x14ac:dyDescent="0.25"/>
    <row r="5" spans="2:15" s="363" customFormat="1" ht="15" customHeight="1" x14ac:dyDescent="0.25"/>
    <row r="6" spans="2:15" s="363" customFormat="1" ht="15" customHeight="1" x14ac:dyDescent="0.25"/>
    <row r="7" spans="2:15" s="363" customFormat="1" ht="15" customHeight="1" x14ac:dyDescent="0.25"/>
    <row r="8" spans="2:15" s="363" customFormat="1" ht="15" customHeight="1" x14ac:dyDescent="0.25"/>
    <row r="10" spans="2:15" ht="15" customHeight="1" thickBot="1" x14ac:dyDescent="0.3">
      <c r="B10" s="1285" t="s">
        <v>834</v>
      </c>
      <c r="C10" s="1285"/>
      <c r="D10" s="1285"/>
      <c r="E10" s="1285"/>
      <c r="F10" s="1285"/>
      <c r="G10" s="1285"/>
      <c r="H10" s="1285"/>
      <c r="J10" s="1285" t="s">
        <v>833</v>
      </c>
      <c r="K10" s="1285"/>
      <c r="L10" s="1285"/>
      <c r="M10" s="1285"/>
      <c r="N10" s="1285"/>
      <c r="O10" s="1285"/>
    </row>
    <row r="11" spans="2:15" ht="15" customHeight="1" x14ac:dyDescent="0.25">
      <c r="B11" s="18"/>
      <c r="C11" s="15"/>
      <c r="D11" s="9"/>
      <c r="E11" s="9"/>
      <c r="F11" s="9"/>
      <c r="G11" s="9"/>
      <c r="H11" s="365"/>
      <c r="J11" s="8"/>
      <c r="K11" s="15"/>
      <c r="L11" s="15"/>
      <c r="M11" s="15"/>
      <c r="N11" s="9"/>
      <c r="O11" s="9"/>
    </row>
    <row r="12" spans="2:15" ht="15" customHeight="1" x14ac:dyDescent="0.25">
      <c r="B12" s="19" t="s">
        <v>38</v>
      </c>
      <c r="C12" s="21" t="s">
        <v>39</v>
      </c>
      <c r="D12" s="11" t="s">
        <v>30</v>
      </c>
      <c r="E12" s="11" t="s">
        <v>33</v>
      </c>
      <c r="F12" s="11" t="s">
        <v>34</v>
      </c>
      <c r="G12" s="11" t="s">
        <v>35</v>
      </c>
      <c r="H12" s="14" t="s">
        <v>126</v>
      </c>
      <c r="J12" s="10" t="s">
        <v>39</v>
      </c>
      <c r="K12" s="16" t="s">
        <v>30</v>
      </c>
      <c r="L12" s="16" t="s">
        <v>33</v>
      </c>
      <c r="M12" s="16" t="s">
        <v>34</v>
      </c>
      <c r="N12" s="14" t="s">
        <v>35</v>
      </c>
      <c r="O12" s="14" t="s">
        <v>126</v>
      </c>
    </row>
    <row r="13" spans="2:15" ht="15" customHeight="1" thickBot="1" x14ac:dyDescent="0.3">
      <c r="B13" s="20"/>
      <c r="C13" s="17"/>
      <c r="D13" s="13"/>
      <c r="E13" s="13"/>
      <c r="F13" s="13"/>
      <c r="G13" s="13"/>
      <c r="H13" s="366"/>
      <c r="J13" s="12"/>
      <c r="K13" s="17"/>
      <c r="L13" s="17"/>
      <c r="M13" s="17"/>
      <c r="N13" s="13"/>
      <c r="O13" s="13"/>
    </row>
    <row r="14" spans="2:15" ht="15" customHeight="1" thickBot="1" x14ac:dyDescent="0.3">
      <c r="B14" s="24" t="s">
        <v>127</v>
      </c>
      <c r="C14" s="23">
        <v>14</v>
      </c>
      <c r="D14" s="504">
        <f>VLOOKUP(C14,$J$14:$O$47,2,FALSE)</f>
        <v>31.442699999999999</v>
      </c>
      <c r="E14" s="504">
        <f>VLOOKUP(C14,$J$14:$O$47,3,FALSE)</f>
        <v>32.315100000000001</v>
      </c>
      <c r="F14" s="504">
        <f>VLOOKUP(C14,$J$14:$O$47,4,FALSE)</f>
        <v>33.216900000000003</v>
      </c>
      <c r="G14" s="504">
        <f>VLOOKUP(C14,$J$14:$O$47,5,FALSE)</f>
        <v>34.1496</v>
      </c>
      <c r="H14" s="504">
        <f>VLOOKUP(C14,$J$14:$O$47,6,FALSE)</f>
        <v>35.540300000000002</v>
      </c>
      <c r="J14" s="961">
        <v>1</v>
      </c>
      <c r="K14" s="503">
        <v>22.357399999999998</v>
      </c>
      <c r="L14" s="503">
        <v>22.927099999999999</v>
      </c>
      <c r="M14" s="503">
        <v>23.516100000000002</v>
      </c>
      <c r="N14" s="503">
        <v>24.124099999999999</v>
      </c>
      <c r="O14" s="503">
        <v>25.0351</v>
      </c>
    </row>
    <row r="15" spans="2:15" ht="15" customHeight="1" thickBot="1" x14ac:dyDescent="0.3">
      <c r="B15" s="24" t="s">
        <v>128</v>
      </c>
      <c r="C15" s="23">
        <v>9</v>
      </c>
      <c r="D15" s="504">
        <f t="shared" ref="D15:D50" si="0">VLOOKUP(C15,$J$14:$O$47,2,FALSE)</f>
        <v>27.483000000000001</v>
      </c>
      <c r="E15" s="504">
        <f t="shared" ref="E15:E50" si="1">VLOOKUP(C15,$J$14:$O$47,3,FALSE)</f>
        <v>28.224599999999999</v>
      </c>
      <c r="F15" s="504">
        <f t="shared" ref="F15:F50" si="2">VLOOKUP(C15,$J$14:$O$47,4,FALSE)</f>
        <v>28.989699999999999</v>
      </c>
      <c r="G15" s="504">
        <f t="shared" ref="G15:G50" si="3">VLOOKUP(C15,$J$14:$O$47,5,FALSE)</f>
        <v>29.780899999999999</v>
      </c>
      <c r="H15" s="504">
        <f t="shared" ref="H15:H50" si="4">VLOOKUP(C15,$J$14:$O$47,6,FALSE)</f>
        <v>30.963000000000001</v>
      </c>
      <c r="J15" s="961">
        <v>2</v>
      </c>
      <c r="K15" s="503">
        <v>22.927099999999999</v>
      </c>
      <c r="L15" s="503">
        <v>23.516100000000002</v>
      </c>
      <c r="M15" s="503">
        <v>24.124099999999999</v>
      </c>
      <c r="N15" s="503">
        <v>24.752300000000002</v>
      </c>
      <c r="O15" s="503">
        <v>25.693300000000001</v>
      </c>
    </row>
    <row r="16" spans="2:15" ht="15" customHeight="1" thickBot="1" x14ac:dyDescent="0.3">
      <c r="B16" s="24" t="s">
        <v>129</v>
      </c>
      <c r="C16" s="23">
        <v>15</v>
      </c>
      <c r="D16" s="504">
        <f t="shared" si="0"/>
        <v>32.315100000000001</v>
      </c>
      <c r="E16" s="504">
        <f t="shared" si="1"/>
        <v>33.216900000000003</v>
      </c>
      <c r="F16" s="504">
        <f t="shared" si="2"/>
        <v>34.1496</v>
      </c>
      <c r="G16" s="504">
        <f t="shared" si="3"/>
        <v>35.112099999999998</v>
      </c>
      <c r="H16" s="504">
        <f t="shared" si="4"/>
        <v>36.549999999999997</v>
      </c>
      <c r="J16" s="961">
        <v>3</v>
      </c>
      <c r="K16" s="503">
        <v>23.516100000000002</v>
      </c>
      <c r="L16" s="503">
        <v>24.124099999999999</v>
      </c>
      <c r="M16" s="503">
        <v>24.752300000000002</v>
      </c>
      <c r="N16" s="503">
        <v>25.401900000000001</v>
      </c>
      <c r="O16" s="503">
        <v>26.373899999999999</v>
      </c>
    </row>
    <row r="17" spans="2:15" ht="15" customHeight="1" thickBot="1" x14ac:dyDescent="0.3">
      <c r="B17" s="24" t="s">
        <v>130</v>
      </c>
      <c r="C17" s="23">
        <v>26</v>
      </c>
      <c r="D17" s="504">
        <f t="shared" si="0"/>
        <v>44.167900000000003</v>
      </c>
      <c r="E17" s="504">
        <f t="shared" si="1"/>
        <v>45.4876</v>
      </c>
      <c r="F17" s="504">
        <f t="shared" si="2"/>
        <v>46.851900000000001</v>
      </c>
      <c r="G17" s="504">
        <f t="shared" si="3"/>
        <v>48.261699999999998</v>
      </c>
      <c r="H17" s="504">
        <f t="shared" si="4"/>
        <v>50.357900000000001</v>
      </c>
      <c r="J17" s="961">
        <v>4</v>
      </c>
      <c r="K17" s="503">
        <v>24.124099999999999</v>
      </c>
      <c r="L17" s="503">
        <v>24.752300000000002</v>
      </c>
      <c r="M17" s="503">
        <v>25.401900000000001</v>
      </c>
      <c r="N17" s="503">
        <v>26.0731</v>
      </c>
      <c r="O17" s="503">
        <v>27.0779</v>
      </c>
    </row>
    <row r="18" spans="2:15" ht="15" customHeight="1" thickBot="1" x14ac:dyDescent="0.3">
      <c r="B18" s="24" t="s">
        <v>131</v>
      </c>
      <c r="C18" s="23">
        <v>27</v>
      </c>
      <c r="D18" s="504">
        <f t="shared" si="0"/>
        <v>45.4876</v>
      </c>
      <c r="E18" s="504">
        <f t="shared" si="1"/>
        <v>46.851900000000001</v>
      </c>
      <c r="F18" s="504">
        <f t="shared" si="2"/>
        <v>48.261699999999998</v>
      </c>
      <c r="G18" s="504">
        <f t="shared" si="3"/>
        <v>49.717700000000001</v>
      </c>
      <c r="H18" s="504">
        <f t="shared" si="4"/>
        <v>51.883600000000001</v>
      </c>
      <c r="J18" s="961">
        <v>5</v>
      </c>
      <c r="K18" s="503">
        <v>24.752300000000002</v>
      </c>
      <c r="L18" s="503">
        <v>25.401900000000001</v>
      </c>
      <c r="M18" s="503">
        <v>26.0731</v>
      </c>
      <c r="N18" s="503">
        <v>26.766999999999999</v>
      </c>
      <c r="O18" s="503">
        <v>27.803999999999998</v>
      </c>
    </row>
    <row r="19" spans="2:15" ht="15" customHeight="1" thickBot="1" x14ac:dyDescent="0.3">
      <c r="B19" s="24" t="s">
        <v>132</v>
      </c>
      <c r="C19" s="23">
        <v>14</v>
      </c>
      <c r="D19" s="504">
        <f t="shared" si="0"/>
        <v>31.442699999999999</v>
      </c>
      <c r="E19" s="504">
        <f t="shared" si="1"/>
        <v>32.315100000000001</v>
      </c>
      <c r="F19" s="504">
        <f t="shared" si="2"/>
        <v>33.216900000000003</v>
      </c>
      <c r="G19" s="504">
        <f t="shared" si="3"/>
        <v>34.1496</v>
      </c>
      <c r="H19" s="504">
        <f t="shared" si="4"/>
        <v>35.540300000000002</v>
      </c>
      <c r="J19" s="961">
        <v>6</v>
      </c>
      <c r="K19" s="503">
        <v>25.401900000000001</v>
      </c>
      <c r="L19" s="503">
        <v>26.0731</v>
      </c>
      <c r="M19" s="503">
        <v>26.766999999999999</v>
      </c>
      <c r="N19" s="503">
        <v>27.483000000000001</v>
      </c>
      <c r="O19" s="503">
        <v>28.555</v>
      </c>
    </row>
    <row r="20" spans="2:15" ht="15" customHeight="1" thickBot="1" x14ac:dyDescent="0.3">
      <c r="B20" s="24" t="s">
        <v>133</v>
      </c>
      <c r="C20" s="23">
        <v>27</v>
      </c>
      <c r="D20" s="504">
        <f t="shared" si="0"/>
        <v>45.4876</v>
      </c>
      <c r="E20" s="504">
        <f t="shared" si="1"/>
        <v>46.851900000000001</v>
      </c>
      <c r="F20" s="504">
        <f t="shared" si="2"/>
        <v>48.261699999999998</v>
      </c>
      <c r="G20" s="504">
        <f t="shared" si="3"/>
        <v>49.717700000000001</v>
      </c>
      <c r="H20" s="504">
        <f t="shared" si="4"/>
        <v>51.883600000000001</v>
      </c>
      <c r="J20" s="961">
        <v>7</v>
      </c>
      <c r="K20" s="503">
        <v>26.0731</v>
      </c>
      <c r="L20" s="503">
        <v>26.766999999999999</v>
      </c>
      <c r="M20" s="503">
        <v>27.483000000000001</v>
      </c>
      <c r="N20" s="503">
        <v>28.224599999999999</v>
      </c>
      <c r="O20" s="503">
        <v>29.331700000000001</v>
      </c>
    </row>
    <row r="21" spans="2:15" ht="15" customHeight="1" thickBot="1" x14ac:dyDescent="0.3">
      <c r="B21" s="24" t="s">
        <v>134</v>
      </c>
      <c r="C21" s="23" t="s">
        <v>135</v>
      </c>
      <c r="D21" s="504">
        <f t="shared" si="0"/>
        <v>38.198900000000002</v>
      </c>
      <c r="E21" s="504">
        <f t="shared" si="1"/>
        <v>39.299999999999997</v>
      </c>
      <c r="F21" s="504">
        <f t="shared" si="2"/>
        <v>40.458100000000002</v>
      </c>
      <c r="G21" s="504">
        <f t="shared" si="3"/>
        <v>41.654299999999999</v>
      </c>
      <c r="H21" s="504">
        <f t="shared" si="4"/>
        <v>42.8904</v>
      </c>
      <c r="J21" s="961">
        <v>8</v>
      </c>
      <c r="K21" s="503">
        <v>26.766999999999999</v>
      </c>
      <c r="L21" s="503">
        <v>27.483000000000001</v>
      </c>
      <c r="M21" s="503">
        <v>28.224599999999999</v>
      </c>
      <c r="N21" s="503">
        <v>28.989699999999999</v>
      </c>
      <c r="O21" s="503">
        <v>30.133600000000001</v>
      </c>
    </row>
    <row r="22" spans="2:15" ht="15" customHeight="1" thickBot="1" x14ac:dyDescent="0.3">
      <c r="B22" s="24" t="s">
        <v>136</v>
      </c>
      <c r="C22" s="23">
        <v>13</v>
      </c>
      <c r="D22" s="504">
        <f t="shared" si="0"/>
        <v>30.597999999999999</v>
      </c>
      <c r="E22" s="504">
        <f t="shared" si="1"/>
        <v>31.442699999999999</v>
      </c>
      <c r="F22" s="504">
        <f t="shared" si="2"/>
        <v>32.315100000000001</v>
      </c>
      <c r="G22" s="504">
        <f t="shared" si="3"/>
        <v>33.216900000000003</v>
      </c>
      <c r="H22" s="504">
        <f t="shared" si="4"/>
        <v>34.563899999999997</v>
      </c>
      <c r="J22" s="961">
        <v>9</v>
      </c>
      <c r="K22" s="503">
        <v>27.483000000000001</v>
      </c>
      <c r="L22" s="503">
        <v>28.224599999999999</v>
      </c>
      <c r="M22" s="503">
        <v>28.989699999999999</v>
      </c>
      <c r="N22" s="503">
        <v>29.780899999999999</v>
      </c>
      <c r="O22" s="503">
        <v>30.963000000000001</v>
      </c>
    </row>
    <row r="23" spans="2:15" ht="15" customHeight="1" thickBot="1" x14ac:dyDescent="0.3">
      <c r="B23" s="24" t="s">
        <v>137</v>
      </c>
      <c r="C23" s="23">
        <v>30</v>
      </c>
      <c r="D23" s="504">
        <f t="shared" si="0"/>
        <v>49.717700000000001</v>
      </c>
      <c r="E23" s="504">
        <f t="shared" si="1"/>
        <v>51.2224</v>
      </c>
      <c r="F23" s="504">
        <f t="shared" si="2"/>
        <v>52.778100000000002</v>
      </c>
      <c r="G23" s="504">
        <f t="shared" si="3"/>
        <v>54.4221</v>
      </c>
      <c r="H23" s="504">
        <f t="shared" si="4"/>
        <v>56.774900000000002</v>
      </c>
      <c r="J23" s="961">
        <v>10</v>
      </c>
      <c r="K23" s="503">
        <v>28.224599999999999</v>
      </c>
      <c r="L23" s="503">
        <v>28.989699999999999</v>
      </c>
      <c r="M23" s="503">
        <v>29.780899999999999</v>
      </c>
      <c r="N23" s="503">
        <v>30.597999999999999</v>
      </c>
      <c r="O23" s="503">
        <v>31.818899999999999</v>
      </c>
    </row>
    <row r="24" spans="2:15" ht="15" customHeight="1" thickBot="1" x14ac:dyDescent="0.3">
      <c r="B24" s="24" t="s">
        <v>138</v>
      </c>
      <c r="C24" s="23">
        <v>9</v>
      </c>
      <c r="D24" s="504">
        <f t="shared" si="0"/>
        <v>27.483000000000001</v>
      </c>
      <c r="E24" s="504">
        <f t="shared" si="1"/>
        <v>28.224599999999999</v>
      </c>
      <c r="F24" s="504">
        <f t="shared" si="2"/>
        <v>28.989699999999999</v>
      </c>
      <c r="G24" s="504">
        <f t="shared" si="3"/>
        <v>29.780899999999999</v>
      </c>
      <c r="H24" s="504">
        <f t="shared" si="4"/>
        <v>30.963000000000001</v>
      </c>
      <c r="J24" s="961">
        <v>11</v>
      </c>
      <c r="K24" s="503">
        <v>28.989699999999999</v>
      </c>
      <c r="L24" s="503">
        <v>29.780899999999999</v>
      </c>
      <c r="M24" s="503">
        <v>30.597999999999999</v>
      </c>
      <c r="N24" s="503">
        <v>31.442699999999999</v>
      </c>
      <c r="O24" s="503">
        <v>32.703899999999997</v>
      </c>
    </row>
    <row r="25" spans="2:15" ht="15" customHeight="1" thickBot="1" x14ac:dyDescent="0.3">
      <c r="B25" s="24" t="s">
        <v>139</v>
      </c>
      <c r="C25" s="23">
        <v>30</v>
      </c>
      <c r="D25" s="504">
        <f t="shared" si="0"/>
        <v>49.717700000000001</v>
      </c>
      <c r="E25" s="504">
        <f t="shared" si="1"/>
        <v>51.2224</v>
      </c>
      <c r="F25" s="504">
        <f t="shared" si="2"/>
        <v>52.778100000000002</v>
      </c>
      <c r="G25" s="504">
        <f t="shared" si="3"/>
        <v>54.4221</v>
      </c>
      <c r="H25" s="504">
        <f t="shared" si="4"/>
        <v>56.774900000000002</v>
      </c>
      <c r="J25" s="961">
        <v>12</v>
      </c>
      <c r="K25" s="503">
        <v>29.780899999999999</v>
      </c>
      <c r="L25" s="503">
        <v>30.597999999999999</v>
      </c>
      <c r="M25" s="503">
        <v>31.442699999999999</v>
      </c>
      <c r="N25" s="503">
        <v>32.315100000000001</v>
      </c>
      <c r="O25" s="503">
        <v>33.618600000000001</v>
      </c>
    </row>
    <row r="26" spans="2:15" ht="15" customHeight="1" thickBot="1" x14ac:dyDescent="0.3">
      <c r="B26" s="24" t="s">
        <v>140</v>
      </c>
      <c r="C26" s="23">
        <v>26</v>
      </c>
      <c r="D26" s="504">
        <f t="shared" si="0"/>
        <v>44.167900000000003</v>
      </c>
      <c r="E26" s="504">
        <f t="shared" si="1"/>
        <v>45.4876</v>
      </c>
      <c r="F26" s="504">
        <f t="shared" si="2"/>
        <v>46.851900000000001</v>
      </c>
      <c r="G26" s="504">
        <f t="shared" si="3"/>
        <v>48.261699999999998</v>
      </c>
      <c r="H26" s="504">
        <f t="shared" si="4"/>
        <v>50.357900000000001</v>
      </c>
      <c r="J26" s="961">
        <v>13</v>
      </c>
      <c r="K26" s="503">
        <v>30.597999999999999</v>
      </c>
      <c r="L26" s="503">
        <v>31.442699999999999</v>
      </c>
      <c r="M26" s="503">
        <v>32.315100000000001</v>
      </c>
      <c r="N26" s="503">
        <v>33.216900000000003</v>
      </c>
      <c r="O26" s="503">
        <v>34.563899999999997</v>
      </c>
    </row>
    <row r="27" spans="2:15" ht="15" customHeight="1" thickBot="1" x14ac:dyDescent="0.3">
      <c r="B27" s="24" t="s">
        <v>365</v>
      </c>
      <c r="C27" s="23">
        <v>27</v>
      </c>
      <c r="D27" s="504">
        <f t="shared" si="0"/>
        <v>45.4876</v>
      </c>
      <c r="E27" s="504">
        <f t="shared" si="1"/>
        <v>46.851900000000001</v>
      </c>
      <c r="F27" s="504">
        <f t="shared" si="2"/>
        <v>48.261699999999998</v>
      </c>
      <c r="G27" s="504">
        <f t="shared" si="3"/>
        <v>49.717700000000001</v>
      </c>
      <c r="H27" s="504">
        <f t="shared" si="4"/>
        <v>51.883600000000001</v>
      </c>
      <c r="J27" s="961">
        <v>14</v>
      </c>
      <c r="K27" s="503">
        <v>31.442699999999999</v>
      </c>
      <c r="L27" s="503">
        <v>32.315100000000001</v>
      </c>
      <c r="M27" s="503">
        <v>33.216900000000003</v>
      </c>
      <c r="N27" s="503">
        <v>34.1496</v>
      </c>
      <c r="O27" s="503">
        <v>35.540300000000002</v>
      </c>
    </row>
    <row r="28" spans="2:15" ht="15" customHeight="1" thickBot="1" x14ac:dyDescent="0.3">
      <c r="B28" s="24" t="s">
        <v>141</v>
      </c>
      <c r="C28" s="23">
        <v>30</v>
      </c>
      <c r="D28" s="504">
        <f t="shared" si="0"/>
        <v>49.717700000000001</v>
      </c>
      <c r="E28" s="504">
        <f t="shared" si="1"/>
        <v>51.2224</v>
      </c>
      <c r="F28" s="504">
        <f t="shared" si="2"/>
        <v>52.778100000000002</v>
      </c>
      <c r="G28" s="504">
        <f t="shared" si="3"/>
        <v>54.4221</v>
      </c>
      <c r="H28" s="504">
        <f t="shared" si="4"/>
        <v>56.774900000000002</v>
      </c>
      <c r="J28" s="961">
        <v>15</v>
      </c>
      <c r="K28" s="503">
        <v>32.315100000000001</v>
      </c>
      <c r="L28" s="503">
        <v>33.216900000000003</v>
      </c>
      <c r="M28" s="503">
        <v>34.1496</v>
      </c>
      <c r="N28" s="503">
        <v>35.112099999999998</v>
      </c>
      <c r="O28" s="503">
        <v>36.549999999999997</v>
      </c>
    </row>
    <row r="29" spans="2:15" ht="15" customHeight="1" thickBot="1" x14ac:dyDescent="0.3">
      <c r="B29" s="24" t="s">
        <v>142</v>
      </c>
      <c r="C29" s="23">
        <v>24</v>
      </c>
      <c r="D29" s="504">
        <f t="shared" si="0"/>
        <v>41.654299999999999</v>
      </c>
      <c r="E29" s="504">
        <f t="shared" si="1"/>
        <v>42.8904</v>
      </c>
      <c r="F29" s="504">
        <f t="shared" si="2"/>
        <v>44.167900000000003</v>
      </c>
      <c r="G29" s="504">
        <f t="shared" si="3"/>
        <v>45.4876</v>
      </c>
      <c r="H29" s="504">
        <f t="shared" si="4"/>
        <v>47.451599999999999</v>
      </c>
      <c r="J29" s="961">
        <v>16</v>
      </c>
      <c r="K29" s="503">
        <v>33.216900000000003</v>
      </c>
      <c r="L29" s="503">
        <v>34.1496</v>
      </c>
      <c r="M29" s="503">
        <v>35.112099999999998</v>
      </c>
      <c r="N29" s="503">
        <v>36.107900000000001</v>
      </c>
      <c r="O29" s="503">
        <v>37.593000000000004</v>
      </c>
    </row>
    <row r="30" spans="2:15" ht="15" customHeight="1" thickBot="1" x14ac:dyDescent="0.3">
      <c r="B30" s="24" t="s">
        <v>143</v>
      </c>
      <c r="C30" s="23">
        <v>24</v>
      </c>
      <c r="D30" s="504">
        <f t="shared" si="0"/>
        <v>41.654299999999999</v>
      </c>
      <c r="E30" s="504">
        <f t="shared" si="1"/>
        <v>42.8904</v>
      </c>
      <c r="F30" s="504">
        <f t="shared" si="2"/>
        <v>44.167900000000003</v>
      </c>
      <c r="G30" s="504">
        <f t="shared" si="3"/>
        <v>45.4876</v>
      </c>
      <c r="H30" s="504">
        <f t="shared" si="4"/>
        <v>47.451599999999999</v>
      </c>
      <c r="J30" s="961">
        <v>17</v>
      </c>
      <c r="K30" s="503">
        <v>34.1496</v>
      </c>
      <c r="L30" s="503">
        <v>35.112099999999998</v>
      </c>
      <c r="M30" s="503">
        <v>36.107900000000001</v>
      </c>
      <c r="N30" s="503">
        <v>37.136099999999999</v>
      </c>
      <c r="O30" s="503">
        <v>38.67</v>
      </c>
    </row>
    <row r="31" spans="2:15" ht="15" customHeight="1" thickBot="1" x14ac:dyDescent="0.3">
      <c r="B31" s="24" t="s">
        <v>499</v>
      </c>
      <c r="C31" s="23">
        <v>27</v>
      </c>
      <c r="D31" s="504">
        <f t="shared" si="0"/>
        <v>45.4876</v>
      </c>
      <c r="E31" s="504">
        <f t="shared" si="1"/>
        <v>46.851900000000001</v>
      </c>
      <c r="F31" s="504">
        <f t="shared" si="2"/>
        <v>48.261699999999998</v>
      </c>
      <c r="G31" s="504">
        <f t="shared" si="3"/>
        <v>49.717700000000001</v>
      </c>
      <c r="H31" s="504">
        <f t="shared" si="4"/>
        <v>51.883600000000001</v>
      </c>
      <c r="J31" s="961">
        <v>18</v>
      </c>
      <c r="K31" s="503">
        <v>35.112099999999998</v>
      </c>
      <c r="L31" s="503">
        <v>36.107900000000001</v>
      </c>
      <c r="M31" s="503">
        <v>37.136099999999999</v>
      </c>
      <c r="N31" s="503">
        <v>38.198900000000002</v>
      </c>
      <c r="O31" s="503">
        <v>39.7943</v>
      </c>
    </row>
    <row r="32" spans="2:15" ht="15" customHeight="1" thickBot="1" x14ac:dyDescent="0.3">
      <c r="B32" s="24" t="s">
        <v>144</v>
      </c>
      <c r="C32" s="23">
        <v>25</v>
      </c>
      <c r="D32" s="504">
        <f t="shared" si="0"/>
        <v>42.8904</v>
      </c>
      <c r="E32" s="504">
        <f t="shared" si="1"/>
        <v>44.167900000000003</v>
      </c>
      <c r="F32" s="504">
        <f t="shared" si="2"/>
        <v>45.4876</v>
      </c>
      <c r="G32" s="504">
        <f t="shared" si="3"/>
        <v>46.851900000000001</v>
      </c>
      <c r="H32" s="504">
        <f t="shared" si="4"/>
        <v>48.880699999999997</v>
      </c>
      <c r="J32" s="961">
        <v>19</v>
      </c>
      <c r="K32" s="503">
        <v>36.107900000000001</v>
      </c>
      <c r="L32" s="503">
        <v>37.136099999999999</v>
      </c>
      <c r="M32" s="503">
        <v>38.198900000000002</v>
      </c>
      <c r="N32" s="503">
        <v>39.299999999999997</v>
      </c>
      <c r="O32" s="503">
        <v>40.967599999999997</v>
      </c>
    </row>
    <row r="33" spans="2:15" ht="15" customHeight="1" thickBot="1" x14ac:dyDescent="0.3">
      <c r="B33" s="24" t="s">
        <v>145</v>
      </c>
      <c r="C33" s="23" t="s">
        <v>135</v>
      </c>
      <c r="D33" s="504">
        <f t="shared" si="0"/>
        <v>38.198900000000002</v>
      </c>
      <c r="E33" s="504">
        <f t="shared" si="1"/>
        <v>39.299999999999997</v>
      </c>
      <c r="F33" s="504">
        <f t="shared" si="2"/>
        <v>40.458100000000002</v>
      </c>
      <c r="G33" s="504">
        <f t="shared" si="3"/>
        <v>41.654299999999999</v>
      </c>
      <c r="H33" s="504">
        <f t="shared" si="4"/>
        <v>42.8904</v>
      </c>
      <c r="J33" s="961">
        <v>20</v>
      </c>
      <c r="K33" s="503">
        <v>37.136099999999999</v>
      </c>
      <c r="L33" s="503">
        <v>38.198900000000002</v>
      </c>
      <c r="M33" s="503">
        <v>39.299999999999997</v>
      </c>
      <c r="N33" s="503">
        <v>40.458100000000002</v>
      </c>
      <c r="O33" s="503">
        <v>42.180399999999999</v>
      </c>
    </row>
    <row r="34" spans="2:15" ht="15" customHeight="1" thickBot="1" x14ac:dyDescent="0.3">
      <c r="B34" s="24" t="s">
        <v>146</v>
      </c>
      <c r="C34" s="23">
        <v>9</v>
      </c>
      <c r="D34" s="504">
        <f t="shared" si="0"/>
        <v>27.483000000000001</v>
      </c>
      <c r="E34" s="504">
        <f t="shared" si="1"/>
        <v>28.224599999999999</v>
      </c>
      <c r="F34" s="504">
        <f t="shared" si="2"/>
        <v>28.989699999999999</v>
      </c>
      <c r="G34" s="504">
        <f t="shared" si="3"/>
        <v>29.780899999999999</v>
      </c>
      <c r="H34" s="504">
        <f t="shared" si="4"/>
        <v>30.963000000000001</v>
      </c>
      <c r="J34" s="961">
        <v>21</v>
      </c>
      <c r="K34" s="503">
        <v>38.198900000000002</v>
      </c>
      <c r="L34" s="503">
        <v>39.299999999999997</v>
      </c>
      <c r="M34" s="503">
        <v>40.458100000000002</v>
      </c>
      <c r="N34" s="503">
        <v>41.654299999999999</v>
      </c>
      <c r="O34" s="503">
        <v>43.434699999999999</v>
      </c>
    </row>
    <row r="35" spans="2:15" ht="15" customHeight="1" thickBot="1" x14ac:dyDescent="0.3">
      <c r="B35" s="24" t="s">
        <v>147</v>
      </c>
      <c r="C35" s="23">
        <v>27</v>
      </c>
      <c r="D35" s="504">
        <f t="shared" si="0"/>
        <v>45.4876</v>
      </c>
      <c r="E35" s="504">
        <f t="shared" si="1"/>
        <v>46.851900000000001</v>
      </c>
      <c r="F35" s="504">
        <f t="shared" si="2"/>
        <v>48.261699999999998</v>
      </c>
      <c r="G35" s="504">
        <f t="shared" si="3"/>
        <v>49.717700000000001</v>
      </c>
      <c r="H35" s="504">
        <f t="shared" si="4"/>
        <v>51.883600000000001</v>
      </c>
      <c r="J35" s="961">
        <v>22</v>
      </c>
      <c r="K35" s="503">
        <v>39.299999999999997</v>
      </c>
      <c r="L35" s="503">
        <v>40.458100000000002</v>
      </c>
      <c r="M35" s="503">
        <v>41.654299999999999</v>
      </c>
      <c r="N35" s="503">
        <v>42.8904</v>
      </c>
      <c r="O35" s="503">
        <v>44.728700000000003</v>
      </c>
    </row>
    <row r="36" spans="2:15" ht="15" customHeight="1" thickBot="1" x14ac:dyDescent="0.3">
      <c r="B36" s="24" t="s">
        <v>148</v>
      </c>
      <c r="C36" s="23">
        <v>25</v>
      </c>
      <c r="D36" s="504">
        <f t="shared" si="0"/>
        <v>42.8904</v>
      </c>
      <c r="E36" s="504">
        <f t="shared" si="1"/>
        <v>44.167900000000003</v>
      </c>
      <c r="F36" s="504">
        <f t="shared" si="2"/>
        <v>45.4876</v>
      </c>
      <c r="G36" s="504">
        <f t="shared" si="3"/>
        <v>46.851900000000001</v>
      </c>
      <c r="H36" s="504">
        <f t="shared" si="4"/>
        <v>48.880699999999997</v>
      </c>
      <c r="J36" s="961">
        <v>23</v>
      </c>
      <c r="K36" s="503">
        <v>40.458100000000002</v>
      </c>
      <c r="L36" s="503">
        <v>41.654299999999999</v>
      </c>
      <c r="M36" s="503">
        <v>42.8904</v>
      </c>
      <c r="N36" s="504">
        <v>44.167900000000003</v>
      </c>
      <c r="O36" s="504">
        <v>46.068100000000001</v>
      </c>
    </row>
    <row r="37" spans="2:15" ht="15" customHeight="1" thickBot="1" x14ac:dyDescent="0.3">
      <c r="B37" s="24" t="s">
        <v>149</v>
      </c>
      <c r="C37" s="23" t="s">
        <v>135</v>
      </c>
      <c r="D37" s="504">
        <f t="shared" si="0"/>
        <v>38.198900000000002</v>
      </c>
      <c r="E37" s="504">
        <f t="shared" si="1"/>
        <v>39.299999999999997</v>
      </c>
      <c r="F37" s="504">
        <f t="shared" si="2"/>
        <v>40.458100000000002</v>
      </c>
      <c r="G37" s="504">
        <f t="shared" si="3"/>
        <v>41.654299999999999</v>
      </c>
      <c r="H37" s="504">
        <f t="shared" si="4"/>
        <v>42.8904</v>
      </c>
      <c r="J37" s="961">
        <v>24</v>
      </c>
      <c r="K37" s="503">
        <v>41.654299999999999</v>
      </c>
      <c r="L37" s="503">
        <v>42.8904</v>
      </c>
      <c r="M37" s="503">
        <v>44.167900000000003</v>
      </c>
      <c r="N37" s="504">
        <v>45.4876</v>
      </c>
      <c r="O37" s="504">
        <v>47.451599999999999</v>
      </c>
    </row>
    <row r="38" spans="2:15" ht="15" customHeight="1" thickBot="1" x14ac:dyDescent="0.3">
      <c r="B38" s="24" t="s">
        <v>150</v>
      </c>
      <c r="C38" s="23">
        <v>30</v>
      </c>
      <c r="D38" s="504">
        <f t="shared" si="0"/>
        <v>49.717700000000001</v>
      </c>
      <c r="E38" s="504">
        <f t="shared" si="1"/>
        <v>51.2224</v>
      </c>
      <c r="F38" s="504">
        <f t="shared" si="2"/>
        <v>52.778100000000002</v>
      </c>
      <c r="G38" s="504">
        <f t="shared" si="3"/>
        <v>54.4221</v>
      </c>
      <c r="H38" s="504">
        <f t="shared" si="4"/>
        <v>56.774900000000002</v>
      </c>
      <c r="J38" s="961">
        <v>25</v>
      </c>
      <c r="K38" s="503">
        <v>42.8904</v>
      </c>
      <c r="L38" s="503">
        <v>44.167900000000003</v>
      </c>
      <c r="M38" s="503">
        <v>45.4876</v>
      </c>
      <c r="N38" s="504">
        <v>46.851900000000001</v>
      </c>
      <c r="O38" s="504">
        <v>48.880699999999997</v>
      </c>
    </row>
    <row r="39" spans="2:15" ht="15" customHeight="1" thickBot="1" x14ac:dyDescent="0.3">
      <c r="B39" s="24" t="s">
        <v>151</v>
      </c>
      <c r="C39" s="23">
        <v>18</v>
      </c>
      <c r="D39" s="504">
        <f t="shared" si="0"/>
        <v>35.112099999999998</v>
      </c>
      <c r="E39" s="504">
        <f t="shared" si="1"/>
        <v>36.107900000000001</v>
      </c>
      <c r="F39" s="504">
        <f t="shared" si="2"/>
        <v>37.136099999999999</v>
      </c>
      <c r="G39" s="504">
        <f t="shared" si="3"/>
        <v>38.198900000000002</v>
      </c>
      <c r="H39" s="504">
        <f t="shared" si="4"/>
        <v>39.7943</v>
      </c>
      <c r="J39" s="961">
        <v>26</v>
      </c>
      <c r="K39" s="503">
        <v>44.167900000000003</v>
      </c>
      <c r="L39" s="503">
        <v>45.4876</v>
      </c>
      <c r="M39" s="503">
        <v>46.851900000000001</v>
      </c>
      <c r="N39" s="504">
        <v>48.261699999999998</v>
      </c>
      <c r="O39" s="504">
        <v>50.357900000000001</v>
      </c>
    </row>
    <row r="40" spans="2:15" ht="15" customHeight="1" thickBot="1" x14ac:dyDescent="0.3">
      <c r="B40" s="24" t="s">
        <v>152</v>
      </c>
      <c r="C40" s="23">
        <v>24</v>
      </c>
      <c r="D40" s="504">
        <f t="shared" si="0"/>
        <v>41.654299999999999</v>
      </c>
      <c r="E40" s="504">
        <f t="shared" si="1"/>
        <v>42.8904</v>
      </c>
      <c r="F40" s="504">
        <f t="shared" si="2"/>
        <v>44.167900000000003</v>
      </c>
      <c r="G40" s="504">
        <f t="shared" si="3"/>
        <v>45.4876</v>
      </c>
      <c r="H40" s="504">
        <f t="shared" si="4"/>
        <v>47.451599999999999</v>
      </c>
      <c r="J40" s="961">
        <v>27</v>
      </c>
      <c r="K40" s="503">
        <v>45.4876</v>
      </c>
      <c r="L40" s="503">
        <v>46.851900000000001</v>
      </c>
      <c r="M40" s="503">
        <v>48.261699999999998</v>
      </c>
      <c r="N40" s="504">
        <v>49.717700000000001</v>
      </c>
      <c r="O40" s="504">
        <v>51.883600000000001</v>
      </c>
    </row>
    <row r="41" spans="2:15" ht="15" customHeight="1" thickBot="1" x14ac:dyDescent="0.3">
      <c r="B41" s="24" t="s">
        <v>153</v>
      </c>
      <c r="C41" s="23">
        <v>24</v>
      </c>
      <c r="D41" s="504">
        <f t="shared" si="0"/>
        <v>41.654299999999999</v>
      </c>
      <c r="E41" s="504">
        <f t="shared" si="1"/>
        <v>42.8904</v>
      </c>
      <c r="F41" s="504">
        <f t="shared" si="2"/>
        <v>44.167900000000003</v>
      </c>
      <c r="G41" s="504">
        <f t="shared" si="3"/>
        <v>45.4876</v>
      </c>
      <c r="H41" s="504">
        <f t="shared" si="4"/>
        <v>47.451599999999999</v>
      </c>
      <c r="J41" s="961">
        <v>28</v>
      </c>
      <c r="K41" s="503">
        <v>46.851900000000001</v>
      </c>
      <c r="L41" s="503">
        <v>48.261699999999998</v>
      </c>
      <c r="M41" s="503">
        <v>49.717700000000001</v>
      </c>
      <c r="N41" s="504">
        <v>51.2224</v>
      </c>
      <c r="O41" s="504">
        <v>53.460999999999999</v>
      </c>
    </row>
    <row r="42" spans="2:15" ht="15" customHeight="1" thickBot="1" x14ac:dyDescent="0.3">
      <c r="B42" s="24" t="s">
        <v>154</v>
      </c>
      <c r="C42" s="23">
        <v>9</v>
      </c>
      <c r="D42" s="504">
        <f t="shared" si="0"/>
        <v>27.483000000000001</v>
      </c>
      <c r="E42" s="504">
        <f t="shared" si="1"/>
        <v>28.224599999999999</v>
      </c>
      <c r="F42" s="504">
        <f t="shared" si="2"/>
        <v>28.989699999999999</v>
      </c>
      <c r="G42" s="504">
        <f t="shared" si="3"/>
        <v>29.780899999999999</v>
      </c>
      <c r="H42" s="504">
        <f t="shared" si="4"/>
        <v>30.963000000000001</v>
      </c>
      <c r="J42" s="961">
        <v>29</v>
      </c>
      <c r="K42" s="503">
        <v>48.261699999999998</v>
      </c>
      <c r="L42" s="503">
        <v>49.717700000000001</v>
      </c>
      <c r="M42" s="503">
        <v>51.2224</v>
      </c>
      <c r="N42" s="504">
        <v>52.778100000000002</v>
      </c>
      <c r="O42" s="504">
        <v>55.091000000000001</v>
      </c>
    </row>
    <row r="43" spans="2:15" ht="15" customHeight="1" thickBot="1" x14ac:dyDescent="0.3">
      <c r="B43" s="24" t="s">
        <v>155</v>
      </c>
      <c r="C43" s="23">
        <v>9</v>
      </c>
      <c r="D43" s="504">
        <f t="shared" si="0"/>
        <v>27.483000000000001</v>
      </c>
      <c r="E43" s="504">
        <f t="shared" si="1"/>
        <v>28.224599999999999</v>
      </c>
      <c r="F43" s="504">
        <f t="shared" si="2"/>
        <v>28.989699999999999</v>
      </c>
      <c r="G43" s="504">
        <f t="shared" si="3"/>
        <v>29.780899999999999</v>
      </c>
      <c r="H43" s="504">
        <f t="shared" si="4"/>
        <v>30.963000000000001</v>
      </c>
      <c r="J43" s="961">
        <v>30</v>
      </c>
      <c r="K43" s="503">
        <v>49.717700000000001</v>
      </c>
      <c r="L43" s="503">
        <v>51.2224</v>
      </c>
      <c r="M43" s="503">
        <v>52.778100000000002</v>
      </c>
      <c r="N43" s="504">
        <v>54.4221</v>
      </c>
      <c r="O43" s="504">
        <v>56.774900000000002</v>
      </c>
    </row>
    <row r="44" spans="2:15" ht="15" customHeight="1" thickBot="1" x14ac:dyDescent="0.3">
      <c r="B44" s="24" t="s">
        <v>156</v>
      </c>
      <c r="C44" s="23">
        <v>9</v>
      </c>
      <c r="D44" s="504">
        <f t="shared" si="0"/>
        <v>27.483000000000001</v>
      </c>
      <c r="E44" s="504">
        <f t="shared" si="1"/>
        <v>28.224599999999999</v>
      </c>
      <c r="F44" s="504">
        <f t="shared" si="2"/>
        <v>28.989699999999999</v>
      </c>
      <c r="G44" s="504">
        <f t="shared" si="3"/>
        <v>29.780899999999999</v>
      </c>
      <c r="H44" s="504">
        <f t="shared" si="4"/>
        <v>30.963000000000001</v>
      </c>
      <c r="J44" s="961">
        <v>31</v>
      </c>
      <c r="K44" s="503">
        <v>51.2224</v>
      </c>
      <c r="L44" s="503">
        <v>52.778100000000002</v>
      </c>
      <c r="M44" s="503">
        <v>54.4221</v>
      </c>
      <c r="N44" s="504">
        <v>56.120399999999997</v>
      </c>
      <c r="O44" s="504">
        <v>58.550400000000003</v>
      </c>
    </row>
    <row r="45" spans="2:15" ht="15" customHeight="1" thickBot="1" x14ac:dyDescent="0.3">
      <c r="B45" s="24" t="s">
        <v>157</v>
      </c>
      <c r="C45" s="23">
        <v>14</v>
      </c>
      <c r="D45" s="504">
        <f t="shared" si="0"/>
        <v>31.442699999999999</v>
      </c>
      <c r="E45" s="504">
        <f t="shared" si="1"/>
        <v>32.315100000000001</v>
      </c>
      <c r="F45" s="504">
        <f t="shared" si="2"/>
        <v>33.216900000000003</v>
      </c>
      <c r="G45" s="504">
        <f t="shared" si="3"/>
        <v>34.1496</v>
      </c>
      <c r="H45" s="504">
        <f t="shared" si="4"/>
        <v>35.540300000000002</v>
      </c>
      <c r="J45" s="961">
        <v>32</v>
      </c>
      <c r="K45" s="503">
        <v>52.778100000000002</v>
      </c>
      <c r="L45" s="503">
        <v>54.4221</v>
      </c>
      <c r="M45" s="503">
        <v>56.120399999999997</v>
      </c>
      <c r="N45" s="504">
        <v>57.873899999999999</v>
      </c>
      <c r="O45" s="504">
        <v>60.385100000000001</v>
      </c>
    </row>
    <row r="46" spans="2:15" ht="15" customHeight="1" thickBot="1" x14ac:dyDescent="0.3">
      <c r="B46" s="24" t="s">
        <v>158</v>
      </c>
      <c r="C46" s="23">
        <v>9</v>
      </c>
      <c r="D46" s="504">
        <f t="shared" si="0"/>
        <v>27.483000000000001</v>
      </c>
      <c r="E46" s="504">
        <f t="shared" si="1"/>
        <v>28.224599999999999</v>
      </c>
      <c r="F46" s="504">
        <f t="shared" si="2"/>
        <v>28.989699999999999</v>
      </c>
      <c r="G46" s="504">
        <f t="shared" si="3"/>
        <v>29.780899999999999</v>
      </c>
      <c r="H46" s="504">
        <f t="shared" si="4"/>
        <v>30.963000000000001</v>
      </c>
      <c r="J46" s="961">
        <v>33</v>
      </c>
      <c r="K46" s="503">
        <v>54.4221</v>
      </c>
      <c r="L46" s="503">
        <v>56.120399999999997</v>
      </c>
      <c r="M46" s="503">
        <v>57.873899999999999</v>
      </c>
      <c r="N46" s="504">
        <v>59.685600000000001</v>
      </c>
      <c r="O46" s="504">
        <v>62.278599999999997</v>
      </c>
    </row>
    <row r="47" spans="2:15" ht="15" customHeight="1" thickBot="1" x14ac:dyDescent="0.3">
      <c r="B47" s="24" t="s">
        <v>159</v>
      </c>
      <c r="C47" s="23">
        <v>25</v>
      </c>
      <c r="D47" s="504">
        <f t="shared" si="0"/>
        <v>42.8904</v>
      </c>
      <c r="E47" s="504">
        <f t="shared" si="1"/>
        <v>44.167900000000003</v>
      </c>
      <c r="F47" s="504">
        <f t="shared" si="2"/>
        <v>45.4876</v>
      </c>
      <c r="G47" s="504">
        <f t="shared" si="3"/>
        <v>46.851900000000001</v>
      </c>
      <c r="H47" s="504">
        <f t="shared" si="4"/>
        <v>48.880699999999997</v>
      </c>
      <c r="J47" s="22" t="s">
        <v>135</v>
      </c>
      <c r="K47" s="503">
        <v>38.198900000000002</v>
      </c>
      <c r="L47" s="503">
        <v>39.299999999999997</v>
      </c>
      <c r="M47" s="503">
        <v>40.458100000000002</v>
      </c>
      <c r="N47" s="504">
        <v>41.654299999999999</v>
      </c>
      <c r="O47" s="504">
        <v>42.8904</v>
      </c>
    </row>
    <row r="48" spans="2:15" ht="15" customHeight="1" thickBot="1" x14ac:dyDescent="0.3">
      <c r="B48" s="24" t="s">
        <v>160</v>
      </c>
      <c r="C48" s="23" t="s">
        <v>135</v>
      </c>
      <c r="D48" s="504">
        <f t="shared" si="0"/>
        <v>38.198900000000002</v>
      </c>
      <c r="E48" s="504">
        <f t="shared" si="1"/>
        <v>39.299999999999997</v>
      </c>
      <c r="F48" s="504">
        <f t="shared" si="2"/>
        <v>40.458100000000002</v>
      </c>
      <c r="G48" s="504">
        <f t="shared" si="3"/>
        <v>41.654299999999999</v>
      </c>
      <c r="H48" s="504">
        <f t="shared" si="4"/>
        <v>42.8904</v>
      </c>
    </row>
    <row r="49" spans="2:8" ht="15" customHeight="1" thickBot="1" x14ac:dyDescent="0.3">
      <c r="B49" s="24" t="s">
        <v>366</v>
      </c>
      <c r="C49" s="23">
        <v>26</v>
      </c>
      <c r="D49" s="504">
        <f t="shared" si="0"/>
        <v>44.167900000000003</v>
      </c>
      <c r="E49" s="504">
        <f t="shared" si="1"/>
        <v>45.4876</v>
      </c>
      <c r="F49" s="504">
        <f t="shared" si="2"/>
        <v>46.851900000000001</v>
      </c>
      <c r="G49" s="504">
        <f t="shared" si="3"/>
        <v>48.261699999999998</v>
      </c>
      <c r="H49" s="504">
        <f t="shared" si="4"/>
        <v>50.357900000000001</v>
      </c>
    </row>
    <row r="50" spans="2:8" ht="15" customHeight="1" thickBot="1" x14ac:dyDescent="0.3">
      <c r="B50" s="24" t="s">
        <v>161</v>
      </c>
      <c r="C50" s="23">
        <v>25</v>
      </c>
      <c r="D50" s="504">
        <f t="shared" si="0"/>
        <v>42.8904</v>
      </c>
      <c r="E50" s="504">
        <f t="shared" si="1"/>
        <v>44.167900000000003</v>
      </c>
      <c r="F50" s="504">
        <f t="shared" si="2"/>
        <v>45.4876</v>
      </c>
      <c r="G50" s="504">
        <f t="shared" si="3"/>
        <v>46.851900000000001</v>
      </c>
      <c r="H50" s="504">
        <f t="shared" si="4"/>
        <v>48.880699999999997</v>
      </c>
    </row>
  </sheetData>
  <sheetProtection algorithmName="SHA-512" hashValue="65n6uCkbi42zYr3+TJ6QI0DmMBo49rk43a/Lek4ceoTiGIJ0ZeurFt9L5qCVBGTb4CrwpeROOZha6l9hi+5mgQ==" saltValue="jqIy0p4ODzcT2g2KIRfTwA==" spinCount="100000" sheet="1" objects="1" scenarios="1"/>
  <mergeCells count="2">
    <mergeCell ref="J10:O10"/>
    <mergeCell ref="B10:H10"/>
  </mergeCells>
  <pageMargins left="0.7" right="0.7" top="0.75" bottom="0.75" header="0.3" footer="0.3"/>
  <pageSetup paperSize="5" scale="43" fitToHeight="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0.34998626667073579"/>
    <pageSetUpPr fitToPage="1"/>
  </sheetPr>
  <dimension ref="B1:L57"/>
  <sheetViews>
    <sheetView topLeftCell="D1" zoomScaleNormal="100" workbookViewId="0">
      <selection activeCell="O18" sqref="O18"/>
    </sheetView>
  </sheetViews>
  <sheetFormatPr defaultColWidth="9.140625" defaultRowHeight="15" customHeight="1" x14ac:dyDescent="0.25"/>
  <cols>
    <col min="1" max="1" width="2.85546875" style="355" customWidth="1"/>
    <col min="2" max="2" width="40.42578125" style="355" bestFit="1" customWidth="1"/>
    <col min="3" max="3" width="2.85546875" style="355" customWidth="1"/>
    <col min="4" max="4" width="35.7109375" style="355" bestFit="1" customWidth="1"/>
    <col min="5" max="5" width="2.85546875" style="355" customWidth="1"/>
    <col min="6" max="6" width="40.140625" style="355" bestFit="1" customWidth="1"/>
    <col min="7" max="7" width="2.28515625" style="355" customWidth="1"/>
    <col min="8" max="8" width="50.7109375" style="355" bestFit="1" customWidth="1"/>
    <col min="9" max="9" width="2" style="355" customWidth="1"/>
    <col min="10" max="10" width="45.85546875" style="355" customWidth="1"/>
    <col min="11" max="11" width="2" style="355" customWidth="1"/>
    <col min="12" max="12" width="56.42578125" style="355" bestFit="1" customWidth="1"/>
    <col min="13" max="16384" width="9.140625" style="355"/>
  </cols>
  <sheetData>
    <row r="1" spans="2:12" s="361" customFormat="1" ht="15" customHeight="1" x14ac:dyDescent="0.25"/>
    <row r="2" spans="2:12" s="361" customFormat="1" ht="15" customHeight="1" x14ac:dyDescent="0.25"/>
    <row r="3" spans="2:12" s="361" customFormat="1" ht="15" customHeight="1" x14ac:dyDescent="0.25"/>
    <row r="4" spans="2:12" s="361" customFormat="1" ht="15" customHeight="1" x14ac:dyDescent="0.25"/>
    <row r="5" spans="2:12" s="361" customFormat="1" ht="15" customHeight="1" x14ac:dyDescent="0.25"/>
    <row r="6" spans="2:12" s="361" customFormat="1" ht="15" customHeight="1" x14ac:dyDescent="0.25"/>
    <row r="7" spans="2:12" s="361" customFormat="1" ht="15" customHeight="1" x14ac:dyDescent="0.25"/>
    <row r="8" spans="2:12" s="361" customFormat="1" ht="15" customHeight="1" x14ac:dyDescent="0.25"/>
    <row r="10" spans="2:12" ht="15" customHeight="1" x14ac:dyDescent="0.25">
      <c r="B10" s="1286" t="s">
        <v>110</v>
      </c>
      <c r="C10" s="1286"/>
      <c r="D10" s="1286"/>
      <c r="F10" s="25" t="s">
        <v>120</v>
      </c>
      <c r="H10" s="1286" t="s">
        <v>936</v>
      </c>
      <c r="I10" s="1286"/>
      <c r="J10" s="1286"/>
      <c r="L10" s="25" t="s">
        <v>443</v>
      </c>
    </row>
    <row r="11" spans="2:12" ht="15" customHeight="1" thickBot="1" x14ac:dyDescent="0.3"/>
    <row r="12" spans="2:12" ht="15" customHeight="1" thickBot="1" x14ac:dyDescent="0.3">
      <c r="B12" s="360" t="s">
        <v>111</v>
      </c>
      <c r="D12" s="360" t="s">
        <v>333</v>
      </c>
      <c r="F12" s="356" t="s">
        <v>333</v>
      </c>
      <c r="H12" s="360" t="s">
        <v>111</v>
      </c>
      <c r="J12" s="360" t="s">
        <v>938</v>
      </c>
      <c r="L12" s="356" t="s">
        <v>695</v>
      </c>
    </row>
    <row r="13" spans="2:12" ht="15" customHeight="1" thickBot="1" x14ac:dyDescent="0.3">
      <c r="B13" s="359" t="s">
        <v>44</v>
      </c>
      <c r="D13" s="359" t="s">
        <v>43</v>
      </c>
      <c r="F13" s="362" t="s">
        <v>40</v>
      </c>
      <c r="H13" s="359" t="s">
        <v>44</v>
      </c>
      <c r="J13" s="359" t="s">
        <v>40</v>
      </c>
      <c r="L13" s="359" t="s">
        <v>699</v>
      </c>
    </row>
    <row r="14" spans="2:12" ht="15" customHeight="1" thickBot="1" x14ac:dyDescent="0.3">
      <c r="B14" s="357" t="s">
        <v>48</v>
      </c>
      <c r="D14" s="357" t="s">
        <v>459</v>
      </c>
      <c r="H14" s="357" t="s">
        <v>48</v>
      </c>
      <c r="J14" s="357" t="s">
        <v>43</v>
      </c>
      <c r="L14" s="357" t="s">
        <v>700</v>
      </c>
    </row>
    <row r="15" spans="2:12" ht="15" customHeight="1" thickBot="1" x14ac:dyDescent="0.3">
      <c r="B15" s="357" t="s">
        <v>49</v>
      </c>
      <c r="D15" s="357" t="s">
        <v>458</v>
      </c>
      <c r="F15" s="356" t="s">
        <v>121</v>
      </c>
      <c r="H15" s="357" t="s">
        <v>49</v>
      </c>
      <c r="J15" s="357" t="s">
        <v>459</v>
      </c>
      <c r="L15" s="357" t="s">
        <v>698</v>
      </c>
    </row>
    <row r="16" spans="2:12" ht="15" customHeight="1" x14ac:dyDescent="0.25">
      <c r="B16" s="357" t="s">
        <v>50</v>
      </c>
      <c r="D16" s="357" t="s">
        <v>456</v>
      </c>
      <c r="F16" s="359" t="s">
        <v>45</v>
      </c>
      <c r="H16" s="357" t="s">
        <v>50</v>
      </c>
      <c r="J16" s="357" t="s">
        <v>458</v>
      </c>
      <c r="L16" s="357" t="s">
        <v>703</v>
      </c>
    </row>
    <row r="17" spans="2:12" ht="15" customHeight="1" x14ac:dyDescent="0.25">
      <c r="B17" s="357" t="s">
        <v>112</v>
      </c>
      <c r="D17" s="357" t="s">
        <v>457</v>
      </c>
      <c r="F17" s="357" t="s">
        <v>47</v>
      </c>
      <c r="H17" s="357" t="s">
        <v>112</v>
      </c>
      <c r="J17" s="357" t="s">
        <v>456</v>
      </c>
      <c r="L17" s="357" t="s">
        <v>702</v>
      </c>
    </row>
    <row r="18" spans="2:12" ht="15" customHeight="1" x14ac:dyDescent="0.25">
      <c r="B18" s="357" t="s">
        <v>113</v>
      </c>
      <c r="D18" s="357" t="s">
        <v>53</v>
      </c>
      <c r="F18" s="357" t="s">
        <v>57</v>
      </c>
      <c r="H18" s="357" t="s">
        <v>56</v>
      </c>
      <c r="J18" s="357" t="s">
        <v>457</v>
      </c>
      <c r="L18" s="357" t="s">
        <v>622</v>
      </c>
    </row>
    <row r="19" spans="2:12" ht="15" customHeight="1" thickBot="1" x14ac:dyDescent="0.3">
      <c r="B19" s="357" t="s">
        <v>452</v>
      </c>
      <c r="D19" s="357" t="s">
        <v>62</v>
      </c>
      <c r="F19" s="357" t="s">
        <v>70</v>
      </c>
      <c r="H19" s="357" t="s">
        <v>452</v>
      </c>
      <c r="J19" s="357" t="s">
        <v>53</v>
      </c>
      <c r="L19" s="358" t="s">
        <v>701</v>
      </c>
    </row>
    <row r="20" spans="2:12" ht="15" customHeight="1" thickBot="1" x14ac:dyDescent="0.3">
      <c r="B20" s="357" t="s">
        <v>61</v>
      </c>
      <c r="D20" s="358" t="s">
        <v>65</v>
      </c>
      <c r="F20" s="357" t="s">
        <v>71</v>
      </c>
      <c r="H20" s="357" t="s">
        <v>61</v>
      </c>
      <c r="J20" s="357" t="s">
        <v>62</v>
      </c>
    </row>
    <row r="21" spans="2:12" ht="15" customHeight="1" thickBot="1" x14ac:dyDescent="0.3">
      <c r="B21" s="357" t="s">
        <v>66</v>
      </c>
      <c r="F21" s="357" t="s">
        <v>75</v>
      </c>
      <c r="H21" s="357" t="s">
        <v>66</v>
      </c>
      <c r="J21" s="358" t="s">
        <v>939</v>
      </c>
      <c r="L21" s="356" t="s">
        <v>421</v>
      </c>
    </row>
    <row r="22" spans="2:12" ht="15" customHeight="1" thickBot="1" x14ac:dyDescent="0.3">
      <c r="B22" s="357" t="s">
        <v>67</v>
      </c>
      <c r="D22" s="360" t="s">
        <v>118</v>
      </c>
      <c r="F22" s="357" t="s">
        <v>95</v>
      </c>
      <c r="H22" s="357" t="s">
        <v>67</v>
      </c>
      <c r="L22" s="357" t="s">
        <v>124</v>
      </c>
    </row>
    <row r="23" spans="2:12" ht="15" customHeight="1" thickBot="1" x14ac:dyDescent="0.3">
      <c r="B23" s="357" t="s">
        <v>114</v>
      </c>
      <c r="D23" s="359" t="s">
        <v>64</v>
      </c>
      <c r="F23" s="358" t="s">
        <v>96</v>
      </c>
      <c r="H23" s="357" t="s">
        <v>68</v>
      </c>
      <c r="J23" s="356" t="s">
        <v>118</v>
      </c>
      <c r="L23" s="357" t="s">
        <v>576</v>
      </c>
    </row>
    <row r="24" spans="2:12" ht="15" customHeight="1" thickBot="1" x14ac:dyDescent="0.3">
      <c r="B24" s="357" t="s">
        <v>453</v>
      </c>
      <c r="D24" s="357" t="s">
        <v>80</v>
      </c>
      <c r="H24" s="357" t="s">
        <v>453</v>
      </c>
      <c r="J24" s="359" t="s">
        <v>64</v>
      </c>
      <c r="L24" s="357" t="s">
        <v>401</v>
      </c>
    </row>
    <row r="25" spans="2:12" ht="15" customHeight="1" thickBot="1" x14ac:dyDescent="0.3">
      <c r="B25" s="357" t="s">
        <v>72</v>
      </c>
      <c r="D25" s="357" t="s">
        <v>81</v>
      </c>
      <c r="F25" s="356" t="s">
        <v>122</v>
      </c>
      <c r="H25" s="357" t="s">
        <v>72</v>
      </c>
      <c r="J25" s="357" t="s">
        <v>80</v>
      </c>
      <c r="L25" s="357" t="s">
        <v>619</v>
      </c>
    </row>
    <row r="26" spans="2:12" ht="15" customHeight="1" x14ac:dyDescent="0.25">
      <c r="B26" s="357" t="s">
        <v>73</v>
      </c>
      <c r="D26" s="357" t="s">
        <v>83</v>
      </c>
      <c r="F26" s="359" t="s">
        <v>451</v>
      </c>
      <c r="H26" s="357" t="s">
        <v>73</v>
      </c>
      <c r="J26" s="357" t="s">
        <v>81</v>
      </c>
      <c r="L26" s="357" t="s">
        <v>125</v>
      </c>
    </row>
    <row r="27" spans="2:12" ht="15" customHeight="1" thickBot="1" x14ac:dyDescent="0.3">
      <c r="B27" s="357" t="s">
        <v>82</v>
      </c>
      <c r="D27" s="358" t="s">
        <v>102</v>
      </c>
      <c r="F27" s="357" t="s">
        <v>60</v>
      </c>
      <c r="H27" s="357" t="s">
        <v>82</v>
      </c>
      <c r="J27" s="357" t="s">
        <v>83</v>
      </c>
      <c r="L27" s="357" t="s">
        <v>572</v>
      </c>
    </row>
    <row r="28" spans="2:12" ht="15" customHeight="1" thickBot="1" x14ac:dyDescent="0.3">
      <c r="B28" s="357" t="s">
        <v>84</v>
      </c>
      <c r="F28" s="357" t="s">
        <v>500</v>
      </c>
      <c r="H28" s="357" t="s">
        <v>84</v>
      </c>
      <c r="J28" s="358" t="s">
        <v>102</v>
      </c>
      <c r="L28" s="357" t="s">
        <v>626</v>
      </c>
    </row>
    <row r="29" spans="2:12" ht="15" customHeight="1" thickBot="1" x14ac:dyDescent="0.3">
      <c r="B29" s="357" t="s">
        <v>115</v>
      </c>
      <c r="D29" s="360" t="s">
        <v>119</v>
      </c>
      <c r="F29" s="357" t="s">
        <v>123</v>
      </c>
      <c r="H29" s="357" t="s">
        <v>85</v>
      </c>
      <c r="J29" s="980"/>
      <c r="L29" s="357" t="s">
        <v>707</v>
      </c>
    </row>
    <row r="30" spans="2:12" ht="15" customHeight="1" thickBot="1" x14ac:dyDescent="0.3">
      <c r="B30" s="357" t="s">
        <v>116</v>
      </c>
      <c r="D30" s="359" t="s">
        <v>54</v>
      </c>
      <c r="F30" s="357" t="s">
        <v>454</v>
      </c>
      <c r="H30" s="357" t="s">
        <v>937</v>
      </c>
      <c r="J30" s="360" t="s">
        <v>941</v>
      </c>
      <c r="L30" s="357" t="s">
        <v>621</v>
      </c>
    </row>
    <row r="31" spans="2:12" ht="15" customHeight="1" x14ac:dyDescent="0.25">
      <c r="B31" s="357" t="s">
        <v>89</v>
      </c>
      <c r="D31" s="357" t="s">
        <v>63</v>
      </c>
      <c r="F31" s="357" t="s">
        <v>77</v>
      </c>
      <c r="H31" s="357" t="s">
        <v>89</v>
      </c>
      <c r="J31" s="359" t="s">
        <v>54</v>
      </c>
      <c r="L31" s="357" t="s">
        <v>631</v>
      </c>
    </row>
    <row r="32" spans="2:12" ht="15" customHeight="1" x14ac:dyDescent="0.25">
      <c r="B32" s="357" t="s">
        <v>90</v>
      </c>
      <c r="D32" s="357" t="s">
        <v>74</v>
      </c>
      <c r="F32" s="357" t="s">
        <v>79</v>
      </c>
      <c r="H32" s="357" t="s">
        <v>90</v>
      </c>
      <c r="J32" s="357" t="s">
        <v>63</v>
      </c>
      <c r="L32" s="357" t="s">
        <v>578</v>
      </c>
    </row>
    <row r="33" spans="2:12" ht="15" customHeight="1" thickBot="1" x14ac:dyDescent="0.3">
      <c r="B33" s="357" t="s">
        <v>117</v>
      </c>
      <c r="D33" s="357" t="s">
        <v>76</v>
      </c>
      <c r="F33" s="358" t="s">
        <v>93</v>
      </c>
      <c r="H33" s="357" t="s">
        <v>117</v>
      </c>
      <c r="J33" s="357" t="s">
        <v>74</v>
      </c>
      <c r="L33" s="357" t="s">
        <v>705</v>
      </c>
    </row>
    <row r="34" spans="2:12" ht="15" customHeight="1" x14ac:dyDescent="0.25">
      <c r="B34" s="357" t="s">
        <v>92</v>
      </c>
      <c r="D34" s="357" t="s">
        <v>78</v>
      </c>
      <c r="H34" s="357" t="s">
        <v>92</v>
      </c>
      <c r="J34" s="357" t="s">
        <v>76</v>
      </c>
      <c r="L34" s="357" t="s">
        <v>704</v>
      </c>
    </row>
    <row r="35" spans="2:12" ht="15" customHeight="1" x14ac:dyDescent="0.25">
      <c r="B35" s="357" t="s">
        <v>455</v>
      </c>
      <c r="D35" s="357" t="s">
        <v>87</v>
      </c>
      <c r="H35" s="357" t="s">
        <v>455</v>
      </c>
      <c r="J35" s="357" t="s">
        <v>78</v>
      </c>
      <c r="L35" s="357" t="s">
        <v>706</v>
      </c>
    </row>
    <row r="36" spans="2:12" ht="15" customHeight="1" x14ac:dyDescent="0.25">
      <c r="B36" s="357" t="s">
        <v>97</v>
      </c>
      <c r="D36" s="357" t="s">
        <v>88</v>
      </c>
      <c r="H36" s="357" t="s">
        <v>97</v>
      </c>
      <c r="J36" s="357" t="s">
        <v>87</v>
      </c>
      <c r="L36" s="357" t="s">
        <v>575</v>
      </c>
    </row>
    <row r="37" spans="2:12" ht="15" customHeight="1" thickBot="1" x14ac:dyDescent="0.3">
      <c r="B37" s="357" t="s">
        <v>99</v>
      </c>
      <c r="D37" s="358" t="s">
        <v>98</v>
      </c>
      <c r="H37" s="357" t="s">
        <v>99</v>
      </c>
      <c r="J37" s="357" t="s">
        <v>88</v>
      </c>
      <c r="L37" s="357" t="s">
        <v>573</v>
      </c>
    </row>
    <row r="38" spans="2:12" ht="15" customHeight="1" thickBot="1" x14ac:dyDescent="0.3">
      <c r="B38" s="358" t="s">
        <v>101</v>
      </c>
      <c r="H38" s="358" t="s">
        <v>101</v>
      </c>
      <c r="J38" s="358" t="s">
        <v>98</v>
      </c>
      <c r="L38" s="358" t="s">
        <v>571</v>
      </c>
    </row>
    <row r="39" spans="2:12" ht="15" customHeight="1" thickBot="1" x14ac:dyDescent="0.3"/>
    <row r="40" spans="2:12" ht="15" customHeight="1" thickBot="1" x14ac:dyDescent="0.3">
      <c r="B40" s="360" t="s">
        <v>121</v>
      </c>
      <c r="H40" s="360" t="s">
        <v>121</v>
      </c>
      <c r="J40" s="356" t="s">
        <v>122</v>
      </c>
      <c r="L40" s="356" t="s">
        <v>696</v>
      </c>
    </row>
    <row r="41" spans="2:12" ht="15" customHeight="1" x14ac:dyDescent="0.25">
      <c r="B41" s="359" t="s">
        <v>69</v>
      </c>
      <c r="H41" s="359" t="s">
        <v>45</v>
      </c>
      <c r="J41" s="359" t="s">
        <v>942</v>
      </c>
      <c r="L41" s="357" t="s">
        <v>40</v>
      </c>
    </row>
    <row r="42" spans="2:12" ht="15" customHeight="1" thickBot="1" x14ac:dyDescent="0.3">
      <c r="B42" s="358" t="s">
        <v>100</v>
      </c>
      <c r="H42" s="357" t="s">
        <v>47</v>
      </c>
      <c r="J42" s="357" t="s">
        <v>60</v>
      </c>
      <c r="L42" s="357" t="s">
        <v>574</v>
      </c>
    </row>
    <row r="43" spans="2:12" ht="15" customHeight="1" x14ac:dyDescent="0.25">
      <c r="H43" s="357" t="s">
        <v>57</v>
      </c>
      <c r="J43" s="357" t="s">
        <v>123</v>
      </c>
      <c r="L43" s="357" t="s">
        <v>624</v>
      </c>
    </row>
    <row r="44" spans="2:12" ht="15" customHeight="1" x14ac:dyDescent="0.25">
      <c r="H44" s="357" t="s">
        <v>940</v>
      </c>
      <c r="J44" s="357" t="s">
        <v>454</v>
      </c>
      <c r="L44" s="357" t="s">
        <v>625</v>
      </c>
    </row>
    <row r="45" spans="2:12" ht="15" customHeight="1" x14ac:dyDescent="0.25">
      <c r="H45" s="357" t="s">
        <v>69</v>
      </c>
      <c r="J45" s="357" t="s">
        <v>943</v>
      </c>
      <c r="L45" s="357" t="s">
        <v>620</v>
      </c>
    </row>
    <row r="46" spans="2:12" ht="15" customHeight="1" x14ac:dyDescent="0.25">
      <c r="H46" s="357" t="s">
        <v>70</v>
      </c>
      <c r="J46" s="357" t="s">
        <v>77</v>
      </c>
      <c r="L46" s="357" t="s">
        <v>627</v>
      </c>
    </row>
    <row r="47" spans="2:12" ht="15" customHeight="1" x14ac:dyDescent="0.25">
      <c r="H47" s="357" t="s">
        <v>71</v>
      </c>
      <c r="J47" s="357" t="s">
        <v>79</v>
      </c>
      <c r="L47" s="357" t="s">
        <v>628</v>
      </c>
    </row>
    <row r="48" spans="2:12" ht="15" customHeight="1" thickBot="1" x14ac:dyDescent="0.3">
      <c r="H48" s="357" t="s">
        <v>75</v>
      </c>
      <c r="J48" s="358" t="s">
        <v>93</v>
      </c>
      <c r="L48" s="357" t="s">
        <v>708</v>
      </c>
    </row>
    <row r="49" spans="8:12" ht="15" customHeight="1" x14ac:dyDescent="0.25">
      <c r="H49" s="357" t="s">
        <v>95</v>
      </c>
      <c r="L49" s="357" t="s">
        <v>630</v>
      </c>
    </row>
    <row r="50" spans="8:12" ht="15" customHeight="1" thickBot="1" x14ac:dyDescent="0.3">
      <c r="H50" s="357" t="s">
        <v>96</v>
      </c>
      <c r="L50" s="358" t="s">
        <v>623</v>
      </c>
    </row>
    <row r="51" spans="8:12" ht="15" customHeight="1" thickBot="1" x14ac:dyDescent="0.3">
      <c r="H51" s="358" t="s">
        <v>100</v>
      </c>
    </row>
    <row r="52" spans="8:12" ht="15" customHeight="1" thickBot="1" x14ac:dyDescent="0.3">
      <c r="L52" s="356" t="s">
        <v>697</v>
      </c>
    </row>
    <row r="53" spans="8:12" ht="15" customHeight="1" thickBot="1" x14ac:dyDescent="0.3">
      <c r="H53" s="360" t="s">
        <v>944</v>
      </c>
      <c r="L53" s="357" t="s">
        <v>46</v>
      </c>
    </row>
    <row r="54" spans="8:12" ht="15" customHeight="1" x14ac:dyDescent="0.25">
      <c r="H54" s="359" t="s">
        <v>945</v>
      </c>
      <c r="L54" s="357" t="s">
        <v>580</v>
      </c>
    </row>
    <row r="55" spans="8:12" ht="15" customHeight="1" x14ac:dyDescent="0.25">
      <c r="H55" s="357" t="s">
        <v>946</v>
      </c>
      <c r="L55" s="357" t="s">
        <v>577</v>
      </c>
    </row>
    <row r="56" spans="8:12" ht="15" customHeight="1" x14ac:dyDescent="0.25">
      <c r="H56" s="357" t="s">
        <v>947</v>
      </c>
      <c r="L56" s="357" t="s">
        <v>629</v>
      </c>
    </row>
    <row r="57" spans="8:12" ht="15" customHeight="1" thickBot="1" x14ac:dyDescent="0.3">
      <c r="H57" s="358" t="s">
        <v>948</v>
      </c>
      <c r="L57" s="358" t="s">
        <v>579</v>
      </c>
    </row>
  </sheetData>
  <sheetProtection algorithmName="SHA-512" hashValue="ONwiEiSbUUbBaejrVg8RuMI5Xzzbg0o2aahWP523nmQtn0bDa9MsNCMZoPxtP1UPpKytl10Y9sTEt/fJDBv7iA==" saltValue="REX2dYCNY8jwbfPAtcymbA==" spinCount="100000" sheet="1" objects="1" scenarios="1"/>
  <sortState ref="D13:D20">
    <sortCondition ref="D13"/>
  </sortState>
  <mergeCells count="2">
    <mergeCell ref="B10:D10"/>
    <mergeCell ref="H10:J10"/>
  </mergeCells>
  <pageMargins left="0.7" right="0.7" top="0.75" bottom="0.75" header="0.3" footer="0.3"/>
  <pageSetup paperSize="5" scale="76" fitToHeight="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0.249977111117893"/>
  </sheetPr>
  <dimension ref="B1:D69"/>
  <sheetViews>
    <sheetView workbookViewId="0">
      <selection activeCell="S21" sqref="S21"/>
    </sheetView>
  </sheetViews>
  <sheetFormatPr defaultColWidth="9.140625" defaultRowHeight="15" customHeight="1" x14ac:dyDescent="0.25"/>
  <cols>
    <col min="1" max="1" width="3" style="387" customWidth="1"/>
    <col min="2" max="4" width="20.7109375" style="387" customWidth="1"/>
    <col min="5" max="5" width="2.85546875" style="387" customWidth="1"/>
    <col min="6" max="16384" width="9.140625" style="387"/>
  </cols>
  <sheetData>
    <row r="1" spans="2:4" s="386" customFormat="1" ht="15" customHeight="1" x14ac:dyDescent="0.25"/>
    <row r="2" spans="2:4" s="386" customFormat="1" ht="15" customHeight="1" x14ac:dyDescent="0.25"/>
    <row r="3" spans="2:4" s="386" customFormat="1" ht="15" customHeight="1" x14ac:dyDescent="0.25"/>
    <row r="4" spans="2:4" s="386" customFormat="1" ht="15" customHeight="1" x14ac:dyDescent="0.25"/>
    <row r="5" spans="2:4" s="386" customFormat="1" ht="15" customHeight="1" x14ac:dyDescent="0.25"/>
    <row r="6" spans="2:4" s="386" customFormat="1" ht="15" customHeight="1" x14ac:dyDescent="0.25"/>
    <row r="7" spans="2:4" s="386" customFormat="1" ht="15" customHeight="1" x14ac:dyDescent="0.25"/>
    <row r="8" spans="2:4" s="386" customFormat="1" ht="15" customHeight="1" x14ac:dyDescent="0.25"/>
    <row r="10" spans="2:4" ht="18.75" x14ac:dyDescent="0.25">
      <c r="B10" s="1291" t="s">
        <v>406</v>
      </c>
      <c r="C10" s="1291"/>
      <c r="D10" s="1291"/>
    </row>
    <row r="11" spans="2:4" ht="15" customHeight="1" thickBot="1" x14ac:dyDescent="0.3"/>
    <row r="12" spans="2:4" ht="15" customHeight="1" x14ac:dyDescent="0.25">
      <c r="B12" s="1287" t="s">
        <v>407</v>
      </c>
      <c r="C12" s="1288"/>
      <c r="D12" s="396">
        <f>B67</f>
        <v>4368</v>
      </c>
    </row>
    <row r="13" spans="2:4" ht="15" customHeight="1" thickBot="1" x14ac:dyDescent="0.3">
      <c r="B13" s="1289" t="s">
        <v>408</v>
      </c>
      <c r="C13" s="1290"/>
      <c r="D13" s="397">
        <f>IF(B67=0,"",D67/B67)</f>
        <v>26.166666666666668</v>
      </c>
    </row>
    <row r="15" spans="2:4" ht="15" customHeight="1" thickBot="1" x14ac:dyDescent="0.3">
      <c r="B15" s="388" t="s">
        <v>409</v>
      </c>
      <c r="C15" s="388" t="s">
        <v>177</v>
      </c>
      <c r="D15" s="388" t="s">
        <v>413</v>
      </c>
    </row>
    <row r="16" spans="2:4" ht="15" customHeight="1" x14ac:dyDescent="0.25">
      <c r="B16" s="373">
        <v>1092</v>
      </c>
      <c r="C16" s="374">
        <v>25</v>
      </c>
      <c r="D16" s="389">
        <f>B16*C16</f>
        <v>27300</v>
      </c>
    </row>
    <row r="17" spans="2:4" ht="15" customHeight="1" x14ac:dyDescent="0.25">
      <c r="B17" s="375">
        <v>1456</v>
      </c>
      <c r="C17" s="376">
        <v>26</v>
      </c>
      <c r="D17" s="390">
        <f t="shared" ref="D17:D65" si="0">B17*C17</f>
        <v>37856</v>
      </c>
    </row>
    <row r="18" spans="2:4" ht="15" customHeight="1" x14ac:dyDescent="0.25">
      <c r="B18" s="375">
        <v>1820</v>
      </c>
      <c r="C18" s="376">
        <v>27</v>
      </c>
      <c r="D18" s="390">
        <f t="shared" si="0"/>
        <v>49140</v>
      </c>
    </row>
    <row r="19" spans="2:4" ht="15" customHeight="1" x14ac:dyDescent="0.25">
      <c r="B19" s="375"/>
      <c r="C19" s="376"/>
      <c r="D19" s="390">
        <f t="shared" si="0"/>
        <v>0</v>
      </c>
    </row>
    <row r="20" spans="2:4" ht="15" customHeight="1" thickBot="1" x14ac:dyDescent="0.3">
      <c r="B20" s="377"/>
      <c r="C20" s="378"/>
      <c r="D20" s="391">
        <f t="shared" si="0"/>
        <v>0</v>
      </c>
    </row>
    <row r="21" spans="2:4" ht="15" customHeight="1" x14ac:dyDescent="0.25">
      <c r="B21" s="379"/>
      <c r="C21" s="380"/>
      <c r="D21" s="389">
        <f t="shared" si="0"/>
        <v>0</v>
      </c>
    </row>
    <row r="22" spans="2:4" ht="15" customHeight="1" x14ac:dyDescent="0.25">
      <c r="B22" s="375"/>
      <c r="C22" s="376"/>
      <c r="D22" s="390">
        <f t="shared" si="0"/>
        <v>0</v>
      </c>
    </row>
    <row r="23" spans="2:4" ht="15" customHeight="1" x14ac:dyDescent="0.25">
      <c r="B23" s="375"/>
      <c r="C23" s="376"/>
      <c r="D23" s="390">
        <f t="shared" si="0"/>
        <v>0</v>
      </c>
    </row>
    <row r="24" spans="2:4" ht="15" customHeight="1" x14ac:dyDescent="0.25">
      <c r="B24" s="375"/>
      <c r="C24" s="376"/>
      <c r="D24" s="390">
        <f t="shared" si="0"/>
        <v>0</v>
      </c>
    </row>
    <row r="25" spans="2:4" ht="15" customHeight="1" thickBot="1" x14ac:dyDescent="0.3">
      <c r="B25" s="381"/>
      <c r="C25" s="382"/>
      <c r="D25" s="392">
        <f t="shared" si="0"/>
        <v>0</v>
      </c>
    </row>
    <row r="26" spans="2:4" ht="15" customHeight="1" x14ac:dyDescent="0.25">
      <c r="B26" s="373"/>
      <c r="C26" s="374"/>
      <c r="D26" s="393">
        <f t="shared" ref="D26:D30" si="1">B26*C26</f>
        <v>0</v>
      </c>
    </row>
    <row r="27" spans="2:4" ht="15" customHeight="1" x14ac:dyDescent="0.25">
      <c r="B27" s="375"/>
      <c r="C27" s="376"/>
      <c r="D27" s="390">
        <f t="shared" si="1"/>
        <v>0</v>
      </c>
    </row>
    <row r="28" spans="2:4" ht="15" customHeight="1" x14ac:dyDescent="0.25">
      <c r="B28" s="375"/>
      <c r="C28" s="376"/>
      <c r="D28" s="390">
        <f t="shared" si="1"/>
        <v>0</v>
      </c>
    </row>
    <row r="29" spans="2:4" ht="15" customHeight="1" x14ac:dyDescent="0.25">
      <c r="B29" s="375"/>
      <c r="C29" s="376"/>
      <c r="D29" s="390">
        <f t="shared" si="1"/>
        <v>0</v>
      </c>
    </row>
    <row r="30" spans="2:4" ht="15" customHeight="1" thickBot="1" x14ac:dyDescent="0.3">
      <c r="B30" s="377"/>
      <c r="C30" s="378"/>
      <c r="D30" s="391">
        <f t="shared" si="1"/>
        <v>0</v>
      </c>
    </row>
    <row r="31" spans="2:4" ht="15" customHeight="1" x14ac:dyDescent="0.25">
      <c r="B31" s="373"/>
      <c r="C31" s="374"/>
      <c r="D31" s="389">
        <f t="shared" si="0"/>
        <v>0</v>
      </c>
    </row>
    <row r="32" spans="2:4" ht="15" customHeight="1" x14ac:dyDescent="0.25">
      <c r="B32" s="375"/>
      <c r="C32" s="376"/>
      <c r="D32" s="390">
        <f t="shared" si="0"/>
        <v>0</v>
      </c>
    </row>
    <row r="33" spans="2:4" ht="15" customHeight="1" x14ac:dyDescent="0.25">
      <c r="B33" s="375"/>
      <c r="C33" s="376"/>
      <c r="D33" s="390">
        <f t="shared" si="0"/>
        <v>0</v>
      </c>
    </row>
    <row r="34" spans="2:4" ht="15" customHeight="1" x14ac:dyDescent="0.25">
      <c r="B34" s="375"/>
      <c r="C34" s="376"/>
      <c r="D34" s="390">
        <f t="shared" si="0"/>
        <v>0</v>
      </c>
    </row>
    <row r="35" spans="2:4" ht="15" customHeight="1" thickBot="1" x14ac:dyDescent="0.3">
      <c r="B35" s="377"/>
      <c r="C35" s="378"/>
      <c r="D35" s="392">
        <f t="shared" si="0"/>
        <v>0</v>
      </c>
    </row>
    <row r="36" spans="2:4" ht="15" customHeight="1" x14ac:dyDescent="0.25">
      <c r="B36" s="373"/>
      <c r="C36" s="374"/>
      <c r="D36" s="393">
        <f t="shared" si="0"/>
        <v>0</v>
      </c>
    </row>
    <row r="37" spans="2:4" ht="15" customHeight="1" x14ac:dyDescent="0.25">
      <c r="B37" s="375"/>
      <c r="C37" s="376"/>
      <c r="D37" s="390">
        <f t="shared" si="0"/>
        <v>0</v>
      </c>
    </row>
    <row r="38" spans="2:4" ht="15" customHeight="1" x14ac:dyDescent="0.25">
      <c r="B38" s="375"/>
      <c r="C38" s="376"/>
      <c r="D38" s="390">
        <f t="shared" si="0"/>
        <v>0</v>
      </c>
    </row>
    <row r="39" spans="2:4" ht="15" customHeight="1" x14ac:dyDescent="0.25">
      <c r="B39" s="375"/>
      <c r="C39" s="376"/>
      <c r="D39" s="390">
        <f t="shared" si="0"/>
        <v>0</v>
      </c>
    </row>
    <row r="40" spans="2:4" ht="15" customHeight="1" thickBot="1" x14ac:dyDescent="0.3">
      <c r="B40" s="377"/>
      <c r="C40" s="378"/>
      <c r="D40" s="391">
        <f t="shared" si="0"/>
        <v>0</v>
      </c>
    </row>
    <row r="41" spans="2:4" ht="15" customHeight="1" x14ac:dyDescent="0.25">
      <c r="B41" s="373"/>
      <c r="C41" s="374"/>
      <c r="D41" s="389">
        <f t="shared" ref="D41:D45" si="2">B41*C41</f>
        <v>0</v>
      </c>
    </row>
    <row r="42" spans="2:4" ht="15" customHeight="1" x14ac:dyDescent="0.25">
      <c r="B42" s="375"/>
      <c r="C42" s="376"/>
      <c r="D42" s="390">
        <f t="shared" si="2"/>
        <v>0</v>
      </c>
    </row>
    <row r="43" spans="2:4" ht="15" customHeight="1" x14ac:dyDescent="0.25">
      <c r="B43" s="375"/>
      <c r="C43" s="376"/>
      <c r="D43" s="390">
        <f t="shared" si="2"/>
        <v>0</v>
      </c>
    </row>
    <row r="44" spans="2:4" ht="15" customHeight="1" x14ac:dyDescent="0.25">
      <c r="B44" s="375"/>
      <c r="C44" s="376"/>
      <c r="D44" s="390">
        <f t="shared" si="2"/>
        <v>0</v>
      </c>
    </row>
    <row r="45" spans="2:4" ht="15" customHeight="1" thickBot="1" x14ac:dyDescent="0.3">
      <c r="B45" s="377"/>
      <c r="C45" s="378"/>
      <c r="D45" s="392">
        <f t="shared" si="2"/>
        <v>0</v>
      </c>
    </row>
    <row r="46" spans="2:4" ht="15" customHeight="1" x14ac:dyDescent="0.25">
      <c r="B46" s="373"/>
      <c r="C46" s="374"/>
      <c r="D46" s="389">
        <f t="shared" ref="D46:D50" si="3">B46*C46</f>
        <v>0</v>
      </c>
    </row>
    <row r="47" spans="2:4" ht="15" customHeight="1" x14ac:dyDescent="0.25">
      <c r="B47" s="375"/>
      <c r="C47" s="376"/>
      <c r="D47" s="390">
        <f t="shared" si="3"/>
        <v>0</v>
      </c>
    </row>
    <row r="48" spans="2:4" ht="15" customHeight="1" x14ac:dyDescent="0.25">
      <c r="B48" s="375"/>
      <c r="C48" s="376"/>
      <c r="D48" s="390">
        <f t="shared" si="3"/>
        <v>0</v>
      </c>
    </row>
    <row r="49" spans="2:4" ht="15" customHeight="1" x14ac:dyDescent="0.25">
      <c r="B49" s="375"/>
      <c r="C49" s="376"/>
      <c r="D49" s="390">
        <f t="shared" si="3"/>
        <v>0</v>
      </c>
    </row>
    <row r="50" spans="2:4" ht="15" customHeight="1" thickBot="1" x14ac:dyDescent="0.3">
      <c r="B50" s="377"/>
      <c r="C50" s="378"/>
      <c r="D50" s="392">
        <f t="shared" si="3"/>
        <v>0</v>
      </c>
    </row>
    <row r="51" spans="2:4" ht="15" customHeight="1" x14ac:dyDescent="0.25">
      <c r="B51" s="373"/>
      <c r="C51" s="374"/>
      <c r="D51" s="389">
        <f t="shared" ref="D51:D55" si="4">B51*C51</f>
        <v>0</v>
      </c>
    </row>
    <row r="52" spans="2:4" ht="15" customHeight="1" x14ac:dyDescent="0.25">
      <c r="B52" s="375"/>
      <c r="C52" s="376"/>
      <c r="D52" s="390">
        <f t="shared" si="4"/>
        <v>0</v>
      </c>
    </row>
    <row r="53" spans="2:4" ht="15" customHeight="1" x14ac:dyDescent="0.25">
      <c r="B53" s="375"/>
      <c r="C53" s="376"/>
      <c r="D53" s="390">
        <f t="shared" si="4"/>
        <v>0</v>
      </c>
    </row>
    <row r="54" spans="2:4" ht="15" customHeight="1" x14ac:dyDescent="0.25">
      <c r="B54" s="375"/>
      <c r="C54" s="376"/>
      <c r="D54" s="390">
        <f t="shared" si="4"/>
        <v>0</v>
      </c>
    </row>
    <row r="55" spans="2:4" ht="15" customHeight="1" thickBot="1" x14ac:dyDescent="0.3">
      <c r="B55" s="377"/>
      <c r="C55" s="378"/>
      <c r="D55" s="392">
        <f t="shared" si="4"/>
        <v>0</v>
      </c>
    </row>
    <row r="56" spans="2:4" ht="15" customHeight="1" x14ac:dyDescent="0.25">
      <c r="B56" s="373"/>
      <c r="C56" s="374"/>
      <c r="D56" s="389">
        <f t="shared" si="0"/>
        <v>0</v>
      </c>
    </row>
    <row r="57" spans="2:4" ht="15" customHeight="1" x14ac:dyDescent="0.25">
      <c r="B57" s="375"/>
      <c r="C57" s="376"/>
      <c r="D57" s="390">
        <f t="shared" si="0"/>
        <v>0</v>
      </c>
    </row>
    <row r="58" spans="2:4" ht="15" customHeight="1" x14ac:dyDescent="0.25">
      <c r="B58" s="375"/>
      <c r="C58" s="376"/>
      <c r="D58" s="390">
        <f t="shared" si="0"/>
        <v>0</v>
      </c>
    </row>
    <row r="59" spans="2:4" ht="15" customHeight="1" x14ac:dyDescent="0.25">
      <c r="B59" s="375"/>
      <c r="C59" s="376"/>
      <c r="D59" s="390">
        <f t="shared" si="0"/>
        <v>0</v>
      </c>
    </row>
    <row r="60" spans="2:4" ht="15" customHeight="1" thickBot="1" x14ac:dyDescent="0.3">
      <c r="B60" s="377"/>
      <c r="C60" s="378"/>
      <c r="D60" s="392">
        <f t="shared" si="0"/>
        <v>0</v>
      </c>
    </row>
    <row r="61" spans="2:4" ht="15" customHeight="1" x14ac:dyDescent="0.25">
      <c r="B61" s="373"/>
      <c r="C61" s="383"/>
      <c r="D61" s="393">
        <f t="shared" si="0"/>
        <v>0</v>
      </c>
    </row>
    <row r="62" spans="2:4" ht="15" customHeight="1" x14ac:dyDescent="0.25">
      <c r="B62" s="375"/>
      <c r="C62" s="384"/>
      <c r="D62" s="390">
        <f t="shared" si="0"/>
        <v>0</v>
      </c>
    </row>
    <row r="63" spans="2:4" ht="15" customHeight="1" x14ac:dyDescent="0.25">
      <c r="B63" s="375"/>
      <c r="C63" s="384"/>
      <c r="D63" s="390">
        <f t="shared" si="0"/>
        <v>0</v>
      </c>
    </row>
    <row r="64" spans="2:4" ht="15" customHeight="1" x14ac:dyDescent="0.25">
      <c r="B64" s="375"/>
      <c r="C64" s="384"/>
      <c r="D64" s="390">
        <f t="shared" si="0"/>
        <v>0</v>
      </c>
    </row>
    <row r="65" spans="2:4" ht="15" customHeight="1" thickBot="1" x14ac:dyDescent="0.3">
      <c r="B65" s="377"/>
      <c r="C65" s="385"/>
      <c r="D65" s="392">
        <f t="shared" si="0"/>
        <v>0</v>
      </c>
    </row>
    <row r="66" spans="2:4" ht="15" customHeight="1" thickBot="1" x14ac:dyDescent="0.3">
      <c r="B66" s="388" t="s">
        <v>411</v>
      </c>
      <c r="C66" s="388" t="s">
        <v>412</v>
      </c>
      <c r="D66" s="388" t="s">
        <v>410</v>
      </c>
    </row>
    <row r="67" spans="2:4" ht="15" customHeight="1" thickBot="1" x14ac:dyDescent="0.3">
      <c r="B67" s="394">
        <f>SUM(B16:B65)</f>
        <v>4368</v>
      </c>
      <c r="C67" s="395">
        <f>D67/B67</f>
        <v>26.166666666666668</v>
      </c>
      <c r="D67" s="395">
        <f>SUM(D16:D65)</f>
        <v>114296</v>
      </c>
    </row>
    <row r="69" spans="2:4" ht="15" customHeight="1" x14ac:dyDescent="0.25">
      <c r="C69" s="398"/>
    </row>
  </sheetData>
  <sheetProtection algorithmName="SHA-512" hashValue="97aLcugvCM0aVZJ70MflBJGtW3juDV+sSMExgGU4G3h/P8MxxBu1LVKl+4eWNzaWem1SDUJ9h4LF7+ewWD/EFQ==" saltValue="MexNDZvDTSJl1vkMcPCl2g==" spinCount="100000" sheet="1" objects="1" scenarios="1"/>
  <mergeCells count="3">
    <mergeCell ref="B12:C12"/>
    <mergeCell ref="B13:C13"/>
    <mergeCell ref="B10:D10"/>
  </mergeCells>
  <conditionalFormatting sqref="C16:C25 C56:C65 C36:C40">
    <cfRule type="expression" dxfId="33" priority="7">
      <formula>IF(ISBLANK(B16),FALSE,ISBLANK(C16))</formula>
    </cfRule>
  </conditionalFormatting>
  <conditionalFormatting sqref="C41:C45">
    <cfRule type="expression" dxfId="32" priority="5">
      <formula>IF(ISBLANK(B41),FALSE,ISBLANK(C41))</formula>
    </cfRule>
  </conditionalFormatting>
  <conditionalFormatting sqref="C31:C35">
    <cfRule type="expression" dxfId="31" priority="4">
      <formula>IF(ISBLANK(B31),FALSE,ISBLANK(C31))</formula>
    </cfRule>
  </conditionalFormatting>
  <conditionalFormatting sqref="C26:C30">
    <cfRule type="expression" dxfId="30" priority="3">
      <formula>IF(ISBLANK(B26),FALSE,ISBLANK(C26))</formula>
    </cfRule>
  </conditionalFormatting>
  <conditionalFormatting sqref="C46:C50">
    <cfRule type="expression" dxfId="29" priority="2">
      <formula>IF(ISBLANK(B46),FALSE,ISBLANK(C46))</formula>
    </cfRule>
  </conditionalFormatting>
  <conditionalFormatting sqref="C51:C55">
    <cfRule type="expression" dxfId="28" priority="1">
      <formula>IF(ISBLANK(B51),FALSE,ISBLANK(C51))</formula>
    </cfRule>
  </conditionalFormatting>
  <dataValidations count="2">
    <dataValidation type="decimal" operator="greaterThanOrEqual" allowBlank="1" showInputMessage="1" showErrorMessage="1" error="Please enter a number greater than or equal to 0.0." sqref="B16:B65" xr:uid="{00000000-0002-0000-1600-000000000000}">
      <formula1>0</formula1>
    </dataValidation>
    <dataValidation type="decimal" operator="greaterThanOrEqual" allowBlank="1" showInputMessage="1" showErrorMessage="1" error="Please enter a dollar amount greater than or equal to $0." sqref="C16:C65" xr:uid="{00000000-0002-0000-1600-000001000000}">
      <formula1>0</formula1>
    </dataValidation>
  </dataValidation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R99"/>
  <sheetViews>
    <sheetView topLeftCell="J1" workbookViewId="0">
      <pane ySplit="1" topLeftCell="A2" activePane="bottomLeft" state="frozen"/>
      <selection pane="bottomLeft" activeCell="Q1" sqref="Q1:Q1048576"/>
    </sheetView>
  </sheetViews>
  <sheetFormatPr defaultRowHeight="15" x14ac:dyDescent="0.25"/>
  <cols>
    <col min="1" max="1" width="15.42578125" bestFit="1" customWidth="1"/>
    <col min="2" max="2" width="19.5703125" bestFit="1" customWidth="1"/>
    <col min="3" max="3" width="24.140625" bestFit="1" customWidth="1"/>
    <col min="4" max="4" width="14.85546875" bestFit="1" customWidth="1"/>
    <col min="5" max="5" width="51.7109375" bestFit="1" customWidth="1"/>
    <col min="6" max="6" width="26.140625" bestFit="1" customWidth="1"/>
    <col min="7" max="7" width="51.28515625" bestFit="1" customWidth="1"/>
    <col min="8" max="8" width="63.5703125" bestFit="1" customWidth="1"/>
    <col min="9" max="9" width="40" bestFit="1" customWidth="1"/>
    <col min="10" max="10" width="18.42578125" bestFit="1" customWidth="1"/>
    <col min="11" max="11" width="39.42578125" bestFit="1" customWidth="1"/>
    <col min="12" max="12" width="28.140625" bestFit="1" customWidth="1"/>
    <col min="13" max="13" width="25" bestFit="1" customWidth="1"/>
    <col min="14" max="14" width="9.42578125" bestFit="1" customWidth="1"/>
    <col min="15" max="15" width="9.42578125" customWidth="1"/>
    <col min="16" max="16" width="25.7109375" bestFit="1" customWidth="1"/>
    <col min="17" max="17" width="19.85546875" bestFit="1" customWidth="1"/>
    <col min="18" max="18" width="54.85546875" bestFit="1" customWidth="1"/>
  </cols>
  <sheetData>
    <row r="1" spans="1:18" s="728" customFormat="1" x14ac:dyDescent="0.25">
      <c r="A1" s="728" t="s">
        <v>606</v>
      </c>
      <c r="B1" s="728" t="s">
        <v>607</v>
      </c>
      <c r="C1" s="728" t="s">
        <v>605</v>
      </c>
      <c r="D1" s="728" t="s">
        <v>604</v>
      </c>
      <c r="E1" s="728" t="s">
        <v>603</v>
      </c>
      <c r="F1" s="728" t="s">
        <v>602</v>
      </c>
      <c r="G1" s="728" t="s">
        <v>601</v>
      </c>
      <c r="H1" s="728" t="s">
        <v>600</v>
      </c>
      <c r="I1" s="728" t="s">
        <v>599</v>
      </c>
      <c r="J1" s="728" t="s">
        <v>598</v>
      </c>
      <c r="K1" s="728" t="s">
        <v>597</v>
      </c>
      <c r="L1" s="728" t="s">
        <v>596</v>
      </c>
      <c r="M1" s="728" t="s">
        <v>595</v>
      </c>
      <c r="N1" s="728" t="s">
        <v>594</v>
      </c>
      <c r="O1" s="728" t="s">
        <v>609</v>
      </c>
      <c r="P1" s="728" t="s">
        <v>565</v>
      </c>
      <c r="Q1" s="728" t="s">
        <v>840</v>
      </c>
      <c r="R1" s="728" t="s">
        <v>848</v>
      </c>
    </row>
    <row r="2" spans="1:18" x14ac:dyDescent="0.25">
      <c r="A2" t="s">
        <v>163</v>
      </c>
      <c r="B2" t="s">
        <v>167</v>
      </c>
      <c r="C2">
        <v>1820</v>
      </c>
      <c r="D2" t="s">
        <v>170</v>
      </c>
      <c r="E2" t="s">
        <v>350</v>
      </c>
      <c r="F2" t="s">
        <v>195</v>
      </c>
      <c r="G2" t="s">
        <v>40</v>
      </c>
      <c r="H2" t="s">
        <v>698</v>
      </c>
      <c r="I2" t="s">
        <v>423</v>
      </c>
      <c r="J2" t="s">
        <v>421</v>
      </c>
      <c r="K2" t="s">
        <v>243</v>
      </c>
      <c r="L2" t="s">
        <v>481</v>
      </c>
      <c r="M2" t="s">
        <v>532</v>
      </c>
      <c r="N2" t="s">
        <v>588</v>
      </c>
      <c r="O2" t="s">
        <v>608</v>
      </c>
      <c r="P2" t="s">
        <v>566</v>
      </c>
      <c r="Q2">
        <v>1</v>
      </c>
      <c r="R2" t="s">
        <v>9</v>
      </c>
    </row>
    <row r="3" spans="1:18" x14ac:dyDescent="0.25">
      <c r="A3" t="s">
        <v>164</v>
      </c>
      <c r="B3" t="s">
        <v>168</v>
      </c>
      <c r="C3">
        <v>1827</v>
      </c>
      <c r="D3" t="s">
        <v>171</v>
      </c>
      <c r="E3" t="s">
        <v>358</v>
      </c>
      <c r="F3" t="s">
        <v>416</v>
      </c>
      <c r="G3" t="s">
        <v>43</v>
      </c>
      <c r="H3" t="s">
        <v>699</v>
      </c>
      <c r="I3" t="s">
        <v>424</v>
      </c>
      <c r="J3" t="s">
        <v>422</v>
      </c>
      <c r="K3" t="s">
        <v>438</v>
      </c>
      <c r="L3" t="s">
        <v>482</v>
      </c>
      <c r="M3" t="s">
        <v>527</v>
      </c>
      <c r="N3" t="s">
        <v>589</v>
      </c>
      <c r="O3" t="s">
        <v>610</v>
      </c>
      <c r="P3" t="s">
        <v>567</v>
      </c>
      <c r="Q3">
        <v>2</v>
      </c>
      <c r="R3" t="s">
        <v>10</v>
      </c>
    </row>
    <row r="4" spans="1:18" x14ac:dyDescent="0.25">
      <c r="A4" t="s">
        <v>165</v>
      </c>
      <c r="B4" t="s">
        <v>475</v>
      </c>
      <c r="C4">
        <v>1950</v>
      </c>
      <c r="D4" t="s">
        <v>476</v>
      </c>
      <c r="E4" t="s">
        <v>352</v>
      </c>
      <c r="F4" t="s">
        <v>202</v>
      </c>
      <c r="G4" t="s">
        <v>44</v>
      </c>
      <c r="H4" t="s">
        <v>700</v>
      </c>
      <c r="I4" t="s">
        <v>425</v>
      </c>
      <c r="K4" t="s">
        <v>445</v>
      </c>
      <c r="L4" t="s">
        <v>484</v>
      </c>
      <c r="M4" t="s">
        <v>528</v>
      </c>
      <c r="P4" t="s">
        <v>568</v>
      </c>
      <c r="Q4">
        <v>3</v>
      </c>
      <c r="R4" t="s">
        <v>473</v>
      </c>
    </row>
    <row r="5" spans="1:18" x14ac:dyDescent="0.25">
      <c r="A5" t="s">
        <v>166</v>
      </c>
      <c r="B5" t="s">
        <v>329</v>
      </c>
      <c r="C5">
        <v>1957.5</v>
      </c>
      <c r="E5" t="s">
        <v>353</v>
      </c>
      <c r="F5" t="s">
        <v>206</v>
      </c>
      <c r="G5" t="s">
        <v>45</v>
      </c>
      <c r="H5" t="s">
        <v>701</v>
      </c>
      <c r="I5" t="s">
        <v>755</v>
      </c>
      <c r="K5" t="s">
        <v>446</v>
      </c>
      <c r="L5" t="s">
        <v>483</v>
      </c>
      <c r="M5" t="s">
        <v>529</v>
      </c>
      <c r="P5" t="s">
        <v>569</v>
      </c>
      <c r="Q5">
        <v>4</v>
      </c>
      <c r="R5" t="s">
        <v>474</v>
      </c>
    </row>
    <row r="6" spans="1:18" x14ac:dyDescent="0.25">
      <c r="A6" t="s">
        <v>444</v>
      </c>
      <c r="C6">
        <v>2080</v>
      </c>
      <c r="E6" t="s">
        <v>351</v>
      </c>
      <c r="F6" t="s">
        <v>198</v>
      </c>
      <c r="G6" t="s">
        <v>459</v>
      </c>
      <c r="H6" t="s">
        <v>622</v>
      </c>
      <c r="L6" t="s">
        <v>346</v>
      </c>
      <c r="M6" t="s">
        <v>530</v>
      </c>
      <c r="P6" t="s">
        <v>570</v>
      </c>
      <c r="Q6">
        <v>5</v>
      </c>
      <c r="R6" t="s">
        <v>581</v>
      </c>
    </row>
    <row r="7" spans="1:18" x14ac:dyDescent="0.25">
      <c r="C7">
        <v>2088</v>
      </c>
      <c r="E7" t="s">
        <v>357</v>
      </c>
      <c r="F7" t="s">
        <v>203</v>
      </c>
      <c r="G7" t="s">
        <v>458</v>
      </c>
      <c r="H7" t="s">
        <v>702</v>
      </c>
      <c r="M7" t="s">
        <v>495</v>
      </c>
      <c r="Q7">
        <v>6</v>
      </c>
      <c r="R7" t="s">
        <v>582</v>
      </c>
    </row>
    <row r="8" spans="1:18" x14ac:dyDescent="0.25">
      <c r="C8">
        <v>2184</v>
      </c>
      <c r="E8" t="s">
        <v>356</v>
      </c>
      <c r="F8" t="s">
        <v>756</v>
      </c>
      <c r="G8" t="s">
        <v>456</v>
      </c>
      <c r="H8" t="s">
        <v>703</v>
      </c>
      <c r="M8" t="s">
        <v>531</v>
      </c>
      <c r="Q8">
        <v>7</v>
      </c>
      <c r="R8" t="s">
        <v>583</v>
      </c>
    </row>
    <row r="9" spans="1:18" x14ac:dyDescent="0.25">
      <c r="C9">
        <v>2190</v>
      </c>
      <c r="E9" t="s">
        <v>355</v>
      </c>
      <c r="F9" t="s">
        <v>330</v>
      </c>
      <c r="G9" t="s">
        <v>457</v>
      </c>
      <c r="H9" t="s">
        <v>704</v>
      </c>
      <c r="Q9">
        <v>8</v>
      </c>
      <c r="R9" t="s">
        <v>584</v>
      </c>
    </row>
    <row r="10" spans="1:18" x14ac:dyDescent="0.25">
      <c r="C10">
        <v>2496</v>
      </c>
      <c r="E10" t="s">
        <v>354</v>
      </c>
      <c r="F10" t="s">
        <v>205</v>
      </c>
      <c r="G10" t="s">
        <v>47</v>
      </c>
      <c r="H10" t="s">
        <v>705</v>
      </c>
      <c r="Q10">
        <v>9</v>
      </c>
      <c r="R10" t="s">
        <v>585</v>
      </c>
    </row>
    <row r="11" spans="1:18" x14ac:dyDescent="0.25">
      <c r="C11">
        <v>3744</v>
      </c>
      <c r="E11" t="s">
        <v>359</v>
      </c>
      <c r="F11" t="s">
        <v>715</v>
      </c>
      <c r="G11" t="s">
        <v>48</v>
      </c>
      <c r="H11" t="s">
        <v>706</v>
      </c>
      <c r="Q11">
        <v>10</v>
      </c>
      <c r="R11" t="s">
        <v>12</v>
      </c>
    </row>
    <row r="12" spans="1:18" x14ac:dyDescent="0.25">
      <c r="C12">
        <v>4368</v>
      </c>
      <c r="F12" t="s">
        <v>207</v>
      </c>
      <c r="G12" t="s">
        <v>49</v>
      </c>
      <c r="H12" t="s">
        <v>571</v>
      </c>
      <c r="Q12">
        <v>11</v>
      </c>
      <c r="R12" t="s">
        <v>849</v>
      </c>
    </row>
    <row r="13" spans="1:18" x14ac:dyDescent="0.25">
      <c r="C13">
        <v>4380</v>
      </c>
      <c r="F13" t="s">
        <v>199</v>
      </c>
      <c r="G13" t="s">
        <v>50</v>
      </c>
      <c r="H13" t="s">
        <v>572</v>
      </c>
      <c r="Q13">
        <v>12</v>
      </c>
      <c r="R13" t="s">
        <v>850</v>
      </c>
    </row>
    <row r="14" spans="1:18" x14ac:dyDescent="0.25">
      <c r="C14">
        <v>4992</v>
      </c>
      <c r="F14" t="s">
        <v>200</v>
      </c>
      <c r="G14" t="s">
        <v>451</v>
      </c>
      <c r="H14" t="s">
        <v>125</v>
      </c>
      <c r="Q14">
        <v>13</v>
      </c>
      <c r="R14" t="s">
        <v>851</v>
      </c>
    </row>
    <row r="15" spans="1:18" x14ac:dyDescent="0.25">
      <c r="F15" t="s">
        <v>415</v>
      </c>
      <c r="G15" t="s">
        <v>53</v>
      </c>
      <c r="H15" t="s">
        <v>573</v>
      </c>
      <c r="Q15">
        <v>14</v>
      </c>
      <c r="R15" t="s">
        <v>852</v>
      </c>
    </row>
    <row r="16" spans="1:18" x14ac:dyDescent="0.25">
      <c r="F16" t="s">
        <v>196</v>
      </c>
      <c r="G16" t="s">
        <v>54</v>
      </c>
      <c r="H16" t="s">
        <v>623</v>
      </c>
      <c r="Q16">
        <v>15</v>
      </c>
      <c r="R16" t="s">
        <v>853</v>
      </c>
    </row>
    <row r="17" spans="6:18" x14ac:dyDescent="0.25">
      <c r="F17" t="s">
        <v>201</v>
      </c>
      <c r="G17" t="s">
        <v>55</v>
      </c>
      <c r="H17" t="s">
        <v>707</v>
      </c>
      <c r="Q17">
        <v>16</v>
      </c>
      <c r="R17" t="s">
        <v>854</v>
      </c>
    </row>
    <row r="18" spans="6:18" x14ac:dyDescent="0.25">
      <c r="F18" t="s">
        <v>197</v>
      </c>
      <c r="G18" t="s">
        <v>56</v>
      </c>
      <c r="H18" t="s">
        <v>708</v>
      </c>
      <c r="Q18">
        <v>17</v>
      </c>
      <c r="R18" t="s">
        <v>855</v>
      </c>
    </row>
    <row r="19" spans="6:18" x14ac:dyDescent="0.25">
      <c r="F19" t="s">
        <v>417</v>
      </c>
      <c r="G19" t="s">
        <v>57</v>
      </c>
      <c r="H19" t="s">
        <v>124</v>
      </c>
      <c r="Q19">
        <v>18</v>
      </c>
      <c r="R19" t="s">
        <v>856</v>
      </c>
    </row>
    <row r="20" spans="6:18" x14ac:dyDescent="0.25">
      <c r="F20" t="s">
        <v>414</v>
      </c>
      <c r="G20" t="s">
        <v>59</v>
      </c>
      <c r="H20" t="s">
        <v>574</v>
      </c>
      <c r="Q20">
        <v>19</v>
      </c>
      <c r="R20" t="s">
        <v>857</v>
      </c>
    </row>
    <row r="21" spans="6:18" x14ac:dyDescent="0.25">
      <c r="F21" t="s">
        <v>204</v>
      </c>
      <c r="G21" t="s">
        <v>60</v>
      </c>
      <c r="H21" t="s">
        <v>619</v>
      </c>
      <c r="Q21">
        <v>20</v>
      </c>
      <c r="R21" t="s">
        <v>858</v>
      </c>
    </row>
    <row r="22" spans="6:18" x14ac:dyDescent="0.25">
      <c r="G22" t="s">
        <v>452</v>
      </c>
      <c r="H22" t="s">
        <v>620</v>
      </c>
      <c r="Q22">
        <v>21</v>
      </c>
      <c r="R22" t="s">
        <v>859</v>
      </c>
    </row>
    <row r="23" spans="6:18" x14ac:dyDescent="0.25">
      <c r="G23" t="s">
        <v>61</v>
      </c>
      <c r="H23" t="s">
        <v>624</v>
      </c>
      <c r="Q23">
        <v>22</v>
      </c>
      <c r="R23" t="s">
        <v>860</v>
      </c>
    </row>
    <row r="24" spans="6:18" x14ac:dyDescent="0.25">
      <c r="G24" t="s">
        <v>62</v>
      </c>
      <c r="H24" t="s">
        <v>575</v>
      </c>
      <c r="Q24">
        <v>23</v>
      </c>
      <c r="R24" t="s">
        <v>861</v>
      </c>
    </row>
    <row r="25" spans="6:18" x14ac:dyDescent="0.25">
      <c r="G25" t="s">
        <v>63</v>
      </c>
      <c r="H25" t="s">
        <v>621</v>
      </c>
      <c r="Q25">
        <v>24</v>
      </c>
      <c r="R25" t="s">
        <v>862</v>
      </c>
    </row>
    <row r="26" spans="6:18" x14ac:dyDescent="0.25">
      <c r="G26" t="s">
        <v>64</v>
      </c>
      <c r="H26" t="s">
        <v>401</v>
      </c>
      <c r="Q26">
        <v>25</v>
      </c>
      <c r="R26" t="s">
        <v>863</v>
      </c>
    </row>
    <row r="27" spans="6:18" x14ac:dyDescent="0.25">
      <c r="G27" t="s">
        <v>65</v>
      </c>
      <c r="H27" t="s">
        <v>576</v>
      </c>
      <c r="Q27">
        <v>26</v>
      </c>
      <c r="R27" t="s">
        <v>864</v>
      </c>
    </row>
    <row r="28" spans="6:18" x14ac:dyDescent="0.25">
      <c r="G28" t="s">
        <v>500</v>
      </c>
      <c r="H28" t="s">
        <v>40</v>
      </c>
      <c r="Q28">
        <v>27</v>
      </c>
      <c r="R28" t="s">
        <v>865</v>
      </c>
    </row>
    <row r="29" spans="6:18" x14ac:dyDescent="0.25">
      <c r="G29" t="s">
        <v>66</v>
      </c>
      <c r="H29" t="s">
        <v>625</v>
      </c>
      <c r="Q29">
        <v>28</v>
      </c>
      <c r="R29" t="s">
        <v>866</v>
      </c>
    </row>
    <row r="30" spans="6:18" x14ac:dyDescent="0.25">
      <c r="G30" t="s">
        <v>67</v>
      </c>
      <c r="H30" t="s">
        <v>577</v>
      </c>
      <c r="Q30">
        <v>29</v>
      </c>
      <c r="R30" t="s">
        <v>867</v>
      </c>
    </row>
    <row r="31" spans="6:18" x14ac:dyDescent="0.25">
      <c r="G31" t="s">
        <v>68</v>
      </c>
      <c r="H31" t="s">
        <v>626</v>
      </c>
      <c r="Q31">
        <v>30</v>
      </c>
      <c r="R31" t="s">
        <v>868</v>
      </c>
    </row>
    <row r="32" spans="6:18" x14ac:dyDescent="0.25">
      <c r="G32" t="s">
        <v>453</v>
      </c>
      <c r="H32" t="s">
        <v>627</v>
      </c>
      <c r="Q32">
        <v>31</v>
      </c>
      <c r="R32" t="s">
        <v>869</v>
      </c>
    </row>
    <row r="33" spans="7:18" x14ac:dyDescent="0.25">
      <c r="G33" t="s">
        <v>69</v>
      </c>
      <c r="H33" t="s">
        <v>628</v>
      </c>
      <c r="Q33">
        <v>32</v>
      </c>
      <c r="R33" t="s">
        <v>870</v>
      </c>
    </row>
    <row r="34" spans="7:18" x14ac:dyDescent="0.25">
      <c r="G34" t="s">
        <v>70</v>
      </c>
      <c r="H34" t="s">
        <v>629</v>
      </c>
      <c r="Q34">
        <v>33</v>
      </c>
      <c r="R34" t="s">
        <v>871</v>
      </c>
    </row>
    <row r="35" spans="7:18" x14ac:dyDescent="0.25">
      <c r="G35" t="s">
        <v>71</v>
      </c>
      <c r="H35" t="s">
        <v>578</v>
      </c>
      <c r="R35" t="s">
        <v>427</v>
      </c>
    </row>
    <row r="36" spans="7:18" x14ac:dyDescent="0.25">
      <c r="G36" t="s">
        <v>72</v>
      </c>
      <c r="H36" t="s">
        <v>630</v>
      </c>
      <c r="R36" t="s">
        <v>18</v>
      </c>
    </row>
    <row r="37" spans="7:18" x14ac:dyDescent="0.25">
      <c r="G37" t="s">
        <v>73</v>
      </c>
      <c r="H37" t="s">
        <v>579</v>
      </c>
      <c r="R37" t="s">
        <v>368</v>
      </c>
    </row>
    <row r="38" spans="7:18" x14ac:dyDescent="0.25">
      <c r="G38" t="s">
        <v>74</v>
      </c>
      <c r="H38" t="s">
        <v>580</v>
      </c>
      <c r="R38" t="s">
        <v>19</v>
      </c>
    </row>
    <row r="39" spans="7:18" x14ac:dyDescent="0.25">
      <c r="G39" t="s">
        <v>75</v>
      </c>
      <c r="H39" t="s">
        <v>631</v>
      </c>
      <c r="R39" t="s">
        <v>369</v>
      </c>
    </row>
    <row r="40" spans="7:18" x14ac:dyDescent="0.25">
      <c r="G40" t="s">
        <v>76</v>
      </c>
      <c r="H40" t="s">
        <v>46</v>
      </c>
      <c r="R40" t="s">
        <v>872</v>
      </c>
    </row>
    <row r="41" spans="7:18" x14ac:dyDescent="0.25">
      <c r="G41" t="s">
        <v>123</v>
      </c>
      <c r="R41" t="s">
        <v>873</v>
      </c>
    </row>
    <row r="42" spans="7:18" x14ac:dyDescent="0.25">
      <c r="G42" t="s">
        <v>454</v>
      </c>
      <c r="R42" t="s">
        <v>874</v>
      </c>
    </row>
    <row r="43" spans="7:18" x14ac:dyDescent="0.25">
      <c r="G43" t="s">
        <v>77</v>
      </c>
      <c r="R43" t="s">
        <v>875</v>
      </c>
    </row>
    <row r="44" spans="7:18" x14ac:dyDescent="0.25">
      <c r="G44" t="s">
        <v>78</v>
      </c>
      <c r="R44" t="s">
        <v>876</v>
      </c>
    </row>
    <row r="45" spans="7:18" x14ac:dyDescent="0.25">
      <c r="G45" t="s">
        <v>79</v>
      </c>
      <c r="R45" t="s">
        <v>877</v>
      </c>
    </row>
    <row r="46" spans="7:18" x14ac:dyDescent="0.25">
      <c r="G46" t="s">
        <v>80</v>
      </c>
      <c r="R46" t="s">
        <v>878</v>
      </c>
    </row>
    <row r="47" spans="7:18" x14ac:dyDescent="0.25">
      <c r="G47" t="s">
        <v>81</v>
      </c>
      <c r="R47" t="s">
        <v>879</v>
      </c>
    </row>
    <row r="48" spans="7:18" x14ac:dyDescent="0.25">
      <c r="G48" t="s">
        <v>82</v>
      </c>
      <c r="R48" t="s">
        <v>880</v>
      </c>
    </row>
    <row r="49" spans="7:18" x14ac:dyDescent="0.25">
      <c r="G49" t="s">
        <v>83</v>
      </c>
      <c r="R49" t="s">
        <v>881</v>
      </c>
    </row>
    <row r="50" spans="7:18" x14ac:dyDescent="0.25">
      <c r="G50" t="s">
        <v>84</v>
      </c>
      <c r="R50" t="s">
        <v>882</v>
      </c>
    </row>
    <row r="51" spans="7:18" x14ac:dyDescent="0.25">
      <c r="G51" t="s">
        <v>85</v>
      </c>
      <c r="R51" t="s">
        <v>883</v>
      </c>
    </row>
    <row r="52" spans="7:18" x14ac:dyDescent="0.25">
      <c r="G52" t="s">
        <v>86</v>
      </c>
      <c r="R52" t="s">
        <v>884</v>
      </c>
    </row>
    <row r="53" spans="7:18" x14ac:dyDescent="0.25">
      <c r="G53" t="s">
        <v>87</v>
      </c>
      <c r="R53" t="s">
        <v>885</v>
      </c>
    </row>
    <row r="54" spans="7:18" x14ac:dyDescent="0.25">
      <c r="G54" t="s">
        <v>88</v>
      </c>
      <c r="R54" t="s">
        <v>886</v>
      </c>
    </row>
    <row r="55" spans="7:18" x14ac:dyDescent="0.25">
      <c r="G55" t="s">
        <v>89</v>
      </c>
      <c r="R55" t="s">
        <v>887</v>
      </c>
    </row>
    <row r="56" spans="7:18" x14ac:dyDescent="0.25">
      <c r="G56" t="s">
        <v>90</v>
      </c>
      <c r="R56" t="s">
        <v>888</v>
      </c>
    </row>
    <row r="57" spans="7:18" x14ac:dyDescent="0.25">
      <c r="G57" t="s">
        <v>91</v>
      </c>
      <c r="R57" t="s">
        <v>889</v>
      </c>
    </row>
    <row r="58" spans="7:18" x14ac:dyDescent="0.25">
      <c r="G58" t="s">
        <v>92</v>
      </c>
      <c r="R58" t="s">
        <v>890</v>
      </c>
    </row>
    <row r="59" spans="7:18" x14ac:dyDescent="0.25">
      <c r="G59" t="s">
        <v>93</v>
      </c>
      <c r="R59" t="s">
        <v>891</v>
      </c>
    </row>
    <row r="60" spans="7:18" x14ac:dyDescent="0.25">
      <c r="G60" t="s">
        <v>95</v>
      </c>
      <c r="R60" t="s">
        <v>892</v>
      </c>
    </row>
    <row r="61" spans="7:18" x14ac:dyDescent="0.25">
      <c r="G61" t="s">
        <v>455</v>
      </c>
      <c r="R61" t="s">
        <v>893</v>
      </c>
    </row>
    <row r="62" spans="7:18" x14ac:dyDescent="0.25">
      <c r="G62" t="s">
        <v>96</v>
      </c>
      <c r="R62" t="s">
        <v>894</v>
      </c>
    </row>
    <row r="63" spans="7:18" x14ac:dyDescent="0.25">
      <c r="G63" t="s">
        <v>97</v>
      </c>
      <c r="R63" t="s">
        <v>895</v>
      </c>
    </row>
    <row r="64" spans="7:18" x14ac:dyDescent="0.25">
      <c r="G64" t="s">
        <v>98</v>
      </c>
      <c r="R64" t="s">
        <v>896</v>
      </c>
    </row>
    <row r="65" spans="7:18" x14ac:dyDescent="0.25">
      <c r="G65" t="s">
        <v>99</v>
      </c>
      <c r="R65" t="s">
        <v>897</v>
      </c>
    </row>
    <row r="66" spans="7:18" x14ac:dyDescent="0.25">
      <c r="G66" t="s">
        <v>100</v>
      </c>
      <c r="R66" t="s">
        <v>898</v>
      </c>
    </row>
    <row r="67" spans="7:18" x14ac:dyDescent="0.25">
      <c r="G67" t="s">
        <v>101</v>
      </c>
      <c r="R67" t="s">
        <v>899</v>
      </c>
    </row>
    <row r="68" spans="7:18" x14ac:dyDescent="0.25">
      <c r="G68" t="s">
        <v>102</v>
      </c>
      <c r="R68" t="s">
        <v>900</v>
      </c>
    </row>
    <row r="69" spans="7:18" x14ac:dyDescent="0.25">
      <c r="R69" t="s">
        <v>901</v>
      </c>
    </row>
    <row r="70" spans="7:18" x14ac:dyDescent="0.25">
      <c r="R70" t="s">
        <v>902</v>
      </c>
    </row>
    <row r="71" spans="7:18" x14ac:dyDescent="0.25">
      <c r="R71" t="s">
        <v>903</v>
      </c>
    </row>
    <row r="72" spans="7:18" x14ac:dyDescent="0.25">
      <c r="R72" t="s">
        <v>904</v>
      </c>
    </row>
    <row r="73" spans="7:18" x14ac:dyDescent="0.25">
      <c r="R73" t="s">
        <v>905</v>
      </c>
    </row>
    <row r="74" spans="7:18" x14ac:dyDescent="0.25">
      <c r="R74" t="s">
        <v>906</v>
      </c>
    </row>
    <row r="75" spans="7:18" x14ac:dyDescent="0.25">
      <c r="R75" t="s">
        <v>907</v>
      </c>
    </row>
    <row r="76" spans="7:18" x14ac:dyDescent="0.25">
      <c r="R76" t="s">
        <v>908</v>
      </c>
    </row>
    <row r="77" spans="7:18" x14ac:dyDescent="0.25">
      <c r="R77" t="s">
        <v>909</v>
      </c>
    </row>
    <row r="78" spans="7:18" x14ac:dyDescent="0.25">
      <c r="R78" t="s">
        <v>910</v>
      </c>
    </row>
    <row r="79" spans="7:18" x14ac:dyDescent="0.25">
      <c r="R79" t="s">
        <v>911</v>
      </c>
    </row>
    <row r="80" spans="7:18" x14ac:dyDescent="0.25">
      <c r="R80" t="s">
        <v>912</v>
      </c>
    </row>
    <row r="81" spans="18:18" x14ac:dyDescent="0.25">
      <c r="R81" t="s">
        <v>913</v>
      </c>
    </row>
    <row r="82" spans="18:18" x14ac:dyDescent="0.25">
      <c r="R82" t="s">
        <v>914</v>
      </c>
    </row>
    <row r="83" spans="18:18" x14ac:dyDescent="0.25">
      <c r="R83" t="s">
        <v>915</v>
      </c>
    </row>
    <row r="84" spans="18:18" x14ac:dyDescent="0.25">
      <c r="R84" t="s">
        <v>916</v>
      </c>
    </row>
    <row r="85" spans="18:18" x14ac:dyDescent="0.25">
      <c r="R85" t="s">
        <v>917</v>
      </c>
    </row>
    <row r="86" spans="18:18" x14ac:dyDescent="0.25">
      <c r="R86" t="s">
        <v>918</v>
      </c>
    </row>
    <row r="87" spans="18:18" x14ac:dyDescent="0.25">
      <c r="R87" t="s">
        <v>919</v>
      </c>
    </row>
    <row r="88" spans="18:18" x14ac:dyDescent="0.25">
      <c r="R88" t="s">
        <v>920</v>
      </c>
    </row>
    <row r="89" spans="18:18" x14ac:dyDescent="0.25">
      <c r="R89" t="s">
        <v>921</v>
      </c>
    </row>
    <row r="90" spans="18:18" x14ac:dyDescent="0.25">
      <c r="R90" t="s">
        <v>922</v>
      </c>
    </row>
    <row r="91" spans="18:18" x14ac:dyDescent="0.25">
      <c r="R91" t="s">
        <v>923</v>
      </c>
    </row>
    <row r="92" spans="18:18" x14ac:dyDescent="0.25">
      <c r="R92" t="s">
        <v>924</v>
      </c>
    </row>
    <row r="93" spans="18:18" x14ac:dyDescent="0.25">
      <c r="R93" t="s">
        <v>925</v>
      </c>
    </row>
    <row r="94" spans="18:18" x14ac:dyDescent="0.25">
      <c r="R94" t="s">
        <v>926</v>
      </c>
    </row>
    <row r="95" spans="18:18" x14ac:dyDescent="0.25">
      <c r="R95" t="s">
        <v>927</v>
      </c>
    </row>
    <row r="96" spans="18:18" x14ac:dyDescent="0.25">
      <c r="R96" t="s">
        <v>928</v>
      </c>
    </row>
    <row r="97" spans="18:18" x14ac:dyDescent="0.25">
      <c r="R97" t="s">
        <v>929</v>
      </c>
    </row>
    <row r="98" spans="18:18" x14ac:dyDescent="0.25">
      <c r="R98" t="s">
        <v>930</v>
      </c>
    </row>
    <row r="99" spans="18:18" x14ac:dyDescent="0.25">
      <c r="R99" t="s">
        <v>931</v>
      </c>
    </row>
  </sheetData>
  <sortState ref="G3:G71">
    <sortCondition ref="G3"/>
  </sortState>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2"/>
  <sheetViews>
    <sheetView workbookViewId="0">
      <selection activeCell="F10" sqref="F10"/>
    </sheetView>
  </sheetViews>
  <sheetFormatPr defaultRowHeight="15" x14ac:dyDescent="0.25"/>
  <sheetData>
    <row r="1" spans="1:2" x14ac:dyDescent="0.25">
      <c r="A1" t="s">
        <v>291</v>
      </c>
      <c r="B1">
        <v>46</v>
      </c>
    </row>
    <row r="2" spans="1:2" x14ac:dyDescent="0.25">
      <c r="A2" t="s">
        <v>292</v>
      </c>
      <c r="B2">
        <v>2025.1</v>
      </c>
    </row>
  </sheetData>
  <sheetProtection algorithmName="SHA-512" hashValue="4Ivmwu4Xh+vTU7TSSKihXGs8pyNJccR00M2CThAUDvc9IUadcidqEv7rk5fOIEiBR9Hsv4tdlWbesJqB1Rn5iA==" saltValue="bjv0DwPoYDQZ3T8Nvm5m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H137"/>
  <sheetViews>
    <sheetView topLeftCell="A19" zoomScaleNormal="100" workbookViewId="0">
      <selection activeCell="D32" sqref="D32"/>
    </sheetView>
  </sheetViews>
  <sheetFormatPr defaultColWidth="9.140625" defaultRowHeight="15" x14ac:dyDescent="0.25"/>
  <cols>
    <col min="1" max="1" width="45.7109375" style="7" customWidth="1"/>
    <col min="2" max="2" width="17.42578125" style="7" customWidth="1"/>
    <col min="3" max="4" width="15.7109375" style="7" customWidth="1"/>
    <col min="5" max="5" width="16.7109375" style="7" customWidth="1"/>
    <col min="6" max="7" width="15.7109375" style="7" customWidth="1"/>
    <col min="8" max="8" width="19.28515625" style="7" customWidth="1"/>
    <col min="9" max="16384" width="9.140625" style="7"/>
  </cols>
  <sheetData>
    <row r="1" spans="1:8" s="1" customFormat="1" x14ac:dyDescent="0.25"/>
    <row r="2" spans="1:8" s="1" customFormat="1" x14ac:dyDescent="0.25"/>
    <row r="3" spans="1:8" s="1" customFormat="1" x14ac:dyDescent="0.25"/>
    <row r="4" spans="1:8" s="1" customFormat="1" x14ac:dyDescent="0.25"/>
    <row r="5" spans="1:8" s="1" customFormat="1" x14ac:dyDescent="0.25"/>
    <row r="6" spans="1:8" s="1" customFormat="1" x14ac:dyDescent="0.25"/>
    <row r="7" spans="1:8" s="1" customFormat="1" x14ac:dyDescent="0.25"/>
    <row r="8" spans="1:8" s="1" customFormat="1" x14ac:dyDescent="0.25"/>
    <row r="9" spans="1:8" ht="18.75" x14ac:dyDescent="0.3">
      <c r="A9" s="968" t="s">
        <v>428</v>
      </c>
      <c r="B9" s="968"/>
      <c r="C9" s="968"/>
      <c r="D9" s="968"/>
      <c r="E9" s="968"/>
      <c r="F9" s="968"/>
      <c r="G9" s="968"/>
      <c r="H9" s="2"/>
    </row>
    <row r="10" spans="1:8" ht="18.75" x14ac:dyDescent="0.3">
      <c r="A10" s="968" t="s">
        <v>712</v>
      </c>
      <c r="B10" s="724"/>
      <c r="C10" s="968"/>
      <c r="D10" s="968"/>
      <c r="E10" s="968"/>
      <c r="F10" s="968"/>
      <c r="G10" s="968"/>
      <c r="H10" s="2"/>
    </row>
    <row r="11" spans="1:8" x14ac:dyDescent="0.25">
      <c r="A11" s="408"/>
      <c r="B11" s="408"/>
      <c r="C11" s="408"/>
      <c r="D11" s="408"/>
      <c r="E11" s="408"/>
      <c r="F11" s="408"/>
      <c r="G11" s="408"/>
      <c r="H11" s="2"/>
    </row>
    <row r="12" spans="1:8" ht="18.75" x14ac:dyDescent="0.3">
      <c r="A12" s="968" t="s">
        <v>478</v>
      </c>
      <c r="B12" s="968"/>
      <c r="C12" s="968"/>
      <c r="D12" s="968"/>
      <c r="E12" s="968"/>
      <c r="F12" s="968"/>
      <c r="G12" s="968"/>
      <c r="H12" s="2"/>
    </row>
    <row r="13" spans="1:8" ht="15.75" thickBot="1" x14ac:dyDescent="0.3">
      <c r="A13" s="409" t="s">
        <v>743</v>
      </c>
      <c r="B13" s="409"/>
      <c r="C13" s="409"/>
      <c r="D13" s="409"/>
      <c r="E13" s="409"/>
      <c r="F13" s="409"/>
      <c r="G13" s="409"/>
      <c r="H13" s="2"/>
    </row>
    <row r="14" spans="1:8" ht="15.75" thickBot="1" x14ac:dyDescent="0.3">
      <c r="A14" s="409"/>
      <c r="B14" s="1005"/>
      <c r="C14" s="1006"/>
      <c r="D14" s="1007"/>
      <c r="E14" s="409"/>
      <c r="F14" s="409"/>
      <c r="G14" s="409"/>
      <c r="H14" s="2"/>
    </row>
    <row r="15" spans="1:8" x14ac:dyDescent="0.25">
      <c r="A15" s="408"/>
      <c r="B15" s="408"/>
      <c r="C15" s="408"/>
      <c r="D15" s="408"/>
      <c r="E15" s="408"/>
      <c r="F15" s="408"/>
      <c r="G15" s="408"/>
      <c r="H15" s="2"/>
    </row>
    <row r="16" spans="1:8" ht="18.75" x14ac:dyDescent="0.3">
      <c r="A16" s="968" t="s">
        <v>533</v>
      </c>
      <c r="B16" s="968"/>
      <c r="C16" s="968"/>
      <c r="D16" s="968"/>
      <c r="E16" s="968"/>
      <c r="F16" s="968"/>
      <c r="G16" s="968"/>
      <c r="H16" s="2"/>
    </row>
    <row r="17" spans="1:8" x14ac:dyDescent="0.25">
      <c r="A17" s="409" t="s">
        <v>744</v>
      </c>
      <c r="B17" s="409"/>
      <c r="C17" s="409"/>
      <c r="D17" s="409"/>
      <c r="E17" s="409"/>
      <c r="F17" s="409"/>
      <c r="G17" s="409"/>
      <c r="H17" s="724"/>
    </row>
    <row r="18" spans="1:8" ht="15.75" thickBot="1" x14ac:dyDescent="0.3">
      <c r="A18" s="409"/>
      <c r="B18" s="2"/>
      <c r="C18" s="2"/>
      <c r="D18" s="2"/>
      <c r="E18" s="409"/>
      <c r="F18" s="409"/>
      <c r="G18" s="409"/>
      <c r="H18" s="2"/>
    </row>
    <row r="19" spans="1:8" ht="15.75" thickBot="1" x14ac:dyDescent="0.3">
      <c r="A19" s="2" t="s">
        <v>532</v>
      </c>
      <c r="B19" s="452"/>
      <c r="C19" s="2"/>
      <c r="D19" s="2"/>
      <c r="E19" s="409"/>
      <c r="F19" s="409"/>
      <c r="G19" s="409"/>
      <c r="H19" s="2"/>
    </row>
    <row r="20" spans="1:8" ht="15.75" thickBot="1" x14ac:dyDescent="0.3">
      <c r="A20" s="2" t="s">
        <v>527</v>
      </c>
      <c r="B20" s="452"/>
      <c r="C20" s="2"/>
      <c r="D20" s="2"/>
      <c r="E20" s="409"/>
      <c r="F20" s="409"/>
      <c r="G20" s="409"/>
      <c r="H20" s="2"/>
    </row>
    <row r="21" spans="1:8" ht="15.75" thickBot="1" x14ac:dyDescent="0.3">
      <c r="A21" s="2" t="s">
        <v>528</v>
      </c>
      <c r="B21" s="452"/>
      <c r="C21" s="2"/>
      <c r="D21" s="2"/>
      <c r="E21" s="409"/>
      <c r="F21" s="409"/>
      <c r="G21" s="409"/>
      <c r="H21" s="2"/>
    </row>
    <row r="22" spans="1:8" ht="15.75" thickBot="1" x14ac:dyDescent="0.3">
      <c r="A22" s="2" t="s">
        <v>785</v>
      </c>
      <c r="B22" s="452"/>
      <c r="C22" s="2"/>
      <c r="D22" s="2"/>
      <c r="E22" s="409"/>
      <c r="F22" s="409"/>
      <c r="G22" s="409"/>
      <c r="H22" s="2"/>
    </row>
    <row r="23" spans="1:8" ht="15.75" thickBot="1" x14ac:dyDescent="0.3">
      <c r="A23" s="2" t="s">
        <v>786</v>
      </c>
      <c r="B23" s="452"/>
      <c r="C23" s="2"/>
      <c r="D23" s="2"/>
      <c r="E23" s="409"/>
      <c r="F23" s="409"/>
      <c r="G23" s="409"/>
      <c r="H23" s="2"/>
    </row>
    <row r="24" spans="1:8" ht="15.75" thickBot="1" x14ac:dyDescent="0.3">
      <c r="A24" s="2" t="s">
        <v>495</v>
      </c>
      <c r="B24" s="452"/>
      <c r="C24" s="2"/>
      <c r="D24" s="2"/>
      <c r="E24" s="409"/>
      <c r="F24" s="409"/>
      <c r="G24" s="409"/>
      <c r="H24" s="2"/>
    </row>
    <row r="25" spans="1:8" ht="15.75" thickBot="1" x14ac:dyDescent="0.3">
      <c r="A25" s="2" t="s">
        <v>531</v>
      </c>
      <c r="B25" s="452"/>
      <c r="C25" s="2"/>
      <c r="D25" s="2"/>
      <c r="E25" s="409"/>
      <c r="F25" s="409"/>
      <c r="G25" s="409"/>
      <c r="H25" s="2"/>
    </row>
    <row r="26" spans="1:8" ht="15.75" thickBot="1" x14ac:dyDescent="0.3">
      <c r="A26" s="2" t="s">
        <v>346</v>
      </c>
      <c r="B26" s="452"/>
      <c r="C26" s="2"/>
      <c r="D26" s="2"/>
      <c r="E26" s="409"/>
      <c r="F26" s="409"/>
      <c r="G26" s="409"/>
      <c r="H26" s="2"/>
    </row>
    <row r="27" spans="1:8" x14ac:dyDescent="0.25">
      <c r="A27" s="409"/>
      <c r="B27" s="2"/>
      <c r="C27" s="2"/>
      <c r="D27" s="2"/>
      <c r="E27" s="409"/>
      <c r="F27" s="409"/>
      <c r="G27" s="409"/>
      <c r="H27" s="2"/>
    </row>
    <row r="28" spans="1:8" ht="18.75" x14ac:dyDescent="0.3">
      <c r="A28" s="968" t="s">
        <v>485</v>
      </c>
      <c r="B28" s="968"/>
      <c r="C28" s="968"/>
      <c r="D28" s="968"/>
      <c r="E28" s="968"/>
      <c r="F28" s="968"/>
      <c r="G28" s="968"/>
      <c r="H28" s="2"/>
    </row>
    <row r="29" spans="1:8" ht="15.75" thickBot="1" x14ac:dyDescent="0.3">
      <c r="A29" s="409" t="s">
        <v>745</v>
      </c>
      <c r="B29" s="409"/>
      <c r="C29" s="409"/>
      <c r="D29" s="409"/>
      <c r="E29" s="409"/>
      <c r="F29" s="505" t="s">
        <v>746</v>
      </c>
      <c r="G29" s="409"/>
      <c r="H29" s="2"/>
    </row>
    <row r="30" spans="1:8" ht="15.75" thickBot="1" x14ac:dyDescent="0.3">
      <c r="A30" s="408"/>
      <c r="B30" s="845"/>
      <c r="C30" s="408"/>
      <c r="D30" s="409"/>
      <c r="E30" s="409"/>
      <c r="F30" s="409"/>
      <c r="G30" s="409"/>
      <c r="H30" s="2"/>
    </row>
    <row r="31" spans="1:8" x14ac:dyDescent="0.25">
      <c r="A31" s="408"/>
      <c r="B31" s="408"/>
      <c r="C31" s="408"/>
      <c r="D31" s="408"/>
      <c r="E31" s="408"/>
      <c r="F31" s="408"/>
      <c r="G31" s="408"/>
      <c r="H31" s="2"/>
    </row>
    <row r="32" spans="1:8" ht="18.75" x14ac:dyDescent="0.25">
      <c r="A32" s="962" t="s">
        <v>933</v>
      </c>
      <c r="B32" s="387"/>
      <c r="C32" s="387"/>
      <c r="D32" s="408"/>
      <c r="E32" s="408"/>
      <c r="F32" s="408"/>
      <c r="G32" s="408"/>
      <c r="H32" s="2"/>
    </row>
    <row r="33" spans="1:8" ht="18.75" x14ac:dyDescent="0.25">
      <c r="A33" s="963" t="s">
        <v>934</v>
      </c>
      <c r="B33" s="964"/>
      <c r="C33" s="965"/>
      <c r="D33" s="408"/>
      <c r="E33" s="408"/>
      <c r="F33" s="408"/>
      <c r="G33" s="408"/>
      <c r="H33" s="2"/>
    </row>
    <row r="34" spans="1:8" ht="8.25" customHeight="1" thickBot="1" x14ac:dyDescent="0.3">
      <c r="A34" s="963"/>
      <c r="B34" s="964"/>
      <c r="C34" s="965"/>
      <c r="D34" s="408"/>
      <c r="E34" s="408"/>
      <c r="F34" s="408"/>
      <c r="G34" s="408"/>
      <c r="H34" s="2"/>
    </row>
    <row r="35" spans="1:8" ht="15.75" thickBot="1" x14ac:dyDescent="0.3">
      <c r="A35" s="966" t="s">
        <v>844</v>
      </c>
      <c r="B35" s="1025" t="s">
        <v>845</v>
      </c>
      <c r="C35" s="1026"/>
      <c r="D35" s="1026"/>
      <c r="E35" s="1027" t="s">
        <v>846</v>
      </c>
      <c r="F35" s="1028"/>
      <c r="G35" s="408"/>
      <c r="H35" s="2"/>
    </row>
    <row r="36" spans="1:8" x14ac:dyDescent="0.25">
      <c r="A36" s="970"/>
      <c r="B36" s="1029"/>
      <c r="C36" s="1030"/>
      <c r="D36" s="1030"/>
      <c r="E36" s="1031"/>
      <c r="F36" s="1032"/>
      <c r="G36" s="408"/>
      <c r="H36" s="2"/>
    </row>
    <row r="37" spans="1:8" x14ac:dyDescent="0.25">
      <c r="A37" s="971"/>
      <c r="B37" s="1033"/>
      <c r="C37" s="1034"/>
      <c r="D37" s="1034"/>
      <c r="E37" s="1041"/>
      <c r="F37" s="1042"/>
      <c r="G37" s="408"/>
      <c r="H37" s="2"/>
    </row>
    <row r="38" spans="1:8" x14ac:dyDescent="0.25">
      <c r="A38" s="972"/>
      <c r="B38" s="1033"/>
      <c r="C38" s="1034"/>
      <c r="D38" s="1034"/>
      <c r="E38" s="1041"/>
      <c r="F38" s="1042"/>
      <c r="G38" s="408"/>
      <c r="H38" s="2"/>
    </row>
    <row r="39" spans="1:8" x14ac:dyDescent="0.25">
      <c r="A39" s="971"/>
      <c r="B39" s="1033"/>
      <c r="C39" s="1034"/>
      <c r="D39" s="1034"/>
      <c r="E39" s="1041"/>
      <c r="F39" s="1042"/>
      <c r="G39" s="408"/>
      <c r="H39" s="2"/>
    </row>
    <row r="40" spans="1:8" x14ac:dyDescent="0.25">
      <c r="A40" s="971"/>
      <c r="B40" s="1033"/>
      <c r="C40" s="1034"/>
      <c r="D40" s="1034"/>
      <c r="E40" s="1041"/>
      <c r="F40" s="1042"/>
      <c r="G40" s="408"/>
      <c r="H40" s="2"/>
    </row>
    <row r="41" spans="1:8" x14ac:dyDescent="0.25">
      <c r="A41" s="973"/>
      <c r="B41" s="1033"/>
      <c r="C41" s="1034"/>
      <c r="D41" s="1034"/>
      <c r="E41" s="1041"/>
      <c r="F41" s="1042"/>
      <c r="G41" s="408"/>
      <c r="H41" s="2"/>
    </row>
    <row r="42" spans="1:8" x14ac:dyDescent="0.25">
      <c r="A42" s="971"/>
      <c r="B42" s="1033"/>
      <c r="C42" s="1034"/>
      <c r="D42" s="1034"/>
      <c r="E42" s="1041"/>
      <c r="F42" s="1042"/>
      <c r="G42" s="408"/>
      <c r="H42" s="2"/>
    </row>
    <row r="43" spans="1:8" x14ac:dyDescent="0.25">
      <c r="A43" s="971"/>
      <c r="B43" s="1033"/>
      <c r="C43" s="1034"/>
      <c r="D43" s="1034"/>
      <c r="E43" s="1041"/>
      <c r="F43" s="1042"/>
      <c r="G43" s="408"/>
      <c r="H43" s="2"/>
    </row>
    <row r="44" spans="1:8" x14ac:dyDescent="0.25">
      <c r="A44" s="971"/>
      <c r="B44" s="1033"/>
      <c r="C44" s="1034"/>
      <c r="D44" s="1034"/>
      <c r="E44" s="1041"/>
      <c r="F44" s="1042"/>
      <c r="G44" s="408"/>
      <c r="H44" s="2"/>
    </row>
    <row r="45" spans="1:8" ht="15.75" thickBot="1" x14ac:dyDescent="0.3">
      <c r="A45" s="974"/>
      <c r="B45" s="1048"/>
      <c r="C45" s="1049"/>
      <c r="D45" s="1049"/>
      <c r="E45" s="1050"/>
      <c r="F45" s="1051"/>
      <c r="G45" s="408"/>
      <c r="H45" s="2"/>
    </row>
    <row r="46" spans="1:8" ht="15.75" thickBot="1" x14ac:dyDescent="0.3">
      <c r="A46" s="1043" t="s">
        <v>847</v>
      </c>
      <c r="B46" s="1044"/>
      <c r="C46" s="1044"/>
      <c r="D46" s="1045"/>
      <c r="E46" s="1046">
        <f>SUM(E36:F45)</f>
        <v>0</v>
      </c>
      <c r="F46" s="1047"/>
      <c r="G46" s="408"/>
      <c r="H46" s="2"/>
    </row>
    <row r="47" spans="1:8" x14ac:dyDescent="0.25">
      <c r="A47" s="408"/>
      <c r="B47" s="408"/>
      <c r="C47" s="408"/>
      <c r="D47" s="408"/>
      <c r="E47" s="408"/>
      <c r="F47" s="408"/>
      <c r="G47" s="408"/>
      <c r="H47" s="2"/>
    </row>
    <row r="48" spans="1:8" ht="18.75" x14ac:dyDescent="0.3">
      <c r="A48" s="968" t="s">
        <v>486</v>
      </c>
      <c r="B48" s="968"/>
      <c r="C48" s="968"/>
      <c r="D48" s="968"/>
      <c r="E48" s="968"/>
      <c r="F48" s="968"/>
      <c r="G48" s="968"/>
      <c r="H48" s="2"/>
    </row>
    <row r="49" spans="1:8" x14ac:dyDescent="0.25">
      <c r="A49" s="409" t="s">
        <v>747</v>
      </c>
      <c r="B49" s="409"/>
      <c r="C49" s="976" t="s">
        <v>746</v>
      </c>
      <c r="D49" s="409"/>
      <c r="E49" s="409"/>
      <c r="F49" s="409"/>
      <c r="G49" s="409"/>
      <c r="H49" s="2"/>
    </row>
    <row r="50" spans="1:8" ht="15.75" thickBot="1" x14ac:dyDescent="0.3">
      <c r="A50" s="409"/>
      <c r="B50" s="409"/>
      <c r="C50" s="409"/>
      <c r="D50" s="409"/>
      <c r="E50" s="409"/>
      <c r="F50" s="409"/>
      <c r="G50" s="409"/>
      <c r="H50" s="2"/>
    </row>
    <row r="51" spans="1:8" ht="15.75" thickBot="1" x14ac:dyDescent="0.3">
      <c r="A51" s="409"/>
      <c r="B51" s="452"/>
      <c r="C51" s="484"/>
      <c r="D51" s="409"/>
      <c r="E51" s="409"/>
      <c r="F51" s="409"/>
      <c r="G51" s="409"/>
      <c r="H51" s="2"/>
    </row>
    <row r="52" spans="1:8" s="449" customFormat="1" x14ac:dyDescent="0.25">
      <c r="A52" s="408"/>
      <c r="B52" s="408"/>
      <c r="C52" s="408"/>
      <c r="D52" s="408"/>
      <c r="E52" s="408"/>
      <c r="F52" s="408"/>
      <c r="G52" s="408"/>
      <c r="H52" s="408"/>
    </row>
    <row r="53" spans="1:8" ht="18.75" x14ac:dyDescent="0.3">
      <c r="A53" s="968" t="s">
        <v>497</v>
      </c>
      <c r="B53" s="968"/>
      <c r="C53" s="968"/>
      <c r="D53" s="968"/>
      <c r="E53" s="968"/>
      <c r="F53" s="968"/>
      <c r="G53" s="968"/>
      <c r="H53" s="2"/>
    </row>
    <row r="54" spans="1:8" ht="15.75" thickBot="1" x14ac:dyDescent="0.3">
      <c r="A54" s="409" t="s">
        <v>752</v>
      </c>
      <c r="B54" s="409"/>
      <c r="C54" s="409"/>
      <c r="D54" s="409"/>
      <c r="E54" s="409"/>
      <c r="F54" s="409"/>
      <c r="G54" s="409"/>
      <c r="H54" s="2"/>
    </row>
    <row r="55" spans="1:8" ht="15.75" thickBot="1" x14ac:dyDescent="0.3">
      <c r="A55" s="409"/>
      <c r="B55" s="465"/>
      <c r="C55" s="484" t="str">
        <f>IF(AND(B55&gt;0,Home!D30=0),"Please enter the amount of BC Housing funding in the Home Schedule.","")</f>
        <v/>
      </c>
      <c r="D55" s="409"/>
      <c r="E55" s="409"/>
      <c r="F55" s="409"/>
      <c r="G55" s="409"/>
      <c r="H55" s="2"/>
    </row>
    <row r="56" spans="1:8" x14ac:dyDescent="0.25">
      <c r="A56" s="408"/>
      <c r="B56" s="408"/>
      <c r="C56" s="408"/>
      <c r="D56" s="408"/>
      <c r="E56" s="408"/>
      <c r="F56" s="408"/>
      <c r="G56" s="408"/>
      <c r="H56" s="2"/>
    </row>
    <row r="57" spans="1:8" ht="18.75" x14ac:dyDescent="0.3">
      <c r="A57" s="968" t="s">
        <v>496</v>
      </c>
      <c r="B57" s="968"/>
      <c r="C57" s="968"/>
      <c r="D57" s="968"/>
      <c r="E57" s="968"/>
      <c r="F57" s="968"/>
      <c r="G57" s="968"/>
      <c r="H57" s="2"/>
    </row>
    <row r="58" spans="1:8" s="745" customFormat="1" ht="15" customHeight="1" thickBot="1" x14ac:dyDescent="0.3">
      <c r="A58" s="1008" t="s">
        <v>751</v>
      </c>
      <c r="B58" s="1008"/>
      <c r="C58" s="1008"/>
      <c r="D58" s="1008"/>
      <c r="E58" s="1008"/>
      <c r="F58" s="1008"/>
      <c r="G58" s="1008"/>
      <c r="H58" s="969"/>
    </row>
    <row r="59" spans="1:8" ht="15" customHeight="1" thickBot="1" x14ac:dyDescent="0.3">
      <c r="A59" s="409"/>
      <c r="B59" s="508"/>
      <c r="C59" s="484" t="str">
        <f>IF(AND(B59&gt;0,Home!D29=0),"Please enter the amount of Community Living BC funding in the Home Schedule.","")</f>
        <v/>
      </c>
      <c r="D59" s="409"/>
      <c r="E59" s="409"/>
      <c r="F59" s="409"/>
      <c r="G59" s="409"/>
      <c r="H59" s="2"/>
    </row>
    <row r="60" spans="1:8" x14ac:dyDescent="0.25">
      <c r="A60" s="409"/>
      <c r="B60" s="700"/>
      <c r="C60" s="484"/>
      <c r="D60" s="409"/>
      <c r="E60" s="409"/>
      <c r="F60" s="409"/>
      <c r="G60" s="409"/>
      <c r="H60" s="2"/>
    </row>
    <row r="61" spans="1:8" ht="18.75" x14ac:dyDescent="0.3">
      <c r="A61" s="968" t="s">
        <v>587</v>
      </c>
      <c r="B61" s="408"/>
      <c r="C61" s="408"/>
      <c r="D61" s="408"/>
      <c r="E61" s="408"/>
      <c r="F61" s="408"/>
      <c r="G61" s="408"/>
      <c r="H61" s="2"/>
    </row>
    <row r="62" spans="1:8" ht="15.75" thickBot="1" x14ac:dyDescent="0.3">
      <c r="A62" s="409" t="s">
        <v>750</v>
      </c>
      <c r="B62" s="700"/>
      <c r="C62" s="484"/>
      <c r="D62" s="409"/>
      <c r="E62" s="409"/>
      <c r="F62" s="409"/>
      <c r="G62" s="409"/>
      <c r="H62" s="2"/>
    </row>
    <row r="63" spans="1:8" ht="15.75" thickBot="1" x14ac:dyDescent="0.3">
      <c r="A63" s="409"/>
      <c r="B63" s="695"/>
      <c r="C63" s="484"/>
      <c r="D63" s="409"/>
      <c r="E63" s="409"/>
      <c r="F63" s="409"/>
      <c r="G63" s="409"/>
      <c r="H63" s="2"/>
    </row>
    <row r="64" spans="1:8" x14ac:dyDescent="0.25">
      <c r="A64" s="408"/>
      <c r="B64" s="408"/>
      <c r="C64" s="408"/>
      <c r="D64" s="408"/>
      <c r="E64" s="408"/>
      <c r="F64" s="408"/>
      <c r="G64" s="408"/>
      <c r="H64" s="2"/>
    </row>
    <row r="65" spans="1:8" ht="15.75" thickBot="1" x14ac:dyDescent="0.3">
      <c r="A65" s="409" t="s">
        <v>823</v>
      </c>
      <c r="B65" s="700"/>
      <c r="C65" s="484"/>
      <c r="D65" s="409"/>
      <c r="E65" s="409"/>
      <c r="F65" s="409"/>
      <c r="G65" s="409"/>
      <c r="H65" s="2"/>
    </row>
    <row r="66" spans="1:8" ht="15.75" hidden="1" thickBot="1" x14ac:dyDescent="0.3">
      <c r="A66" s="408"/>
      <c r="B66" s="408"/>
      <c r="C66" s="408"/>
      <c r="D66" s="408"/>
      <c r="E66" s="408"/>
      <c r="F66" s="408"/>
      <c r="G66" s="408"/>
      <c r="H66" s="2"/>
    </row>
    <row r="67" spans="1:8" ht="15.75" thickBot="1" x14ac:dyDescent="0.3">
      <c r="A67" s="408"/>
      <c r="B67" s="695"/>
      <c r="C67" s="408"/>
      <c r="D67" s="408"/>
      <c r="E67" s="408"/>
      <c r="F67" s="408"/>
      <c r="G67" s="408"/>
      <c r="H67" s="2"/>
    </row>
    <row r="68" spans="1:8" x14ac:dyDescent="0.25">
      <c r="A68" s="408"/>
      <c r="B68" s="408"/>
      <c r="C68" s="408"/>
      <c r="D68" s="408"/>
      <c r="E68" s="408"/>
      <c r="F68" s="408"/>
      <c r="G68" s="408"/>
      <c r="H68" s="2"/>
    </row>
    <row r="69" spans="1:8" ht="15.75" thickBot="1" x14ac:dyDescent="0.3">
      <c r="A69" s="724" t="s">
        <v>749</v>
      </c>
      <c r="B69" s="408"/>
      <c r="C69" s="408"/>
      <c r="D69" s="408"/>
      <c r="E69" s="408"/>
      <c r="F69" s="408"/>
      <c r="G69" s="408"/>
      <c r="H69" s="2"/>
    </row>
    <row r="70" spans="1:8" ht="15.75" thickBot="1" x14ac:dyDescent="0.3">
      <c r="A70" s="408"/>
      <c r="B70" s="695"/>
      <c r="C70" s="408"/>
      <c r="D70" s="408"/>
      <c r="E70" s="408"/>
      <c r="F70" s="408"/>
      <c r="G70" s="408"/>
      <c r="H70" s="2"/>
    </row>
    <row r="71" spans="1:8" x14ac:dyDescent="0.25">
      <c r="A71" s="408"/>
      <c r="B71" s="408"/>
      <c r="C71" s="408"/>
      <c r="D71" s="408"/>
      <c r="E71" s="408"/>
      <c r="F71" s="408"/>
      <c r="G71" s="408"/>
      <c r="H71" s="2"/>
    </row>
    <row r="72" spans="1:8" ht="18.75" x14ac:dyDescent="0.3">
      <c r="A72" s="968" t="s">
        <v>479</v>
      </c>
      <c r="B72" s="968"/>
      <c r="C72" s="968"/>
      <c r="D72" s="968"/>
      <c r="E72" s="968"/>
      <c r="F72" s="968"/>
      <c r="G72" s="968"/>
      <c r="H72" s="2"/>
    </row>
    <row r="73" spans="1:8" x14ac:dyDescent="0.25">
      <c r="A73" s="409" t="s">
        <v>748</v>
      </c>
      <c r="B73" s="409"/>
      <c r="C73" s="409"/>
      <c r="D73" s="409"/>
      <c r="E73" s="409"/>
      <c r="F73" s="409"/>
      <c r="G73" s="409"/>
      <c r="H73" s="2"/>
    </row>
    <row r="74" spans="1:8" ht="15.75" thickBot="1" x14ac:dyDescent="0.3">
      <c r="A74" s="505"/>
      <c r="B74" s="409"/>
      <c r="C74" s="409"/>
      <c r="D74" s="409"/>
      <c r="E74" s="409"/>
      <c r="F74" s="409"/>
      <c r="G74" s="409"/>
      <c r="H74" s="2"/>
    </row>
    <row r="75" spans="1:8" ht="15.75" thickBot="1" x14ac:dyDescent="0.3">
      <c r="A75" s="409"/>
      <c r="B75" s="452"/>
      <c r="C75" s="484"/>
      <c r="D75" s="409"/>
      <c r="E75" s="409"/>
      <c r="F75" s="409"/>
      <c r="G75" s="409"/>
      <c r="H75" s="2"/>
    </row>
    <row r="76" spans="1:8" x14ac:dyDescent="0.25">
      <c r="A76" s="408"/>
      <c r="B76" s="408"/>
      <c r="C76" s="408"/>
      <c r="D76" s="408"/>
      <c r="E76" s="408"/>
      <c r="F76" s="408"/>
      <c r="G76" s="408"/>
      <c r="H76" s="2"/>
    </row>
    <row r="77" spans="1:8" ht="18.75" x14ac:dyDescent="0.3">
      <c r="A77" s="968" t="s">
        <v>480</v>
      </c>
      <c r="B77" s="968"/>
      <c r="C77" s="968"/>
      <c r="D77" s="968"/>
      <c r="E77" s="968"/>
      <c r="F77" s="968"/>
      <c r="G77" s="968"/>
      <c r="H77" s="2"/>
    </row>
    <row r="78" spans="1:8" x14ac:dyDescent="0.25">
      <c r="A78" s="409" t="s">
        <v>753</v>
      </c>
      <c r="B78" s="409"/>
      <c r="C78" s="409"/>
      <c r="D78" s="409"/>
      <c r="E78" s="409"/>
      <c r="F78" s="409"/>
      <c r="G78" s="409"/>
      <c r="H78" s="2"/>
    </row>
    <row r="79" spans="1:8" ht="15.75" thickBot="1" x14ac:dyDescent="0.3">
      <c r="A79" s="505"/>
      <c r="B79" s="409"/>
      <c r="C79" s="409"/>
      <c r="D79" s="409"/>
      <c r="E79" s="409"/>
      <c r="F79" s="409"/>
      <c r="G79" s="409"/>
      <c r="H79" s="2"/>
    </row>
    <row r="80" spans="1:8" ht="15.75" thickBot="1" x14ac:dyDescent="0.3">
      <c r="A80" s="409"/>
      <c r="B80" s="452"/>
      <c r="C80" s="484"/>
      <c r="D80" s="409"/>
      <c r="E80" s="409"/>
      <c r="F80" s="409"/>
      <c r="G80" s="409"/>
      <c r="H80" s="2"/>
    </row>
    <row r="81" spans="1:8" x14ac:dyDescent="0.25">
      <c r="A81" s="408"/>
      <c r="B81" s="408"/>
      <c r="C81" s="408"/>
      <c r="D81" s="408"/>
      <c r="E81" s="408"/>
      <c r="F81" s="408"/>
      <c r="G81" s="408"/>
      <c r="H81" s="2"/>
    </row>
    <row r="82" spans="1:8" ht="18.75" x14ac:dyDescent="0.3">
      <c r="A82" s="968" t="s">
        <v>173</v>
      </c>
      <c r="B82" s="968"/>
      <c r="C82" s="968"/>
      <c r="D82" s="968"/>
      <c r="E82" s="968"/>
      <c r="F82" s="968"/>
      <c r="G82" s="968"/>
      <c r="H82" s="2"/>
    </row>
    <row r="83" spans="1:8" x14ac:dyDescent="0.25">
      <c r="A83" s="409" t="s">
        <v>754</v>
      </c>
      <c r="B83" s="409"/>
      <c r="C83" s="409"/>
      <c r="D83" s="409"/>
      <c r="E83" s="409"/>
      <c r="F83" s="409"/>
      <c r="G83" s="409"/>
      <c r="H83" s="2"/>
    </row>
    <row r="84" spans="1:8" ht="15.75" thickBot="1" x14ac:dyDescent="0.3">
      <c r="A84" s="408"/>
      <c r="B84" s="408"/>
      <c r="C84" s="408"/>
      <c r="D84" s="408"/>
      <c r="E84" s="408"/>
      <c r="F84" s="408"/>
      <c r="G84" s="408"/>
      <c r="H84" s="2"/>
    </row>
    <row r="85" spans="1:8" x14ac:dyDescent="0.25">
      <c r="A85" s="410" t="s">
        <v>472</v>
      </c>
      <c r="B85" s="1015"/>
      <c r="C85" s="1016"/>
      <c r="D85" s="1017"/>
      <c r="E85" s="408"/>
      <c r="F85" s="408"/>
      <c r="G85" s="408"/>
      <c r="H85" s="2"/>
    </row>
    <row r="86" spans="1:8" x14ac:dyDescent="0.25">
      <c r="A86" s="411" t="s">
        <v>5</v>
      </c>
      <c r="B86" s="1018"/>
      <c r="C86" s="1019"/>
      <c r="D86" s="1020"/>
      <c r="E86" s="408"/>
      <c r="F86" s="408"/>
      <c r="G86" s="408"/>
      <c r="H86" s="2"/>
    </row>
    <row r="87" spans="1:8" ht="15.75" thickBot="1" x14ac:dyDescent="0.3">
      <c r="A87" s="412" t="s">
        <v>6</v>
      </c>
      <c r="B87" s="1021"/>
      <c r="C87" s="1022"/>
      <c r="D87" s="1023"/>
      <c r="E87" s="408"/>
      <c r="F87" s="408"/>
      <c r="G87" s="408"/>
      <c r="H87" s="2"/>
    </row>
    <row r="88" spans="1:8" x14ac:dyDescent="0.25">
      <c r="A88" s="408"/>
      <c r="B88" s="408"/>
      <c r="C88" s="408"/>
      <c r="D88" s="408"/>
      <c r="E88" s="408"/>
      <c r="F88" s="408"/>
      <c r="G88" s="408"/>
      <c r="H88" s="2"/>
    </row>
    <row r="89" spans="1:8" ht="18.75" x14ac:dyDescent="0.3">
      <c r="A89" s="968" t="s">
        <v>429</v>
      </c>
      <c r="B89" s="968"/>
      <c r="C89" s="968"/>
      <c r="D89" s="968"/>
      <c r="E89" s="968"/>
      <c r="F89" s="968"/>
      <c r="G89" s="968"/>
      <c r="H89" s="2"/>
    </row>
    <row r="90" spans="1:8" x14ac:dyDescent="0.25">
      <c r="A90" s="409" t="s">
        <v>757</v>
      </c>
      <c r="B90" s="409"/>
      <c r="C90" s="409"/>
      <c r="D90" s="409"/>
      <c r="E90" s="409"/>
      <c r="F90" s="409"/>
      <c r="G90" s="409"/>
      <c r="H90" s="2"/>
    </row>
    <row r="91" spans="1:8" ht="15.75" thickBot="1" x14ac:dyDescent="0.3">
      <c r="A91" s="408"/>
      <c r="B91" s="408"/>
      <c r="C91" s="408"/>
      <c r="D91" s="408"/>
      <c r="E91" s="408"/>
      <c r="F91" s="408"/>
      <c r="G91" s="408"/>
      <c r="H91" s="2"/>
    </row>
    <row r="92" spans="1:8" x14ac:dyDescent="0.25">
      <c r="A92" s="410" t="s">
        <v>430</v>
      </c>
      <c r="B92" s="1015"/>
      <c r="C92" s="1016"/>
      <c r="D92" s="1017"/>
      <c r="E92" s="408"/>
      <c r="F92" s="408"/>
      <c r="G92" s="408"/>
      <c r="H92" s="2"/>
    </row>
    <row r="93" spans="1:8" x14ac:dyDescent="0.25">
      <c r="A93" s="411" t="s">
        <v>431</v>
      </c>
      <c r="B93" s="1018"/>
      <c r="C93" s="1019"/>
      <c r="D93" s="1020"/>
      <c r="E93" s="408"/>
      <c r="F93" s="408"/>
      <c r="G93" s="408"/>
      <c r="H93" s="2"/>
    </row>
    <row r="94" spans="1:8" ht="15.75" thickBot="1" x14ac:dyDescent="0.3">
      <c r="A94" s="412" t="s">
        <v>432</v>
      </c>
      <c r="B94" s="1021"/>
      <c r="C94" s="1022"/>
      <c r="D94" s="1023"/>
      <c r="E94" s="408"/>
      <c r="F94" s="408"/>
      <c r="G94" s="408"/>
      <c r="H94" s="2"/>
    </row>
    <row r="95" spans="1:8" x14ac:dyDescent="0.25">
      <c r="A95" s="408"/>
      <c r="B95" s="408"/>
      <c r="C95" s="408"/>
      <c r="D95" s="408"/>
      <c r="E95" s="408"/>
      <c r="F95" s="408"/>
      <c r="G95" s="408"/>
      <c r="H95" s="2"/>
    </row>
    <row r="96" spans="1:8" ht="18.75" x14ac:dyDescent="0.3">
      <c r="A96" s="968" t="s">
        <v>442</v>
      </c>
      <c r="B96" s="968"/>
      <c r="C96" s="968"/>
      <c r="D96" s="968"/>
      <c r="E96" s="968"/>
      <c r="F96" s="968"/>
      <c r="G96" s="968"/>
      <c r="H96" s="2"/>
    </row>
    <row r="97" spans="1:8" x14ac:dyDescent="0.25">
      <c r="A97" s="409" t="s">
        <v>758</v>
      </c>
      <c r="B97" s="409"/>
      <c r="C97" s="409"/>
      <c r="D97" s="409"/>
      <c r="E97" s="409"/>
      <c r="F97" s="409"/>
      <c r="G97" s="409"/>
      <c r="H97" s="2"/>
    </row>
    <row r="98" spans="1:8" ht="15.75" thickBot="1" x14ac:dyDescent="0.3">
      <c r="A98" s="408"/>
      <c r="B98" s="408"/>
      <c r="C98" s="408"/>
      <c r="D98" s="408"/>
      <c r="E98" s="408"/>
      <c r="F98" s="408"/>
      <c r="G98" s="408"/>
      <c r="H98" s="2"/>
    </row>
    <row r="99" spans="1:8" x14ac:dyDescent="0.25">
      <c r="A99" s="410" t="s">
        <v>448</v>
      </c>
      <c r="B99" s="1035"/>
      <c r="C99" s="1036"/>
      <c r="D99" s="1037"/>
      <c r="E99" s="408"/>
      <c r="F99" s="408"/>
      <c r="G99" s="408"/>
      <c r="H99" s="2"/>
    </row>
    <row r="100" spans="1:8" x14ac:dyDescent="0.25">
      <c r="A100" s="411" t="s">
        <v>342</v>
      </c>
      <c r="B100" s="1038"/>
      <c r="C100" s="1039"/>
      <c r="D100" s="1040"/>
      <c r="E100" s="408"/>
      <c r="F100" s="408"/>
      <c r="G100" s="408"/>
      <c r="H100" s="2"/>
    </row>
    <row r="101" spans="1:8" ht="15.75" thickBot="1" x14ac:dyDescent="0.3">
      <c r="A101" s="412" t="s">
        <v>449</v>
      </c>
      <c r="B101" s="1021"/>
      <c r="C101" s="1022"/>
      <c r="D101" s="1023"/>
      <c r="E101" s="408"/>
      <c r="F101" s="408"/>
      <c r="G101" s="408"/>
      <c r="H101" s="2"/>
    </row>
    <row r="102" spans="1:8" x14ac:dyDescent="0.25">
      <c r="A102" s="408"/>
      <c r="B102" s="408"/>
      <c r="C102" s="408"/>
      <c r="D102" s="408"/>
      <c r="E102" s="408"/>
      <c r="F102" s="408"/>
      <c r="G102" s="408"/>
      <c r="H102" s="2"/>
    </row>
    <row r="103" spans="1:8" s="449" customFormat="1" ht="18.75" x14ac:dyDescent="0.3">
      <c r="A103" s="968" t="s">
        <v>450</v>
      </c>
      <c r="B103" s="408"/>
      <c r="C103" s="408"/>
      <c r="D103" s="408"/>
      <c r="E103" s="408"/>
      <c r="F103" s="408"/>
      <c r="G103" s="408"/>
      <c r="H103" s="408"/>
    </row>
    <row r="104" spans="1:8" s="449" customFormat="1" ht="44.25" customHeight="1" thickBot="1" x14ac:dyDescent="0.3">
      <c r="A104" s="1024" t="s">
        <v>759</v>
      </c>
      <c r="B104" s="1024"/>
      <c r="C104" s="1024"/>
      <c r="D104" s="1024"/>
      <c r="E104" s="1024"/>
      <c r="F104" s="1024"/>
      <c r="G104" s="1024"/>
      <c r="H104" s="1024"/>
    </row>
    <row r="105" spans="1:8" s="450" customFormat="1" ht="15" customHeight="1" thickBot="1" x14ac:dyDescent="0.3">
      <c r="A105" s="451"/>
      <c r="B105" s="452"/>
      <c r="C105" s="409"/>
      <c r="D105" s="409"/>
      <c r="E105" s="409"/>
      <c r="F105" s="409"/>
      <c r="G105" s="409"/>
      <c r="H105" s="409"/>
    </row>
    <row r="106" spans="1:8" s="82" customFormat="1" ht="23.25" customHeight="1" thickBot="1" x14ac:dyDescent="0.3">
      <c r="A106" s="1008" t="s">
        <v>760</v>
      </c>
      <c r="B106" s="1008"/>
      <c r="C106" s="1008"/>
      <c r="D106" s="1008"/>
      <c r="E106" s="1008"/>
      <c r="F106" s="1008"/>
      <c r="G106" s="1008"/>
      <c r="H106" s="89"/>
    </row>
    <row r="107" spans="1:8" s="450" customFormat="1" ht="15.75" thickBot="1" x14ac:dyDescent="0.3">
      <c r="A107" s="409"/>
      <c r="B107" s="453"/>
      <c r="C107" s="409"/>
      <c r="D107" s="409"/>
      <c r="E107" s="409"/>
      <c r="F107" s="409"/>
      <c r="G107" s="409"/>
      <c r="H107" s="409"/>
    </row>
    <row r="108" spans="1:8" s="449" customFormat="1" x14ac:dyDescent="0.25">
      <c r="A108" s="408"/>
      <c r="B108" s="408"/>
      <c r="C108" s="408"/>
      <c r="D108" s="408"/>
      <c r="E108" s="408"/>
      <c r="F108" s="408"/>
      <c r="G108" s="408"/>
      <c r="H108" s="408"/>
    </row>
    <row r="109" spans="1:8" ht="18.75" x14ac:dyDescent="0.3">
      <c r="A109" s="968" t="s">
        <v>433</v>
      </c>
      <c r="B109" s="968"/>
      <c r="C109" s="968"/>
      <c r="D109" s="968"/>
      <c r="E109" s="968"/>
      <c r="F109" s="968"/>
      <c r="G109" s="968"/>
      <c r="H109" s="2"/>
    </row>
    <row r="110" spans="1:8" x14ac:dyDescent="0.25">
      <c r="A110" s="409" t="s">
        <v>434</v>
      </c>
      <c r="B110" s="408"/>
      <c r="C110" s="408"/>
      <c r="D110" s="408"/>
      <c r="E110" s="408"/>
      <c r="F110" s="408"/>
      <c r="G110" s="408"/>
      <c r="H110" s="2"/>
    </row>
    <row r="111" spans="1:8" s="745" customFormat="1" ht="18.75" customHeight="1" thickBot="1" x14ac:dyDescent="0.3">
      <c r="A111" s="883" t="s">
        <v>746</v>
      </c>
      <c r="B111" s="89"/>
      <c r="C111" s="89"/>
      <c r="D111" s="89"/>
      <c r="E111" s="89"/>
      <c r="F111" s="89"/>
      <c r="G111" s="89"/>
      <c r="H111" s="387"/>
    </row>
    <row r="112" spans="1:8" x14ac:dyDescent="0.25">
      <c r="A112" s="413"/>
      <c r="B112" s="1009" t="s">
        <v>27</v>
      </c>
      <c r="C112" s="1010"/>
      <c r="D112" s="1011"/>
      <c r="E112" s="1012" t="s">
        <v>26</v>
      </c>
      <c r="F112" s="1013"/>
      <c r="G112" s="1014"/>
      <c r="H112" s="2"/>
    </row>
    <row r="113" spans="1:8" ht="30" x14ac:dyDescent="0.25">
      <c r="A113" s="414"/>
      <c r="B113" s="600" t="s">
        <v>210</v>
      </c>
      <c r="C113" s="601" t="s">
        <v>209</v>
      </c>
      <c r="D113" s="602" t="s">
        <v>208</v>
      </c>
      <c r="E113" s="643" t="s">
        <v>210</v>
      </c>
      <c r="F113" s="644" t="s">
        <v>209</v>
      </c>
      <c r="G113" s="645" t="s">
        <v>208</v>
      </c>
      <c r="H113" s="2"/>
    </row>
    <row r="114" spans="1:8" x14ac:dyDescent="0.25">
      <c r="A114" s="414"/>
      <c r="B114" s="415" t="s">
        <v>172</v>
      </c>
      <c r="C114" s="416" t="s">
        <v>172</v>
      </c>
      <c r="D114" s="417" t="s">
        <v>172</v>
      </c>
      <c r="E114" s="418" t="s">
        <v>172</v>
      </c>
      <c r="F114" s="416" t="s">
        <v>172</v>
      </c>
      <c r="G114" s="417" t="s">
        <v>172</v>
      </c>
      <c r="H114" s="2"/>
    </row>
    <row r="115" spans="1:8" ht="15.75" thickBot="1" x14ac:dyDescent="0.3">
      <c r="A115" s="419"/>
      <c r="B115" s="436"/>
      <c r="C115" s="437"/>
      <c r="D115" s="438"/>
      <c r="E115" s="439"/>
      <c r="F115" s="437"/>
      <c r="G115" s="438"/>
      <c r="H115" s="2"/>
    </row>
    <row r="116" spans="1:8" x14ac:dyDescent="0.25">
      <c r="A116" s="408"/>
      <c r="B116" s="408"/>
      <c r="C116" s="408"/>
      <c r="D116" s="408"/>
      <c r="E116" s="408"/>
      <c r="F116" s="408"/>
      <c r="G116" s="408"/>
      <c r="H116" s="2"/>
    </row>
    <row r="117" spans="1:8" ht="18.75" x14ac:dyDescent="0.3">
      <c r="A117" s="968" t="s">
        <v>435</v>
      </c>
      <c r="B117" s="968"/>
      <c r="C117" s="968"/>
      <c r="D117" s="968"/>
      <c r="E117" s="968"/>
      <c r="F117" s="968"/>
      <c r="G117" s="968"/>
      <c r="H117" s="2"/>
    </row>
    <row r="118" spans="1:8" x14ac:dyDescent="0.25">
      <c r="A118" s="975" t="s">
        <v>774</v>
      </c>
      <c r="B118" s="408"/>
      <c r="C118" s="408"/>
      <c r="D118" s="408"/>
      <c r="E118" s="408"/>
      <c r="F118" s="408"/>
      <c r="G118" s="408"/>
      <c r="H118" s="2"/>
    </row>
    <row r="119" spans="1:8" ht="15.75" thickBot="1" x14ac:dyDescent="0.3">
      <c r="A119" s="408"/>
      <c r="B119" s="408"/>
      <c r="C119" s="408"/>
      <c r="D119" s="408"/>
      <c r="E119" s="408"/>
      <c r="F119" s="408"/>
      <c r="G119" s="408"/>
      <c r="H119" s="2"/>
    </row>
    <row r="120" spans="1:8" x14ac:dyDescent="0.25">
      <c r="A120" s="413"/>
      <c r="B120" s="1009" t="s">
        <v>27</v>
      </c>
      <c r="C120" s="1010"/>
      <c r="D120" s="1011"/>
      <c r="E120" s="1012" t="s">
        <v>26</v>
      </c>
      <c r="F120" s="1013"/>
      <c r="G120" s="1014"/>
      <c r="H120" s="2"/>
    </row>
    <row r="121" spans="1:8" ht="30" x14ac:dyDescent="0.25">
      <c r="A121" s="414"/>
      <c r="B121" s="600" t="s">
        <v>210</v>
      </c>
      <c r="C121" s="601" t="s">
        <v>209</v>
      </c>
      <c r="D121" s="602" t="s">
        <v>208</v>
      </c>
      <c r="E121" s="643" t="s">
        <v>210</v>
      </c>
      <c r="F121" s="644" t="s">
        <v>209</v>
      </c>
      <c r="G121" s="645" t="s">
        <v>208</v>
      </c>
      <c r="H121" s="2"/>
    </row>
    <row r="122" spans="1:8" ht="15.75" thickBot="1" x14ac:dyDescent="0.3">
      <c r="A122" s="419"/>
      <c r="B122" s="420" t="s">
        <v>172</v>
      </c>
      <c r="C122" s="421" t="s">
        <v>172</v>
      </c>
      <c r="D122" s="422" t="s">
        <v>172</v>
      </c>
      <c r="E122" s="423" t="s">
        <v>172</v>
      </c>
      <c r="F122" s="421" t="s">
        <v>172</v>
      </c>
      <c r="G122" s="422" t="s">
        <v>172</v>
      </c>
      <c r="H122" s="2"/>
    </row>
    <row r="123" spans="1:8" x14ac:dyDescent="0.25">
      <c r="A123" s="424" t="s">
        <v>248</v>
      </c>
      <c r="B123" s="440"/>
      <c r="C123" s="441"/>
      <c r="D123" s="442"/>
      <c r="E123" s="440"/>
      <c r="F123" s="441"/>
      <c r="G123" s="442"/>
      <c r="H123" s="2"/>
    </row>
    <row r="124" spans="1:8" x14ac:dyDescent="0.25">
      <c r="A124" s="425" t="s">
        <v>249</v>
      </c>
      <c r="B124" s="443"/>
      <c r="C124" s="444"/>
      <c r="D124" s="445"/>
      <c r="E124" s="443"/>
      <c r="F124" s="444"/>
      <c r="G124" s="445"/>
      <c r="H124" s="2"/>
    </row>
    <row r="125" spans="1:8" x14ac:dyDescent="0.25">
      <c r="A125" s="425" t="s">
        <v>250</v>
      </c>
      <c r="B125" s="443"/>
      <c r="C125" s="444"/>
      <c r="D125" s="445"/>
      <c r="E125" s="443"/>
      <c r="F125" s="444"/>
      <c r="G125" s="445"/>
      <c r="H125" s="2"/>
    </row>
    <row r="126" spans="1:8" x14ac:dyDescent="0.25">
      <c r="A126" s="425" t="s">
        <v>251</v>
      </c>
      <c r="B126" s="443"/>
      <c r="C126" s="444"/>
      <c r="D126" s="445"/>
      <c r="E126" s="443"/>
      <c r="F126" s="444"/>
      <c r="G126" s="445"/>
      <c r="H126" s="2"/>
    </row>
    <row r="127" spans="1:8" x14ac:dyDescent="0.25">
      <c r="A127" s="425" t="s">
        <v>252</v>
      </c>
      <c r="B127" s="443"/>
      <c r="C127" s="444"/>
      <c r="D127" s="445"/>
      <c r="E127" s="443"/>
      <c r="F127" s="444"/>
      <c r="G127" s="445"/>
      <c r="H127" s="2"/>
    </row>
    <row r="128" spans="1:8" x14ac:dyDescent="0.25">
      <c r="A128" s="425" t="s">
        <v>253</v>
      </c>
      <c r="B128" s="443"/>
      <c r="C128" s="444"/>
      <c r="D128" s="445"/>
      <c r="E128" s="443"/>
      <c r="F128" s="444"/>
      <c r="G128" s="445"/>
      <c r="H128" s="2"/>
    </row>
    <row r="129" spans="1:8" x14ac:dyDescent="0.25">
      <c r="A129" s="425" t="s">
        <v>254</v>
      </c>
      <c r="B129" s="443"/>
      <c r="C129" s="444"/>
      <c r="D129" s="445"/>
      <c r="E129" s="443"/>
      <c r="F129" s="444"/>
      <c r="G129" s="445"/>
      <c r="H129" s="2"/>
    </row>
    <row r="130" spans="1:8" x14ac:dyDescent="0.25">
      <c r="A130" s="425" t="s">
        <v>255</v>
      </c>
      <c r="B130" s="443"/>
      <c r="C130" s="444"/>
      <c r="D130" s="445"/>
      <c r="E130" s="443"/>
      <c r="F130" s="444"/>
      <c r="G130" s="445"/>
      <c r="H130" s="2"/>
    </row>
    <row r="131" spans="1:8" x14ac:dyDescent="0.25">
      <c r="A131" s="425" t="s">
        <v>256</v>
      </c>
      <c r="B131" s="443"/>
      <c r="C131" s="444"/>
      <c r="D131" s="445"/>
      <c r="E131" s="443"/>
      <c r="F131" s="444"/>
      <c r="G131" s="445"/>
      <c r="H131" s="2"/>
    </row>
    <row r="132" spans="1:8" x14ac:dyDescent="0.25">
      <c r="A132" s="425" t="s">
        <v>257</v>
      </c>
      <c r="B132" s="443"/>
      <c r="C132" s="444"/>
      <c r="D132" s="445"/>
      <c r="E132" s="443"/>
      <c r="F132" s="444"/>
      <c r="G132" s="445"/>
      <c r="H132" s="2"/>
    </row>
    <row r="133" spans="1:8" x14ac:dyDescent="0.25">
      <c r="A133" s="425" t="s">
        <v>258</v>
      </c>
      <c r="B133" s="443"/>
      <c r="C133" s="444"/>
      <c r="D133" s="445"/>
      <c r="E133" s="443"/>
      <c r="F133" s="444"/>
      <c r="G133" s="445"/>
      <c r="H133" s="2"/>
    </row>
    <row r="134" spans="1:8" x14ac:dyDescent="0.25">
      <c r="A134" s="425" t="s">
        <v>259</v>
      </c>
      <c r="B134" s="443"/>
      <c r="C134" s="444"/>
      <c r="D134" s="445"/>
      <c r="E134" s="443"/>
      <c r="F134" s="444"/>
      <c r="G134" s="445"/>
      <c r="H134" s="2"/>
    </row>
    <row r="135" spans="1:8" x14ac:dyDescent="0.25">
      <c r="A135" s="425" t="s">
        <v>260</v>
      </c>
      <c r="B135" s="443"/>
      <c r="C135" s="444"/>
      <c r="D135" s="445"/>
      <c r="E135" s="443"/>
      <c r="F135" s="444"/>
      <c r="G135" s="445"/>
      <c r="H135" s="2"/>
    </row>
    <row r="136" spans="1:8" x14ac:dyDescent="0.25">
      <c r="A136" s="425" t="s">
        <v>261</v>
      </c>
      <c r="B136" s="443"/>
      <c r="C136" s="444"/>
      <c r="D136" s="445"/>
      <c r="E136" s="443"/>
      <c r="F136" s="444"/>
      <c r="G136" s="445"/>
      <c r="H136" s="2"/>
    </row>
    <row r="137" spans="1:8" ht="15.75" thickBot="1" x14ac:dyDescent="0.3">
      <c r="A137" s="426" t="s">
        <v>262</v>
      </c>
      <c r="B137" s="436"/>
      <c r="C137" s="437"/>
      <c r="D137" s="438"/>
      <c r="E137" s="436"/>
      <c r="F137" s="437"/>
      <c r="G137" s="438"/>
      <c r="H137" s="2"/>
    </row>
  </sheetData>
  <sheetProtection algorithmName="SHA-512" hashValue="OV2muG8pHIiirPBJdUSDSXAhdwYLGAOQ2rmwKzMZ1rLvehsI6nsTFfk+mvokwIIwZIrAf1lsksHgX2cXOD4eWw==" saltValue="ZsltAtSmQEFv1Bv/6dPv1g==" spinCount="100000" sheet="1" objects="1" scenarios="1"/>
  <mergeCells count="41">
    <mergeCell ref="A46:D46"/>
    <mergeCell ref="E46:F46"/>
    <mergeCell ref="B43:D43"/>
    <mergeCell ref="E43:F43"/>
    <mergeCell ref="B44:D44"/>
    <mergeCell ref="E44:F44"/>
    <mergeCell ref="B45:D45"/>
    <mergeCell ref="E45:F45"/>
    <mergeCell ref="B40:D40"/>
    <mergeCell ref="E40:F40"/>
    <mergeCell ref="B41:D41"/>
    <mergeCell ref="E41:F41"/>
    <mergeCell ref="B42:D42"/>
    <mergeCell ref="E42:F42"/>
    <mergeCell ref="E37:F37"/>
    <mergeCell ref="B38:D38"/>
    <mergeCell ref="E38:F38"/>
    <mergeCell ref="B39:D39"/>
    <mergeCell ref="E39:F39"/>
    <mergeCell ref="B120:D120"/>
    <mergeCell ref="E120:G120"/>
    <mergeCell ref="B94:D94"/>
    <mergeCell ref="B99:D99"/>
    <mergeCell ref="B100:D100"/>
    <mergeCell ref="B101:D101"/>
    <mergeCell ref="B14:D14"/>
    <mergeCell ref="A106:G106"/>
    <mergeCell ref="B112:D112"/>
    <mergeCell ref="E112:G112"/>
    <mergeCell ref="B85:D85"/>
    <mergeCell ref="B86:D86"/>
    <mergeCell ref="B87:D87"/>
    <mergeCell ref="B92:D92"/>
    <mergeCell ref="B93:D93"/>
    <mergeCell ref="A104:H104"/>
    <mergeCell ref="A58:G58"/>
    <mergeCell ref="B35:D35"/>
    <mergeCell ref="E35:F35"/>
    <mergeCell ref="B36:D36"/>
    <mergeCell ref="E36:F36"/>
    <mergeCell ref="B37:D37"/>
  </mergeCells>
  <conditionalFormatting sqref="B107">
    <cfRule type="expression" dxfId="143" priority="21">
      <formula>IF(AND($B$105="Y",ISBLANK($B$107)),TRUE,FALSE)</formula>
    </cfRule>
  </conditionalFormatting>
  <conditionalFormatting sqref="B30">
    <cfRule type="expression" dxfId="142" priority="13">
      <formula>IF(ISBLANK($B$30),TRUE,FALSE)</formula>
    </cfRule>
  </conditionalFormatting>
  <conditionalFormatting sqref="B14:D14">
    <cfRule type="expression" dxfId="141" priority="11">
      <formula>IF(ISBLANK($B$14),TRUE,FALSE)</formula>
    </cfRule>
  </conditionalFormatting>
  <conditionalFormatting sqref="B67">
    <cfRule type="expression" dxfId="140" priority="8">
      <formula>IF(AND($B$63&gt;0,ISBLANK($B$67)),TRUE,FALSE)</formula>
    </cfRule>
  </conditionalFormatting>
  <conditionalFormatting sqref="B70">
    <cfRule type="expression" dxfId="139" priority="3">
      <formula>IF(AND($B$63&gt;0,ISBLANK($B$70)),TRUE,FALSE)</formula>
    </cfRule>
  </conditionalFormatting>
  <conditionalFormatting sqref="B36:D45">
    <cfRule type="expression" dxfId="138" priority="2">
      <formula>AND($A36&lt;&gt;"", ISBLANK($B36))</formula>
    </cfRule>
  </conditionalFormatting>
  <conditionalFormatting sqref="E36:F45">
    <cfRule type="expression" dxfId="137" priority="1">
      <formula>AND($A36&lt;&gt;"", ISBLANK($E36))</formula>
    </cfRule>
  </conditionalFormatting>
  <dataValidations count="13">
    <dataValidation type="list" allowBlank="1" showInputMessage="1" showErrorMessage="1" error="Please select Y or N from the drop-down list." sqref="B123:G137 B51 B75 B80 B105 B115:G115 B19:B26" xr:uid="{00000000-0002-0000-0200-000000000000}">
      <formula1>ListYN</formula1>
    </dataValidation>
    <dataValidation type="list" allowBlank="1" sqref="B92:D94" xr:uid="{00000000-0002-0000-0200-000001000000}">
      <formula1>ListBenefitProvider</formula1>
    </dataValidation>
    <dataValidation type="list" allowBlank="1" sqref="B85:D87" xr:uid="{00000000-0002-0000-0200-000002000000}">
      <formula1>ListPayroll</formula1>
    </dataValidation>
    <dataValidation type="list" allowBlank="1" sqref="B99:D101" xr:uid="{00000000-0002-0000-0200-000003000000}">
      <formula1>ListPensionPlan</formula1>
    </dataValidation>
    <dataValidation type="whole" operator="greaterThanOrEqual" allowBlank="1" showInputMessage="1" showErrorMessage="1" error="Please enter a whole number greater than or equal to 0." sqref="B107" xr:uid="{00000000-0002-0000-0200-000004000000}">
      <formula1>0</formula1>
    </dataValidation>
    <dataValidation type="decimal" allowBlank="1" showInputMessage="1" showErrorMessage="1" error="Please enter a percentage between 0.0% and 100.0%." sqref="B55" xr:uid="{00000000-0002-0000-0200-000005000000}">
      <formula1>0</formula1>
      <formula2>1</formula2>
    </dataValidation>
    <dataValidation type="list" allowBlank="1" showInputMessage="1" showErrorMessage="1" error="Please choose an option from the drop-down list." sqref="B14:D14" xr:uid="{00000000-0002-0000-0200-000006000000}">
      <formula1>ListLegalStatus</formula1>
    </dataValidation>
    <dataValidation type="decimal" operator="greaterThanOrEqual" allowBlank="1" showInputMessage="1" showErrorMessage="1" error="Please enter a percentage between 0.0% and 100.0%." sqref="B62 B60 B65" xr:uid="{00000000-0002-0000-0200-000007000000}">
      <formula1>0</formula1>
    </dataValidation>
    <dataValidation type="decimal" operator="greaterThanOrEqual" allowBlank="1" showInputMessage="1" showErrorMessage="1" error="Please enter a dollar value." sqref="B30 E36:F45" xr:uid="{00000000-0002-0000-0200-000009000000}">
      <formula1>0</formula1>
    </dataValidation>
    <dataValidation type="decimal" operator="greaterThanOrEqual" allowBlank="1" showInputMessage="1" showErrorMessage="1" error="Please enter a dollar amount." sqref="B59" xr:uid="{00000000-0002-0000-0200-00000A000000}">
      <formula1>0</formula1>
    </dataValidation>
    <dataValidation type="decimal" operator="greaterThanOrEqual" allowBlank="1" showInputMessage="1" showErrorMessage="1" error="Please enter a whole number_x000a_" sqref="B63" xr:uid="{00000000-0002-0000-0200-00000B000000}">
      <formula1>0</formula1>
    </dataValidation>
    <dataValidation type="decimal" operator="greaterThanOrEqual" allowBlank="1" showInputMessage="1" showErrorMessage="1" error="Please enter a number_x000a_" sqref="B67 B70" xr:uid="{00000000-0002-0000-0200-00000C000000}">
      <formula1>0</formula1>
    </dataValidation>
    <dataValidation type="list" allowBlank="1" showInputMessage="1" showErrorMessage="1" error="Please select a funder from the drop-down menu." sqref="A36:A45" xr:uid="{D7F25482-7774-4B8B-A765-855A992C4C11}">
      <formula1>listFunders</formula1>
    </dataValidation>
  </dataValidations>
  <hyperlinks>
    <hyperlink ref="C49" r:id="rId1" display="See peramters here" xr:uid="{649E89B7-BD57-426E-B2FC-ACCCCF9582FC}"/>
    <hyperlink ref="A111" r:id="rId2" display="Click here for more information." xr:uid="{EDACFC8A-AE90-46FF-9EA8-9648AF461530}"/>
    <hyperlink ref="F29" r:id="rId3" display="See overview here" xr:uid="{1F8F1182-26F6-427A-89F3-4728020270B4}"/>
    <hyperlink ref="A104:H104" r:id="rId4" display="When regular employees move directly from another CSSEA-member employer, does your agency recognize her service with her previous employer and hours worked in the same or similar classification, for the purpose of vacation entitlement and to determine the appropriate increment step? (Refer to Memorandum of Agreement (MOA) - Social Services Sector Retention and Portability Clause.)" xr:uid="{EFB2A5CC-80C4-4115-971B-DB9F8C962A71}"/>
    <hyperlink ref="A118" r:id="rId5" xr:uid="{9B4AF256-FCFC-41DC-BA09-F254692D7481}"/>
  </hyperlinks>
  <pageMargins left="0.7" right="0.7" top="0.75" bottom="0.75" header="0.3" footer="0.3"/>
  <pageSetup orientation="portrait" r:id="rId6"/>
  <drawing r:id="rId7"/>
  <legacyDrawing r:id="rId8"/>
  <extLst>
    <ext xmlns:x14="http://schemas.microsoft.com/office/spreadsheetml/2009/9/main" uri="{78C0D931-6437-407d-A8EE-F0AAD7539E65}">
      <x14:conditionalFormattings>
        <x14:conditionalFormatting xmlns:xm="http://schemas.microsoft.com/office/excel/2006/main">
          <x14:cfRule type="expression" priority="4" id="{B05FF66E-560D-4C0B-8AD4-7E5DFD9E96F8}">
            <xm:f>IF(AND(Home!$D$29&gt;0,ISBLANK($B$67)),TRUE,FALSE)</xm:f>
            <x14:dxf>
              <fill>
                <patternFill>
                  <bgColor rgb="FFFF0000"/>
                </patternFill>
              </fill>
            </x14:dxf>
          </x14:cfRule>
          <xm:sqref>B67</xm:sqref>
        </x14:conditionalFormatting>
        <x14:conditionalFormatting xmlns:xm="http://schemas.microsoft.com/office/excel/2006/main">
          <x14:cfRule type="expression" priority="7" id="{00000000-000E-0000-0200-000003000000}">
            <xm:f>IF(AND(Home!$D$29&gt;0,ISBLANK($B$70)),TRUE,FALSE)</xm:f>
            <x14:dxf>
              <fill>
                <patternFill>
                  <bgColor rgb="FFFF0000"/>
                </patternFill>
              </fill>
            </x14:dxf>
          </x14:cfRule>
          <xm:sqref>B70</xm:sqref>
        </x14:conditionalFormatting>
        <x14:conditionalFormatting xmlns:xm="http://schemas.microsoft.com/office/excel/2006/main">
          <x14:cfRule type="expression" priority="20" id="{DD65CCA3-3DD4-4D7E-BD41-A87078C92A48}">
            <xm:f>IF(AND(Home!$D$30&gt;0,ISBLANK($B$55)),TRUE,FALSE)</xm:f>
            <x14:dxf>
              <fill>
                <patternFill>
                  <bgColor rgb="FFFF0000"/>
                </patternFill>
              </fill>
            </x14:dxf>
          </x14:cfRule>
          <xm:sqref>B55</xm:sqref>
        </x14:conditionalFormatting>
        <x14:conditionalFormatting xmlns:xm="http://schemas.microsoft.com/office/excel/2006/main">
          <x14:cfRule type="expression" priority="15" id="{26B3D1B9-2059-4070-B237-406323D949F6}">
            <xm:f>IF(AND(Home!$D$29&gt;0,ISBLANK($B$59)),TRUE,FALSE)</xm:f>
            <x14:dxf>
              <fill>
                <patternFill>
                  <bgColor rgb="FFFF0000"/>
                </patternFill>
              </fill>
            </x14:dxf>
          </x14:cfRule>
          <xm:sqref>B59</xm:sqref>
        </x14:conditionalFormatting>
        <x14:conditionalFormatting xmlns:xm="http://schemas.microsoft.com/office/excel/2006/main">
          <x14:cfRule type="expression" priority="9" id="{733E3471-D113-443A-9462-4B8BC8D64398}">
            <xm:f>IF(AND('C:\Compensation &amp; Benefits\Sectoral Data Project\2023 Compensation &amp; Employee Turnover Report\reportInstruments\[2023_Non-Union_CETR_WorkingFile-clbcLikert.XLSX]Home'!#REF!&gt;0,ISBLANK($B$61)),TRUE,FALSE)</xm:f>
            <x14:dxf>
              <fill>
                <patternFill>
                  <bgColor rgb="FFFF0000"/>
                </patternFill>
              </fill>
            </x14:dxf>
          </x14:cfRule>
          <xm:sqref>B65</xm:sqref>
        </x14:conditionalFormatting>
        <x14:conditionalFormatting xmlns:xm="http://schemas.microsoft.com/office/excel/2006/main">
          <x14:cfRule type="expression" priority="5" id="{7CBA42B0-9138-4C99-9AEA-A6ED3C9A0510}">
            <xm:f>IF(AND(Home!$D$29&gt;0,ISBLANK($B$63)),TRUE,FALSE)</xm:f>
            <x14:dxf>
              <fill>
                <patternFill>
                  <bgColor rgb="FFFF0000"/>
                </patternFill>
              </fill>
            </x14:dxf>
          </x14:cfRule>
          <xm:sqref>B63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H45"/>
  <sheetViews>
    <sheetView topLeftCell="A16" zoomScaleNormal="100" workbookViewId="0">
      <selection activeCell="E25" sqref="E25"/>
    </sheetView>
  </sheetViews>
  <sheetFormatPr defaultColWidth="9.140625" defaultRowHeight="15" x14ac:dyDescent="0.25"/>
  <cols>
    <col min="1" max="1" width="45.7109375" style="7" customWidth="1"/>
    <col min="2" max="2" width="17.85546875" style="7" customWidth="1"/>
    <col min="3" max="3" width="28.28515625" style="7" customWidth="1"/>
    <col min="4" max="8" width="15.7109375" style="7" customWidth="1"/>
    <col min="9" max="16384" width="9.140625" style="7"/>
  </cols>
  <sheetData>
    <row r="1" spans="1:8" s="1" customFormat="1" x14ac:dyDescent="0.25"/>
    <row r="2" spans="1:8" s="1" customFormat="1" x14ac:dyDescent="0.25"/>
    <row r="3" spans="1:8" s="1" customFormat="1" x14ac:dyDescent="0.25"/>
    <row r="4" spans="1:8" s="1" customFormat="1" x14ac:dyDescent="0.25"/>
    <row r="5" spans="1:8" s="1" customFormat="1" x14ac:dyDescent="0.25"/>
    <row r="6" spans="1:8" s="1" customFormat="1" x14ac:dyDescent="0.25"/>
    <row r="7" spans="1:8" s="1" customFormat="1" x14ac:dyDescent="0.25"/>
    <row r="8" spans="1:8" s="1" customFormat="1" x14ac:dyDescent="0.25"/>
    <row r="9" spans="1:8" ht="18.75" x14ac:dyDescent="0.3">
      <c r="A9" s="861" t="s">
        <v>617</v>
      </c>
      <c r="B9" s="861"/>
      <c r="C9" s="701"/>
      <c r="D9" s="701"/>
      <c r="E9" s="701"/>
      <c r="F9" s="701"/>
      <c r="G9" s="701"/>
      <c r="H9" s="2"/>
    </row>
    <row r="10" spans="1:8" ht="18.75" x14ac:dyDescent="0.3">
      <c r="A10" s="861" t="s">
        <v>712</v>
      </c>
      <c r="B10" s="861"/>
      <c r="C10" s="701"/>
      <c r="D10" s="701"/>
      <c r="E10" s="701"/>
      <c r="F10" s="701"/>
      <c r="G10" s="701"/>
      <c r="H10" s="2"/>
    </row>
    <row r="11" spans="1:8" s="449" customFormat="1" x14ac:dyDescent="0.25">
      <c r="A11" s="408"/>
      <c r="B11" s="408"/>
      <c r="C11" s="408"/>
      <c r="D11" s="408"/>
      <c r="E11" s="408"/>
      <c r="F11" s="408"/>
      <c r="G11" s="408"/>
      <c r="H11" s="408"/>
    </row>
    <row r="12" spans="1:8" s="449" customFormat="1" x14ac:dyDescent="0.25">
      <c r="A12" s="694" t="s">
        <v>761</v>
      </c>
      <c r="B12" s="408"/>
      <c r="C12" s="408"/>
      <c r="D12" s="408"/>
      <c r="E12" s="408"/>
      <c r="F12" s="408"/>
      <c r="G12" s="408"/>
      <c r="H12" s="408"/>
    </row>
    <row r="13" spans="1:8" s="449" customFormat="1" x14ac:dyDescent="0.25">
      <c r="A13" s="694"/>
      <c r="B13" s="408"/>
      <c r="C13" s="408"/>
      <c r="D13" s="408"/>
      <c r="E13" s="408"/>
      <c r="F13" s="408"/>
      <c r="G13" s="408"/>
      <c r="H13" s="408"/>
    </row>
    <row r="14" spans="1:8" s="661" customFormat="1" ht="18.75" x14ac:dyDescent="0.3">
      <c r="A14" s="861" t="s">
        <v>611</v>
      </c>
      <c r="B14" s="861"/>
      <c r="C14" s="408"/>
      <c r="D14" s="701"/>
      <c r="E14" s="701"/>
      <c r="F14" s="701"/>
      <c r="G14" s="701"/>
      <c r="H14" s="701"/>
    </row>
    <row r="15" spans="1:8" s="449" customFormat="1" ht="15.75" thickBot="1" x14ac:dyDescent="0.3">
      <c r="A15" s="408"/>
      <c r="B15" s="408"/>
      <c r="C15" s="408"/>
      <c r="D15" s="799"/>
      <c r="E15" s="408"/>
      <c r="F15" s="408"/>
      <c r="G15" s="408"/>
      <c r="H15" s="408"/>
    </row>
    <row r="16" spans="1:8" s="449" customFormat="1" ht="15.75" thickBot="1" x14ac:dyDescent="0.3">
      <c r="A16" s="408" t="s">
        <v>762</v>
      </c>
      <c r="B16" s="408"/>
      <c r="C16" s="452"/>
      <c r="D16" s="408"/>
      <c r="E16" s="408"/>
      <c r="F16" s="408"/>
      <c r="G16" s="408"/>
      <c r="H16" s="408"/>
    </row>
    <row r="17" spans="1:8" s="449" customFormat="1" ht="15.75" thickBot="1" x14ac:dyDescent="0.3">
      <c r="A17" s="408"/>
      <c r="B17" s="408"/>
      <c r="C17" s="408"/>
      <c r="D17" s="408"/>
      <c r="E17" s="408"/>
      <c r="F17" s="408"/>
      <c r="G17" s="408"/>
      <c r="H17" s="408"/>
    </row>
    <row r="18" spans="1:8" s="449" customFormat="1" ht="15.75" thickBot="1" x14ac:dyDescent="0.3">
      <c r="A18" s="408" t="s">
        <v>763</v>
      </c>
      <c r="B18" s="408"/>
      <c r="C18" s="452"/>
      <c r="D18" s="408"/>
      <c r="E18" s="408"/>
      <c r="F18" s="408"/>
      <c r="G18" s="408"/>
      <c r="H18" s="408"/>
    </row>
    <row r="19" spans="1:8" s="449" customFormat="1" ht="15.75" thickBot="1" x14ac:dyDescent="0.3">
      <c r="A19" s="408"/>
      <c r="B19" s="408"/>
      <c r="C19" s="408"/>
      <c r="D19" s="408"/>
      <c r="E19" s="408"/>
      <c r="F19" s="408"/>
      <c r="G19" s="408"/>
      <c r="H19" s="408"/>
    </row>
    <row r="20" spans="1:8" s="449" customFormat="1" ht="15.75" thickBot="1" x14ac:dyDescent="0.3">
      <c r="A20" s="408" t="s">
        <v>764</v>
      </c>
      <c r="B20" s="408"/>
      <c r="C20" s="452"/>
      <c r="D20" s="408"/>
      <c r="E20" s="408"/>
      <c r="F20" s="408"/>
      <c r="G20" s="408"/>
      <c r="H20" s="408"/>
    </row>
    <row r="21" spans="1:8" s="449" customFormat="1" x14ac:dyDescent="0.25">
      <c r="A21" s="408"/>
      <c r="B21" s="408"/>
      <c r="C21" s="408"/>
      <c r="D21" s="408"/>
      <c r="E21" s="408"/>
      <c r="F21" s="408"/>
      <c r="G21" s="408"/>
      <c r="H21" s="408"/>
    </row>
    <row r="22" spans="1:8" s="661" customFormat="1" ht="18.75" x14ac:dyDescent="0.3">
      <c r="A22" s="861" t="s">
        <v>564</v>
      </c>
      <c r="B22" s="861"/>
      <c r="C22" s="701"/>
      <c r="D22" s="701"/>
      <c r="E22" s="701"/>
      <c r="F22" s="701"/>
      <c r="G22" s="701"/>
      <c r="H22" s="701"/>
    </row>
    <row r="23" spans="1:8" s="449" customFormat="1" ht="15.75" thickBot="1" x14ac:dyDescent="0.3">
      <c r="A23" s="408"/>
      <c r="B23" s="408"/>
      <c r="C23" s="408"/>
      <c r="D23" s="408"/>
      <c r="E23" s="408"/>
      <c r="F23" s="408"/>
      <c r="G23" s="408"/>
      <c r="H23" s="408"/>
    </row>
    <row r="24" spans="1:8" s="449" customFormat="1" ht="15.75" thickBot="1" x14ac:dyDescent="0.3">
      <c r="A24" s="408" t="s">
        <v>765</v>
      </c>
      <c r="B24" s="408"/>
      <c r="C24" s="452"/>
      <c r="D24" s="408"/>
      <c r="E24" s="408"/>
      <c r="F24" s="408"/>
      <c r="G24" s="408"/>
      <c r="H24" s="408"/>
    </row>
    <row r="25" spans="1:8" s="449" customFormat="1" ht="15.75" thickBot="1" x14ac:dyDescent="0.3">
      <c r="A25" s="408"/>
      <c r="B25" s="408"/>
      <c r="C25" s="408"/>
      <c r="D25" s="408"/>
      <c r="E25" s="408"/>
      <c r="F25" s="408"/>
      <c r="G25" s="408"/>
      <c r="H25" s="408"/>
    </row>
    <row r="26" spans="1:8" s="449" customFormat="1" ht="15.75" thickBot="1" x14ac:dyDescent="0.3">
      <c r="A26" s="408" t="s">
        <v>766</v>
      </c>
      <c r="B26" s="408"/>
      <c r="C26" s="452"/>
      <c r="D26" s="408"/>
      <c r="E26" s="408"/>
      <c r="F26" s="408"/>
      <c r="G26" s="408"/>
      <c r="H26" s="408"/>
    </row>
    <row r="27" spans="1:8" s="449" customFormat="1" ht="15.75" thickBot="1" x14ac:dyDescent="0.3">
      <c r="A27" s="408"/>
      <c r="B27" s="408"/>
      <c r="C27" s="408"/>
      <c r="D27" s="408"/>
      <c r="E27" s="408"/>
      <c r="F27" s="408"/>
      <c r="G27" s="408"/>
      <c r="H27" s="408"/>
    </row>
    <row r="28" spans="1:8" s="449" customFormat="1" ht="15.75" thickBot="1" x14ac:dyDescent="0.3">
      <c r="A28" s="408" t="s">
        <v>767</v>
      </c>
      <c r="B28" s="408"/>
      <c r="C28" s="452"/>
      <c r="D28" s="408"/>
      <c r="E28" s="408"/>
      <c r="F28" s="408"/>
      <c r="G28" s="408"/>
      <c r="H28" s="408"/>
    </row>
    <row r="29" spans="1:8" s="449" customFormat="1" x14ac:dyDescent="0.25">
      <c r="A29" s="408"/>
      <c r="B29" s="408"/>
      <c r="C29" s="408"/>
      <c r="D29" s="408"/>
      <c r="E29" s="408"/>
      <c r="F29" s="408"/>
      <c r="G29" s="408"/>
      <c r="H29" s="408"/>
    </row>
    <row r="30" spans="1:8" s="661" customFormat="1" ht="18.75" x14ac:dyDescent="0.3">
      <c r="A30" s="861" t="s">
        <v>612</v>
      </c>
      <c r="B30" s="861"/>
      <c r="C30" s="701"/>
      <c r="D30" s="701"/>
      <c r="E30" s="701"/>
      <c r="F30" s="701"/>
      <c r="G30" s="701"/>
      <c r="H30" s="701"/>
    </row>
    <row r="31" spans="1:8" s="449" customFormat="1" ht="15.75" thickBot="1" x14ac:dyDescent="0.3">
      <c r="A31" s="408"/>
      <c r="B31" s="408"/>
      <c r="C31" s="408"/>
      <c r="D31" s="408"/>
      <c r="E31" s="408"/>
      <c r="F31" s="408"/>
      <c r="G31" s="408"/>
      <c r="H31" s="408"/>
    </row>
    <row r="32" spans="1:8" s="449" customFormat="1" ht="15.75" thickBot="1" x14ac:dyDescent="0.3">
      <c r="A32" s="408" t="s">
        <v>768</v>
      </c>
      <c r="B32" s="408"/>
      <c r="C32" s="452"/>
      <c r="D32" s="408"/>
      <c r="E32" s="408"/>
      <c r="F32" s="408"/>
      <c r="G32" s="408"/>
      <c r="H32" s="408"/>
    </row>
    <row r="33" spans="1:8" s="449" customFormat="1" ht="15.75" thickBot="1" x14ac:dyDescent="0.3">
      <c r="A33" s="408"/>
      <c r="B33" s="408"/>
      <c r="C33" s="408"/>
      <c r="D33" s="408"/>
      <c r="E33" s="408"/>
      <c r="F33" s="408"/>
      <c r="G33" s="408"/>
      <c r="H33" s="408"/>
    </row>
    <row r="34" spans="1:8" s="449" customFormat="1" ht="15.75" thickBot="1" x14ac:dyDescent="0.3">
      <c r="A34" s="408" t="s">
        <v>769</v>
      </c>
      <c r="B34" s="408"/>
      <c r="C34" s="452"/>
      <c r="D34" s="408"/>
      <c r="E34" s="408"/>
      <c r="F34" s="408"/>
      <c r="G34" s="408"/>
      <c r="H34" s="408"/>
    </row>
    <row r="35" spans="1:8" s="449" customFormat="1" ht="15.75" thickBot="1" x14ac:dyDescent="0.3">
      <c r="A35" s="408"/>
      <c r="B35" s="408"/>
      <c r="C35" s="408"/>
      <c r="D35" s="408"/>
      <c r="E35" s="408"/>
      <c r="F35" s="408"/>
      <c r="G35" s="408"/>
      <c r="H35" s="408"/>
    </row>
    <row r="36" spans="1:8" s="449" customFormat="1" ht="15.75" thickBot="1" x14ac:dyDescent="0.3">
      <c r="A36" s="408" t="s">
        <v>770</v>
      </c>
      <c r="B36" s="408"/>
      <c r="C36" s="452"/>
      <c r="D36" s="408"/>
      <c r="E36" s="408"/>
      <c r="F36" s="408"/>
      <c r="G36" s="408"/>
      <c r="H36" s="408"/>
    </row>
    <row r="37" spans="1:8" s="449" customFormat="1" x14ac:dyDescent="0.25">
      <c r="A37" s="408"/>
      <c r="B37" s="408"/>
      <c r="C37" s="408"/>
      <c r="D37" s="408"/>
      <c r="E37" s="408"/>
      <c r="F37" s="408"/>
      <c r="G37" s="408"/>
      <c r="H37" s="408"/>
    </row>
    <row r="38" spans="1:8" s="661" customFormat="1" ht="18.75" x14ac:dyDescent="0.3">
      <c r="A38" s="861" t="s">
        <v>590</v>
      </c>
      <c r="B38" s="861"/>
      <c r="C38" s="701"/>
      <c r="D38" s="701"/>
      <c r="E38" s="701"/>
      <c r="F38" s="701"/>
      <c r="G38" s="701"/>
      <c r="H38" s="701"/>
    </row>
    <row r="39" spans="1:8" s="449" customFormat="1" ht="15.75" thickBot="1" x14ac:dyDescent="0.3">
      <c r="A39" s="408"/>
      <c r="B39" s="408"/>
      <c r="C39" s="408"/>
      <c r="D39" s="408"/>
      <c r="E39" s="408"/>
      <c r="F39" s="408"/>
      <c r="G39" s="408"/>
      <c r="H39" s="408"/>
    </row>
    <row r="40" spans="1:8" s="449" customFormat="1" ht="15.75" thickBot="1" x14ac:dyDescent="0.3">
      <c r="A40" s="408" t="s">
        <v>771</v>
      </c>
      <c r="B40" s="408"/>
      <c r="C40" s="452"/>
      <c r="D40" s="408"/>
      <c r="E40" s="408"/>
      <c r="F40" s="408"/>
      <c r="G40" s="408"/>
      <c r="H40" s="408"/>
    </row>
    <row r="41" spans="1:8" s="449" customFormat="1" ht="15.75" thickBot="1" x14ac:dyDescent="0.3">
      <c r="A41" s="408"/>
      <c r="B41" s="408"/>
      <c r="C41" s="408"/>
      <c r="D41" s="408"/>
      <c r="E41" s="408"/>
      <c r="F41" s="408"/>
      <c r="G41" s="408"/>
      <c r="H41" s="408"/>
    </row>
    <row r="42" spans="1:8" s="449" customFormat="1" ht="15.75" thickBot="1" x14ac:dyDescent="0.3">
      <c r="A42" s="408" t="s">
        <v>772</v>
      </c>
      <c r="B42" s="408"/>
      <c r="C42" s="452"/>
      <c r="D42" s="408"/>
      <c r="E42" s="408"/>
      <c r="F42" s="408"/>
      <c r="G42" s="408"/>
      <c r="H42" s="408"/>
    </row>
    <row r="43" spans="1:8" s="449" customFormat="1" ht="15.75" thickBot="1" x14ac:dyDescent="0.3">
      <c r="A43" s="408"/>
      <c r="B43" s="408"/>
      <c r="C43" s="408"/>
      <c r="D43" s="408"/>
      <c r="E43" s="408"/>
      <c r="F43" s="408"/>
      <c r="G43" s="408"/>
      <c r="H43" s="408"/>
    </row>
    <row r="44" spans="1:8" s="449" customFormat="1" ht="15.75" thickBot="1" x14ac:dyDescent="0.3">
      <c r="A44" s="408" t="s">
        <v>773</v>
      </c>
      <c r="B44" s="408"/>
      <c r="C44" s="452"/>
      <c r="D44" s="408"/>
      <c r="E44" s="408"/>
      <c r="F44" s="408"/>
      <c r="G44" s="408"/>
      <c r="H44" s="408"/>
    </row>
    <row r="45" spans="1:8" s="449" customFormat="1" x14ac:dyDescent="0.25">
      <c r="A45" s="408"/>
      <c r="B45" s="408"/>
      <c r="C45" s="408"/>
      <c r="D45" s="408"/>
      <c r="E45" s="408"/>
      <c r="F45" s="408"/>
      <c r="G45" s="408"/>
      <c r="H45" s="408"/>
    </row>
  </sheetData>
  <sheetProtection algorithmName="SHA-512" hashValue="bxUc5o0YS/DEJ4KHXveF7UKRSgeWWiQbqKhynzEZRt9EcmVtiMAWpIIXz91S36jNnOyjgTdHn0YXl7PUFN7yRg==" saltValue="qK9I06VZJzSTb0XOu5i5KA==" spinCount="100000" sheet="1" objects="1" scenarios="1"/>
  <dataValidations count="1">
    <dataValidation type="list" allowBlank="1" showInputMessage="1" showErrorMessage="1" sqref="C16 C18 C20 C24 C26 C28 C32 C34 C36 C40 C42 C44" xr:uid="{00000000-0002-0000-0300-000000000000}">
      <formula1>LikertAgree</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499984740745262"/>
    <pageSetUpPr fitToPage="1"/>
  </sheetPr>
  <dimension ref="A1:AD196"/>
  <sheetViews>
    <sheetView topLeftCell="C1" zoomScaleNormal="100" workbookViewId="0">
      <selection activeCell="R11" sqref="R11"/>
    </sheetView>
  </sheetViews>
  <sheetFormatPr defaultColWidth="9.140625" defaultRowHeight="15" x14ac:dyDescent="0.25"/>
  <cols>
    <col min="1" max="1" width="13.7109375" style="42" customWidth="1"/>
    <col min="2" max="2" width="30.7109375" style="42" customWidth="1"/>
    <col min="3" max="3" width="10.7109375" style="42" customWidth="1"/>
    <col min="4" max="4" width="30.7109375" style="42" customWidth="1"/>
    <col min="5" max="5" width="10.140625" style="42" hidden="1" customWidth="1"/>
    <col min="6" max="6" width="10.7109375" style="42" customWidth="1"/>
    <col min="7" max="7" width="13.7109375" style="42" customWidth="1"/>
    <col min="8" max="20" width="10.7109375" style="42" customWidth="1"/>
    <col min="21" max="23" width="9.140625" style="801" hidden="1" customWidth="1"/>
    <col min="24" max="27" width="9.140625" style="804" hidden="1" customWidth="1"/>
    <col min="28" max="28" width="9.140625" style="44" hidden="1" customWidth="1"/>
    <col min="29" max="29" width="9.140625" style="804" hidden="1" customWidth="1"/>
    <col min="30" max="30" width="9.140625" style="44"/>
    <col min="31" max="16384" width="9.140625" style="42"/>
  </cols>
  <sheetData>
    <row r="1" spans="1:30" s="40" customFormat="1" ht="15" customHeight="1" x14ac:dyDescent="0.25">
      <c r="U1" s="800"/>
      <c r="V1" s="800"/>
      <c r="W1" s="800"/>
      <c r="X1" s="803"/>
      <c r="Y1" s="803"/>
      <c r="Z1" s="803"/>
      <c r="AA1" s="803"/>
      <c r="AB1" s="368"/>
      <c r="AC1" s="803"/>
      <c r="AD1" s="368"/>
    </row>
    <row r="2" spans="1:30" s="40" customFormat="1" ht="15" customHeight="1" x14ac:dyDescent="0.25">
      <c r="U2" s="800"/>
      <c r="V2" s="800"/>
      <c r="W2" s="800"/>
      <c r="X2" s="803"/>
      <c r="Y2" s="803"/>
      <c r="Z2" s="803"/>
      <c r="AA2" s="803"/>
      <c r="AB2" s="368"/>
      <c r="AC2" s="803"/>
      <c r="AD2" s="368"/>
    </row>
    <row r="3" spans="1:30" s="40" customFormat="1" ht="15" customHeight="1" x14ac:dyDescent="0.25">
      <c r="U3" s="800"/>
      <c r="V3" s="800"/>
      <c r="W3" s="800"/>
      <c r="X3" s="803"/>
      <c r="Y3" s="803"/>
      <c r="Z3" s="803"/>
      <c r="AA3" s="803"/>
      <c r="AB3" s="368"/>
      <c r="AC3" s="803"/>
      <c r="AD3" s="368"/>
    </row>
    <row r="4" spans="1:30" s="40" customFormat="1" ht="15" customHeight="1" x14ac:dyDescent="0.25">
      <c r="U4" s="800"/>
      <c r="V4" s="800"/>
      <c r="W4" s="800"/>
      <c r="X4" s="803"/>
      <c r="Y4" s="803"/>
      <c r="Z4" s="803"/>
      <c r="AA4" s="803"/>
      <c r="AB4" s="368"/>
      <c r="AC4" s="803"/>
      <c r="AD4" s="368"/>
    </row>
    <row r="5" spans="1:30" s="40" customFormat="1" ht="15" customHeight="1" x14ac:dyDescent="0.25">
      <c r="U5" s="800"/>
      <c r="V5" s="800"/>
      <c r="W5" s="800"/>
      <c r="X5" s="803"/>
      <c r="Y5" s="803"/>
      <c r="Z5" s="803"/>
      <c r="AA5" s="803"/>
      <c r="AB5" s="368"/>
      <c r="AC5" s="803"/>
      <c r="AD5" s="368"/>
    </row>
    <row r="6" spans="1:30" s="40" customFormat="1" ht="15" customHeight="1" x14ac:dyDescent="0.25">
      <c r="U6" s="800"/>
      <c r="V6" s="800"/>
      <c r="W6" s="800"/>
      <c r="X6" s="803"/>
      <c r="Y6" s="803"/>
      <c r="Z6" s="803"/>
      <c r="AA6" s="803"/>
      <c r="AB6" s="368"/>
      <c r="AC6" s="803"/>
      <c r="AD6" s="368"/>
    </row>
    <row r="7" spans="1:30" s="40" customFormat="1" ht="15" customHeight="1" x14ac:dyDescent="0.25">
      <c r="U7" s="800"/>
      <c r="V7" s="800"/>
      <c r="W7" s="800"/>
      <c r="X7" s="803"/>
      <c r="Y7" s="803"/>
      <c r="Z7" s="803"/>
      <c r="AA7" s="803"/>
      <c r="AB7" s="368"/>
      <c r="AC7" s="803"/>
      <c r="AD7" s="368"/>
    </row>
    <row r="8" spans="1:30" s="40" customFormat="1" ht="15" customHeight="1" thickBot="1" x14ac:dyDescent="0.3">
      <c r="U8" s="800"/>
      <c r="V8" s="800"/>
      <c r="W8" s="800"/>
      <c r="X8" s="803"/>
      <c r="Y8" s="803"/>
      <c r="Z8" s="803"/>
      <c r="AA8" s="803"/>
      <c r="AB8" s="368"/>
      <c r="AC8" s="803"/>
      <c r="AD8" s="368"/>
    </row>
    <row r="9" spans="1:30" ht="18.75" x14ac:dyDescent="0.25">
      <c r="A9" s="1088" t="s">
        <v>20</v>
      </c>
      <c r="B9" s="1088"/>
      <c r="C9" s="1088"/>
      <c r="D9" s="1088"/>
      <c r="E9" s="1088"/>
      <c r="F9" s="1088"/>
      <c r="G9" s="1088"/>
      <c r="H9" s="1088"/>
      <c r="I9" s="1080" t="s">
        <v>523</v>
      </c>
      <c r="J9" s="1081"/>
      <c r="K9" s="1081"/>
      <c r="L9" s="1082"/>
      <c r="M9" s="650" t="str">
        <f>Home!J23</f>
        <v/>
      </c>
      <c r="N9" s="1086" t="s">
        <v>535</v>
      </c>
      <c r="O9" s="1087"/>
      <c r="P9" s="1087"/>
      <c r="Q9" s="1087"/>
      <c r="R9" s="934"/>
      <c r="S9" s="884"/>
      <c r="T9" s="884"/>
    </row>
    <row r="10" spans="1:30" ht="19.5" thickBot="1" x14ac:dyDescent="0.3">
      <c r="A10" s="1088" t="s">
        <v>21</v>
      </c>
      <c r="B10" s="1088"/>
      <c r="C10" s="1088"/>
      <c r="D10" s="1088"/>
      <c r="E10" s="1088"/>
      <c r="F10" s="1088"/>
      <c r="G10" s="1088"/>
      <c r="H10" s="1088"/>
      <c r="I10" s="1083" t="s">
        <v>524</v>
      </c>
      <c r="J10" s="1084"/>
      <c r="K10" s="1084"/>
      <c r="L10" s="1085"/>
      <c r="M10" s="651" t="str">
        <f>Home!J24</f>
        <v/>
      </c>
      <c r="N10" s="1086" t="s">
        <v>535</v>
      </c>
      <c r="O10" s="1087"/>
      <c r="P10" s="1087"/>
      <c r="Q10" s="1087"/>
      <c r="R10" s="934"/>
      <c r="S10" s="884"/>
      <c r="T10" s="884"/>
    </row>
    <row r="11" spans="1:30" ht="15.75" customHeight="1" thickBot="1" x14ac:dyDescent="0.3">
      <c r="A11" s="41"/>
      <c r="B11" s="41"/>
      <c r="C11" s="41"/>
      <c r="D11" s="41"/>
      <c r="E11" s="41"/>
      <c r="F11" s="41"/>
      <c r="G11" s="41"/>
      <c r="H11" s="41"/>
      <c r="I11" s="41"/>
      <c r="J11" s="41"/>
      <c r="K11" s="41"/>
      <c r="L11" s="41"/>
      <c r="M11" s="41"/>
      <c r="N11" s="41"/>
      <c r="O11" s="41"/>
      <c r="P11" s="41"/>
      <c r="Q11" s="41"/>
      <c r="R11" s="41"/>
      <c r="S11" s="885"/>
      <c r="T11" s="885"/>
    </row>
    <row r="12" spans="1:30" ht="56.25" customHeight="1" thickBot="1" x14ac:dyDescent="0.3">
      <c r="A12" s="935" t="s">
        <v>162</v>
      </c>
      <c r="B12" s="1063" t="s">
        <v>824</v>
      </c>
      <c r="C12" s="1064"/>
      <c r="D12" s="1064"/>
      <c r="E12" s="1064"/>
      <c r="F12" s="1071"/>
      <c r="G12" s="1074" t="s">
        <v>791</v>
      </c>
      <c r="H12" s="1077" t="s">
        <v>396</v>
      </c>
      <c r="I12" s="1063" t="s">
        <v>839</v>
      </c>
      <c r="J12" s="1064"/>
      <c r="K12" s="1064"/>
      <c r="L12" s="1064"/>
      <c r="M12" s="1064"/>
      <c r="N12" s="1064"/>
      <c r="O12" s="1064"/>
      <c r="P12" s="1064"/>
      <c r="Q12" s="1064"/>
      <c r="R12" s="1052" t="s">
        <v>835</v>
      </c>
      <c r="S12" s="1053"/>
      <c r="T12" s="1054"/>
    </row>
    <row r="13" spans="1:30" ht="15.75" customHeight="1" x14ac:dyDescent="0.25">
      <c r="A13" s="1068" t="s">
        <v>447</v>
      </c>
      <c r="B13" s="1065" t="s">
        <v>776</v>
      </c>
      <c r="C13" s="28"/>
      <c r="D13" s="28"/>
      <c r="E13" s="46"/>
      <c r="F13" s="47"/>
      <c r="G13" s="1075"/>
      <c r="H13" s="1078"/>
      <c r="I13" s="1072" t="s">
        <v>26</v>
      </c>
      <c r="J13" s="1073"/>
      <c r="K13" s="1061" t="s">
        <v>27</v>
      </c>
      <c r="L13" s="1062"/>
      <c r="M13" s="1062"/>
      <c r="N13" s="1062"/>
      <c r="O13" s="1062"/>
      <c r="P13" s="1062"/>
      <c r="Q13" s="1062"/>
      <c r="R13" s="1055" t="s">
        <v>836</v>
      </c>
      <c r="S13" s="1057" t="s">
        <v>837</v>
      </c>
      <c r="T13" s="1059" t="s">
        <v>838</v>
      </c>
    </row>
    <row r="14" spans="1:30" ht="72" customHeight="1" x14ac:dyDescent="0.25">
      <c r="A14" s="1069"/>
      <c r="B14" s="1066"/>
      <c r="C14" s="704" t="s">
        <v>716</v>
      </c>
      <c r="D14" s="858" t="s">
        <v>826</v>
      </c>
      <c r="E14" s="705" t="s">
        <v>364</v>
      </c>
      <c r="F14" s="702" t="s">
        <v>24</v>
      </c>
      <c r="G14" s="1075"/>
      <c r="H14" s="1078"/>
      <c r="I14" s="706" t="s">
        <v>32</v>
      </c>
      <c r="J14" s="642" t="s">
        <v>31</v>
      </c>
      <c r="K14" s="603" t="s">
        <v>37</v>
      </c>
      <c r="L14" s="604" t="s">
        <v>30</v>
      </c>
      <c r="M14" s="605" t="s">
        <v>33</v>
      </c>
      <c r="N14" s="605" t="s">
        <v>34</v>
      </c>
      <c r="O14" s="654" t="s">
        <v>35</v>
      </c>
      <c r="P14" s="626" t="s">
        <v>36</v>
      </c>
      <c r="Q14" s="625" t="s">
        <v>729</v>
      </c>
      <c r="R14" s="1056"/>
      <c r="S14" s="1058"/>
      <c r="T14" s="1060"/>
    </row>
    <row r="15" spans="1:30" s="67" customFormat="1" ht="15.75" customHeight="1" thickBot="1" x14ac:dyDescent="0.3">
      <c r="A15" s="1070"/>
      <c r="B15" s="1067"/>
      <c r="C15" s="48"/>
      <c r="D15" s="31"/>
      <c r="E15" s="49"/>
      <c r="F15" s="703"/>
      <c r="G15" s="1076"/>
      <c r="H15" s="1079"/>
      <c r="I15" s="906" t="s">
        <v>28</v>
      </c>
      <c r="J15" s="907" t="s">
        <v>29</v>
      </c>
      <c r="K15" s="908" t="s">
        <v>28</v>
      </c>
      <c r="L15" s="909" t="s">
        <v>28</v>
      </c>
      <c r="M15" s="910" t="s">
        <v>28</v>
      </c>
      <c r="N15" s="910" t="s">
        <v>28</v>
      </c>
      <c r="O15" s="911" t="s">
        <v>28</v>
      </c>
      <c r="P15" s="909" t="s">
        <v>28</v>
      </c>
      <c r="Q15" s="912" t="s">
        <v>29</v>
      </c>
      <c r="R15" s="936" t="s">
        <v>172</v>
      </c>
      <c r="S15" s="937" t="s">
        <v>172</v>
      </c>
      <c r="T15" s="929" t="s">
        <v>172</v>
      </c>
      <c r="U15" s="802"/>
      <c r="V15" s="802"/>
      <c r="W15" s="802"/>
      <c r="X15" s="805"/>
      <c r="Y15" s="805"/>
      <c r="Z15" s="805"/>
      <c r="AA15" s="805"/>
      <c r="AB15" s="43"/>
      <c r="AC15" s="805"/>
      <c r="AD15" s="43"/>
    </row>
    <row r="16" spans="1:30" s="807" customFormat="1" ht="15.75" customHeight="1" thickBot="1" x14ac:dyDescent="0.3">
      <c r="A16" s="851"/>
      <c r="B16" s="851"/>
      <c r="C16" s="849"/>
      <c r="D16" s="851"/>
      <c r="E16" s="849"/>
      <c r="F16" s="849"/>
      <c r="G16" s="849"/>
      <c r="H16" s="852" t="s">
        <v>397</v>
      </c>
      <c r="I16" s="853">
        <f>SUM(I17:I196)</f>
        <v>0</v>
      </c>
      <c r="J16" s="854"/>
      <c r="K16" s="853">
        <f>SUM(K17:K196)</f>
        <v>0</v>
      </c>
      <c r="L16" s="853">
        <f t="shared" ref="L16:P16" si="0">SUM(L17:L196)</f>
        <v>0</v>
      </c>
      <c r="M16" s="853">
        <f t="shared" si="0"/>
        <v>0</v>
      </c>
      <c r="N16" s="853">
        <f t="shared" si="0"/>
        <v>0</v>
      </c>
      <c r="O16" s="853">
        <f t="shared" si="0"/>
        <v>0</v>
      </c>
      <c r="P16" s="853">
        <f t="shared" si="0"/>
        <v>0</v>
      </c>
      <c r="Q16" s="854"/>
      <c r="R16" s="854"/>
      <c r="S16" s="854"/>
      <c r="T16" s="938"/>
      <c r="U16" s="809" t="s">
        <v>175</v>
      </c>
      <c r="V16" s="809" t="s">
        <v>176</v>
      </c>
      <c r="W16" s="809" t="s">
        <v>632</v>
      </c>
      <c r="X16" s="810" t="s">
        <v>30</v>
      </c>
      <c r="Y16" s="810" t="s">
        <v>33</v>
      </c>
      <c r="Z16" s="810" t="s">
        <v>34</v>
      </c>
      <c r="AA16" s="810" t="s">
        <v>35</v>
      </c>
      <c r="AB16" s="811" t="s">
        <v>633</v>
      </c>
      <c r="AC16" s="810" t="s">
        <v>634</v>
      </c>
      <c r="AD16" s="808"/>
    </row>
    <row r="17" spans="1:29" ht="15" customHeight="1" x14ac:dyDescent="0.25">
      <c r="A17" s="241"/>
      <c r="B17" s="61"/>
      <c r="C17" s="242"/>
      <c r="D17" s="68"/>
      <c r="E17" s="243"/>
      <c r="F17" s="855" t="str">
        <f>IF(W17=0,"",W17)</f>
        <v/>
      </c>
      <c r="G17" s="846"/>
      <c r="H17" s="243"/>
      <c r="I17" s="194"/>
      <c r="J17" s="234"/>
      <c r="K17" s="250" t="str">
        <f>IF(SUM(L17:P17)=0,"",SUM(L17:P17))</f>
        <v/>
      </c>
      <c r="L17" s="215"/>
      <c r="M17" s="216"/>
      <c r="N17" s="216"/>
      <c r="O17" s="217"/>
      <c r="P17" s="194"/>
      <c r="Q17" s="181"/>
      <c r="R17" s="939"/>
      <c r="S17" s="940"/>
      <c r="T17" s="941"/>
      <c r="U17" s="806">
        <f>_xlfn.IFNA(IF($A17="Layered-Over",INDEX('Wage Grid'!$D$14:$D$80,MATCH($B17,ListBargainingUnit,0)),IF($C17=0,INDEX('Wage Grid'!$C$14:$C$80,MATCH($B17,ListBargainingUnit,0)),$C17)),0)</f>
        <v>0</v>
      </c>
      <c r="V17" s="806">
        <f>_xlfn.IFNA(IF($A17="Layered-Over",INDEX('Wage Grid'!$D$14:$D$80,MATCH($D17,ListBargainingUnit,0)),IF($E17=0,INDEX('Wage Grid'!$C$14:$C$80,MATCH($D17,ListBargainingUnit,0)),$E17)),0)</f>
        <v>0</v>
      </c>
      <c r="W17" s="806">
        <f>IF(IFERROR(--LEFT(U17, FIND("-", U17 &amp; "-")-1), 0) &gt;= IFERROR(--LEFT(V17, FIND("-", V17 &amp; "-")-1), 0), U17, V17)</f>
        <v>0</v>
      </c>
      <c r="X17" s="353">
        <f>IFERROR(IF(AND($A17="Layered-Over", OR($W17="14-P",$W17="15-P",$W17="16-P",$W17="17-P",$W17="18-P",$W17="19-P",$W17="20-P")),
      INDEX('Wage Grid'!M$14:M$20, MATCH(W17, ListLayeredOverParaproGridLevel, 0)),
      INDEX('Wage Grid'!G$14:G$56, MATCH(W17, ListGridLevel, 0))), 0)</f>
        <v>0</v>
      </c>
      <c r="Y17" s="353">
        <f>IFERROR(IF(AND($A17="Layered-Over", OR($W17="14-P",$W17="15-P",$W17="16-P",$W17="17-P",$W17="18-P",$W17="19-P",$W17="20-P")),
      INDEX('Wage Grid'!N$14:N$20, MATCH($W17, ListLayeredOverParaproGridLevel, 0)),
      INDEX('Wage Grid'!H$14:H$56, MATCH($W17, ListGridLevel, 0))), 0)</f>
        <v>0</v>
      </c>
      <c r="Z17" s="353">
        <f>IFERROR(IF(AND($A17="Layered-Over", OR($W17="14-P",$W17="15-P",$W17="16-P",$W17="17-P",$W17="18-P",$W17="19-P",$W17="20-P")),
      INDEX('Wage Grid'!O$14:O$20, MATCH($W17, ListLayeredOverParaproGridLevel, 0)),
      INDEX('Wage Grid'!I$14:I$56, MATCH($W17, ListGridLevel, 0))), 0)</f>
        <v>0</v>
      </c>
      <c r="AA17" s="353">
        <f>IFERROR(IF(AND($A17="Layered-Over", OR($W17="14-P",$W17="15-P",$W17="16-P",$W17="17-P",$W17="18-P",$W17="19-P",$W17="20-P")),
      INDEX('Wage Grid'!P$14:P$20, MATCH($W17, ListLayeredOverParaproGridLevel, 0)),
      INDEX('Wage Grid'!J$14:J$56, MATCH($W17, ListGridLevel, 0))), 0)</f>
        <v>0</v>
      </c>
      <c r="AB17" s="353">
        <f t="shared" ref="AB17:AB48" si="1">I17*J17</f>
        <v>0</v>
      </c>
      <c r="AC17" s="353">
        <f t="shared" ref="AC17:AC48" si="2">SUM(L17*X17,M17*Y17,N17*Z17,O17*AA17+P17*Q17)</f>
        <v>0</v>
      </c>
    </row>
    <row r="18" spans="1:29" ht="15" customHeight="1" x14ac:dyDescent="0.25">
      <c r="A18" s="244"/>
      <c r="B18" s="63"/>
      <c r="C18" s="245"/>
      <c r="D18" s="69"/>
      <c r="E18" s="246"/>
      <c r="F18" s="850" t="str">
        <f t="shared" ref="F18:F81" si="3">IF(W18=0,"",W18)</f>
        <v/>
      </c>
      <c r="G18" s="847"/>
      <c r="H18" s="246"/>
      <c r="I18" s="196"/>
      <c r="J18" s="235"/>
      <c r="K18" s="251" t="str">
        <f t="shared" ref="K18:K22" si="4">IF(SUM(L18:P18)=0,"",SUM(L18:P18))</f>
        <v/>
      </c>
      <c r="L18" s="218"/>
      <c r="M18" s="219"/>
      <c r="N18" s="219"/>
      <c r="O18" s="220"/>
      <c r="P18" s="196"/>
      <c r="Q18" s="183"/>
      <c r="R18" s="942"/>
      <c r="S18" s="943"/>
      <c r="T18" s="944"/>
      <c r="U18" s="806">
        <f>_xlfn.IFNA(IF($A18="Layered-Over",INDEX('Wage Grid'!$D$14:$D$80,MATCH($B18,ListBargainingUnit,0)),IF($C18=0,INDEX('Wage Grid'!$C$14:$C$80,MATCH($B18,ListBargainingUnit,0)),$C18)),0)</f>
        <v>0</v>
      </c>
      <c r="V18" s="806">
        <f>_xlfn.IFNA(IF($A18="Layered-Over",INDEX('Wage Grid'!$D$14:$D$80,MATCH($D18,ListBargainingUnit,0)),IF($E18=0,INDEX('Wage Grid'!$C$14:$C$80,MATCH($D18,ListBargainingUnit,0)),$E18)),0)</f>
        <v>0</v>
      </c>
      <c r="W18" s="806">
        <f t="shared" ref="W18:W81" si="5">IF(IFERROR(--LEFT(U18, FIND("-", U18 &amp; "-")-1), 0) &gt;= IFERROR(--LEFT(V18, FIND("-", V18 &amp; "-")-1), 0), U18, V18)</f>
        <v>0</v>
      </c>
      <c r="X18" s="353">
        <f>IFERROR(IF(AND($A18="Layered-Over", OR($W18="14-P",$W18="15-P",$W18="16-P",$W18="17-P",$W18="18-P",$W18="19-P",$W18="20-P")),
      INDEX('Wage Grid'!M$14:M$20, MATCH(W18, ListLayeredOverParaproGridLevel, 0)),
      INDEX('Wage Grid'!G$14:G$56, MATCH(W18, ListGridLevel, 0))), 0)</f>
        <v>0</v>
      </c>
      <c r="Y18" s="353">
        <f>IFERROR(IF(AND($A18="Layered-Over", OR($W18="14-P",$W18="15-P",$W18="16-P",$W18="17-P",$W18="18-P",$W18="19-P",$W18="20-P")),
      INDEX('Wage Grid'!N$14:N$20, MATCH($W18, ListLayeredOverParaproGridLevel, 0)),
      INDEX('Wage Grid'!H$14:H$56, MATCH($W18, ListGridLevel, 0))), 0)</f>
        <v>0</v>
      </c>
      <c r="Z18" s="353">
        <f>IFERROR(IF(AND($A18="Layered-Over", OR($W18="14-P",$W18="15-P",$W18="16-P",$W18="17-P",$W18="18-P",$W18="19-P",$W18="20-P")),
      INDEX('Wage Grid'!O$14:O$20, MATCH($W18, ListLayeredOverParaproGridLevel, 0)),
      INDEX('Wage Grid'!I$14:I$56, MATCH($W18, ListGridLevel, 0))), 0)</f>
        <v>0</v>
      </c>
      <c r="AA18" s="353">
        <f>IFERROR(IF(AND($A18="Layered-Over", OR($W18="14-P",$W18="15-P",$W18="16-P",$W18="17-P",$W18="18-P",$W18="19-P",$W18="20-P")),
      INDEX('Wage Grid'!P$14:P$20, MATCH($W18, ListLayeredOverParaproGridLevel, 0)),
      INDEX('Wage Grid'!J$14:J$56, MATCH($W18, ListGridLevel, 0))), 0)</f>
        <v>0</v>
      </c>
      <c r="AB18" s="353">
        <f t="shared" si="1"/>
        <v>0</v>
      </c>
      <c r="AC18" s="353">
        <f t="shared" si="2"/>
        <v>0</v>
      </c>
    </row>
    <row r="19" spans="1:29" ht="15" customHeight="1" x14ac:dyDescent="0.25">
      <c r="A19" s="244"/>
      <c r="B19" s="63"/>
      <c r="C19" s="245"/>
      <c r="D19" s="69"/>
      <c r="E19" s="246"/>
      <c r="F19" s="850" t="str">
        <f t="shared" si="3"/>
        <v/>
      </c>
      <c r="G19" s="847"/>
      <c r="H19" s="246"/>
      <c r="I19" s="196"/>
      <c r="J19" s="235"/>
      <c r="K19" s="251" t="str">
        <f t="shared" si="4"/>
        <v/>
      </c>
      <c r="L19" s="218"/>
      <c r="M19" s="219"/>
      <c r="N19" s="219"/>
      <c r="O19" s="220"/>
      <c r="P19" s="196"/>
      <c r="Q19" s="183"/>
      <c r="R19" s="942"/>
      <c r="S19" s="943"/>
      <c r="T19" s="944"/>
      <c r="U19" s="806">
        <f>_xlfn.IFNA(IF($A19="Layered-Over",INDEX('Wage Grid'!$D$14:$D$80,MATCH($B19,ListBargainingUnit,0)),IF($C19=0,INDEX('Wage Grid'!$C$14:$C$80,MATCH($B19,ListBargainingUnit,0)),$C19)),0)</f>
        <v>0</v>
      </c>
      <c r="V19" s="806">
        <f>_xlfn.IFNA(IF($A19="Layered-Over",INDEX('Wage Grid'!$D$14:$D$80,MATCH($D19,ListBargainingUnit,0)),IF($E19=0,INDEX('Wage Grid'!$C$14:$C$80,MATCH($D19,ListBargainingUnit,0)),$E19)),0)</f>
        <v>0</v>
      </c>
      <c r="W19" s="806">
        <f t="shared" si="5"/>
        <v>0</v>
      </c>
      <c r="X19" s="353">
        <f>IFERROR(IF(AND($A19="Layered-Over", OR($W19="14-P",$W19="15-P",$W19="16-P",$W19="17-P",$W19="18-P",$W19="19-P",$W19="20-P")),
      INDEX('Wage Grid'!M$14:M$20, MATCH(W19, ListLayeredOverParaproGridLevel, 0)),
      INDEX('Wage Grid'!G$14:G$56, MATCH(W19, ListGridLevel, 0))), 0)</f>
        <v>0</v>
      </c>
      <c r="Y19" s="353">
        <f>IFERROR(IF(AND($A19="Layered-Over", OR($W19="14-P",$W19="15-P",$W19="16-P",$W19="17-P",$W19="18-P",$W19="19-P",$W19="20-P")),
      INDEX('Wage Grid'!N$14:N$20, MATCH($W19, ListLayeredOverParaproGridLevel, 0)),
      INDEX('Wage Grid'!H$14:H$56, MATCH($W19, ListGridLevel, 0))), 0)</f>
        <v>0</v>
      </c>
      <c r="Z19" s="353">
        <f>IFERROR(IF(AND($A19="Layered-Over", OR($W19="14-P",$W19="15-P",$W19="16-P",$W19="17-P",$W19="18-P",$W19="19-P",$W19="20-P")),
      INDEX('Wage Grid'!O$14:O$20, MATCH($W19, ListLayeredOverParaproGridLevel, 0)),
      INDEX('Wage Grid'!I$14:I$56, MATCH($W19, ListGridLevel, 0))), 0)</f>
        <v>0</v>
      </c>
      <c r="AA19" s="353">
        <f>IFERROR(IF(AND($A19="Layered-Over", OR($W19="14-P",$W19="15-P",$W19="16-P",$W19="17-P",$W19="18-P",$W19="19-P",$W19="20-P")),
      INDEX('Wage Grid'!P$14:P$20, MATCH($W19, ListLayeredOverParaproGridLevel, 0)),
      INDEX('Wage Grid'!J$14:J$56, MATCH($W19, ListGridLevel, 0))), 0)</f>
        <v>0</v>
      </c>
      <c r="AB19" s="353">
        <f t="shared" si="1"/>
        <v>0</v>
      </c>
      <c r="AC19" s="353">
        <f t="shared" si="2"/>
        <v>0</v>
      </c>
    </row>
    <row r="20" spans="1:29" ht="15" customHeight="1" x14ac:dyDescent="0.25">
      <c r="A20" s="244"/>
      <c r="B20" s="63"/>
      <c r="C20" s="245"/>
      <c r="D20" s="69"/>
      <c r="E20" s="246"/>
      <c r="F20" s="850" t="str">
        <f t="shared" si="3"/>
        <v/>
      </c>
      <c r="G20" s="847"/>
      <c r="H20" s="246"/>
      <c r="I20" s="196"/>
      <c r="J20" s="235"/>
      <c r="K20" s="251" t="str">
        <f t="shared" si="4"/>
        <v/>
      </c>
      <c r="L20" s="218"/>
      <c r="M20" s="219"/>
      <c r="N20" s="219"/>
      <c r="O20" s="220"/>
      <c r="P20" s="196"/>
      <c r="Q20" s="183"/>
      <c r="R20" s="942"/>
      <c r="S20" s="943"/>
      <c r="T20" s="944"/>
      <c r="U20" s="806">
        <f>_xlfn.IFNA(IF($A20="Layered-Over",INDEX('Wage Grid'!$D$14:$D$80,MATCH($B20,ListBargainingUnit,0)),IF($C20=0,INDEX('Wage Grid'!$C$14:$C$80,MATCH($B20,ListBargainingUnit,0)),$C20)),0)</f>
        <v>0</v>
      </c>
      <c r="V20" s="806">
        <f>_xlfn.IFNA(IF($A20="Layered-Over",INDEX('Wage Grid'!$D$14:$D$80,MATCH($D20,ListBargainingUnit,0)),IF($E20=0,INDEX('Wage Grid'!$C$14:$C$80,MATCH($D20,ListBargainingUnit,0)),$E20)),0)</f>
        <v>0</v>
      </c>
      <c r="W20" s="806">
        <f t="shared" si="5"/>
        <v>0</v>
      </c>
      <c r="X20" s="353">
        <f>IFERROR(IF(AND($A20="Layered-Over", OR($W20="14-P",$W20="15-P",$W20="16-P",$W20="17-P",$W20="18-P",$W20="19-P",$W20="20-P")),
      INDEX('Wage Grid'!M$14:M$20, MATCH(W20, ListLayeredOverParaproGridLevel, 0)),
      INDEX('Wage Grid'!G$14:G$56, MATCH(W20, ListGridLevel, 0))), 0)</f>
        <v>0</v>
      </c>
      <c r="Y20" s="353">
        <f>IFERROR(IF(AND($A20="Layered-Over", OR($W20="14-P",$W20="15-P",$W20="16-P",$W20="17-P",$W20="18-P",$W20="19-P",$W20="20-P")),
      INDEX('Wage Grid'!N$14:N$20, MATCH($W20, ListLayeredOverParaproGridLevel, 0)),
      INDEX('Wage Grid'!H$14:H$56, MATCH($W20, ListGridLevel, 0))), 0)</f>
        <v>0</v>
      </c>
      <c r="Z20" s="353">
        <f>IFERROR(IF(AND($A20="Layered-Over", OR($W20="14-P",$W20="15-P",$W20="16-P",$W20="17-P",$W20="18-P",$W20="19-P",$W20="20-P")),
      INDEX('Wage Grid'!O$14:O$20, MATCH($W20, ListLayeredOverParaproGridLevel, 0)),
      INDEX('Wage Grid'!I$14:I$56, MATCH($W20, ListGridLevel, 0))), 0)</f>
        <v>0</v>
      </c>
      <c r="AA20" s="353">
        <f>IFERROR(IF(AND($A20="Layered-Over", OR($W20="14-P",$W20="15-P",$W20="16-P",$W20="17-P",$W20="18-P",$W20="19-P",$W20="20-P")),
      INDEX('Wage Grid'!P$14:P$20, MATCH($W20, ListLayeredOverParaproGridLevel, 0)),
      INDEX('Wage Grid'!J$14:J$56, MATCH($W20, ListGridLevel, 0))), 0)</f>
        <v>0</v>
      </c>
      <c r="AB20" s="353">
        <f t="shared" si="1"/>
        <v>0</v>
      </c>
      <c r="AC20" s="353">
        <f t="shared" si="2"/>
        <v>0</v>
      </c>
    </row>
    <row r="21" spans="1:29" ht="15" customHeight="1" x14ac:dyDescent="0.25">
      <c r="A21" s="244"/>
      <c r="B21" s="63"/>
      <c r="C21" s="245"/>
      <c r="D21" s="69"/>
      <c r="E21" s="246"/>
      <c r="F21" s="850" t="str">
        <f t="shared" si="3"/>
        <v/>
      </c>
      <c r="G21" s="847"/>
      <c r="H21" s="246"/>
      <c r="I21" s="196"/>
      <c r="J21" s="235"/>
      <c r="K21" s="251" t="str">
        <f t="shared" si="4"/>
        <v/>
      </c>
      <c r="L21" s="218"/>
      <c r="M21" s="219"/>
      <c r="N21" s="219"/>
      <c r="O21" s="220"/>
      <c r="P21" s="196"/>
      <c r="Q21" s="183"/>
      <c r="R21" s="942"/>
      <c r="S21" s="943"/>
      <c r="T21" s="944"/>
      <c r="U21" s="806">
        <f>_xlfn.IFNA(IF($A21="Layered-Over",INDEX('Wage Grid'!$D$14:$D$80,MATCH($B21,ListBargainingUnit,0)),IF($C21=0,INDEX('Wage Grid'!$C$14:$C$80,MATCH($B21,ListBargainingUnit,0)),$C21)),0)</f>
        <v>0</v>
      </c>
      <c r="V21" s="806">
        <f>_xlfn.IFNA(IF($A21="Layered-Over",INDEX('Wage Grid'!$D$14:$D$80,MATCH($D21,ListBargainingUnit,0)),IF($E21=0,INDEX('Wage Grid'!$C$14:$C$80,MATCH($D21,ListBargainingUnit,0)),$E21)),0)</f>
        <v>0</v>
      </c>
      <c r="W21" s="806">
        <f t="shared" si="5"/>
        <v>0</v>
      </c>
      <c r="X21" s="353">
        <f>IFERROR(IF(AND($A21="Layered-Over", OR($W21="14-P",$W21="15-P",$W21="16-P",$W21="17-P",$W21="18-P",$W21="19-P",$W21="20-P")),
      INDEX('Wage Grid'!M$14:M$20, MATCH(W21, ListLayeredOverParaproGridLevel, 0)),
      INDEX('Wage Grid'!G$14:G$56, MATCH(W21, ListGridLevel, 0))), 0)</f>
        <v>0</v>
      </c>
      <c r="Y21" s="353">
        <f>IFERROR(IF(AND($A21="Layered-Over", OR($W21="14-P",$W21="15-P",$W21="16-P",$W21="17-P",$W21="18-P",$W21="19-P",$W21="20-P")),
      INDEX('Wage Grid'!N$14:N$20, MATCH($W21, ListLayeredOverParaproGridLevel, 0)),
      INDEX('Wage Grid'!H$14:H$56, MATCH($W21, ListGridLevel, 0))), 0)</f>
        <v>0</v>
      </c>
      <c r="Z21" s="353">
        <f>IFERROR(IF(AND($A21="Layered-Over", OR($W21="14-P",$W21="15-P",$W21="16-P",$W21="17-P",$W21="18-P",$W21="19-P",$W21="20-P")),
      INDEX('Wage Grid'!O$14:O$20, MATCH($W21, ListLayeredOverParaproGridLevel, 0)),
      INDEX('Wage Grid'!I$14:I$56, MATCH($W21, ListGridLevel, 0))), 0)</f>
        <v>0</v>
      </c>
      <c r="AA21" s="353">
        <f>IFERROR(IF(AND($A21="Layered-Over", OR($W21="14-P",$W21="15-P",$W21="16-P",$W21="17-P",$W21="18-P",$W21="19-P",$W21="20-P")),
      INDEX('Wage Grid'!P$14:P$20, MATCH($W21, ListLayeredOverParaproGridLevel, 0)),
      INDEX('Wage Grid'!J$14:J$56, MATCH($W21, ListGridLevel, 0))), 0)</f>
        <v>0</v>
      </c>
      <c r="AB21" s="353">
        <f t="shared" si="1"/>
        <v>0</v>
      </c>
      <c r="AC21" s="353">
        <f t="shared" si="2"/>
        <v>0</v>
      </c>
    </row>
    <row r="22" spans="1:29" ht="15" customHeight="1" x14ac:dyDescent="0.25">
      <c r="A22" s="244"/>
      <c r="B22" s="63"/>
      <c r="C22" s="245"/>
      <c r="D22" s="69"/>
      <c r="E22" s="246"/>
      <c r="F22" s="850" t="str">
        <f t="shared" si="3"/>
        <v/>
      </c>
      <c r="G22" s="847"/>
      <c r="H22" s="246"/>
      <c r="I22" s="196"/>
      <c r="J22" s="235"/>
      <c r="K22" s="251" t="str">
        <f t="shared" si="4"/>
        <v/>
      </c>
      <c r="L22" s="218"/>
      <c r="M22" s="219"/>
      <c r="N22" s="219"/>
      <c r="O22" s="220"/>
      <c r="P22" s="196"/>
      <c r="Q22" s="183"/>
      <c r="R22" s="942"/>
      <c r="S22" s="943"/>
      <c r="T22" s="944"/>
      <c r="U22" s="806">
        <f>_xlfn.IFNA(IF($A22="Layered-Over",INDEX('Wage Grid'!$D$14:$D$80,MATCH($B22,ListBargainingUnit,0)),IF($C22=0,INDEX('Wage Grid'!$C$14:$C$80,MATCH($B22,ListBargainingUnit,0)),$C22)),0)</f>
        <v>0</v>
      </c>
      <c r="V22" s="806">
        <f>_xlfn.IFNA(IF($A22="Layered-Over",INDEX('Wage Grid'!$D$14:$D$80,MATCH($D22,ListBargainingUnit,0)),IF($E22=0,INDEX('Wage Grid'!$C$14:$C$80,MATCH($D22,ListBargainingUnit,0)),$E22)),0)</f>
        <v>0</v>
      </c>
      <c r="W22" s="806">
        <f t="shared" si="5"/>
        <v>0</v>
      </c>
      <c r="X22" s="353">
        <f>IFERROR(IF(AND($A22="Layered-Over", OR($W22="14-P",$W22="15-P",$W22="16-P",$W22="17-P",$W22="18-P",$W22="19-P",$W22="20-P")),
      INDEX('Wage Grid'!M$14:M$20, MATCH(W22, ListLayeredOverParaproGridLevel, 0)),
      INDEX('Wage Grid'!G$14:G$56, MATCH(W22, ListGridLevel, 0))), 0)</f>
        <v>0</v>
      </c>
      <c r="Y22" s="353">
        <f>IFERROR(IF(AND($A22="Layered-Over", OR($W22="14-P",$W22="15-P",$W22="16-P",$W22="17-P",$W22="18-P",$W22="19-P",$W22="20-P")),
      INDEX('Wage Grid'!N$14:N$20, MATCH($W22, ListLayeredOverParaproGridLevel, 0)),
      INDEX('Wage Grid'!H$14:H$56, MATCH($W22, ListGridLevel, 0))), 0)</f>
        <v>0</v>
      </c>
      <c r="Z22" s="353">
        <f>IFERROR(IF(AND($A22="Layered-Over", OR($W22="14-P",$W22="15-P",$W22="16-P",$W22="17-P",$W22="18-P",$W22="19-P",$W22="20-P")),
      INDEX('Wage Grid'!O$14:O$20, MATCH($W22, ListLayeredOverParaproGridLevel, 0)),
      INDEX('Wage Grid'!I$14:I$56, MATCH($W22, ListGridLevel, 0))), 0)</f>
        <v>0</v>
      </c>
      <c r="AA22" s="353">
        <f>IFERROR(IF(AND($A22="Layered-Over", OR($W22="14-P",$W22="15-P",$W22="16-P",$W22="17-P",$W22="18-P",$W22="19-P",$W22="20-P")),
      INDEX('Wage Grid'!P$14:P$20, MATCH($W22, ListLayeredOverParaproGridLevel, 0)),
      INDEX('Wage Grid'!J$14:J$56, MATCH($W22, ListGridLevel, 0))), 0)</f>
        <v>0</v>
      </c>
      <c r="AB22" s="353">
        <f t="shared" si="1"/>
        <v>0</v>
      </c>
      <c r="AC22" s="353">
        <f t="shared" si="2"/>
        <v>0</v>
      </c>
    </row>
    <row r="23" spans="1:29" ht="15" customHeight="1" x14ac:dyDescent="0.25">
      <c r="A23" s="244"/>
      <c r="B23" s="63"/>
      <c r="C23" s="245"/>
      <c r="D23" s="69"/>
      <c r="E23" s="246"/>
      <c r="F23" s="850" t="str">
        <f t="shared" si="3"/>
        <v/>
      </c>
      <c r="G23" s="847"/>
      <c r="H23" s="246"/>
      <c r="I23" s="196"/>
      <c r="J23" s="235"/>
      <c r="K23" s="251" t="str">
        <f t="shared" ref="K23:K86" si="6">IF(SUM(L23:P23)=0,"",SUM(L23:P23))</f>
        <v/>
      </c>
      <c r="L23" s="218"/>
      <c r="M23" s="219"/>
      <c r="N23" s="219"/>
      <c r="O23" s="220"/>
      <c r="P23" s="196"/>
      <c r="Q23" s="183"/>
      <c r="R23" s="942"/>
      <c r="S23" s="943"/>
      <c r="T23" s="944"/>
      <c r="U23" s="806">
        <f>_xlfn.IFNA(IF($A23="Layered-Over",INDEX('Wage Grid'!$D$14:$D$80,MATCH($B23,ListBargainingUnit,0)),IF($C23=0,INDEX('Wage Grid'!$C$14:$C$80,MATCH($B23,ListBargainingUnit,0)),$C23)),0)</f>
        <v>0</v>
      </c>
      <c r="V23" s="806">
        <f>_xlfn.IFNA(IF($A23="Layered-Over",INDEX('Wage Grid'!$D$14:$D$80,MATCH($D23,ListBargainingUnit,0)),IF($E23=0,INDEX('Wage Grid'!$C$14:$C$80,MATCH($D23,ListBargainingUnit,0)),$E23)),0)</f>
        <v>0</v>
      </c>
      <c r="W23" s="806">
        <f t="shared" si="5"/>
        <v>0</v>
      </c>
      <c r="X23" s="353">
        <f>IFERROR(IF(AND($A23="Layered-Over", OR($W23="14-P",$W23="15-P",$W23="16-P",$W23="17-P",$W23="18-P",$W23="19-P",$W23="20-P")),
      INDEX('Wage Grid'!M$14:M$20, MATCH(W23, ListLayeredOverParaproGridLevel, 0)),
      INDEX('Wage Grid'!G$14:G$56, MATCH(W23, ListGridLevel, 0))), 0)</f>
        <v>0</v>
      </c>
      <c r="Y23" s="353">
        <f>IFERROR(IF(AND($A23="Layered-Over", OR($W23="14-P",$W23="15-P",$W23="16-P",$W23="17-P",$W23="18-P",$W23="19-P",$W23="20-P")),
      INDEX('Wage Grid'!N$14:N$20, MATCH($W23, ListLayeredOverParaproGridLevel, 0)),
      INDEX('Wage Grid'!H$14:H$56, MATCH($W23, ListGridLevel, 0))), 0)</f>
        <v>0</v>
      </c>
      <c r="Z23" s="353">
        <f>IFERROR(IF(AND($A23="Layered-Over", OR($W23="14-P",$W23="15-P",$W23="16-P",$W23="17-P",$W23="18-P",$W23="19-P",$W23="20-P")),
      INDEX('Wage Grid'!O$14:O$20, MATCH($W23, ListLayeredOverParaproGridLevel, 0)),
      INDEX('Wage Grid'!I$14:I$56, MATCH($W23, ListGridLevel, 0))), 0)</f>
        <v>0</v>
      </c>
      <c r="AA23" s="353">
        <f>IFERROR(IF(AND($A23="Layered-Over", OR($W23="14-P",$W23="15-P",$W23="16-P",$W23="17-P",$W23="18-P",$W23="19-P",$W23="20-P")),
      INDEX('Wage Grid'!P$14:P$20, MATCH($W23, ListLayeredOverParaproGridLevel, 0)),
      INDEX('Wage Grid'!J$14:J$56, MATCH($W23, ListGridLevel, 0))), 0)</f>
        <v>0</v>
      </c>
      <c r="AB23" s="353">
        <f t="shared" si="1"/>
        <v>0</v>
      </c>
      <c r="AC23" s="353">
        <f t="shared" si="2"/>
        <v>0</v>
      </c>
    </row>
    <row r="24" spans="1:29" ht="15" customHeight="1" x14ac:dyDescent="0.25">
      <c r="A24" s="244"/>
      <c r="B24" s="63"/>
      <c r="C24" s="245"/>
      <c r="D24" s="69"/>
      <c r="E24" s="246"/>
      <c r="F24" s="850" t="str">
        <f t="shared" si="3"/>
        <v/>
      </c>
      <c r="G24" s="847"/>
      <c r="H24" s="246"/>
      <c r="I24" s="196"/>
      <c r="J24" s="235"/>
      <c r="K24" s="251" t="str">
        <f t="shared" si="6"/>
        <v/>
      </c>
      <c r="L24" s="218"/>
      <c r="M24" s="219"/>
      <c r="N24" s="219"/>
      <c r="O24" s="220"/>
      <c r="P24" s="196"/>
      <c r="Q24" s="183"/>
      <c r="R24" s="942"/>
      <c r="S24" s="943"/>
      <c r="T24" s="944"/>
      <c r="U24" s="806">
        <f>_xlfn.IFNA(IF($A24="Layered-Over",INDEX('Wage Grid'!$D$14:$D$80,MATCH($B24,ListBargainingUnit,0)),IF($C24=0,INDEX('Wage Grid'!$C$14:$C$80,MATCH($B24,ListBargainingUnit,0)),$C24)),0)</f>
        <v>0</v>
      </c>
      <c r="V24" s="806">
        <f>_xlfn.IFNA(IF($A24="Layered-Over",INDEX('Wage Grid'!$D$14:$D$80,MATCH($D24,ListBargainingUnit,0)),IF($E24=0,INDEX('Wage Grid'!$C$14:$C$80,MATCH($D24,ListBargainingUnit,0)),$E24)),0)</f>
        <v>0</v>
      </c>
      <c r="W24" s="806">
        <f t="shared" si="5"/>
        <v>0</v>
      </c>
      <c r="X24" s="353">
        <f>IFERROR(IF(AND($A24="Layered-Over", OR($W24="14-P",$W24="15-P",$W24="16-P",$W24="17-P",$W24="18-P",$W24="19-P",$W24="20-P")),
      INDEX('Wage Grid'!M$14:M$20, MATCH(W24, ListLayeredOverParaproGridLevel, 0)),
      INDEX('Wage Grid'!G$14:G$56, MATCH(W24, ListGridLevel, 0))), 0)</f>
        <v>0</v>
      </c>
      <c r="Y24" s="353">
        <f>IFERROR(IF(AND($A24="Layered-Over", OR($W24="14-P",$W24="15-P",$W24="16-P",$W24="17-P",$W24="18-P",$W24="19-P",$W24="20-P")),
      INDEX('Wage Grid'!N$14:N$20, MATCH($W24, ListLayeredOverParaproGridLevel, 0)),
      INDEX('Wage Grid'!H$14:H$56, MATCH($W24, ListGridLevel, 0))), 0)</f>
        <v>0</v>
      </c>
      <c r="Z24" s="353">
        <f>IFERROR(IF(AND($A24="Layered-Over", OR($W24="14-P",$W24="15-P",$W24="16-P",$W24="17-P",$W24="18-P",$W24="19-P",$W24="20-P")),
      INDEX('Wage Grid'!O$14:O$20, MATCH($W24, ListLayeredOverParaproGridLevel, 0)),
      INDEX('Wage Grid'!I$14:I$56, MATCH($W24, ListGridLevel, 0))), 0)</f>
        <v>0</v>
      </c>
      <c r="AA24" s="353">
        <f>IFERROR(IF(AND($A24="Layered-Over", OR($W24="14-P",$W24="15-P",$W24="16-P",$W24="17-P",$W24="18-P",$W24="19-P",$W24="20-P")),
      INDEX('Wage Grid'!P$14:P$20, MATCH($W24, ListLayeredOverParaproGridLevel, 0)),
      INDEX('Wage Grid'!J$14:J$56, MATCH($W24, ListGridLevel, 0))), 0)</f>
        <v>0</v>
      </c>
      <c r="AB24" s="353">
        <f t="shared" si="1"/>
        <v>0</v>
      </c>
      <c r="AC24" s="353">
        <f t="shared" si="2"/>
        <v>0</v>
      </c>
    </row>
    <row r="25" spans="1:29" ht="15" customHeight="1" x14ac:dyDescent="0.25">
      <c r="A25" s="244"/>
      <c r="B25" s="63"/>
      <c r="C25" s="245"/>
      <c r="D25" s="69"/>
      <c r="E25" s="246"/>
      <c r="F25" s="850" t="str">
        <f t="shared" si="3"/>
        <v/>
      </c>
      <c r="G25" s="847"/>
      <c r="H25" s="246"/>
      <c r="I25" s="196"/>
      <c r="J25" s="235"/>
      <c r="K25" s="251" t="str">
        <f t="shared" si="6"/>
        <v/>
      </c>
      <c r="L25" s="218"/>
      <c r="M25" s="219"/>
      <c r="N25" s="219"/>
      <c r="O25" s="220"/>
      <c r="P25" s="196"/>
      <c r="Q25" s="183"/>
      <c r="R25" s="942"/>
      <c r="S25" s="943"/>
      <c r="T25" s="944"/>
      <c r="U25" s="806">
        <f>_xlfn.IFNA(IF($A25="Layered-Over",INDEX('Wage Grid'!$D$14:$D$80,MATCH($B25,ListBargainingUnit,0)),IF($C25=0,INDEX('Wage Grid'!$C$14:$C$80,MATCH($B25,ListBargainingUnit,0)),$C25)),0)</f>
        <v>0</v>
      </c>
      <c r="V25" s="806">
        <f>_xlfn.IFNA(IF($A25="Layered-Over",INDEX('Wage Grid'!$D$14:$D$80,MATCH($D25,ListBargainingUnit,0)),IF($E25=0,INDEX('Wage Grid'!$C$14:$C$80,MATCH($D25,ListBargainingUnit,0)),$E25)),0)</f>
        <v>0</v>
      </c>
      <c r="W25" s="806">
        <f t="shared" si="5"/>
        <v>0</v>
      </c>
      <c r="X25" s="353">
        <f>IFERROR(IF(AND($A25="Layered-Over", OR($W25="14-P",$W25="15-P",$W25="16-P",$W25="17-P",$W25="18-P",$W25="19-P",$W25="20-P")),
      INDEX('Wage Grid'!M$14:M$20, MATCH(W25, ListLayeredOverParaproGridLevel, 0)),
      INDEX('Wage Grid'!G$14:G$56, MATCH(W25, ListGridLevel, 0))), 0)</f>
        <v>0</v>
      </c>
      <c r="Y25" s="353">
        <f>IFERROR(IF(AND($A25="Layered-Over", OR($W25="14-P",$W25="15-P",$W25="16-P",$W25="17-P",$W25="18-P",$W25="19-P",$W25="20-P")),
      INDEX('Wage Grid'!N$14:N$20, MATCH($W25, ListLayeredOverParaproGridLevel, 0)),
      INDEX('Wage Grid'!H$14:H$56, MATCH($W25, ListGridLevel, 0))), 0)</f>
        <v>0</v>
      </c>
      <c r="Z25" s="353">
        <f>IFERROR(IF(AND($A25="Layered-Over", OR($W25="14-P",$W25="15-P",$W25="16-P",$W25="17-P",$W25="18-P",$W25="19-P",$W25="20-P")),
      INDEX('Wage Grid'!O$14:O$20, MATCH($W25, ListLayeredOverParaproGridLevel, 0)),
      INDEX('Wage Grid'!I$14:I$56, MATCH($W25, ListGridLevel, 0))), 0)</f>
        <v>0</v>
      </c>
      <c r="AA25" s="353">
        <f>IFERROR(IF(AND($A25="Layered-Over", OR($W25="14-P",$W25="15-P",$W25="16-P",$W25="17-P",$W25="18-P",$W25="19-P",$W25="20-P")),
      INDEX('Wage Grid'!P$14:P$20, MATCH($W25, ListLayeredOverParaproGridLevel, 0)),
      INDEX('Wage Grid'!J$14:J$56, MATCH($W25, ListGridLevel, 0))), 0)</f>
        <v>0</v>
      </c>
      <c r="AB25" s="353">
        <f t="shared" si="1"/>
        <v>0</v>
      </c>
      <c r="AC25" s="353">
        <f t="shared" si="2"/>
        <v>0</v>
      </c>
    </row>
    <row r="26" spans="1:29" ht="15" customHeight="1" x14ac:dyDescent="0.25">
      <c r="A26" s="244"/>
      <c r="B26" s="63"/>
      <c r="C26" s="245"/>
      <c r="D26" s="69"/>
      <c r="E26" s="246"/>
      <c r="F26" s="850" t="str">
        <f t="shared" si="3"/>
        <v/>
      </c>
      <c r="G26" s="847"/>
      <c r="H26" s="246"/>
      <c r="I26" s="196"/>
      <c r="J26" s="235"/>
      <c r="K26" s="251" t="str">
        <f t="shared" si="6"/>
        <v/>
      </c>
      <c r="L26" s="218"/>
      <c r="M26" s="219"/>
      <c r="N26" s="219"/>
      <c r="O26" s="220"/>
      <c r="P26" s="196"/>
      <c r="Q26" s="183"/>
      <c r="R26" s="942"/>
      <c r="S26" s="943"/>
      <c r="T26" s="944"/>
      <c r="U26" s="806">
        <f>_xlfn.IFNA(IF($A26="Layered-Over",INDEX('Wage Grid'!$D$14:$D$80,MATCH($B26,ListBargainingUnit,0)),IF($C26=0,INDEX('Wage Grid'!$C$14:$C$80,MATCH($B26,ListBargainingUnit,0)),$C26)),0)</f>
        <v>0</v>
      </c>
      <c r="V26" s="806">
        <f>_xlfn.IFNA(IF($A26="Layered-Over",INDEX('Wage Grid'!$D$14:$D$80,MATCH($D26,ListBargainingUnit,0)),IF($E26=0,INDEX('Wage Grid'!$C$14:$C$80,MATCH($D26,ListBargainingUnit,0)),$E26)),0)</f>
        <v>0</v>
      </c>
      <c r="W26" s="806">
        <f t="shared" si="5"/>
        <v>0</v>
      </c>
      <c r="X26" s="353">
        <f>IFERROR(IF(AND($A26="Layered-Over", OR($W26="14-P",$W26="15-P",$W26="16-P",$W26="17-P",$W26="18-P",$W26="19-P",$W26="20-P")),
      INDEX('Wage Grid'!M$14:M$20, MATCH(W26, ListLayeredOverParaproGridLevel, 0)),
      INDEX('Wage Grid'!G$14:G$56, MATCH(W26, ListGridLevel, 0))), 0)</f>
        <v>0</v>
      </c>
      <c r="Y26" s="353">
        <f>IFERROR(IF(AND($A26="Layered-Over", OR($W26="14-P",$W26="15-P",$W26="16-P",$W26="17-P",$W26="18-P",$W26="19-P",$W26="20-P")),
      INDEX('Wage Grid'!N$14:N$20, MATCH($W26, ListLayeredOverParaproGridLevel, 0)),
      INDEX('Wage Grid'!H$14:H$56, MATCH($W26, ListGridLevel, 0))), 0)</f>
        <v>0</v>
      </c>
      <c r="Z26" s="353">
        <f>IFERROR(IF(AND($A26="Layered-Over", OR($W26="14-P",$W26="15-P",$W26="16-P",$W26="17-P",$W26="18-P",$W26="19-P",$W26="20-P")),
      INDEX('Wage Grid'!O$14:O$20, MATCH($W26, ListLayeredOverParaproGridLevel, 0)),
      INDEX('Wage Grid'!I$14:I$56, MATCH($W26, ListGridLevel, 0))), 0)</f>
        <v>0</v>
      </c>
      <c r="AA26" s="353">
        <f>IFERROR(IF(AND($A26="Layered-Over", OR($W26="14-P",$W26="15-P",$W26="16-P",$W26="17-P",$W26="18-P",$W26="19-P",$W26="20-P")),
      INDEX('Wage Grid'!P$14:P$20, MATCH($W26, ListLayeredOverParaproGridLevel, 0)),
      INDEX('Wage Grid'!J$14:J$56, MATCH($W26, ListGridLevel, 0))), 0)</f>
        <v>0</v>
      </c>
      <c r="AB26" s="353">
        <f t="shared" si="1"/>
        <v>0</v>
      </c>
      <c r="AC26" s="353">
        <f t="shared" si="2"/>
        <v>0</v>
      </c>
    </row>
    <row r="27" spans="1:29" ht="15" customHeight="1" x14ac:dyDescent="0.25">
      <c r="A27" s="244"/>
      <c r="B27" s="63"/>
      <c r="C27" s="245"/>
      <c r="D27" s="69"/>
      <c r="E27" s="246"/>
      <c r="F27" s="850" t="str">
        <f t="shared" si="3"/>
        <v/>
      </c>
      <c r="G27" s="847"/>
      <c r="H27" s="246"/>
      <c r="I27" s="196"/>
      <c r="J27" s="235"/>
      <c r="K27" s="251" t="str">
        <f t="shared" si="6"/>
        <v/>
      </c>
      <c r="L27" s="218"/>
      <c r="M27" s="219"/>
      <c r="N27" s="219"/>
      <c r="O27" s="220"/>
      <c r="P27" s="196"/>
      <c r="Q27" s="183"/>
      <c r="R27" s="942"/>
      <c r="S27" s="943"/>
      <c r="T27" s="944"/>
      <c r="U27" s="806">
        <f>_xlfn.IFNA(IF($A27="Layered-Over",INDEX('Wage Grid'!$D$14:$D$80,MATCH($B27,ListBargainingUnit,0)),IF($C27=0,INDEX('Wage Grid'!$C$14:$C$80,MATCH($B27,ListBargainingUnit,0)),$C27)),0)</f>
        <v>0</v>
      </c>
      <c r="V27" s="806">
        <f>_xlfn.IFNA(IF($A27="Layered-Over",INDEX('Wage Grid'!$D$14:$D$80,MATCH($D27,ListBargainingUnit,0)),IF($E27=0,INDEX('Wage Grid'!$C$14:$C$80,MATCH($D27,ListBargainingUnit,0)),$E27)),0)</f>
        <v>0</v>
      </c>
      <c r="W27" s="806">
        <f t="shared" si="5"/>
        <v>0</v>
      </c>
      <c r="X27" s="353">
        <f>IFERROR(IF(AND($A27="Layered-Over", OR($W27="14-P",$W27="15-P",$W27="16-P",$W27="17-P",$W27="18-P",$W27="19-P",$W27="20-P")),
      INDEX('Wage Grid'!M$14:M$20, MATCH(W27, ListLayeredOverParaproGridLevel, 0)),
      INDEX('Wage Grid'!G$14:G$56, MATCH(W27, ListGridLevel, 0))), 0)</f>
        <v>0</v>
      </c>
      <c r="Y27" s="353">
        <f>IFERROR(IF(AND($A27="Layered-Over", OR($W27="14-P",$W27="15-P",$W27="16-P",$W27="17-P",$W27="18-P",$W27="19-P",$W27="20-P")),
      INDEX('Wage Grid'!N$14:N$20, MATCH($W27, ListLayeredOverParaproGridLevel, 0)),
      INDEX('Wage Grid'!H$14:H$56, MATCH($W27, ListGridLevel, 0))), 0)</f>
        <v>0</v>
      </c>
      <c r="Z27" s="353">
        <f>IFERROR(IF(AND($A27="Layered-Over", OR($W27="14-P",$W27="15-P",$W27="16-P",$W27="17-P",$W27="18-P",$W27="19-P",$W27="20-P")),
      INDEX('Wage Grid'!O$14:O$20, MATCH($W27, ListLayeredOverParaproGridLevel, 0)),
      INDEX('Wage Grid'!I$14:I$56, MATCH($W27, ListGridLevel, 0))), 0)</f>
        <v>0</v>
      </c>
      <c r="AA27" s="353">
        <f>IFERROR(IF(AND($A27="Layered-Over", OR($W27="14-P",$W27="15-P",$W27="16-P",$W27="17-P",$W27="18-P",$W27="19-P",$W27="20-P")),
      INDEX('Wage Grid'!P$14:P$20, MATCH($W27, ListLayeredOverParaproGridLevel, 0)),
      INDEX('Wage Grid'!J$14:J$56, MATCH($W27, ListGridLevel, 0))), 0)</f>
        <v>0</v>
      </c>
      <c r="AB27" s="353">
        <f t="shared" si="1"/>
        <v>0</v>
      </c>
      <c r="AC27" s="353">
        <f t="shared" si="2"/>
        <v>0</v>
      </c>
    </row>
    <row r="28" spans="1:29" ht="15" customHeight="1" x14ac:dyDescent="0.25">
      <c r="A28" s="244"/>
      <c r="B28" s="63"/>
      <c r="C28" s="245"/>
      <c r="D28" s="69"/>
      <c r="E28" s="246"/>
      <c r="F28" s="850" t="str">
        <f t="shared" si="3"/>
        <v/>
      </c>
      <c r="G28" s="847"/>
      <c r="H28" s="246"/>
      <c r="I28" s="196"/>
      <c r="J28" s="235"/>
      <c r="K28" s="251" t="str">
        <f t="shared" si="6"/>
        <v/>
      </c>
      <c r="L28" s="218"/>
      <c r="M28" s="219"/>
      <c r="N28" s="219"/>
      <c r="O28" s="220"/>
      <c r="P28" s="196"/>
      <c r="Q28" s="183"/>
      <c r="R28" s="942"/>
      <c r="S28" s="943"/>
      <c r="T28" s="944"/>
      <c r="U28" s="806">
        <f>_xlfn.IFNA(IF($A28="Layered-Over",INDEX('Wage Grid'!$D$14:$D$80,MATCH($B28,ListBargainingUnit,0)),IF($C28=0,INDEX('Wage Grid'!$C$14:$C$80,MATCH($B28,ListBargainingUnit,0)),$C28)),0)</f>
        <v>0</v>
      </c>
      <c r="V28" s="806">
        <f>_xlfn.IFNA(IF($A28="Layered-Over",INDEX('Wage Grid'!$D$14:$D$80,MATCH($D28,ListBargainingUnit,0)),IF($E28=0,INDEX('Wage Grid'!$C$14:$C$80,MATCH($D28,ListBargainingUnit,0)),$E28)),0)</f>
        <v>0</v>
      </c>
      <c r="W28" s="806">
        <f t="shared" si="5"/>
        <v>0</v>
      </c>
      <c r="X28" s="353">
        <f>IFERROR(IF(AND($A28="Layered-Over", OR($W28="14-P",$W28="15-P",$W28="16-P",$W28="17-P",$W28="18-P",$W28="19-P",$W28="20-P")),
      INDEX('Wage Grid'!M$14:M$20, MATCH(W28, ListLayeredOverParaproGridLevel, 0)),
      INDEX('Wage Grid'!G$14:G$56, MATCH(W28, ListGridLevel, 0))), 0)</f>
        <v>0</v>
      </c>
      <c r="Y28" s="353">
        <f>IFERROR(IF(AND($A28="Layered-Over", OR($W28="14-P",$W28="15-P",$W28="16-P",$W28="17-P",$W28="18-P",$W28="19-P",$W28="20-P")),
      INDEX('Wage Grid'!N$14:N$20, MATCH($W28, ListLayeredOverParaproGridLevel, 0)),
      INDEX('Wage Grid'!H$14:H$56, MATCH($W28, ListGridLevel, 0))), 0)</f>
        <v>0</v>
      </c>
      <c r="Z28" s="353">
        <f>IFERROR(IF(AND($A28="Layered-Over", OR($W28="14-P",$W28="15-P",$W28="16-P",$W28="17-P",$W28="18-P",$W28="19-P",$W28="20-P")),
      INDEX('Wage Grid'!O$14:O$20, MATCH($W28, ListLayeredOverParaproGridLevel, 0)),
      INDEX('Wage Grid'!I$14:I$56, MATCH($W28, ListGridLevel, 0))), 0)</f>
        <v>0</v>
      </c>
      <c r="AA28" s="353">
        <f>IFERROR(IF(AND($A28="Layered-Over", OR($W28="14-P",$W28="15-P",$W28="16-P",$W28="17-P",$W28="18-P",$W28="19-P",$W28="20-P")),
      INDEX('Wage Grid'!P$14:P$20, MATCH($W28, ListLayeredOverParaproGridLevel, 0)),
      INDEX('Wage Grid'!J$14:J$56, MATCH($W28, ListGridLevel, 0))), 0)</f>
        <v>0</v>
      </c>
      <c r="AB28" s="353">
        <f t="shared" si="1"/>
        <v>0</v>
      </c>
      <c r="AC28" s="353">
        <f t="shared" si="2"/>
        <v>0</v>
      </c>
    </row>
    <row r="29" spans="1:29" ht="15" customHeight="1" x14ac:dyDescent="0.25">
      <c r="A29" s="244"/>
      <c r="B29" s="63"/>
      <c r="C29" s="245"/>
      <c r="D29" s="69"/>
      <c r="E29" s="246"/>
      <c r="F29" s="850" t="str">
        <f t="shared" si="3"/>
        <v/>
      </c>
      <c r="G29" s="847"/>
      <c r="H29" s="246"/>
      <c r="I29" s="196"/>
      <c r="J29" s="235"/>
      <c r="K29" s="251" t="str">
        <f t="shared" si="6"/>
        <v/>
      </c>
      <c r="L29" s="218"/>
      <c r="M29" s="219"/>
      <c r="N29" s="219"/>
      <c r="O29" s="220"/>
      <c r="P29" s="196"/>
      <c r="Q29" s="183"/>
      <c r="R29" s="942"/>
      <c r="S29" s="943"/>
      <c r="T29" s="944"/>
      <c r="U29" s="806">
        <f>_xlfn.IFNA(IF($A29="Layered-Over",INDEX('Wage Grid'!$D$14:$D$80,MATCH($B29,ListBargainingUnit,0)),IF($C29=0,INDEX('Wage Grid'!$C$14:$C$80,MATCH($B29,ListBargainingUnit,0)),$C29)),0)</f>
        <v>0</v>
      </c>
      <c r="V29" s="806">
        <f>_xlfn.IFNA(IF($A29="Layered-Over",INDEX('Wage Grid'!$D$14:$D$80,MATCH($D29,ListBargainingUnit,0)),IF($E29=0,INDEX('Wage Grid'!$C$14:$C$80,MATCH($D29,ListBargainingUnit,0)),$E29)),0)</f>
        <v>0</v>
      </c>
      <c r="W29" s="806">
        <f t="shared" si="5"/>
        <v>0</v>
      </c>
      <c r="X29" s="353">
        <f>IFERROR(IF(AND($A29="Layered-Over", OR($W29="14-P",$W29="15-P",$W29="16-P",$W29="17-P",$W29="18-P",$W29="19-P",$W29="20-P")),
      INDEX('Wage Grid'!M$14:M$20, MATCH(W29, ListLayeredOverParaproGridLevel, 0)),
      INDEX('Wage Grid'!G$14:G$56, MATCH(W29, ListGridLevel, 0))), 0)</f>
        <v>0</v>
      </c>
      <c r="Y29" s="353">
        <f>IFERROR(IF(AND($A29="Layered-Over", OR($W29="14-P",$W29="15-P",$W29="16-P",$W29="17-P",$W29="18-P",$W29="19-P",$W29="20-P")),
      INDEX('Wage Grid'!N$14:N$20, MATCH($W29, ListLayeredOverParaproGridLevel, 0)),
      INDEX('Wage Grid'!H$14:H$56, MATCH($W29, ListGridLevel, 0))), 0)</f>
        <v>0</v>
      </c>
      <c r="Z29" s="353">
        <f>IFERROR(IF(AND($A29="Layered-Over", OR($W29="14-P",$W29="15-P",$W29="16-P",$W29="17-P",$W29="18-P",$W29="19-P",$W29="20-P")),
      INDEX('Wage Grid'!O$14:O$20, MATCH($W29, ListLayeredOverParaproGridLevel, 0)),
      INDEX('Wage Grid'!I$14:I$56, MATCH($W29, ListGridLevel, 0))), 0)</f>
        <v>0</v>
      </c>
      <c r="AA29" s="353">
        <f>IFERROR(IF(AND($A29="Layered-Over", OR($W29="14-P",$W29="15-P",$W29="16-P",$W29="17-P",$W29="18-P",$W29="19-P",$W29="20-P")),
      INDEX('Wage Grid'!P$14:P$20, MATCH($W29, ListLayeredOverParaproGridLevel, 0)),
      INDEX('Wage Grid'!J$14:J$56, MATCH($W29, ListGridLevel, 0))), 0)</f>
        <v>0</v>
      </c>
      <c r="AB29" s="353">
        <f t="shared" si="1"/>
        <v>0</v>
      </c>
      <c r="AC29" s="353">
        <f t="shared" si="2"/>
        <v>0</v>
      </c>
    </row>
    <row r="30" spans="1:29" ht="15" customHeight="1" x14ac:dyDescent="0.25">
      <c r="A30" s="244"/>
      <c r="B30" s="63"/>
      <c r="C30" s="245"/>
      <c r="D30" s="69"/>
      <c r="E30" s="246"/>
      <c r="F30" s="850" t="str">
        <f t="shared" si="3"/>
        <v/>
      </c>
      <c r="G30" s="847"/>
      <c r="H30" s="246"/>
      <c r="I30" s="196"/>
      <c r="J30" s="235"/>
      <c r="K30" s="251" t="str">
        <f t="shared" si="6"/>
        <v/>
      </c>
      <c r="L30" s="218"/>
      <c r="M30" s="219"/>
      <c r="N30" s="219"/>
      <c r="O30" s="220"/>
      <c r="P30" s="196"/>
      <c r="Q30" s="183"/>
      <c r="R30" s="942"/>
      <c r="S30" s="943"/>
      <c r="T30" s="944"/>
      <c r="U30" s="806">
        <f>_xlfn.IFNA(IF($A30="Layered-Over",INDEX('Wage Grid'!$D$14:$D$80,MATCH($B30,ListBargainingUnit,0)),IF($C30=0,INDEX('Wage Grid'!$C$14:$C$80,MATCH($B30,ListBargainingUnit,0)),$C30)),0)</f>
        <v>0</v>
      </c>
      <c r="V30" s="806">
        <f>_xlfn.IFNA(IF($A30="Layered-Over",INDEX('Wage Grid'!$D$14:$D$80,MATCH($D30,ListBargainingUnit,0)),IF($E30=0,INDEX('Wage Grid'!$C$14:$C$80,MATCH($D30,ListBargainingUnit,0)),$E30)),0)</f>
        <v>0</v>
      </c>
      <c r="W30" s="806">
        <f t="shared" si="5"/>
        <v>0</v>
      </c>
      <c r="X30" s="353">
        <f>IFERROR(IF(AND($A30="Layered-Over", OR($W30="14-P",$W30="15-P",$W30="16-P",$W30="17-P",$W30="18-P",$W30="19-P",$W30="20-P")),
      INDEX('Wage Grid'!M$14:M$20, MATCH(W30, ListLayeredOverParaproGridLevel, 0)),
      INDEX('Wage Grid'!G$14:G$56, MATCH(W30, ListGridLevel, 0))), 0)</f>
        <v>0</v>
      </c>
      <c r="Y30" s="353">
        <f>IFERROR(IF(AND($A30="Layered-Over", OR($W30="14-P",$W30="15-P",$W30="16-P",$W30="17-P",$W30="18-P",$W30="19-P",$W30="20-P")),
      INDEX('Wage Grid'!N$14:N$20, MATCH($W30, ListLayeredOverParaproGridLevel, 0)),
      INDEX('Wage Grid'!H$14:H$56, MATCH($W30, ListGridLevel, 0))), 0)</f>
        <v>0</v>
      </c>
      <c r="Z30" s="353">
        <f>IFERROR(IF(AND($A30="Layered-Over", OR($W30="14-P",$W30="15-P",$W30="16-P",$W30="17-P",$W30="18-P",$W30="19-P",$W30="20-P")),
      INDEX('Wage Grid'!O$14:O$20, MATCH($W30, ListLayeredOverParaproGridLevel, 0)),
      INDEX('Wage Grid'!I$14:I$56, MATCH($W30, ListGridLevel, 0))), 0)</f>
        <v>0</v>
      </c>
      <c r="AA30" s="353">
        <f>IFERROR(IF(AND($A30="Layered-Over", OR($W30="14-P",$W30="15-P",$W30="16-P",$W30="17-P",$W30="18-P",$W30="19-P",$W30="20-P")),
      INDEX('Wage Grid'!P$14:P$20, MATCH($W30, ListLayeredOverParaproGridLevel, 0)),
      INDEX('Wage Grid'!J$14:J$56, MATCH($W30, ListGridLevel, 0))), 0)</f>
        <v>0</v>
      </c>
      <c r="AB30" s="353">
        <f t="shared" si="1"/>
        <v>0</v>
      </c>
      <c r="AC30" s="353">
        <f t="shared" si="2"/>
        <v>0</v>
      </c>
    </row>
    <row r="31" spans="1:29" ht="15" customHeight="1" x14ac:dyDescent="0.25">
      <c r="A31" s="244"/>
      <c r="B31" s="63"/>
      <c r="C31" s="245"/>
      <c r="D31" s="69"/>
      <c r="E31" s="246"/>
      <c r="F31" s="850" t="str">
        <f t="shared" si="3"/>
        <v/>
      </c>
      <c r="G31" s="847"/>
      <c r="H31" s="246"/>
      <c r="I31" s="196"/>
      <c r="J31" s="235"/>
      <c r="K31" s="251" t="str">
        <f t="shared" si="6"/>
        <v/>
      </c>
      <c r="L31" s="218"/>
      <c r="M31" s="219"/>
      <c r="N31" s="219"/>
      <c r="O31" s="220"/>
      <c r="P31" s="196"/>
      <c r="Q31" s="183"/>
      <c r="R31" s="942"/>
      <c r="S31" s="943"/>
      <c r="T31" s="944"/>
      <c r="U31" s="806">
        <f>_xlfn.IFNA(IF($A31="Layered-Over",INDEX('Wage Grid'!$D$14:$D$80,MATCH($B31,ListBargainingUnit,0)),IF($C31=0,INDEX('Wage Grid'!$C$14:$C$80,MATCH($B31,ListBargainingUnit,0)),$C31)),0)</f>
        <v>0</v>
      </c>
      <c r="V31" s="806">
        <f>_xlfn.IFNA(IF($A31="Layered-Over",INDEX('Wage Grid'!$D$14:$D$80,MATCH($D31,ListBargainingUnit,0)),IF($E31=0,INDEX('Wage Grid'!$C$14:$C$80,MATCH($D31,ListBargainingUnit,0)),$E31)),0)</f>
        <v>0</v>
      </c>
      <c r="W31" s="806">
        <f t="shared" si="5"/>
        <v>0</v>
      </c>
      <c r="X31" s="353">
        <f>IFERROR(IF(AND($A31="Layered-Over", OR($W31="14-P",$W31="15-P",$W31="16-P",$W31="17-P",$W31="18-P",$W31="19-P",$W31="20-P")),
      INDEX('Wage Grid'!M$14:M$20, MATCH(W31, ListLayeredOverParaproGridLevel, 0)),
      INDEX('Wage Grid'!G$14:G$56, MATCH(W31, ListGridLevel, 0))), 0)</f>
        <v>0</v>
      </c>
      <c r="Y31" s="353">
        <f>IFERROR(IF(AND($A31="Layered-Over", OR($W31="14-P",$W31="15-P",$W31="16-P",$W31="17-P",$W31="18-P",$W31="19-P",$W31="20-P")),
      INDEX('Wage Grid'!N$14:N$20, MATCH($W31, ListLayeredOverParaproGridLevel, 0)),
      INDEX('Wage Grid'!H$14:H$56, MATCH($W31, ListGridLevel, 0))), 0)</f>
        <v>0</v>
      </c>
      <c r="Z31" s="353">
        <f>IFERROR(IF(AND($A31="Layered-Over", OR($W31="14-P",$W31="15-P",$W31="16-P",$W31="17-P",$W31="18-P",$W31="19-P",$W31="20-P")),
      INDEX('Wage Grid'!O$14:O$20, MATCH($W31, ListLayeredOverParaproGridLevel, 0)),
      INDEX('Wage Grid'!I$14:I$56, MATCH($W31, ListGridLevel, 0))), 0)</f>
        <v>0</v>
      </c>
      <c r="AA31" s="353">
        <f>IFERROR(IF(AND($A31="Layered-Over", OR($W31="14-P",$W31="15-P",$W31="16-P",$W31="17-P",$W31="18-P",$W31="19-P",$W31="20-P")),
      INDEX('Wage Grid'!P$14:P$20, MATCH($W31, ListLayeredOverParaproGridLevel, 0)),
      INDEX('Wage Grid'!J$14:J$56, MATCH($W31, ListGridLevel, 0))), 0)</f>
        <v>0</v>
      </c>
      <c r="AB31" s="353">
        <f t="shared" si="1"/>
        <v>0</v>
      </c>
      <c r="AC31" s="353">
        <f t="shared" si="2"/>
        <v>0</v>
      </c>
    </row>
    <row r="32" spans="1:29" ht="15" customHeight="1" x14ac:dyDescent="0.25">
      <c r="A32" s="244"/>
      <c r="B32" s="63"/>
      <c r="C32" s="245"/>
      <c r="D32" s="69"/>
      <c r="E32" s="246"/>
      <c r="F32" s="850" t="str">
        <f t="shared" si="3"/>
        <v/>
      </c>
      <c r="G32" s="847"/>
      <c r="H32" s="246"/>
      <c r="I32" s="196"/>
      <c r="J32" s="235"/>
      <c r="K32" s="251" t="str">
        <f t="shared" si="6"/>
        <v/>
      </c>
      <c r="L32" s="218"/>
      <c r="M32" s="219"/>
      <c r="N32" s="219"/>
      <c r="O32" s="220"/>
      <c r="P32" s="196"/>
      <c r="Q32" s="183"/>
      <c r="R32" s="942"/>
      <c r="S32" s="943"/>
      <c r="T32" s="944"/>
      <c r="U32" s="806">
        <f>_xlfn.IFNA(IF($A32="Layered-Over",INDEX('Wage Grid'!$D$14:$D$80,MATCH($B32,ListBargainingUnit,0)),IF($C32=0,INDEX('Wage Grid'!$C$14:$C$80,MATCH($B32,ListBargainingUnit,0)),$C32)),0)</f>
        <v>0</v>
      </c>
      <c r="V32" s="806">
        <f>_xlfn.IFNA(IF($A32="Layered-Over",INDEX('Wage Grid'!$D$14:$D$80,MATCH($D32,ListBargainingUnit,0)),IF($E32=0,INDEX('Wage Grid'!$C$14:$C$80,MATCH($D32,ListBargainingUnit,0)),$E32)),0)</f>
        <v>0</v>
      </c>
      <c r="W32" s="806">
        <f t="shared" si="5"/>
        <v>0</v>
      </c>
      <c r="X32" s="353">
        <f>IFERROR(IF(AND($A32="Layered-Over", OR($W32="14-P",$W32="15-P",$W32="16-P",$W32="17-P",$W32="18-P",$W32="19-P",$W32="20-P")),
      INDEX('Wage Grid'!M$14:M$20, MATCH(W32, ListLayeredOverParaproGridLevel, 0)),
      INDEX('Wage Grid'!G$14:G$56, MATCH(W32, ListGridLevel, 0))), 0)</f>
        <v>0</v>
      </c>
      <c r="Y32" s="353">
        <f>IFERROR(IF(AND($A32="Layered-Over", OR($W32="14-P",$W32="15-P",$W32="16-P",$W32="17-P",$W32="18-P",$W32="19-P",$W32="20-P")),
      INDEX('Wage Grid'!N$14:N$20, MATCH($W32, ListLayeredOverParaproGridLevel, 0)),
      INDEX('Wage Grid'!H$14:H$56, MATCH($W32, ListGridLevel, 0))), 0)</f>
        <v>0</v>
      </c>
      <c r="Z32" s="353">
        <f>IFERROR(IF(AND($A32="Layered-Over", OR($W32="14-P",$W32="15-P",$W32="16-P",$W32="17-P",$W32="18-P",$W32="19-P",$W32="20-P")),
      INDEX('Wage Grid'!O$14:O$20, MATCH($W32, ListLayeredOverParaproGridLevel, 0)),
      INDEX('Wage Grid'!I$14:I$56, MATCH($W32, ListGridLevel, 0))), 0)</f>
        <v>0</v>
      </c>
      <c r="AA32" s="353">
        <f>IFERROR(IF(AND($A32="Layered-Over", OR($W32="14-P",$W32="15-P",$W32="16-P",$W32="17-P",$W32="18-P",$W32="19-P",$W32="20-P")),
      INDEX('Wage Grid'!P$14:P$20, MATCH($W32, ListLayeredOverParaproGridLevel, 0)),
      INDEX('Wage Grid'!J$14:J$56, MATCH($W32, ListGridLevel, 0))), 0)</f>
        <v>0</v>
      </c>
      <c r="AB32" s="353">
        <f t="shared" si="1"/>
        <v>0</v>
      </c>
      <c r="AC32" s="353">
        <f t="shared" si="2"/>
        <v>0</v>
      </c>
    </row>
    <row r="33" spans="1:29" ht="15" customHeight="1" x14ac:dyDescent="0.25">
      <c r="A33" s="244"/>
      <c r="B33" s="63"/>
      <c r="C33" s="245"/>
      <c r="D33" s="69"/>
      <c r="E33" s="246"/>
      <c r="F33" s="850" t="str">
        <f t="shared" si="3"/>
        <v/>
      </c>
      <c r="G33" s="847"/>
      <c r="H33" s="246"/>
      <c r="I33" s="196"/>
      <c r="J33" s="235"/>
      <c r="K33" s="251" t="str">
        <f t="shared" si="6"/>
        <v/>
      </c>
      <c r="L33" s="218"/>
      <c r="M33" s="219"/>
      <c r="N33" s="219"/>
      <c r="O33" s="220"/>
      <c r="P33" s="196"/>
      <c r="Q33" s="183"/>
      <c r="R33" s="942"/>
      <c r="S33" s="943"/>
      <c r="T33" s="944"/>
      <c r="U33" s="806">
        <f>_xlfn.IFNA(IF($A33="Layered-Over",INDEX('Wage Grid'!$D$14:$D$80,MATCH($B33,ListBargainingUnit,0)),IF($C33=0,INDEX('Wage Grid'!$C$14:$C$80,MATCH($B33,ListBargainingUnit,0)),$C33)),0)</f>
        <v>0</v>
      </c>
      <c r="V33" s="806">
        <f>_xlfn.IFNA(IF($A33="Layered-Over",INDEX('Wage Grid'!$D$14:$D$80,MATCH($D33,ListBargainingUnit,0)),IF($E33=0,INDEX('Wage Grid'!$C$14:$C$80,MATCH($D33,ListBargainingUnit,0)),$E33)),0)</f>
        <v>0</v>
      </c>
      <c r="W33" s="806">
        <f t="shared" si="5"/>
        <v>0</v>
      </c>
      <c r="X33" s="353">
        <f>IFERROR(IF(AND($A33="Layered-Over", OR($W33="14-P",$W33="15-P",$W33="16-P",$W33="17-P",$W33="18-P",$W33="19-P",$W33="20-P")),
      INDEX('Wage Grid'!M$14:M$20, MATCH(W33, ListLayeredOverParaproGridLevel, 0)),
      INDEX('Wage Grid'!G$14:G$56, MATCH(W33, ListGridLevel, 0))), 0)</f>
        <v>0</v>
      </c>
      <c r="Y33" s="353">
        <f>IFERROR(IF(AND($A33="Layered-Over", OR($W33="14-P",$W33="15-P",$W33="16-P",$W33="17-P",$W33="18-P",$W33="19-P",$W33="20-P")),
      INDEX('Wage Grid'!N$14:N$20, MATCH($W33, ListLayeredOverParaproGridLevel, 0)),
      INDEX('Wage Grid'!H$14:H$56, MATCH($W33, ListGridLevel, 0))), 0)</f>
        <v>0</v>
      </c>
      <c r="Z33" s="353">
        <f>IFERROR(IF(AND($A33="Layered-Over", OR($W33="14-P",$W33="15-P",$W33="16-P",$W33="17-P",$W33="18-P",$W33="19-P",$W33="20-P")),
      INDEX('Wage Grid'!O$14:O$20, MATCH($W33, ListLayeredOverParaproGridLevel, 0)),
      INDEX('Wage Grid'!I$14:I$56, MATCH($W33, ListGridLevel, 0))), 0)</f>
        <v>0</v>
      </c>
      <c r="AA33" s="353">
        <f>IFERROR(IF(AND($A33="Layered-Over", OR($W33="14-P",$W33="15-P",$W33="16-P",$W33="17-P",$W33="18-P",$W33="19-P",$W33="20-P")),
      INDEX('Wage Grid'!P$14:P$20, MATCH($W33, ListLayeredOverParaproGridLevel, 0)),
      INDEX('Wage Grid'!J$14:J$56, MATCH($W33, ListGridLevel, 0))), 0)</f>
        <v>0</v>
      </c>
      <c r="AB33" s="353">
        <f t="shared" si="1"/>
        <v>0</v>
      </c>
      <c r="AC33" s="353">
        <f t="shared" si="2"/>
        <v>0</v>
      </c>
    </row>
    <row r="34" spans="1:29" ht="15" customHeight="1" x14ac:dyDescent="0.25">
      <c r="A34" s="244"/>
      <c r="B34" s="63"/>
      <c r="C34" s="245"/>
      <c r="D34" s="69"/>
      <c r="E34" s="246"/>
      <c r="F34" s="850" t="str">
        <f t="shared" si="3"/>
        <v/>
      </c>
      <c r="G34" s="847"/>
      <c r="H34" s="246"/>
      <c r="I34" s="196"/>
      <c r="J34" s="235"/>
      <c r="K34" s="251" t="str">
        <f t="shared" si="6"/>
        <v/>
      </c>
      <c r="L34" s="218"/>
      <c r="M34" s="219"/>
      <c r="N34" s="219"/>
      <c r="O34" s="220"/>
      <c r="P34" s="196"/>
      <c r="Q34" s="183"/>
      <c r="R34" s="942"/>
      <c r="S34" s="943"/>
      <c r="T34" s="944"/>
      <c r="U34" s="806">
        <f>_xlfn.IFNA(IF($A34="Layered-Over",INDEX('Wage Grid'!$D$14:$D$80,MATCH($B34,ListBargainingUnit,0)),IF($C34=0,INDEX('Wage Grid'!$C$14:$C$80,MATCH($B34,ListBargainingUnit,0)),$C34)),0)</f>
        <v>0</v>
      </c>
      <c r="V34" s="806">
        <f>_xlfn.IFNA(IF($A34="Layered-Over",INDEX('Wage Grid'!$D$14:$D$80,MATCH($D34,ListBargainingUnit,0)),IF($E34=0,INDEX('Wage Grid'!$C$14:$C$80,MATCH($D34,ListBargainingUnit,0)),$E34)),0)</f>
        <v>0</v>
      </c>
      <c r="W34" s="806">
        <f t="shared" si="5"/>
        <v>0</v>
      </c>
      <c r="X34" s="353">
        <f>IFERROR(IF(AND($A34="Layered-Over", OR($W34="14-P",$W34="15-P",$W34="16-P",$W34="17-P",$W34="18-P",$W34="19-P",$W34="20-P")),
      INDEX('Wage Grid'!M$14:M$20, MATCH(W34, ListLayeredOverParaproGridLevel, 0)),
      INDEX('Wage Grid'!G$14:G$56, MATCH(W34, ListGridLevel, 0))), 0)</f>
        <v>0</v>
      </c>
      <c r="Y34" s="353">
        <f>IFERROR(IF(AND($A34="Layered-Over", OR($W34="14-P",$W34="15-P",$W34="16-P",$W34="17-P",$W34="18-P",$W34="19-P",$W34="20-P")),
      INDEX('Wage Grid'!N$14:N$20, MATCH($W34, ListLayeredOverParaproGridLevel, 0)),
      INDEX('Wage Grid'!H$14:H$56, MATCH($W34, ListGridLevel, 0))), 0)</f>
        <v>0</v>
      </c>
      <c r="Z34" s="353">
        <f>IFERROR(IF(AND($A34="Layered-Over", OR($W34="14-P",$W34="15-P",$W34="16-P",$W34="17-P",$W34="18-P",$W34="19-P",$W34="20-P")),
      INDEX('Wage Grid'!O$14:O$20, MATCH($W34, ListLayeredOverParaproGridLevel, 0)),
      INDEX('Wage Grid'!I$14:I$56, MATCH($W34, ListGridLevel, 0))), 0)</f>
        <v>0</v>
      </c>
      <c r="AA34" s="353">
        <f>IFERROR(IF(AND($A34="Layered-Over", OR($W34="14-P",$W34="15-P",$W34="16-P",$W34="17-P",$W34="18-P",$W34="19-P",$W34="20-P")),
      INDEX('Wage Grid'!P$14:P$20, MATCH($W34, ListLayeredOverParaproGridLevel, 0)),
      INDEX('Wage Grid'!J$14:J$56, MATCH($W34, ListGridLevel, 0))), 0)</f>
        <v>0</v>
      </c>
      <c r="AB34" s="353">
        <f t="shared" si="1"/>
        <v>0</v>
      </c>
      <c r="AC34" s="353">
        <f t="shared" si="2"/>
        <v>0</v>
      </c>
    </row>
    <row r="35" spans="1:29" ht="15" customHeight="1" x14ac:dyDescent="0.25">
      <c r="A35" s="244"/>
      <c r="B35" s="63"/>
      <c r="C35" s="245"/>
      <c r="D35" s="69"/>
      <c r="E35" s="246"/>
      <c r="F35" s="850" t="str">
        <f t="shared" si="3"/>
        <v/>
      </c>
      <c r="G35" s="847"/>
      <c r="H35" s="246"/>
      <c r="I35" s="196"/>
      <c r="J35" s="235"/>
      <c r="K35" s="251" t="str">
        <f t="shared" si="6"/>
        <v/>
      </c>
      <c r="L35" s="218"/>
      <c r="M35" s="219"/>
      <c r="N35" s="219"/>
      <c r="O35" s="220"/>
      <c r="P35" s="196"/>
      <c r="Q35" s="183"/>
      <c r="R35" s="942"/>
      <c r="S35" s="943"/>
      <c r="T35" s="944"/>
      <c r="U35" s="806">
        <f>_xlfn.IFNA(IF($A35="Layered-Over",INDEX('Wage Grid'!$D$14:$D$80,MATCH($B35,ListBargainingUnit,0)),IF($C35=0,INDEX('Wage Grid'!$C$14:$C$80,MATCH($B35,ListBargainingUnit,0)),$C35)),0)</f>
        <v>0</v>
      </c>
      <c r="V35" s="806">
        <f>_xlfn.IFNA(IF($A35="Layered-Over",INDEX('Wage Grid'!$D$14:$D$80,MATCH($D35,ListBargainingUnit,0)),IF($E35=0,INDEX('Wage Grid'!$C$14:$C$80,MATCH($D35,ListBargainingUnit,0)),$E35)),0)</f>
        <v>0</v>
      </c>
      <c r="W35" s="806">
        <f t="shared" si="5"/>
        <v>0</v>
      </c>
      <c r="X35" s="353">
        <f>IFERROR(IF(AND($A35="Layered-Over", OR($W35="14-P",$W35="15-P",$W35="16-P",$W35="17-P",$W35="18-P",$W35="19-P",$W35="20-P")),
      INDEX('Wage Grid'!M$14:M$20, MATCH(W35, ListLayeredOverParaproGridLevel, 0)),
      INDEX('Wage Grid'!G$14:G$56, MATCH(W35, ListGridLevel, 0))), 0)</f>
        <v>0</v>
      </c>
      <c r="Y35" s="353">
        <f>IFERROR(IF(AND($A35="Layered-Over", OR($W35="14-P",$W35="15-P",$W35="16-P",$W35="17-P",$W35="18-P",$W35="19-P",$W35="20-P")),
      INDEX('Wage Grid'!N$14:N$20, MATCH($W35, ListLayeredOverParaproGridLevel, 0)),
      INDEX('Wage Grid'!H$14:H$56, MATCH($W35, ListGridLevel, 0))), 0)</f>
        <v>0</v>
      </c>
      <c r="Z35" s="353">
        <f>IFERROR(IF(AND($A35="Layered-Over", OR($W35="14-P",$W35="15-P",$W35="16-P",$W35="17-P",$W35="18-P",$W35="19-P",$W35="20-P")),
      INDEX('Wage Grid'!O$14:O$20, MATCH($W35, ListLayeredOverParaproGridLevel, 0)),
      INDEX('Wage Grid'!I$14:I$56, MATCH($W35, ListGridLevel, 0))), 0)</f>
        <v>0</v>
      </c>
      <c r="AA35" s="353">
        <f>IFERROR(IF(AND($A35="Layered-Over", OR($W35="14-P",$W35="15-P",$W35="16-P",$W35="17-P",$W35="18-P",$W35="19-P",$W35="20-P")),
      INDEX('Wage Grid'!P$14:P$20, MATCH($W35, ListLayeredOverParaproGridLevel, 0)),
      INDEX('Wage Grid'!J$14:J$56, MATCH($W35, ListGridLevel, 0))), 0)</f>
        <v>0</v>
      </c>
      <c r="AB35" s="353">
        <f t="shared" si="1"/>
        <v>0</v>
      </c>
      <c r="AC35" s="353">
        <f t="shared" si="2"/>
        <v>0</v>
      </c>
    </row>
    <row r="36" spans="1:29" ht="15" customHeight="1" x14ac:dyDescent="0.25">
      <c r="A36" s="244"/>
      <c r="B36" s="63"/>
      <c r="C36" s="245"/>
      <c r="D36" s="69"/>
      <c r="E36" s="246"/>
      <c r="F36" s="850" t="str">
        <f t="shared" si="3"/>
        <v/>
      </c>
      <c r="G36" s="847"/>
      <c r="H36" s="246"/>
      <c r="I36" s="196"/>
      <c r="J36" s="235"/>
      <c r="K36" s="251" t="str">
        <f t="shared" si="6"/>
        <v/>
      </c>
      <c r="L36" s="218"/>
      <c r="M36" s="219"/>
      <c r="N36" s="219"/>
      <c r="O36" s="220"/>
      <c r="P36" s="196"/>
      <c r="Q36" s="183"/>
      <c r="R36" s="942"/>
      <c r="S36" s="943"/>
      <c r="T36" s="944"/>
      <c r="U36" s="806">
        <f>_xlfn.IFNA(IF($A36="Layered-Over",INDEX('Wage Grid'!$D$14:$D$80,MATCH($B36,ListBargainingUnit,0)),IF($C36=0,INDEX('Wage Grid'!$C$14:$C$80,MATCH($B36,ListBargainingUnit,0)),$C36)),0)</f>
        <v>0</v>
      </c>
      <c r="V36" s="806">
        <f>_xlfn.IFNA(IF($A36="Layered-Over",INDEX('Wage Grid'!$D$14:$D$80,MATCH($D36,ListBargainingUnit,0)),IF($E36=0,INDEX('Wage Grid'!$C$14:$C$80,MATCH($D36,ListBargainingUnit,0)),$E36)),0)</f>
        <v>0</v>
      </c>
      <c r="W36" s="806">
        <f t="shared" si="5"/>
        <v>0</v>
      </c>
      <c r="X36" s="353">
        <f>IFERROR(IF(AND($A36="Layered-Over", OR($W36="14-P",$W36="15-P",$W36="16-P",$W36="17-P",$W36="18-P",$W36="19-P",$W36="20-P")),
      INDEX('Wage Grid'!M$14:M$20, MATCH(W36, ListLayeredOverParaproGridLevel, 0)),
      INDEX('Wage Grid'!G$14:G$56, MATCH(W36, ListGridLevel, 0))), 0)</f>
        <v>0</v>
      </c>
      <c r="Y36" s="353">
        <f>IFERROR(IF(AND($A36="Layered-Over", OR($W36="14-P",$W36="15-P",$W36="16-P",$W36="17-P",$W36="18-P",$W36="19-P",$W36="20-P")),
      INDEX('Wage Grid'!N$14:N$20, MATCH($W36, ListLayeredOverParaproGridLevel, 0)),
      INDEX('Wage Grid'!H$14:H$56, MATCH($W36, ListGridLevel, 0))), 0)</f>
        <v>0</v>
      </c>
      <c r="Z36" s="353">
        <f>IFERROR(IF(AND($A36="Layered-Over", OR($W36="14-P",$W36="15-P",$W36="16-P",$W36="17-P",$W36="18-P",$W36="19-P",$W36="20-P")),
      INDEX('Wage Grid'!O$14:O$20, MATCH($W36, ListLayeredOverParaproGridLevel, 0)),
      INDEX('Wage Grid'!I$14:I$56, MATCH($W36, ListGridLevel, 0))), 0)</f>
        <v>0</v>
      </c>
      <c r="AA36" s="353">
        <f>IFERROR(IF(AND($A36="Layered-Over", OR($W36="14-P",$W36="15-P",$W36="16-P",$W36="17-P",$W36="18-P",$W36="19-P",$W36="20-P")),
      INDEX('Wage Grid'!P$14:P$20, MATCH($W36, ListLayeredOverParaproGridLevel, 0)),
      INDEX('Wage Grid'!J$14:J$56, MATCH($W36, ListGridLevel, 0))), 0)</f>
        <v>0</v>
      </c>
      <c r="AB36" s="353">
        <f t="shared" si="1"/>
        <v>0</v>
      </c>
      <c r="AC36" s="353">
        <f t="shared" si="2"/>
        <v>0</v>
      </c>
    </row>
    <row r="37" spans="1:29" ht="15" customHeight="1" x14ac:dyDescent="0.25">
      <c r="A37" s="244"/>
      <c r="B37" s="63"/>
      <c r="C37" s="245"/>
      <c r="D37" s="69"/>
      <c r="E37" s="246"/>
      <c r="F37" s="850" t="str">
        <f t="shared" si="3"/>
        <v/>
      </c>
      <c r="G37" s="847"/>
      <c r="H37" s="246"/>
      <c r="I37" s="196"/>
      <c r="J37" s="235"/>
      <c r="K37" s="251" t="str">
        <f t="shared" si="6"/>
        <v/>
      </c>
      <c r="L37" s="218"/>
      <c r="M37" s="219"/>
      <c r="N37" s="219"/>
      <c r="O37" s="220"/>
      <c r="P37" s="196"/>
      <c r="Q37" s="183"/>
      <c r="R37" s="942"/>
      <c r="S37" s="943"/>
      <c r="T37" s="944"/>
      <c r="U37" s="806">
        <f>_xlfn.IFNA(IF($A37="Layered-Over",INDEX('Wage Grid'!$D$14:$D$80,MATCH($B37,ListBargainingUnit,0)),IF($C37=0,INDEX('Wage Grid'!$C$14:$C$80,MATCH($B37,ListBargainingUnit,0)),$C37)),0)</f>
        <v>0</v>
      </c>
      <c r="V37" s="806">
        <f>_xlfn.IFNA(IF($A37="Layered-Over",INDEX('Wage Grid'!$D$14:$D$80,MATCH($D37,ListBargainingUnit,0)),IF($E37=0,INDEX('Wage Grid'!$C$14:$C$80,MATCH($D37,ListBargainingUnit,0)),$E37)),0)</f>
        <v>0</v>
      </c>
      <c r="W37" s="806">
        <f t="shared" si="5"/>
        <v>0</v>
      </c>
      <c r="X37" s="353">
        <f>IFERROR(IF(AND($A37="Layered-Over", OR($W37="14-P",$W37="15-P",$W37="16-P",$W37="17-P",$W37="18-P",$W37="19-P",$W37="20-P")),
      INDEX('Wage Grid'!M$14:M$20, MATCH(W37, ListLayeredOverParaproGridLevel, 0)),
      INDEX('Wage Grid'!G$14:G$56, MATCH(W37, ListGridLevel, 0))), 0)</f>
        <v>0</v>
      </c>
      <c r="Y37" s="353">
        <f>IFERROR(IF(AND($A37="Layered-Over", OR($W37="14-P",$W37="15-P",$W37="16-P",$W37="17-P",$W37="18-P",$W37="19-P",$W37="20-P")),
      INDEX('Wage Grid'!N$14:N$20, MATCH($W37, ListLayeredOverParaproGridLevel, 0)),
      INDEX('Wage Grid'!H$14:H$56, MATCH($W37, ListGridLevel, 0))), 0)</f>
        <v>0</v>
      </c>
      <c r="Z37" s="353">
        <f>IFERROR(IF(AND($A37="Layered-Over", OR($W37="14-P",$W37="15-P",$W37="16-P",$W37="17-P",$W37="18-P",$W37="19-P",$W37="20-P")),
      INDEX('Wage Grid'!O$14:O$20, MATCH($W37, ListLayeredOverParaproGridLevel, 0)),
      INDEX('Wage Grid'!I$14:I$56, MATCH($W37, ListGridLevel, 0))), 0)</f>
        <v>0</v>
      </c>
      <c r="AA37" s="353">
        <f>IFERROR(IF(AND($A37="Layered-Over", OR($W37="14-P",$W37="15-P",$W37="16-P",$W37="17-P",$W37="18-P",$W37="19-P",$W37="20-P")),
      INDEX('Wage Grid'!P$14:P$20, MATCH($W37, ListLayeredOverParaproGridLevel, 0)),
      INDEX('Wage Grid'!J$14:J$56, MATCH($W37, ListGridLevel, 0))), 0)</f>
        <v>0</v>
      </c>
      <c r="AB37" s="353">
        <f t="shared" si="1"/>
        <v>0</v>
      </c>
      <c r="AC37" s="353">
        <f t="shared" si="2"/>
        <v>0</v>
      </c>
    </row>
    <row r="38" spans="1:29" ht="15" customHeight="1" x14ac:dyDescent="0.25">
      <c r="A38" s="244"/>
      <c r="B38" s="63"/>
      <c r="C38" s="245"/>
      <c r="D38" s="69"/>
      <c r="E38" s="246"/>
      <c r="F38" s="850" t="str">
        <f t="shared" si="3"/>
        <v/>
      </c>
      <c r="G38" s="847"/>
      <c r="H38" s="246"/>
      <c r="I38" s="196"/>
      <c r="J38" s="235"/>
      <c r="K38" s="251" t="str">
        <f t="shared" si="6"/>
        <v/>
      </c>
      <c r="L38" s="218"/>
      <c r="M38" s="219"/>
      <c r="N38" s="219"/>
      <c r="O38" s="220"/>
      <c r="P38" s="196"/>
      <c r="Q38" s="183"/>
      <c r="R38" s="942"/>
      <c r="S38" s="943"/>
      <c r="T38" s="944"/>
      <c r="U38" s="806">
        <f>_xlfn.IFNA(IF($A38="Layered-Over",INDEX('Wage Grid'!$D$14:$D$80,MATCH($B38,ListBargainingUnit,0)),IF($C38=0,INDEX('Wage Grid'!$C$14:$C$80,MATCH($B38,ListBargainingUnit,0)),$C38)),0)</f>
        <v>0</v>
      </c>
      <c r="V38" s="806">
        <f>_xlfn.IFNA(IF($A38="Layered-Over",INDEX('Wage Grid'!$D$14:$D$80,MATCH($D38,ListBargainingUnit,0)),IF($E38=0,INDEX('Wage Grid'!$C$14:$C$80,MATCH($D38,ListBargainingUnit,0)),$E38)),0)</f>
        <v>0</v>
      </c>
      <c r="W38" s="806">
        <f t="shared" si="5"/>
        <v>0</v>
      </c>
      <c r="X38" s="353">
        <f>IFERROR(IF(AND($A38="Layered-Over", OR($W38="14-P",$W38="15-P",$W38="16-P",$W38="17-P",$W38="18-P",$W38="19-P",$W38="20-P")),
      INDEX('Wage Grid'!M$14:M$20, MATCH(W38, ListLayeredOverParaproGridLevel, 0)),
      INDEX('Wage Grid'!G$14:G$56, MATCH(W38, ListGridLevel, 0))), 0)</f>
        <v>0</v>
      </c>
      <c r="Y38" s="353">
        <f>IFERROR(IF(AND($A38="Layered-Over", OR($W38="14-P",$W38="15-P",$W38="16-P",$W38="17-P",$W38="18-P",$W38="19-P",$W38="20-P")),
      INDEX('Wage Grid'!N$14:N$20, MATCH($W38, ListLayeredOverParaproGridLevel, 0)),
      INDEX('Wage Grid'!H$14:H$56, MATCH($W38, ListGridLevel, 0))), 0)</f>
        <v>0</v>
      </c>
      <c r="Z38" s="353">
        <f>IFERROR(IF(AND($A38="Layered-Over", OR($W38="14-P",$W38="15-P",$W38="16-P",$W38="17-P",$W38="18-P",$W38="19-P",$W38="20-P")),
      INDEX('Wage Grid'!O$14:O$20, MATCH($W38, ListLayeredOverParaproGridLevel, 0)),
      INDEX('Wage Grid'!I$14:I$56, MATCH($W38, ListGridLevel, 0))), 0)</f>
        <v>0</v>
      </c>
      <c r="AA38" s="353">
        <f>IFERROR(IF(AND($A38="Layered-Over", OR($W38="14-P",$W38="15-P",$W38="16-P",$W38="17-P",$W38="18-P",$W38="19-P",$W38="20-P")),
      INDEX('Wage Grid'!P$14:P$20, MATCH($W38, ListLayeredOverParaproGridLevel, 0)),
      INDEX('Wage Grid'!J$14:J$56, MATCH($W38, ListGridLevel, 0))), 0)</f>
        <v>0</v>
      </c>
      <c r="AB38" s="353">
        <f t="shared" si="1"/>
        <v>0</v>
      </c>
      <c r="AC38" s="353">
        <f t="shared" si="2"/>
        <v>0</v>
      </c>
    </row>
    <row r="39" spans="1:29" ht="15" customHeight="1" x14ac:dyDescent="0.25">
      <c r="A39" s="244"/>
      <c r="B39" s="63"/>
      <c r="C39" s="245"/>
      <c r="D39" s="69"/>
      <c r="E39" s="246"/>
      <c r="F39" s="850" t="str">
        <f t="shared" si="3"/>
        <v/>
      </c>
      <c r="G39" s="847"/>
      <c r="H39" s="246"/>
      <c r="I39" s="196"/>
      <c r="J39" s="235"/>
      <c r="K39" s="251" t="str">
        <f t="shared" si="6"/>
        <v/>
      </c>
      <c r="L39" s="218"/>
      <c r="M39" s="219"/>
      <c r="N39" s="219"/>
      <c r="O39" s="220"/>
      <c r="P39" s="196"/>
      <c r="Q39" s="183"/>
      <c r="R39" s="942"/>
      <c r="S39" s="943"/>
      <c r="T39" s="944"/>
      <c r="U39" s="806">
        <f>_xlfn.IFNA(IF($A39="Layered-Over",INDEX('Wage Grid'!$D$14:$D$80,MATCH($B39,ListBargainingUnit,0)),IF($C39=0,INDEX('Wage Grid'!$C$14:$C$80,MATCH($B39,ListBargainingUnit,0)),$C39)),0)</f>
        <v>0</v>
      </c>
      <c r="V39" s="806">
        <f>_xlfn.IFNA(IF($A39="Layered-Over",INDEX('Wage Grid'!$D$14:$D$80,MATCH($D39,ListBargainingUnit,0)),IF($E39=0,INDEX('Wage Grid'!$C$14:$C$80,MATCH($D39,ListBargainingUnit,0)),$E39)),0)</f>
        <v>0</v>
      </c>
      <c r="W39" s="806">
        <f t="shared" si="5"/>
        <v>0</v>
      </c>
      <c r="X39" s="353">
        <f>IFERROR(IF(AND($A39="Layered-Over", OR($W39="14-P",$W39="15-P",$W39="16-P",$W39="17-P",$W39="18-P",$W39="19-P",$W39="20-P")),
      INDEX('Wage Grid'!M$14:M$20, MATCH(W39, ListLayeredOverParaproGridLevel, 0)),
      INDEX('Wage Grid'!G$14:G$56, MATCH(W39, ListGridLevel, 0))), 0)</f>
        <v>0</v>
      </c>
      <c r="Y39" s="353">
        <f>IFERROR(IF(AND($A39="Layered-Over", OR($W39="14-P",$W39="15-P",$W39="16-P",$W39="17-P",$W39="18-P",$W39="19-P",$W39="20-P")),
      INDEX('Wage Grid'!N$14:N$20, MATCH($W39, ListLayeredOverParaproGridLevel, 0)),
      INDEX('Wage Grid'!H$14:H$56, MATCH($W39, ListGridLevel, 0))), 0)</f>
        <v>0</v>
      </c>
      <c r="Z39" s="353">
        <f>IFERROR(IF(AND($A39="Layered-Over", OR($W39="14-P",$W39="15-P",$W39="16-P",$W39="17-P",$W39="18-P",$W39="19-P",$W39="20-P")),
      INDEX('Wage Grid'!O$14:O$20, MATCH($W39, ListLayeredOverParaproGridLevel, 0)),
      INDEX('Wage Grid'!I$14:I$56, MATCH($W39, ListGridLevel, 0))), 0)</f>
        <v>0</v>
      </c>
      <c r="AA39" s="353">
        <f>IFERROR(IF(AND($A39="Layered-Over", OR($W39="14-P",$W39="15-P",$W39="16-P",$W39="17-P",$W39="18-P",$W39="19-P",$W39="20-P")),
      INDEX('Wage Grid'!P$14:P$20, MATCH($W39, ListLayeredOverParaproGridLevel, 0)),
      INDEX('Wage Grid'!J$14:J$56, MATCH($W39, ListGridLevel, 0))), 0)</f>
        <v>0</v>
      </c>
      <c r="AB39" s="353">
        <f t="shared" si="1"/>
        <v>0</v>
      </c>
      <c r="AC39" s="353">
        <f t="shared" si="2"/>
        <v>0</v>
      </c>
    </row>
    <row r="40" spans="1:29" ht="15" customHeight="1" x14ac:dyDescent="0.25">
      <c r="A40" s="244"/>
      <c r="B40" s="63"/>
      <c r="C40" s="245"/>
      <c r="D40" s="69"/>
      <c r="E40" s="246"/>
      <c r="F40" s="850" t="str">
        <f t="shared" si="3"/>
        <v/>
      </c>
      <c r="G40" s="847"/>
      <c r="H40" s="246"/>
      <c r="I40" s="196"/>
      <c r="J40" s="235"/>
      <c r="K40" s="251" t="str">
        <f t="shared" si="6"/>
        <v/>
      </c>
      <c r="L40" s="218"/>
      <c r="M40" s="219"/>
      <c r="N40" s="219"/>
      <c r="O40" s="220"/>
      <c r="P40" s="196"/>
      <c r="Q40" s="183"/>
      <c r="R40" s="942"/>
      <c r="S40" s="943"/>
      <c r="T40" s="944"/>
      <c r="U40" s="806">
        <f>_xlfn.IFNA(IF($A40="Layered-Over",INDEX('Wage Grid'!$D$14:$D$80,MATCH($B40,ListBargainingUnit,0)),IF($C40=0,INDEX('Wage Grid'!$C$14:$C$80,MATCH($B40,ListBargainingUnit,0)),$C40)),0)</f>
        <v>0</v>
      </c>
      <c r="V40" s="806">
        <f>_xlfn.IFNA(IF($A40="Layered-Over",INDEX('Wage Grid'!$D$14:$D$80,MATCH($D40,ListBargainingUnit,0)),IF($E40=0,INDEX('Wage Grid'!$C$14:$C$80,MATCH($D40,ListBargainingUnit,0)),$E40)),0)</f>
        <v>0</v>
      </c>
      <c r="W40" s="806">
        <f t="shared" si="5"/>
        <v>0</v>
      </c>
      <c r="X40" s="353">
        <f>IFERROR(IF(AND($A40="Layered-Over", OR($W40="14-P",$W40="15-P",$W40="16-P",$W40="17-P",$W40="18-P",$W40="19-P",$W40="20-P")),
      INDEX('Wage Grid'!M$14:M$20, MATCH(W40, ListLayeredOverParaproGridLevel, 0)),
      INDEX('Wage Grid'!G$14:G$56, MATCH(W40, ListGridLevel, 0))), 0)</f>
        <v>0</v>
      </c>
      <c r="Y40" s="353">
        <f>IFERROR(IF(AND($A40="Layered-Over", OR($W40="14-P",$W40="15-P",$W40="16-P",$W40="17-P",$W40="18-P",$W40="19-P",$W40="20-P")),
      INDEX('Wage Grid'!N$14:N$20, MATCH($W40, ListLayeredOverParaproGridLevel, 0)),
      INDEX('Wage Grid'!H$14:H$56, MATCH($W40, ListGridLevel, 0))), 0)</f>
        <v>0</v>
      </c>
      <c r="Z40" s="353">
        <f>IFERROR(IF(AND($A40="Layered-Over", OR($W40="14-P",$W40="15-P",$W40="16-P",$W40="17-P",$W40="18-P",$W40="19-P",$W40="20-P")),
      INDEX('Wage Grid'!O$14:O$20, MATCH($W40, ListLayeredOverParaproGridLevel, 0)),
      INDEX('Wage Grid'!I$14:I$56, MATCH($W40, ListGridLevel, 0))), 0)</f>
        <v>0</v>
      </c>
      <c r="AA40" s="353">
        <f>IFERROR(IF(AND($A40="Layered-Over", OR($W40="14-P",$W40="15-P",$W40="16-P",$W40="17-P",$W40="18-P",$W40="19-P",$W40="20-P")),
      INDEX('Wage Grid'!P$14:P$20, MATCH($W40, ListLayeredOverParaproGridLevel, 0)),
      INDEX('Wage Grid'!J$14:J$56, MATCH($W40, ListGridLevel, 0))), 0)</f>
        <v>0</v>
      </c>
      <c r="AB40" s="353">
        <f t="shared" si="1"/>
        <v>0</v>
      </c>
      <c r="AC40" s="353">
        <f t="shared" si="2"/>
        <v>0</v>
      </c>
    </row>
    <row r="41" spans="1:29" ht="15" customHeight="1" x14ac:dyDescent="0.25">
      <c r="A41" s="244"/>
      <c r="B41" s="63"/>
      <c r="C41" s="245"/>
      <c r="D41" s="69"/>
      <c r="E41" s="246"/>
      <c r="F41" s="850" t="str">
        <f t="shared" si="3"/>
        <v/>
      </c>
      <c r="G41" s="847"/>
      <c r="H41" s="246"/>
      <c r="I41" s="196"/>
      <c r="J41" s="235"/>
      <c r="K41" s="251" t="str">
        <f t="shared" si="6"/>
        <v/>
      </c>
      <c r="L41" s="218"/>
      <c r="M41" s="219"/>
      <c r="N41" s="219"/>
      <c r="O41" s="220"/>
      <c r="P41" s="196"/>
      <c r="Q41" s="183"/>
      <c r="R41" s="942"/>
      <c r="S41" s="943"/>
      <c r="T41" s="944"/>
      <c r="U41" s="806">
        <f>_xlfn.IFNA(IF($A41="Layered-Over",INDEX('Wage Grid'!$D$14:$D$80,MATCH($B41,ListBargainingUnit,0)),IF($C41=0,INDEX('Wage Grid'!$C$14:$C$80,MATCH($B41,ListBargainingUnit,0)),$C41)),0)</f>
        <v>0</v>
      </c>
      <c r="V41" s="806">
        <f>_xlfn.IFNA(IF($A41="Layered-Over",INDEX('Wage Grid'!$D$14:$D$80,MATCH($D41,ListBargainingUnit,0)),IF($E41=0,INDEX('Wage Grid'!$C$14:$C$80,MATCH($D41,ListBargainingUnit,0)),$E41)),0)</f>
        <v>0</v>
      </c>
      <c r="W41" s="806">
        <f t="shared" si="5"/>
        <v>0</v>
      </c>
      <c r="X41" s="353">
        <f>IFERROR(IF(AND($A41="Layered-Over", OR($W41="14-P",$W41="15-P",$W41="16-P",$W41="17-P",$W41="18-P",$W41="19-P",$W41="20-P")),
      INDEX('Wage Grid'!M$14:M$20, MATCH(W41, ListLayeredOverParaproGridLevel, 0)),
      INDEX('Wage Grid'!G$14:G$56, MATCH(W41, ListGridLevel, 0))), 0)</f>
        <v>0</v>
      </c>
      <c r="Y41" s="353">
        <f>IFERROR(IF(AND($A41="Layered-Over", OR($W41="14-P",$W41="15-P",$W41="16-P",$W41="17-P",$W41="18-P",$W41="19-P",$W41="20-P")),
      INDEX('Wage Grid'!N$14:N$20, MATCH($W41, ListLayeredOverParaproGridLevel, 0)),
      INDEX('Wage Grid'!H$14:H$56, MATCH($W41, ListGridLevel, 0))), 0)</f>
        <v>0</v>
      </c>
      <c r="Z41" s="353">
        <f>IFERROR(IF(AND($A41="Layered-Over", OR($W41="14-P",$W41="15-P",$W41="16-P",$W41="17-P",$W41="18-P",$W41="19-P",$W41="20-P")),
      INDEX('Wage Grid'!O$14:O$20, MATCH($W41, ListLayeredOverParaproGridLevel, 0)),
      INDEX('Wage Grid'!I$14:I$56, MATCH($W41, ListGridLevel, 0))), 0)</f>
        <v>0</v>
      </c>
      <c r="AA41" s="353">
        <f>IFERROR(IF(AND($A41="Layered-Over", OR($W41="14-P",$W41="15-P",$W41="16-P",$W41="17-P",$W41="18-P",$W41="19-P",$W41="20-P")),
      INDEX('Wage Grid'!P$14:P$20, MATCH($W41, ListLayeredOverParaproGridLevel, 0)),
      INDEX('Wage Grid'!J$14:J$56, MATCH($W41, ListGridLevel, 0))), 0)</f>
        <v>0</v>
      </c>
      <c r="AB41" s="353">
        <f t="shared" si="1"/>
        <v>0</v>
      </c>
      <c r="AC41" s="353">
        <f t="shared" si="2"/>
        <v>0</v>
      </c>
    </row>
    <row r="42" spans="1:29" ht="15" customHeight="1" x14ac:dyDescent="0.25">
      <c r="A42" s="244"/>
      <c r="B42" s="63"/>
      <c r="C42" s="245"/>
      <c r="D42" s="69"/>
      <c r="E42" s="246"/>
      <c r="F42" s="850" t="str">
        <f t="shared" si="3"/>
        <v/>
      </c>
      <c r="G42" s="847"/>
      <c r="H42" s="246"/>
      <c r="I42" s="196"/>
      <c r="J42" s="235"/>
      <c r="K42" s="251" t="str">
        <f t="shared" si="6"/>
        <v/>
      </c>
      <c r="L42" s="218"/>
      <c r="M42" s="219"/>
      <c r="N42" s="219"/>
      <c r="O42" s="220"/>
      <c r="P42" s="196"/>
      <c r="Q42" s="183"/>
      <c r="R42" s="942"/>
      <c r="S42" s="943"/>
      <c r="T42" s="944"/>
      <c r="U42" s="806">
        <f>_xlfn.IFNA(IF($A42="Layered-Over",INDEX('Wage Grid'!$D$14:$D$80,MATCH($B42,ListBargainingUnit,0)),IF($C42=0,INDEX('Wage Grid'!$C$14:$C$80,MATCH($B42,ListBargainingUnit,0)),$C42)),0)</f>
        <v>0</v>
      </c>
      <c r="V42" s="806">
        <f>_xlfn.IFNA(IF($A42="Layered-Over",INDEX('Wage Grid'!$D$14:$D$80,MATCH($D42,ListBargainingUnit,0)),IF($E42=0,INDEX('Wage Grid'!$C$14:$C$80,MATCH($D42,ListBargainingUnit,0)),$E42)),0)</f>
        <v>0</v>
      </c>
      <c r="W42" s="806">
        <f t="shared" si="5"/>
        <v>0</v>
      </c>
      <c r="X42" s="353">
        <f>IFERROR(IF(AND($A42="Layered-Over", OR($W42="14-P",$W42="15-P",$W42="16-P",$W42="17-P",$W42="18-P",$W42="19-P",$W42="20-P")),
      INDEX('Wage Grid'!M$14:M$20, MATCH(W42, ListLayeredOverParaproGridLevel, 0)),
      INDEX('Wage Grid'!G$14:G$56, MATCH(W42, ListGridLevel, 0))), 0)</f>
        <v>0</v>
      </c>
      <c r="Y42" s="353">
        <f>IFERROR(IF(AND($A42="Layered-Over", OR($W42="14-P",$W42="15-P",$W42="16-P",$W42="17-P",$W42="18-P",$W42="19-P",$W42="20-P")),
      INDEX('Wage Grid'!N$14:N$20, MATCH($W42, ListLayeredOverParaproGridLevel, 0)),
      INDEX('Wage Grid'!H$14:H$56, MATCH($W42, ListGridLevel, 0))), 0)</f>
        <v>0</v>
      </c>
      <c r="Z42" s="353">
        <f>IFERROR(IF(AND($A42="Layered-Over", OR($W42="14-P",$W42="15-P",$W42="16-P",$W42="17-P",$W42="18-P",$W42="19-P",$W42="20-P")),
      INDEX('Wage Grid'!O$14:O$20, MATCH($W42, ListLayeredOverParaproGridLevel, 0)),
      INDEX('Wage Grid'!I$14:I$56, MATCH($W42, ListGridLevel, 0))), 0)</f>
        <v>0</v>
      </c>
      <c r="AA42" s="353">
        <f>IFERROR(IF(AND($A42="Layered-Over", OR($W42="14-P",$W42="15-P",$W42="16-P",$W42="17-P",$W42="18-P",$W42="19-P",$W42="20-P")),
      INDEX('Wage Grid'!P$14:P$20, MATCH($W42, ListLayeredOverParaproGridLevel, 0)),
      INDEX('Wage Grid'!J$14:J$56, MATCH($W42, ListGridLevel, 0))), 0)</f>
        <v>0</v>
      </c>
      <c r="AB42" s="353">
        <f t="shared" si="1"/>
        <v>0</v>
      </c>
      <c r="AC42" s="353">
        <f t="shared" si="2"/>
        <v>0</v>
      </c>
    </row>
    <row r="43" spans="1:29" ht="15" customHeight="1" x14ac:dyDescent="0.25">
      <c r="A43" s="244"/>
      <c r="B43" s="63"/>
      <c r="C43" s="245"/>
      <c r="D43" s="69"/>
      <c r="E43" s="246"/>
      <c r="F43" s="850" t="str">
        <f t="shared" si="3"/>
        <v/>
      </c>
      <c r="G43" s="847"/>
      <c r="H43" s="246"/>
      <c r="I43" s="196"/>
      <c r="J43" s="235"/>
      <c r="K43" s="251" t="str">
        <f t="shared" si="6"/>
        <v/>
      </c>
      <c r="L43" s="218"/>
      <c r="M43" s="219"/>
      <c r="N43" s="219"/>
      <c r="O43" s="220"/>
      <c r="P43" s="196"/>
      <c r="Q43" s="183"/>
      <c r="R43" s="942"/>
      <c r="S43" s="943"/>
      <c r="T43" s="944"/>
      <c r="U43" s="806">
        <f>_xlfn.IFNA(IF($A43="Layered-Over",INDEX('Wage Grid'!$D$14:$D$80,MATCH($B43,ListBargainingUnit,0)),IF($C43=0,INDEX('Wage Grid'!$C$14:$C$80,MATCH($B43,ListBargainingUnit,0)),$C43)),0)</f>
        <v>0</v>
      </c>
      <c r="V43" s="806">
        <f>_xlfn.IFNA(IF($A43="Layered-Over",INDEX('Wage Grid'!$D$14:$D$80,MATCH($D43,ListBargainingUnit,0)),IF($E43=0,INDEX('Wage Grid'!$C$14:$C$80,MATCH($D43,ListBargainingUnit,0)),$E43)),0)</f>
        <v>0</v>
      </c>
      <c r="W43" s="806">
        <f t="shared" si="5"/>
        <v>0</v>
      </c>
      <c r="X43" s="353">
        <f>IFERROR(IF(AND($A43="Layered-Over", OR($W43="14-P",$W43="15-P",$W43="16-P",$W43="17-P",$W43="18-P",$W43="19-P",$W43="20-P")),
      INDEX('Wage Grid'!M$14:M$20, MATCH(W43, ListLayeredOverParaproGridLevel, 0)),
      INDEX('Wage Grid'!G$14:G$56, MATCH(W43, ListGridLevel, 0))), 0)</f>
        <v>0</v>
      </c>
      <c r="Y43" s="353">
        <f>IFERROR(IF(AND($A43="Layered-Over", OR($W43="14-P",$W43="15-P",$W43="16-P",$W43="17-P",$W43="18-P",$W43="19-P",$W43="20-P")),
      INDEX('Wage Grid'!N$14:N$20, MATCH($W43, ListLayeredOverParaproGridLevel, 0)),
      INDEX('Wage Grid'!H$14:H$56, MATCH($W43, ListGridLevel, 0))), 0)</f>
        <v>0</v>
      </c>
      <c r="Z43" s="353">
        <f>IFERROR(IF(AND($A43="Layered-Over", OR($W43="14-P",$W43="15-P",$W43="16-P",$W43="17-P",$W43="18-P",$W43="19-P",$W43="20-P")),
      INDEX('Wage Grid'!O$14:O$20, MATCH($W43, ListLayeredOverParaproGridLevel, 0)),
      INDEX('Wage Grid'!I$14:I$56, MATCH($W43, ListGridLevel, 0))), 0)</f>
        <v>0</v>
      </c>
      <c r="AA43" s="353">
        <f>IFERROR(IF(AND($A43="Layered-Over", OR($W43="14-P",$W43="15-P",$W43="16-P",$W43="17-P",$W43="18-P",$W43="19-P",$W43="20-P")),
      INDEX('Wage Grid'!P$14:P$20, MATCH($W43, ListLayeredOverParaproGridLevel, 0)),
      INDEX('Wage Grid'!J$14:J$56, MATCH($W43, ListGridLevel, 0))), 0)</f>
        <v>0</v>
      </c>
      <c r="AB43" s="353">
        <f t="shared" si="1"/>
        <v>0</v>
      </c>
      <c r="AC43" s="353">
        <f t="shared" si="2"/>
        <v>0</v>
      </c>
    </row>
    <row r="44" spans="1:29" ht="15" customHeight="1" x14ac:dyDescent="0.25">
      <c r="A44" s="244"/>
      <c r="B44" s="63"/>
      <c r="C44" s="245"/>
      <c r="D44" s="69"/>
      <c r="E44" s="246"/>
      <c r="F44" s="850" t="str">
        <f t="shared" si="3"/>
        <v/>
      </c>
      <c r="G44" s="847"/>
      <c r="H44" s="246"/>
      <c r="I44" s="196"/>
      <c r="J44" s="235"/>
      <c r="K44" s="251" t="str">
        <f t="shared" si="6"/>
        <v/>
      </c>
      <c r="L44" s="218"/>
      <c r="M44" s="219"/>
      <c r="N44" s="219"/>
      <c r="O44" s="220"/>
      <c r="P44" s="196"/>
      <c r="Q44" s="183"/>
      <c r="R44" s="942"/>
      <c r="S44" s="943"/>
      <c r="T44" s="944"/>
      <c r="U44" s="806">
        <f>_xlfn.IFNA(IF($A44="Layered-Over",INDEX('Wage Grid'!$D$14:$D$80,MATCH($B44,ListBargainingUnit,0)),IF($C44=0,INDEX('Wage Grid'!$C$14:$C$80,MATCH($B44,ListBargainingUnit,0)),$C44)),0)</f>
        <v>0</v>
      </c>
      <c r="V44" s="806">
        <f>_xlfn.IFNA(IF($A44="Layered-Over",INDEX('Wage Grid'!$D$14:$D$80,MATCH($D44,ListBargainingUnit,0)),IF($E44=0,INDEX('Wage Grid'!$C$14:$C$80,MATCH($D44,ListBargainingUnit,0)),$E44)),0)</f>
        <v>0</v>
      </c>
      <c r="W44" s="806">
        <f t="shared" si="5"/>
        <v>0</v>
      </c>
      <c r="X44" s="353">
        <f>IFERROR(IF(AND($A44="Layered-Over", OR($W44="14-P",$W44="15-P",$W44="16-P",$W44="17-P",$W44="18-P",$W44="19-P",$W44="20-P")),
      INDEX('Wage Grid'!M$14:M$20, MATCH(W44, ListLayeredOverParaproGridLevel, 0)),
      INDEX('Wage Grid'!G$14:G$56, MATCH(W44, ListGridLevel, 0))), 0)</f>
        <v>0</v>
      </c>
      <c r="Y44" s="353">
        <f>IFERROR(IF(AND($A44="Layered-Over", OR($W44="14-P",$W44="15-P",$W44="16-P",$W44="17-P",$W44="18-P",$W44="19-P",$W44="20-P")),
      INDEX('Wage Grid'!N$14:N$20, MATCH($W44, ListLayeredOverParaproGridLevel, 0)),
      INDEX('Wage Grid'!H$14:H$56, MATCH($W44, ListGridLevel, 0))), 0)</f>
        <v>0</v>
      </c>
      <c r="Z44" s="353">
        <f>IFERROR(IF(AND($A44="Layered-Over", OR($W44="14-P",$W44="15-P",$W44="16-P",$W44="17-P",$W44="18-P",$W44="19-P",$W44="20-P")),
      INDEX('Wage Grid'!O$14:O$20, MATCH($W44, ListLayeredOverParaproGridLevel, 0)),
      INDEX('Wage Grid'!I$14:I$56, MATCH($W44, ListGridLevel, 0))), 0)</f>
        <v>0</v>
      </c>
      <c r="AA44" s="353">
        <f>IFERROR(IF(AND($A44="Layered-Over", OR($W44="14-P",$W44="15-P",$W44="16-P",$W44="17-P",$W44="18-P",$W44="19-P",$W44="20-P")),
      INDEX('Wage Grid'!P$14:P$20, MATCH($W44, ListLayeredOverParaproGridLevel, 0)),
      INDEX('Wage Grid'!J$14:J$56, MATCH($W44, ListGridLevel, 0))), 0)</f>
        <v>0</v>
      </c>
      <c r="AB44" s="353">
        <f t="shared" si="1"/>
        <v>0</v>
      </c>
      <c r="AC44" s="353">
        <f t="shared" si="2"/>
        <v>0</v>
      </c>
    </row>
    <row r="45" spans="1:29" ht="15" customHeight="1" x14ac:dyDescent="0.25">
      <c r="A45" s="244"/>
      <c r="B45" s="63"/>
      <c r="C45" s="245"/>
      <c r="D45" s="69"/>
      <c r="E45" s="246"/>
      <c r="F45" s="850" t="str">
        <f t="shared" si="3"/>
        <v/>
      </c>
      <c r="G45" s="847"/>
      <c r="H45" s="246"/>
      <c r="I45" s="196"/>
      <c r="J45" s="235"/>
      <c r="K45" s="251" t="str">
        <f t="shared" si="6"/>
        <v/>
      </c>
      <c r="L45" s="218"/>
      <c r="M45" s="219"/>
      <c r="N45" s="219"/>
      <c r="O45" s="220"/>
      <c r="P45" s="196"/>
      <c r="Q45" s="183"/>
      <c r="R45" s="942"/>
      <c r="S45" s="943"/>
      <c r="T45" s="944"/>
      <c r="U45" s="806">
        <f>_xlfn.IFNA(IF($A45="Layered-Over",INDEX('Wage Grid'!$D$14:$D$80,MATCH($B45,ListBargainingUnit,0)),IF($C45=0,INDEX('Wage Grid'!$C$14:$C$80,MATCH($B45,ListBargainingUnit,0)),$C45)),0)</f>
        <v>0</v>
      </c>
      <c r="V45" s="806">
        <f>_xlfn.IFNA(IF($A45="Layered-Over",INDEX('Wage Grid'!$D$14:$D$80,MATCH($D45,ListBargainingUnit,0)),IF($E45=0,INDEX('Wage Grid'!$C$14:$C$80,MATCH($D45,ListBargainingUnit,0)),$E45)),0)</f>
        <v>0</v>
      </c>
      <c r="W45" s="806">
        <f t="shared" si="5"/>
        <v>0</v>
      </c>
      <c r="X45" s="353">
        <f>IFERROR(IF(AND($A45="Layered-Over", OR($W45="14-P",$W45="15-P",$W45="16-P",$W45="17-P",$W45="18-P",$W45="19-P",$W45="20-P")),
      INDEX('Wage Grid'!M$14:M$20, MATCH(W45, ListLayeredOverParaproGridLevel, 0)),
      INDEX('Wage Grid'!G$14:G$56, MATCH(W45, ListGridLevel, 0))), 0)</f>
        <v>0</v>
      </c>
      <c r="Y45" s="353">
        <f>IFERROR(IF(AND($A45="Layered-Over", OR($W45="14-P",$W45="15-P",$W45="16-P",$W45="17-P",$W45="18-P",$W45="19-P",$W45="20-P")),
      INDEX('Wage Grid'!N$14:N$20, MATCH($W45, ListLayeredOverParaproGridLevel, 0)),
      INDEX('Wage Grid'!H$14:H$56, MATCH($W45, ListGridLevel, 0))), 0)</f>
        <v>0</v>
      </c>
      <c r="Z45" s="353">
        <f>IFERROR(IF(AND($A45="Layered-Over", OR($W45="14-P",$W45="15-P",$W45="16-P",$W45="17-P",$W45="18-P",$W45="19-P",$W45="20-P")),
      INDEX('Wage Grid'!O$14:O$20, MATCH($W45, ListLayeredOverParaproGridLevel, 0)),
      INDEX('Wage Grid'!I$14:I$56, MATCH($W45, ListGridLevel, 0))), 0)</f>
        <v>0</v>
      </c>
      <c r="AA45" s="353">
        <f>IFERROR(IF(AND($A45="Layered-Over", OR($W45="14-P",$W45="15-P",$W45="16-P",$W45="17-P",$W45="18-P",$W45="19-P",$W45="20-P")),
      INDEX('Wage Grid'!P$14:P$20, MATCH($W45, ListLayeredOverParaproGridLevel, 0)),
      INDEX('Wage Grid'!J$14:J$56, MATCH($W45, ListGridLevel, 0))), 0)</f>
        <v>0</v>
      </c>
      <c r="AB45" s="353">
        <f t="shared" si="1"/>
        <v>0</v>
      </c>
      <c r="AC45" s="353">
        <f t="shared" si="2"/>
        <v>0</v>
      </c>
    </row>
    <row r="46" spans="1:29" ht="15" customHeight="1" x14ac:dyDescent="0.25">
      <c r="A46" s="244"/>
      <c r="B46" s="63"/>
      <c r="C46" s="245"/>
      <c r="D46" s="69"/>
      <c r="E46" s="246"/>
      <c r="F46" s="850" t="str">
        <f t="shared" si="3"/>
        <v/>
      </c>
      <c r="G46" s="847"/>
      <c r="H46" s="246"/>
      <c r="I46" s="196"/>
      <c r="J46" s="235"/>
      <c r="K46" s="251" t="str">
        <f t="shared" si="6"/>
        <v/>
      </c>
      <c r="L46" s="218"/>
      <c r="M46" s="219"/>
      <c r="N46" s="219"/>
      <c r="O46" s="220"/>
      <c r="P46" s="196"/>
      <c r="Q46" s="183"/>
      <c r="R46" s="942"/>
      <c r="S46" s="943"/>
      <c r="T46" s="944"/>
      <c r="U46" s="806">
        <f>_xlfn.IFNA(IF($A46="Layered-Over",INDEX('Wage Grid'!$D$14:$D$80,MATCH($B46,ListBargainingUnit,0)),IF($C46=0,INDEX('Wage Grid'!$C$14:$C$80,MATCH($B46,ListBargainingUnit,0)),$C46)),0)</f>
        <v>0</v>
      </c>
      <c r="V46" s="806">
        <f>_xlfn.IFNA(IF($A46="Layered-Over",INDEX('Wage Grid'!$D$14:$D$80,MATCH($D46,ListBargainingUnit,0)),IF($E46=0,INDEX('Wage Grid'!$C$14:$C$80,MATCH($D46,ListBargainingUnit,0)),$E46)),0)</f>
        <v>0</v>
      </c>
      <c r="W46" s="806">
        <f t="shared" si="5"/>
        <v>0</v>
      </c>
      <c r="X46" s="353">
        <f>IFERROR(IF(AND($A46="Layered-Over", OR($W46="14-P",$W46="15-P",$W46="16-P",$W46="17-P",$W46="18-P",$W46="19-P",$W46="20-P")),
      INDEX('Wage Grid'!M$14:M$20, MATCH(W46, ListLayeredOverParaproGridLevel, 0)),
      INDEX('Wage Grid'!G$14:G$56, MATCH(W46, ListGridLevel, 0))), 0)</f>
        <v>0</v>
      </c>
      <c r="Y46" s="353">
        <f>IFERROR(IF(AND($A46="Layered-Over", OR($W46="14-P",$W46="15-P",$W46="16-P",$W46="17-P",$W46="18-P",$W46="19-P",$W46="20-P")),
      INDEX('Wage Grid'!N$14:N$20, MATCH($W46, ListLayeredOverParaproGridLevel, 0)),
      INDEX('Wage Grid'!H$14:H$56, MATCH($W46, ListGridLevel, 0))), 0)</f>
        <v>0</v>
      </c>
      <c r="Z46" s="353">
        <f>IFERROR(IF(AND($A46="Layered-Over", OR($W46="14-P",$W46="15-P",$W46="16-P",$W46="17-P",$W46="18-P",$W46="19-P",$W46="20-P")),
      INDEX('Wage Grid'!O$14:O$20, MATCH($W46, ListLayeredOverParaproGridLevel, 0)),
      INDEX('Wage Grid'!I$14:I$56, MATCH($W46, ListGridLevel, 0))), 0)</f>
        <v>0</v>
      </c>
      <c r="AA46" s="353">
        <f>IFERROR(IF(AND($A46="Layered-Over", OR($W46="14-P",$W46="15-P",$W46="16-P",$W46="17-P",$W46="18-P",$W46="19-P",$W46="20-P")),
      INDEX('Wage Grid'!P$14:P$20, MATCH($W46, ListLayeredOverParaproGridLevel, 0)),
      INDEX('Wage Grid'!J$14:J$56, MATCH($W46, ListGridLevel, 0))), 0)</f>
        <v>0</v>
      </c>
      <c r="AB46" s="353">
        <f t="shared" si="1"/>
        <v>0</v>
      </c>
      <c r="AC46" s="353">
        <f t="shared" si="2"/>
        <v>0</v>
      </c>
    </row>
    <row r="47" spans="1:29" ht="15" customHeight="1" x14ac:dyDescent="0.25">
      <c r="A47" s="244"/>
      <c r="B47" s="63"/>
      <c r="C47" s="245"/>
      <c r="D47" s="69"/>
      <c r="E47" s="246"/>
      <c r="F47" s="850" t="str">
        <f t="shared" si="3"/>
        <v/>
      </c>
      <c r="G47" s="847"/>
      <c r="H47" s="246"/>
      <c r="I47" s="196"/>
      <c r="J47" s="235"/>
      <c r="K47" s="251" t="str">
        <f t="shared" si="6"/>
        <v/>
      </c>
      <c r="L47" s="218"/>
      <c r="M47" s="219"/>
      <c r="N47" s="219"/>
      <c r="O47" s="220"/>
      <c r="P47" s="196"/>
      <c r="Q47" s="183"/>
      <c r="R47" s="942"/>
      <c r="S47" s="943"/>
      <c r="T47" s="944"/>
      <c r="U47" s="806">
        <f>_xlfn.IFNA(IF($A47="Layered-Over",INDEX('Wage Grid'!$D$14:$D$80,MATCH($B47,ListBargainingUnit,0)),IF($C47=0,INDEX('Wage Grid'!$C$14:$C$80,MATCH($B47,ListBargainingUnit,0)),$C47)),0)</f>
        <v>0</v>
      </c>
      <c r="V47" s="806">
        <f>_xlfn.IFNA(IF($A47="Layered-Over",INDEX('Wage Grid'!$D$14:$D$80,MATCH($D47,ListBargainingUnit,0)),IF($E47=0,INDEX('Wage Grid'!$C$14:$C$80,MATCH($D47,ListBargainingUnit,0)),$E47)),0)</f>
        <v>0</v>
      </c>
      <c r="W47" s="806">
        <f t="shared" si="5"/>
        <v>0</v>
      </c>
      <c r="X47" s="353">
        <f>IFERROR(IF(AND($A47="Layered-Over", OR($W47="14-P",$W47="15-P",$W47="16-P",$W47="17-P",$W47="18-P",$W47="19-P",$W47="20-P")),
      INDEX('Wage Grid'!M$14:M$20, MATCH(W47, ListLayeredOverParaproGridLevel, 0)),
      INDEX('Wage Grid'!G$14:G$56, MATCH(W47, ListGridLevel, 0))), 0)</f>
        <v>0</v>
      </c>
      <c r="Y47" s="353">
        <f>IFERROR(IF(AND($A47="Layered-Over", OR($W47="14-P",$W47="15-P",$W47="16-P",$W47="17-P",$W47="18-P",$W47="19-P",$W47="20-P")),
      INDEX('Wage Grid'!N$14:N$20, MATCH($W47, ListLayeredOverParaproGridLevel, 0)),
      INDEX('Wage Grid'!H$14:H$56, MATCH($W47, ListGridLevel, 0))), 0)</f>
        <v>0</v>
      </c>
      <c r="Z47" s="353">
        <f>IFERROR(IF(AND($A47="Layered-Over", OR($W47="14-P",$W47="15-P",$W47="16-P",$W47="17-P",$W47="18-P",$W47="19-P",$W47="20-P")),
      INDEX('Wage Grid'!O$14:O$20, MATCH($W47, ListLayeredOverParaproGridLevel, 0)),
      INDEX('Wage Grid'!I$14:I$56, MATCH($W47, ListGridLevel, 0))), 0)</f>
        <v>0</v>
      </c>
      <c r="AA47" s="353">
        <f>IFERROR(IF(AND($A47="Layered-Over", OR($W47="14-P",$W47="15-P",$W47="16-P",$W47="17-P",$W47="18-P",$W47="19-P",$W47="20-P")),
      INDEX('Wage Grid'!P$14:P$20, MATCH($W47, ListLayeredOverParaproGridLevel, 0)),
      INDEX('Wage Grid'!J$14:J$56, MATCH($W47, ListGridLevel, 0))), 0)</f>
        <v>0</v>
      </c>
      <c r="AB47" s="353">
        <f t="shared" si="1"/>
        <v>0</v>
      </c>
      <c r="AC47" s="353">
        <f t="shared" si="2"/>
        <v>0</v>
      </c>
    </row>
    <row r="48" spans="1:29" ht="15" customHeight="1" x14ac:dyDescent="0.25">
      <c r="A48" s="244"/>
      <c r="B48" s="63"/>
      <c r="C48" s="245"/>
      <c r="D48" s="69"/>
      <c r="E48" s="246"/>
      <c r="F48" s="850" t="str">
        <f t="shared" si="3"/>
        <v/>
      </c>
      <c r="G48" s="847"/>
      <c r="H48" s="246"/>
      <c r="I48" s="196"/>
      <c r="J48" s="235"/>
      <c r="K48" s="251" t="str">
        <f t="shared" si="6"/>
        <v/>
      </c>
      <c r="L48" s="218"/>
      <c r="M48" s="219"/>
      <c r="N48" s="219"/>
      <c r="O48" s="220"/>
      <c r="P48" s="196"/>
      <c r="Q48" s="183"/>
      <c r="R48" s="942"/>
      <c r="S48" s="943"/>
      <c r="T48" s="944"/>
      <c r="U48" s="806">
        <f>_xlfn.IFNA(IF($A48="Layered-Over",INDEX('Wage Grid'!$D$14:$D$80,MATCH($B48,ListBargainingUnit,0)),IF($C48=0,INDEX('Wage Grid'!$C$14:$C$80,MATCH($B48,ListBargainingUnit,0)),$C48)),0)</f>
        <v>0</v>
      </c>
      <c r="V48" s="806">
        <f>_xlfn.IFNA(IF($A48="Layered-Over",INDEX('Wage Grid'!$D$14:$D$80,MATCH($D48,ListBargainingUnit,0)),IF($E48=0,INDEX('Wage Grid'!$C$14:$C$80,MATCH($D48,ListBargainingUnit,0)),$E48)),0)</f>
        <v>0</v>
      </c>
      <c r="W48" s="806">
        <f t="shared" si="5"/>
        <v>0</v>
      </c>
      <c r="X48" s="353">
        <f>IFERROR(IF(AND($A48="Layered-Over", OR($W48="14-P",$W48="15-P",$W48="16-P",$W48="17-P",$W48="18-P",$W48="19-P",$W48="20-P")),
      INDEX('Wage Grid'!M$14:M$20, MATCH(W48, ListLayeredOverParaproGridLevel, 0)),
      INDEX('Wage Grid'!G$14:G$56, MATCH(W48, ListGridLevel, 0))), 0)</f>
        <v>0</v>
      </c>
      <c r="Y48" s="353">
        <f>IFERROR(IF(AND($A48="Layered-Over", OR($W48="14-P",$W48="15-P",$W48="16-P",$W48="17-P",$W48="18-P",$W48="19-P",$W48="20-P")),
      INDEX('Wage Grid'!N$14:N$20, MATCH($W48, ListLayeredOverParaproGridLevel, 0)),
      INDEX('Wage Grid'!H$14:H$56, MATCH($W48, ListGridLevel, 0))), 0)</f>
        <v>0</v>
      </c>
      <c r="Z48" s="353">
        <f>IFERROR(IF(AND($A48="Layered-Over", OR($W48="14-P",$W48="15-P",$W48="16-P",$W48="17-P",$W48="18-P",$W48="19-P",$W48="20-P")),
      INDEX('Wage Grid'!O$14:O$20, MATCH($W48, ListLayeredOverParaproGridLevel, 0)),
      INDEX('Wage Grid'!I$14:I$56, MATCH($W48, ListGridLevel, 0))), 0)</f>
        <v>0</v>
      </c>
      <c r="AA48" s="353">
        <f>IFERROR(IF(AND($A48="Layered-Over", OR($W48="14-P",$W48="15-P",$W48="16-P",$W48="17-P",$W48="18-P",$W48="19-P",$W48="20-P")),
      INDEX('Wage Grid'!P$14:P$20, MATCH($W48, ListLayeredOverParaproGridLevel, 0)),
      INDEX('Wage Grid'!J$14:J$56, MATCH($W48, ListGridLevel, 0))), 0)</f>
        <v>0</v>
      </c>
      <c r="AB48" s="353">
        <f t="shared" si="1"/>
        <v>0</v>
      </c>
      <c r="AC48" s="353">
        <f t="shared" si="2"/>
        <v>0</v>
      </c>
    </row>
    <row r="49" spans="1:29" ht="15" customHeight="1" x14ac:dyDescent="0.25">
      <c r="A49" s="244"/>
      <c r="B49" s="63"/>
      <c r="C49" s="245"/>
      <c r="D49" s="69"/>
      <c r="E49" s="246"/>
      <c r="F49" s="850" t="str">
        <f t="shared" si="3"/>
        <v/>
      </c>
      <c r="G49" s="847"/>
      <c r="H49" s="246"/>
      <c r="I49" s="196"/>
      <c r="J49" s="235"/>
      <c r="K49" s="251" t="str">
        <f t="shared" si="6"/>
        <v/>
      </c>
      <c r="L49" s="218"/>
      <c r="M49" s="219"/>
      <c r="N49" s="219"/>
      <c r="O49" s="220"/>
      <c r="P49" s="196"/>
      <c r="Q49" s="183"/>
      <c r="R49" s="942"/>
      <c r="S49" s="943"/>
      <c r="T49" s="944"/>
      <c r="U49" s="806">
        <f>_xlfn.IFNA(IF($A49="Layered-Over",INDEX('Wage Grid'!$D$14:$D$80,MATCH($B49,ListBargainingUnit,0)),IF($C49=0,INDEX('Wage Grid'!$C$14:$C$80,MATCH($B49,ListBargainingUnit,0)),$C49)),0)</f>
        <v>0</v>
      </c>
      <c r="V49" s="806">
        <f>_xlfn.IFNA(IF($A49="Layered-Over",INDEX('Wage Grid'!$D$14:$D$80,MATCH($D49,ListBargainingUnit,0)),IF($E49=0,INDEX('Wage Grid'!$C$14:$C$80,MATCH($D49,ListBargainingUnit,0)),$E49)),0)</f>
        <v>0</v>
      </c>
      <c r="W49" s="806">
        <f t="shared" si="5"/>
        <v>0</v>
      </c>
      <c r="X49" s="353">
        <f>IFERROR(IF(AND($A49="Layered-Over", OR($W49="14-P",$W49="15-P",$W49="16-P",$W49="17-P",$W49="18-P",$W49="19-P",$W49="20-P")),
      INDEX('Wage Grid'!M$14:M$20, MATCH(W49, ListLayeredOverParaproGridLevel, 0)),
      INDEX('Wage Grid'!G$14:G$56, MATCH(W49, ListGridLevel, 0))), 0)</f>
        <v>0</v>
      </c>
      <c r="Y49" s="353">
        <f>IFERROR(IF(AND($A49="Layered-Over", OR($W49="14-P",$W49="15-P",$W49="16-P",$W49="17-P",$W49="18-P",$W49="19-P",$W49="20-P")),
      INDEX('Wage Grid'!N$14:N$20, MATCH($W49, ListLayeredOverParaproGridLevel, 0)),
      INDEX('Wage Grid'!H$14:H$56, MATCH($W49, ListGridLevel, 0))), 0)</f>
        <v>0</v>
      </c>
      <c r="Z49" s="353">
        <f>IFERROR(IF(AND($A49="Layered-Over", OR($W49="14-P",$W49="15-P",$W49="16-P",$W49="17-P",$W49="18-P",$W49="19-P",$W49="20-P")),
      INDEX('Wage Grid'!O$14:O$20, MATCH($W49, ListLayeredOverParaproGridLevel, 0)),
      INDEX('Wage Grid'!I$14:I$56, MATCH($W49, ListGridLevel, 0))), 0)</f>
        <v>0</v>
      </c>
      <c r="AA49" s="353">
        <f>IFERROR(IF(AND($A49="Layered-Over", OR($W49="14-P",$W49="15-P",$W49="16-P",$W49="17-P",$W49="18-P",$W49="19-P",$W49="20-P")),
      INDEX('Wage Grid'!P$14:P$20, MATCH($W49, ListLayeredOverParaproGridLevel, 0)),
      INDEX('Wage Grid'!J$14:J$56, MATCH($W49, ListGridLevel, 0))), 0)</f>
        <v>0</v>
      </c>
      <c r="AB49" s="353">
        <f t="shared" ref="AB49:AB80" si="7">I49*J49</f>
        <v>0</v>
      </c>
      <c r="AC49" s="353">
        <f t="shared" ref="AC49:AC80" si="8">SUM(L49*X49,M49*Y49,N49*Z49,O49*AA49+P49*Q49)</f>
        <v>0</v>
      </c>
    </row>
    <row r="50" spans="1:29" ht="15" customHeight="1" x14ac:dyDescent="0.25">
      <c r="A50" s="244"/>
      <c r="B50" s="63"/>
      <c r="C50" s="245"/>
      <c r="D50" s="69"/>
      <c r="E50" s="246"/>
      <c r="F50" s="850" t="str">
        <f t="shared" si="3"/>
        <v/>
      </c>
      <c r="G50" s="847"/>
      <c r="H50" s="246"/>
      <c r="I50" s="196"/>
      <c r="J50" s="235"/>
      <c r="K50" s="251" t="str">
        <f t="shared" si="6"/>
        <v/>
      </c>
      <c r="L50" s="218"/>
      <c r="M50" s="219"/>
      <c r="N50" s="219"/>
      <c r="O50" s="220"/>
      <c r="P50" s="196"/>
      <c r="Q50" s="183"/>
      <c r="R50" s="942"/>
      <c r="S50" s="943"/>
      <c r="T50" s="944"/>
      <c r="U50" s="806">
        <f>_xlfn.IFNA(IF($A50="Layered-Over",INDEX('Wage Grid'!$D$14:$D$80,MATCH($B50,ListBargainingUnit,0)),IF($C50=0,INDEX('Wage Grid'!$C$14:$C$80,MATCH($B50,ListBargainingUnit,0)),$C50)),0)</f>
        <v>0</v>
      </c>
      <c r="V50" s="806">
        <f>_xlfn.IFNA(IF($A50="Layered-Over",INDEX('Wage Grid'!$D$14:$D$80,MATCH($D50,ListBargainingUnit,0)),IF($E50=0,INDEX('Wage Grid'!$C$14:$C$80,MATCH($D50,ListBargainingUnit,0)),$E50)),0)</f>
        <v>0</v>
      </c>
      <c r="W50" s="806">
        <f t="shared" si="5"/>
        <v>0</v>
      </c>
      <c r="X50" s="353">
        <f>IFERROR(IF(AND($A50="Layered-Over", OR($W50="14-P",$W50="15-P",$W50="16-P",$W50="17-P",$W50="18-P",$W50="19-P",$W50="20-P")),
      INDEX('Wage Grid'!M$14:M$20, MATCH(W50, ListLayeredOverParaproGridLevel, 0)),
      INDEX('Wage Grid'!G$14:G$56, MATCH(W50, ListGridLevel, 0))), 0)</f>
        <v>0</v>
      </c>
      <c r="Y50" s="353">
        <f>IFERROR(IF(AND($A50="Layered-Over", OR($W50="14-P",$W50="15-P",$W50="16-P",$W50="17-P",$W50="18-P",$W50="19-P",$W50="20-P")),
      INDEX('Wage Grid'!N$14:N$20, MATCH($W50, ListLayeredOverParaproGridLevel, 0)),
      INDEX('Wage Grid'!H$14:H$56, MATCH($W50, ListGridLevel, 0))), 0)</f>
        <v>0</v>
      </c>
      <c r="Z50" s="353">
        <f>IFERROR(IF(AND($A50="Layered-Over", OR($W50="14-P",$W50="15-P",$W50="16-P",$W50="17-P",$W50="18-P",$W50="19-P",$W50="20-P")),
      INDEX('Wage Grid'!O$14:O$20, MATCH($W50, ListLayeredOverParaproGridLevel, 0)),
      INDEX('Wage Grid'!I$14:I$56, MATCH($W50, ListGridLevel, 0))), 0)</f>
        <v>0</v>
      </c>
      <c r="AA50" s="353">
        <f>IFERROR(IF(AND($A50="Layered-Over", OR($W50="14-P",$W50="15-P",$W50="16-P",$W50="17-P",$W50="18-P",$W50="19-P",$W50="20-P")),
      INDEX('Wage Grid'!P$14:P$20, MATCH($W50, ListLayeredOverParaproGridLevel, 0)),
      INDEX('Wage Grid'!J$14:J$56, MATCH($W50, ListGridLevel, 0))), 0)</f>
        <v>0</v>
      </c>
      <c r="AB50" s="353">
        <f t="shared" si="7"/>
        <v>0</v>
      </c>
      <c r="AC50" s="353">
        <f t="shared" si="8"/>
        <v>0</v>
      </c>
    </row>
    <row r="51" spans="1:29" ht="15" customHeight="1" x14ac:dyDescent="0.25">
      <c r="A51" s="244"/>
      <c r="B51" s="63"/>
      <c r="C51" s="245"/>
      <c r="D51" s="69"/>
      <c r="E51" s="246"/>
      <c r="F51" s="850" t="str">
        <f t="shared" si="3"/>
        <v/>
      </c>
      <c r="G51" s="847"/>
      <c r="H51" s="246"/>
      <c r="I51" s="196"/>
      <c r="J51" s="235"/>
      <c r="K51" s="251" t="str">
        <f t="shared" si="6"/>
        <v/>
      </c>
      <c r="L51" s="218"/>
      <c r="M51" s="219"/>
      <c r="N51" s="219"/>
      <c r="O51" s="220"/>
      <c r="P51" s="196"/>
      <c r="Q51" s="183"/>
      <c r="R51" s="942"/>
      <c r="S51" s="943"/>
      <c r="T51" s="944"/>
      <c r="U51" s="806">
        <f>_xlfn.IFNA(IF($A51="Layered-Over",INDEX('Wage Grid'!$D$14:$D$80,MATCH($B51,ListBargainingUnit,0)),IF($C51=0,INDEX('Wage Grid'!$C$14:$C$80,MATCH($B51,ListBargainingUnit,0)),$C51)),0)</f>
        <v>0</v>
      </c>
      <c r="V51" s="806">
        <f>_xlfn.IFNA(IF($A51="Layered-Over",INDEX('Wage Grid'!$D$14:$D$80,MATCH($D51,ListBargainingUnit,0)),IF($E51=0,INDEX('Wage Grid'!$C$14:$C$80,MATCH($D51,ListBargainingUnit,0)),$E51)),0)</f>
        <v>0</v>
      </c>
      <c r="W51" s="806">
        <f t="shared" si="5"/>
        <v>0</v>
      </c>
      <c r="X51" s="353">
        <f>IFERROR(IF(AND($A51="Layered-Over", OR($W51="14-P",$W51="15-P",$W51="16-P",$W51="17-P",$W51="18-P",$W51="19-P",$W51="20-P")),
      INDEX('Wage Grid'!M$14:M$20, MATCH(W51, ListLayeredOverParaproGridLevel, 0)),
      INDEX('Wage Grid'!G$14:G$56, MATCH(W51, ListGridLevel, 0))), 0)</f>
        <v>0</v>
      </c>
      <c r="Y51" s="353">
        <f>IFERROR(IF(AND($A51="Layered-Over", OR($W51="14-P",$W51="15-P",$W51="16-P",$W51="17-P",$W51="18-P",$W51="19-P",$W51="20-P")),
      INDEX('Wage Grid'!N$14:N$20, MATCH($W51, ListLayeredOverParaproGridLevel, 0)),
      INDEX('Wage Grid'!H$14:H$56, MATCH($W51, ListGridLevel, 0))), 0)</f>
        <v>0</v>
      </c>
      <c r="Z51" s="353">
        <f>IFERROR(IF(AND($A51="Layered-Over", OR($W51="14-P",$W51="15-P",$W51="16-P",$W51="17-P",$W51="18-P",$W51="19-P",$W51="20-P")),
      INDEX('Wage Grid'!O$14:O$20, MATCH($W51, ListLayeredOverParaproGridLevel, 0)),
      INDEX('Wage Grid'!I$14:I$56, MATCH($W51, ListGridLevel, 0))), 0)</f>
        <v>0</v>
      </c>
      <c r="AA51" s="353">
        <f>IFERROR(IF(AND($A51="Layered-Over", OR($W51="14-P",$W51="15-P",$W51="16-P",$W51="17-P",$W51="18-P",$W51="19-P",$W51="20-P")),
      INDEX('Wage Grid'!P$14:P$20, MATCH($W51, ListLayeredOverParaproGridLevel, 0)),
      INDEX('Wage Grid'!J$14:J$56, MATCH($W51, ListGridLevel, 0))), 0)</f>
        <v>0</v>
      </c>
      <c r="AB51" s="353">
        <f t="shared" si="7"/>
        <v>0</v>
      </c>
      <c r="AC51" s="353">
        <f t="shared" si="8"/>
        <v>0</v>
      </c>
    </row>
    <row r="52" spans="1:29" ht="15" customHeight="1" x14ac:dyDescent="0.25">
      <c r="A52" s="244"/>
      <c r="B52" s="63"/>
      <c r="C52" s="245"/>
      <c r="D52" s="69"/>
      <c r="E52" s="246"/>
      <c r="F52" s="850" t="str">
        <f t="shared" si="3"/>
        <v/>
      </c>
      <c r="G52" s="847"/>
      <c r="H52" s="246"/>
      <c r="I52" s="196"/>
      <c r="J52" s="235"/>
      <c r="K52" s="251" t="str">
        <f t="shared" si="6"/>
        <v/>
      </c>
      <c r="L52" s="218"/>
      <c r="M52" s="219"/>
      <c r="N52" s="219"/>
      <c r="O52" s="220"/>
      <c r="P52" s="196"/>
      <c r="Q52" s="183"/>
      <c r="R52" s="942"/>
      <c r="S52" s="943"/>
      <c r="T52" s="944"/>
      <c r="U52" s="806">
        <f>_xlfn.IFNA(IF($A52="Layered-Over",INDEX('Wage Grid'!$D$14:$D$80,MATCH($B52,ListBargainingUnit,0)),IF($C52=0,INDEX('Wage Grid'!$C$14:$C$80,MATCH($B52,ListBargainingUnit,0)),$C52)),0)</f>
        <v>0</v>
      </c>
      <c r="V52" s="806">
        <f>_xlfn.IFNA(IF($A52="Layered-Over",INDEX('Wage Grid'!$D$14:$D$80,MATCH($D52,ListBargainingUnit,0)),IF($E52=0,INDEX('Wage Grid'!$C$14:$C$80,MATCH($D52,ListBargainingUnit,0)),$E52)),0)</f>
        <v>0</v>
      </c>
      <c r="W52" s="806">
        <f t="shared" si="5"/>
        <v>0</v>
      </c>
      <c r="X52" s="353">
        <f>IFERROR(IF(AND($A52="Layered-Over", OR($W52="14-P",$W52="15-P",$W52="16-P",$W52="17-P",$W52="18-P",$W52="19-P",$W52="20-P")),
      INDEX('Wage Grid'!M$14:M$20, MATCH(W52, ListLayeredOverParaproGridLevel, 0)),
      INDEX('Wage Grid'!G$14:G$56, MATCH(W52, ListGridLevel, 0))), 0)</f>
        <v>0</v>
      </c>
      <c r="Y52" s="353">
        <f>IFERROR(IF(AND($A52="Layered-Over", OR($W52="14-P",$W52="15-P",$W52="16-P",$W52="17-P",$W52="18-P",$W52="19-P",$W52="20-P")),
      INDEX('Wage Grid'!N$14:N$20, MATCH($W52, ListLayeredOverParaproGridLevel, 0)),
      INDEX('Wage Grid'!H$14:H$56, MATCH($W52, ListGridLevel, 0))), 0)</f>
        <v>0</v>
      </c>
      <c r="Z52" s="353">
        <f>IFERROR(IF(AND($A52="Layered-Over", OR($W52="14-P",$W52="15-P",$W52="16-P",$W52="17-P",$W52="18-P",$W52="19-P",$W52="20-P")),
      INDEX('Wage Grid'!O$14:O$20, MATCH($W52, ListLayeredOverParaproGridLevel, 0)),
      INDEX('Wage Grid'!I$14:I$56, MATCH($W52, ListGridLevel, 0))), 0)</f>
        <v>0</v>
      </c>
      <c r="AA52" s="353">
        <f>IFERROR(IF(AND($A52="Layered-Over", OR($W52="14-P",$W52="15-P",$W52="16-P",$W52="17-P",$W52="18-P",$W52="19-P",$W52="20-P")),
      INDEX('Wage Grid'!P$14:P$20, MATCH($W52, ListLayeredOverParaproGridLevel, 0)),
      INDEX('Wage Grid'!J$14:J$56, MATCH($W52, ListGridLevel, 0))), 0)</f>
        <v>0</v>
      </c>
      <c r="AB52" s="353">
        <f t="shared" si="7"/>
        <v>0</v>
      </c>
      <c r="AC52" s="353">
        <f t="shared" si="8"/>
        <v>0</v>
      </c>
    </row>
    <row r="53" spans="1:29" ht="15" customHeight="1" x14ac:dyDescent="0.25">
      <c r="A53" s="244"/>
      <c r="B53" s="63"/>
      <c r="C53" s="245"/>
      <c r="D53" s="69"/>
      <c r="E53" s="246"/>
      <c r="F53" s="850" t="str">
        <f t="shared" si="3"/>
        <v/>
      </c>
      <c r="G53" s="847"/>
      <c r="H53" s="246"/>
      <c r="I53" s="196"/>
      <c r="J53" s="235"/>
      <c r="K53" s="251" t="str">
        <f t="shared" si="6"/>
        <v/>
      </c>
      <c r="L53" s="218"/>
      <c r="M53" s="219"/>
      <c r="N53" s="219"/>
      <c r="O53" s="220"/>
      <c r="P53" s="196"/>
      <c r="Q53" s="183"/>
      <c r="R53" s="942"/>
      <c r="S53" s="943"/>
      <c r="T53" s="944"/>
      <c r="U53" s="806">
        <f>_xlfn.IFNA(IF($A53="Layered-Over",INDEX('Wage Grid'!$D$14:$D$80,MATCH($B53,ListBargainingUnit,0)),IF($C53=0,INDEX('Wage Grid'!$C$14:$C$80,MATCH($B53,ListBargainingUnit,0)),$C53)),0)</f>
        <v>0</v>
      </c>
      <c r="V53" s="806">
        <f>_xlfn.IFNA(IF($A53="Layered-Over",INDEX('Wage Grid'!$D$14:$D$80,MATCH($D53,ListBargainingUnit,0)),IF($E53=0,INDEX('Wage Grid'!$C$14:$C$80,MATCH($D53,ListBargainingUnit,0)),$E53)),0)</f>
        <v>0</v>
      </c>
      <c r="W53" s="806">
        <f t="shared" si="5"/>
        <v>0</v>
      </c>
      <c r="X53" s="353">
        <f>IFERROR(IF(AND($A53="Layered-Over", OR($W53="14-P",$W53="15-P",$W53="16-P",$W53="17-P",$W53="18-P",$W53="19-P",$W53="20-P")),
      INDEX('Wage Grid'!M$14:M$20, MATCH(W53, ListLayeredOverParaproGridLevel, 0)),
      INDEX('Wage Grid'!G$14:G$56, MATCH(W53, ListGridLevel, 0))), 0)</f>
        <v>0</v>
      </c>
      <c r="Y53" s="353">
        <f>IFERROR(IF(AND($A53="Layered-Over", OR($W53="14-P",$W53="15-P",$W53="16-P",$W53="17-P",$W53="18-P",$W53="19-P",$W53="20-P")),
      INDEX('Wage Grid'!N$14:N$20, MATCH($W53, ListLayeredOverParaproGridLevel, 0)),
      INDEX('Wage Grid'!H$14:H$56, MATCH($W53, ListGridLevel, 0))), 0)</f>
        <v>0</v>
      </c>
      <c r="Z53" s="353">
        <f>IFERROR(IF(AND($A53="Layered-Over", OR($W53="14-P",$W53="15-P",$W53="16-P",$W53="17-P",$W53="18-P",$W53="19-P",$W53="20-P")),
      INDEX('Wage Grid'!O$14:O$20, MATCH($W53, ListLayeredOverParaproGridLevel, 0)),
      INDEX('Wage Grid'!I$14:I$56, MATCH($W53, ListGridLevel, 0))), 0)</f>
        <v>0</v>
      </c>
      <c r="AA53" s="353">
        <f>IFERROR(IF(AND($A53="Layered-Over", OR($W53="14-P",$W53="15-P",$W53="16-P",$W53="17-P",$W53="18-P",$W53="19-P",$W53="20-P")),
      INDEX('Wage Grid'!P$14:P$20, MATCH($W53, ListLayeredOverParaproGridLevel, 0)),
      INDEX('Wage Grid'!J$14:J$56, MATCH($W53, ListGridLevel, 0))), 0)</f>
        <v>0</v>
      </c>
      <c r="AB53" s="353">
        <f t="shared" si="7"/>
        <v>0</v>
      </c>
      <c r="AC53" s="353">
        <f t="shared" si="8"/>
        <v>0</v>
      </c>
    </row>
    <row r="54" spans="1:29" ht="15" customHeight="1" x14ac:dyDescent="0.25">
      <c r="A54" s="244"/>
      <c r="B54" s="63"/>
      <c r="C54" s="245"/>
      <c r="D54" s="69"/>
      <c r="E54" s="246"/>
      <c r="F54" s="850" t="str">
        <f t="shared" si="3"/>
        <v/>
      </c>
      <c r="G54" s="847"/>
      <c r="H54" s="246"/>
      <c r="I54" s="196"/>
      <c r="J54" s="235"/>
      <c r="K54" s="251" t="str">
        <f t="shared" si="6"/>
        <v/>
      </c>
      <c r="L54" s="218"/>
      <c r="M54" s="219"/>
      <c r="N54" s="219"/>
      <c r="O54" s="220"/>
      <c r="P54" s="196"/>
      <c r="Q54" s="183"/>
      <c r="R54" s="942"/>
      <c r="S54" s="943"/>
      <c r="T54" s="944"/>
      <c r="U54" s="806">
        <f>_xlfn.IFNA(IF($A54="Layered-Over",INDEX('Wage Grid'!$D$14:$D$80,MATCH($B54,ListBargainingUnit,0)),IF($C54=0,INDEX('Wage Grid'!$C$14:$C$80,MATCH($B54,ListBargainingUnit,0)),$C54)),0)</f>
        <v>0</v>
      </c>
      <c r="V54" s="806">
        <f>_xlfn.IFNA(IF($A54="Layered-Over",INDEX('Wage Grid'!$D$14:$D$80,MATCH($D54,ListBargainingUnit,0)),IF($E54=0,INDEX('Wage Grid'!$C$14:$C$80,MATCH($D54,ListBargainingUnit,0)),$E54)),0)</f>
        <v>0</v>
      </c>
      <c r="W54" s="806">
        <f t="shared" si="5"/>
        <v>0</v>
      </c>
      <c r="X54" s="353">
        <f>IFERROR(IF(AND($A54="Layered-Over", OR($W54="14-P",$W54="15-P",$W54="16-P",$W54="17-P",$W54="18-P",$W54="19-P",$W54="20-P")),
      INDEX('Wage Grid'!M$14:M$20, MATCH(W54, ListLayeredOverParaproGridLevel, 0)),
      INDEX('Wage Grid'!G$14:G$56, MATCH(W54, ListGridLevel, 0))), 0)</f>
        <v>0</v>
      </c>
      <c r="Y54" s="353">
        <f>IFERROR(IF(AND($A54="Layered-Over", OR($W54="14-P",$W54="15-P",$W54="16-P",$W54="17-P",$W54="18-P",$W54="19-P",$W54="20-P")),
      INDEX('Wage Grid'!N$14:N$20, MATCH($W54, ListLayeredOverParaproGridLevel, 0)),
      INDEX('Wage Grid'!H$14:H$56, MATCH($W54, ListGridLevel, 0))), 0)</f>
        <v>0</v>
      </c>
      <c r="Z54" s="353">
        <f>IFERROR(IF(AND($A54="Layered-Over", OR($W54="14-P",$W54="15-P",$W54="16-P",$W54="17-P",$W54="18-P",$W54="19-P",$W54="20-P")),
      INDEX('Wage Grid'!O$14:O$20, MATCH($W54, ListLayeredOverParaproGridLevel, 0)),
      INDEX('Wage Grid'!I$14:I$56, MATCH($W54, ListGridLevel, 0))), 0)</f>
        <v>0</v>
      </c>
      <c r="AA54" s="353">
        <f>IFERROR(IF(AND($A54="Layered-Over", OR($W54="14-P",$W54="15-P",$W54="16-P",$W54="17-P",$W54="18-P",$W54="19-P",$W54="20-P")),
      INDEX('Wage Grid'!P$14:P$20, MATCH($W54, ListLayeredOverParaproGridLevel, 0)),
      INDEX('Wage Grid'!J$14:J$56, MATCH($W54, ListGridLevel, 0))), 0)</f>
        <v>0</v>
      </c>
      <c r="AB54" s="353">
        <f t="shared" si="7"/>
        <v>0</v>
      </c>
      <c r="AC54" s="353">
        <f t="shared" si="8"/>
        <v>0</v>
      </c>
    </row>
    <row r="55" spans="1:29" ht="15" customHeight="1" x14ac:dyDescent="0.25">
      <c r="A55" s="244"/>
      <c r="B55" s="63"/>
      <c r="C55" s="245"/>
      <c r="D55" s="69"/>
      <c r="E55" s="246"/>
      <c r="F55" s="850" t="str">
        <f t="shared" si="3"/>
        <v/>
      </c>
      <c r="G55" s="847"/>
      <c r="H55" s="246"/>
      <c r="I55" s="196"/>
      <c r="J55" s="235"/>
      <c r="K55" s="251" t="str">
        <f t="shared" si="6"/>
        <v/>
      </c>
      <c r="L55" s="218"/>
      <c r="M55" s="219"/>
      <c r="N55" s="219"/>
      <c r="O55" s="220"/>
      <c r="P55" s="196"/>
      <c r="Q55" s="183"/>
      <c r="R55" s="942"/>
      <c r="S55" s="943"/>
      <c r="T55" s="944"/>
      <c r="U55" s="806">
        <f>_xlfn.IFNA(IF($A55="Layered-Over",INDEX('Wage Grid'!$D$14:$D$80,MATCH($B55,ListBargainingUnit,0)),IF($C55=0,INDEX('Wage Grid'!$C$14:$C$80,MATCH($B55,ListBargainingUnit,0)),$C55)),0)</f>
        <v>0</v>
      </c>
      <c r="V55" s="806">
        <f>_xlfn.IFNA(IF($A55="Layered-Over",INDEX('Wage Grid'!$D$14:$D$80,MATCH($D55,ListBargainingUnit,0)),IF($E55=0,INDEX('Wage Grid'!$C$14:$C$80,MATCH($D55,ListBargainingUnit,0)),$E55)),0)</f>
        <v>0</v>
      </c>
      <c r="W55" s="806">
        <f t="shared" si="5"/>
        <v>0</v>
      </c>
      <c r="X55" s="353">
        <f>IFERROR(IF(AND($A55="Layered-Over", OR($W55="14-P",$W55="15-P",$W55="16-P",$W55="17-P",$W55="18-P",$W55="19-P",$W55="20-P")),
      INDEX('Wage Grid'!M$14:M$20, MATCH(W55, ListLayeredOverParaproGridLevel, 0)),
      INDEX('Wage Grid'!G$14:G$56, MATCH(W55, ListGridLevel, 0))), 0)</f>
        <v>0</v>
      </c>
      <c r="Y55" s="353">
        <f>IFERROR(IF(AND($A55="Layered-Over", OR($W55="14-P",$W55="15-P",$W55="16-P",$W55="17-P",$W55="18-P",$W55="19-P",$W55="20-P")),
      INDEX('Wage Grid'!N$14:N$20, MATCH($W55, ListLayeredOverParaproGridLevel, 0)),
      INDEX('Wage Grid'!H$14:H$56, MATCH($W55, ListGridLevel, 0))), 0)</f>
        <v>0</v>
      </c>
      <c r="Z55" s="353">
        <f>IFERROR(IF(AND($A55="Layered-Over", OR($W55="14-P",$W55="15-P",$W55="16-P",$W55="17-P",$W55="18-P",$W55="19-P",$W55="20-P")),
      INDEX('Wage Grid'!O$14:O$20, MATCH($W55, ListLayeredOverParaproGridLevel, 0)),
      INDEX('Wage Grid'!I$14:I$56, MATCH($W55, ListGridLevel, 0))), 0)</f>
        <v>0</v>
      </c>
      <c r="AA55" s="353">
        <f>IFERROR(IF(AND($A55="Layered-Over", OR($W55="14-P",$W55="15-P",$W55="16-P",$W55="17-P",$W55="18-P",$W55="19-P",$W55="20-P")),
      INDEX('Wage Grid'!P$14:P$20, MATCH($W55, ListLayeredOverParaproGridLevel, 0)),
      INDEX('Wage Grid'!J$14:J$56, MATCH($W55, ListGridLevel, 0))), 0)</f>
        <v>0</v>
      </c>
      <c r="AB55" s="353">
        <f t="shared" si="7"/>
        <v>0</v>
      </c>
      <c r="AC55" s="353">
        <f t="shared" si="8"/>
        <v>0</v>
      </c>
    </row>
    <row r="56" spans="1:29" ht="15" customHeight="1" x14ac:dyDescent="0.25">
      <c r="A56" s="244"/>
      <c r="B56" s="63"/>
      <c r="C56" s="245"/>
      <c r="D56" s="69"/>
      <c r="E56" s="246"/>
      <c r="F56" s="850" t="str">
        <f t="shared" si="3"/>
        <v/>
      </c>
      <c r="G56" s="847"/>
      <c r="H56" s="246"/>
      <c r="I56" s="196"/>
      <c r="J56" s="235"/>
      <c r="K56" s="251" t="str">
        <f t="shared" si="6"/>
        <v/>
      </c>
      <c r="L56" s="218"/>
      <c r="M56" s="219"/>
      <c r="N56" s="219"/>
      <c r="O56" s="220"/>
      <c r="P56" s="196"/>
      <c r="Q56" s="183"/>
      <c r="R56" s="942"/>
      <c r="S56" s="943"/>
      <c r="T56" s="944"/>
      <c r="U56" s="806">
        <f>_xlfn.IFNA(IF($A56="Layered-Over",INDEX('Wage Grid'!$D$14:$D$80,MATCH($B56,ListBargainingUnit,0)),IF($C56=0,INDEX('Wage Grid'!$C$14:$C$80,MATCH($B56,ListBargainingUnit,0)),$C56)),0)</f>
        <v>0</v>
      </c>
      <c r="V56" s="806">
        <f>_xlfn.IFNA(IF($A56="Layered-Over",INDEX('Wage Grid'!$D$14:$D$80,MATCH($D56,ListBargainingUnit,0)),IF($E56=0,INDEX('Wage Grid'!$C$14:$C$80,MATCH($D56,ListBargainingUnit,0)),$E56)),0)</f>
        <v>0</v>
      </c>
      <c r="W56" s="806">
        <f t="shared" si="5"/>
        <v>0</v>
      </c>
      <c r="X56" s="353">
        <f>IFERROR(IF(AND($A56="Layered-Over", OR($W56="14-P",$W56="15-P",$W56="16-P",$W56="17-P",$W56="18-P",$W56="19-P",$W56="20-P")),
      INDEX('Wage Grid'!M$14:M$20, MATCH(W56, ListLayeredOverParaproGridLevel, 0)),
      INDEX('Wage Grid'!G$14:G$56, MATCH(W56, ListGridLevel, 0))), 0)</f>
        <v>0</v>
      </c>
      <c r="Y56" s="353">
        <f>IFERROR(IF(AND($A56="Layered-Over", OR($W56="14-P",$W56="15-P",$W56="16-P",$W56="17-P",$W56="18-P",$W56="19-P",$W56="20-P")),
      INDEX('Wage Grid'!N$14:N$20, MATCH($W56, ListLayeredOverParaproGridLevel, 0)),
      INDEX('Wage Grid'!H$14:H$56, MATCH($W56, ListGridLevel, 0))), 0)</f>
        <v>0</v>
      </c>
      <c r="Z56" s="353">
        <f>IFERROR(IF(AND($A56="Layered-Over", OR($W56="14-P",$W56="15-P",$W56="16-P",$W56="17-P",$W56="18-P",$W56="19-P",$W56="20-P")),
      INDEX('Wage Grid'!O$14:O$20, MATCH($W56, ListLayeredOverParaproGridLevel, 0)),
      INDEX('Wage Grid'!I$14:I$56, MATCH($W56, ListGridLevel, 0))), 0)</f>
        <v>0</v>
      </c>
      <c r="AA56" s="353">
        <f>IFERROR(IF(AND($A56="Layered-Over", OR($W56="14-P",$W56="15-P",$W56="16-P",$W56="17-P",$W56="18-P",$W56="19-P",$W56="20-P")),
      INDEX('Wage Grid'!P$14:P$20, MATCH($W56, ListLayeredOverParaproGridLevel, 0)),
      INDEX('Wage Grid'!J$14:J$56, MATCH($W56, ListGridLevel, 0))), 0)</f>
        <v>0</v>
      </c>
      <c r="AB56" s="353">
        <f t="shared" si="7"/>
        <v>0</v>
      </c>
      <c r="AC56" s="353">
        <f t="shared" si="8"/>
        <v>0</v>
      </c>
    </row>
    <row r="57" spans="1:29" ht="15" customHeight="1" x14ac:dyDescent="0.25">
      <c r="A57" s="244"/>
      <c r="B57" s="63"/>
      <c r="C57" s="245"/>
      <c r="D57" s="69"/>
      <c r="E57" s="246"/>
      <c r="F57" s="850" t="str">
        <f t="shared" si="3"/>
        <v/>
      </c>
      <c r="G57" s="847"/>
      <c r="H57" s="246"/>
      <c r="I57" s="196"/>
      <c r="J57" s="235"/>
      <c r="K57" s="251" t="str">
        <f t="shared" si="6"/>
        <v/>
      </c>
      <c r="L57" s="218"/>
      <c r="M57" s="219"/>
      <c r="N57" s="219"/>
      <c r="O57" s="220"/>
      <c r="P57" s="196"/>
      <c r="Q57" s="183"/>
      <c r="R57" s="942"/>
      <c r="S57" s="943"/>
      <c r="T57" s="944"/>
      <c r="U57" s="806">
        <f>_xlfn.IFNA(IF($A57="Layered-Over",INDEX('Wage Grid'!$D$14:$D$80,MATCH($B57,ListBargainingUnit,0)),IF($C57=0,INDEX('Wage Grid'!$C$14:$C$80,MATCH($B57,ListBargainingUnit,0)),$C57)),0)</f>
        <v>0</v>
      </c>
      <c r="V57" s="806">
        <f>_xlfn.IFNA(IF($A57="Layered-Over",INDEX('Wage Grid'!$D$14:$D$80,MATCH($D57,ListBargainingUnit,0)),IF($E57=0,INDEX('Wage Grid'!$C$14:$C$80,MATCH($D57,ListBargainingUnit,0)),$E57)),0)</f>
        <v>0</v>
      </c>
      <c r="W57" s="806">
        <f t="shared" si="5"/>
        <v>0</v>
      </c>
      <c r="X57" s="353">
        <f>IFERROR(IF(AND($A57="Layered-Over", OR($W57="14-P",$W57="15-P",$W57="16-P",$W57="17-P",$W57="18-P",$W57="19-P",$W57="20-P")),
      INDEX('Wage Grid'!M$14:M$20, MATCH(W57, ListLayeredOverParaproGridLevel, 0)),
      INDEX('Wage Grid'!G$14:G$56, MATCH(W57, ListGridLevel, 0))), 0)</f>
        <v>0</v>
      </c>
      <c r="Y57" s="353">
        <f>IFERROR(IF(AND($A57="Layered-Over", OR($W57="14-P",$W57="15-P",$W57="16-P",$W57="17-P",$W57="18-P",$W57="19-P",$W57="20-P")),
      INDEX('Wage Grid'!N$14:N$20, MATCH($W57, ListLayeredOverParaproGridLevel, 0)),
      INDEX('Wage Grid'!H$14:H$56, MATCH($W57, ListGridLevel, 0))), 0)</f>
        <v>0</v>
      </c>
      <c r="Z57" s="353">
        <f>IFERROR(IF(AND($A57="Layered-Over", OR($W57="14-P",$W57="15-P",$W57="16-P",$W57="17-P",$W57="18-P",$W57="19-P",$W57="20-P")),
      INDEX('Wage Grid'!O$14:O$20, MATCH($W57, ListLayeredOverParaproGridLevel, 0)),
      INDEX('Wage Grid'!I$14:I$56, MATCH($W57, ListGridLevel, 0))), 0)</f>
        <v>0</v>
      </c>
      <c r="AA57" s="353">
        <f>IFERROR(IF(AND($A57="Layered-Over", OR($W57="14-P",$W57="15-P",$W57="16-P",$W57="17-P",$W57="18-P",$W57="19-P",$W57="20-P")),
      INDEX('Wage Grid'!P$14:P$20, MATCH($W57, ListLayeredOverParaproGridLevel, 0)),
      INDEX('Wage Grid'!J$14:J$56, MATCH($W57, ListGridLevel, 0))), 0)</f>
        <v>0</v>
      </c>
      <c r="AB57" s="353">
        <f t="shared" si="7"/>
        <v>0</v>
      </c>
      <c r="AC57" s="353">
        <f t="shared" si="8"/>
        <v>0</v>
      </c>
    </row>
    <row r="58" spans="1:29" ht="15" customHeight="1" x14ac:dyDescent="0.25">
      <c r="A58" s="244"/>
      <c r="B58" s="63"/>
      <c r="C58" s="245"/>
      <c r="D58" s="69"/>
      <c r="E58" s="246"/>
      <c r="F58" s="850" t="str">
        <f t="shared" si="3"/>
        <v/>
      </c>
      <c r="G58" s="847"/>
      <c r="H58" s="246"/>
      <c r="I58" s="196"/>
      <c r="J58" s="235"/>
      <c r="K58" s="251" t="str">
        <f t="shared" si="6"/>
        <v/>
      </c>
      <c r="L58" s="218"/>
      <c r="M58" s="219"/>
      <c r="N58" s="219"/>
      <c r="O58" s="220"/>
      <c r="P58" s="196"/>
      <c r="Q58" s="183"/>
      <c r="R58" s="942"/>
      <c r="S58" s="943"/>
      <c r="T58" s="944"/>
      <c r="U58" s="806">
        <f>_xlfn.IFNA(IF($A58="Layered-Over",INDEX('Wage Grid'!$D$14:$D$80,MATCH($B58,ListBargainingUnit,0)),IF($C58=0,INDEX('Wage Grid'!$C$14:$C$80,MATCH($B58,ListBargainingUnit,0)),$C58)),0)</f>
        <v>0</v>
      </c>
      <c r="V58" s="806">
        <f>_xlfn.IFNA(IF($A58="Layered-Over",INDEX('Wage Grid'!$D$14:$D$80,MATCH($D58,ListBargainingUnit,0)),IF($E58=0,INDEX('Wage Grid'!$C$14:$C$80,MATCH($D58,ListBargainingUnit,0)),$E58)),0)</f>
        <v>0</v>
      </c>
      <c r="W58" s="806">
        <f t="shared" si="5"/>
        <v>0</v>
      </c>
      <c r="X58" s="353">
        <f>IFERROR(IF(AND($A58="Layered-Over", OR($W58="14-P",$W58="15-P",$W58="16-P",$W58="17-P",$W58="18-P",$W58="19-P",$W58="20-P")),
      INDEX('Wage Grid'!M$14:M$20, MATCH(W58, ListLayeredOverParaproGridLevel, 0)),
      INDEX('Wage Grid'!G$14:G$56, MATCH(W58, ListGridLevel, 0))), 0)</f>
        <v>0</v>
      </c>
      <c r="Y58" s="353">
        <f>IFERROR(IF(AND($A58="Layered-Over", OR($W58="14-P",$W58="15-P",$W58="16-P",$W58="17-P",$W58="18-P",$W58="19-P",$W58="20-P")),
      INDEX('Wage Grid'!N$14:N$20, MATCH($W58, ListLayeredOverParaproGridLevel, 0)),
      INDEX('Wage Grid'!H$14:H$56, MATCH($W58, ListGridLevel, 0))), 0)</f>
        <v>0</v>
      </c>
      <c r="Z58" s="353">
        <f>IFERROR(IF(AND($A58="Layered-Over", OR($W58="14-P",$W58="15-P",$W58="16-P",$W58="17-P",$W58="18-P",$W58="19-P",$W58="20-P")),
      INDEX('Wage Grid'!O$14:O$20, MATCH($W58, ListLayeredOverParaproGridLevel, 0)),
      INDEX('Wage Grid'!I$14:I$56, MATCH($W58, ListGridLevel, 0))), 0)</f>
        <v>0</v>
      </c>
      <c r="AA58" s="353">
        <f>IFERROR(IF(AND($A58="Layered-Over", OR($W58="14-P",$W58="15-P",$W58="16-P",$W58="17-P",$W58="18-P",$W58="19-P",$W58="20-P")),
      INDEX('Wage Grid'!P$14:P$20, MATCH($W58, ListLayeredOverParaproGridLevel, 0)),
      INDEX('Wage Grid'!J$14:J$56, MATCH($W58, ListGridLevel, 0))), 0)</f>
        <v>0</v>
      </c>
      <c r="AB58" s="353">
        <f t="shared" si="7"/>
        <v>0</v>
      </c>
      <c r="AC58" s="353">
        <f t="shared" si="8"/>
        <v>0</v>
      </c>
    </row>
    <row r="59" spans="1:29" ht="15" customHeight="1" x14ac:dyDescent="0.25">
      <c r="A59" s="244"/>
      <c r="B59" s="63"/>
      <c r="C59" s="245"/>
      <c r="D59" s="69"/>
      <c r="E59" s="246"/>
      <c r="F59" s="850" t="str">
        <f t="shared" si="3"/>
        <v/>
      </c>
      <c r="G59" s="847"/>
      <c r="H59" s="246"/>
      <c r="I59" s="196"/>
      <c r="J59" s="235"/>
      <c r="K59" s="251" t="str">
        <f t="shared" si="6"/>
        <v/>
      </c>
      <c r="L59" s="218"/>
      <c r="M59" s="219"/>
      <c r="N59" s="219"/>
      <c r="O59" s="220"/>
      <c r="P59" s="196"/>
      <c r="Q59" s="183"/>
      <c r="R59" s="942"/>
      <c r="S59" s="943"/>
      <c r="T59" s="944"/>
      <c r="U59" s="806">
        <f>_xlfn.IFNA(IF($A59="Layered-Over",INDEX('Wage Grid'!$D$14:$D$80,MATCH($B59,ListBargainingUnit,0)),IF($C59=0,INDEX('Wage Grid'!$C$14:$C$80,MATCH($B59,ListBargainingUnit,0)),$C59)),0)</f>
        <v>0</v>
      </c>
      <c r="V59" s="806">
        <f>_xlfn.IFNA(IF($A59="Layered-Over",INDEX('Wage Grid'!$D$14:$D$80,MATCH($D59,ListBargainingUnit,0)),IF($E59=0,INDEX('Wage Grid'!$C$14:$C$80,MATCH($D59,ListBargainingUnit,0)),$E59)),0)</f>
        <v>0</v>
      </c>
      <c r="W59" s="806">
        <f t="shared" si="5"/>
        <v>0</v>
      </c>
      <c r="X59" s="353">
        <f>IFERROR(IF(AND($A59="Layered-Over", OR($W59="14-P",$W59="15-P",$W59="16-P",$W59="17-P",$W59="18-P",$W59="19-P",$W59="20-P")),
      INDEX('Wage Grid'!M$14:M$20, MATCH(W59, ListLayeredOverParaproGridLevel, 0)),
      INDEX('Wage Grid'!G$14:G$56, MATCH(W59, ListGridLevel, 0))), 0)</f>
        <v>0</v>
      </c>
      <c r="Y59" s="353">
        <f>IFERROR(IF(AND($A59="Layered-Over", OR($W59="14-P",$W59="15-P",$W59="16-P",$W59="17-P",$W59="18-P",$W59="19-P",$W59="20-P")),
      INDEX('Wage Grid'!N$14:N$20, MATCH($W59, ListLayeredOverParaproGridLevel, 0)),
      INDEX('Wage Grid'!H$14:H$56, MATCH($W59, ListGridLevel, 0))), 0)</f>
        <v>0</v>
      </c>
      <c r="Z59" s="353">
        <f>IFERROR(IF(AND($A59="Layered-Over", OR($W59="14-P",$W59="15-P",$W59="16-P",$W59="17-P",$W59="18-P",$W59="19-P",$W59="20-P")),
      INDEX('Wage Grid'!O$14:O$20, MATCH($W59, ListLayeredOverParaproGridLevel, 0)),
      INDEX('Wage Grid'!I$14:I$56, MATCH($W59, ListGridLevel, 0))), 0)</f>
        <v>0</v>
      </c>
      <c r="AA59" s="353">
        <f>IFERROR(IF(AND($A59="Layered-Over", OR($W59="14-P",$W59="15-P",$W59="16-P",$W59="17-P",$W59="18-P",$W59="19-P",$W59="20-P")),
      INDEX('Wage Grid'!P$14:P$20, MATCH($W59, ListLayeredOverParaproGridLevel, 0)),
      INDEX('Wage Grid'!J$14:J$56, MATCH($W59, ListGridLevel, 0))), 0)</f>
        <v>0</v>
      </c>
      <c r="AB59" s="353">
        <f t="shared" si="7"/>
        <v>0</v>
      </c>
      <c r="AC59" s="353">
        <f t="shared" si="8"/>
        <v>0</v>
      </c>
    </row>
    <row r="60" spans="1:29" ht="15" customHeight="1" x14ac:dyDescent="0.25">
      <c r="A60" s="244"/>
      <c r="B60" s="63"/>
      <c r="C60" s="245"/>
      <c r="D60" s="69"/>
      <c r="E60" s="246"/>
      <c r="F60" s="850" t="str">
        <f t="shared" si="3"/>
        <v/>
      </c>
      <c r="G60" s="847"/>
      <c r="H60" s="246"/>
      <c r="I60" s="196"/>
      <c r="J60" s="235"/>
      <c r="K60" s="251" t="str">
        <f t="shared" si="6"/>
        <v/>
      </c>
      <c r="L60" s="218"/>
      <c r="M60" s="219"/>
      <c r="N60" s="219"/>
      <c r="O60" s="220"/>
      <c r="P60" s="196"/>
      <c r="Q60" s="183"/>
      <c r="R60" s="942"/>
      <c r="S60" s="943"/>
      <c r="T60" s="944"/>
      <c r="U60" s="806">
        <f>_xlfn.IFNA(IF($A60="Layered-Over",INDEX('Wage Grid'!$D$14:$D$80,MATCH($B60,ListBargainingUnit,0)),IF($C60=0,INDEX('Wage Grid'!$C$14:$C$80,MATCH($B60,ListBargainingUnit,0)),$C60)),0)</f>
        <v>0</v>
      </c>
      <c r="V60" s="806">
        <f>_xlfn.IFNA(IF($A60="Layered-Over",INDEX('Wage Grid'!$D$14:$D$80,MATCH($D60,ListBargainingUnit,0)),IF($E60=0,INDEX('Wage Grid'!$C$14:$C$80,MATCH($D60,ListBargainingUnit,0)),$E60)),0)</f>
        <v>0</v>
      </c>
      <c r="W60" s="806">
        <f t="shared" si="5"/>
        <v>0</v>
      </c>
      <c r="X60" s="353">
        <f>IFERROR(IF(AND($A60="Layered-Over", OR($W60="14-P",$W60="15-P",$W60="16-P",$W60="17-P",$W60="18-P",$W60="19-P",$W60="20-P")),
      INDEX('Wage Grid'!M$14:M$20, MATCH(W60, ListLayeredOverParaproGridLevel, 0)),
      INDEX('Wage Grid'!G$14:G$56, MATCH(W60, ListGridLevel, 0))), 0)</f>
        <v>0</v>
      </c>
      <c r="Y60" s="353">
        <f>IFERROR(IF(AND($A60="Layered-Over", OR($W60="14-P",$W60="15-P",$W60="16-P",$W60="17-P",$W60="18-P",$W60="19-P",$W60="20-P")),
      INDEX('Wage Grid'!N$14:N$20, MATCH($W60, ListLayeredOverParaproGridLevel, 0)),
      INDEX('Wage Grid'!H$14:H$56, MATCH($W60, ListGridLevel, 0))), 0)</f>
        <v>0</v>
      </c>
      <c r="Z60" s="353">
        <f>IFERROR(IF(AND($A60="Layered-Over", OR($W60="14-P",$W60="15-P",$W60="16-P",$W60="17-P",$W60="18-P",$W60="19-P",$W60="20-P")),
      INDEX('Wage Grid'!O$14:O$20, MATCH($W60, ListLayeredOverParaproGridLevel, 0)),
      INDEX('Wage Grid'!I$14:I$56, MATCH($W60, ListGridLevel, 0))), 0)</f>
        <v>0</v>
      </c>
      <c r="AA60" s="353">
        <f>IFERROR(IF(AND($A60="Layered-Over", OR($W60="14-P",$W60="15-P",$W60="16-P",$W60="17-P",$W60="18-P",$W60="19-P",$W60="20-P")),
      INDEX('Wage Grid'!P$14:P$20, MATCH($W60, ListLayeredOverParaproGridLevel, 0)),
      INDEX('Wage Grid'!J$14:J$56, MATCH($W60, ListGridLevel, 0))), 0)</f>
        <v>0</v>
      </c>
      <c r="AB60" s="353">
        <f t="shared" si="7"/>
        <v>0</v>
      </c>
      <c r="AC60" s="353">
        <f t="shared" si="8"/>
        <v>0</v>
      </c>
    </row>
    <row r="61" spans="1:29" ht="15" customHeight="1" x14ac:dyDescent="0.25">
      <c r="A61" s="244"/>
      <c r="B61" s="63"/>
      <c r="C61" s="245"/>
      <c r="D61" s="69"/>
      <c r="E61" s="246"/>
      <c r="F61" s="850" t="str">
        <f t="shared" si="3"/>
        <v/>
      </c>
      <c r="G61" s="847"/>
      <c r="H61" s="246"/>
      <c r="I61" s="196"/>
      <c r="J61" s="235"/>
      <c r="K61" s="251" t="str">
        <f t="shared" si="6"/>
        <v/>
      </c>
      <c r="L61" s="218"/>
      <c r="M61" s="219"/>
      <c r="N61" s="219"/>
      <c r="O61" s="220"/>
      <c r="P61" s="196"/>
      <c r="Q61" s="183"/>
      <c r="R61" s="942"/>
      <c r="S61" s="943"/>
      <c r="T61" s="944"/>
      <c r="U61" s="806">
        <f>_xlfn.IFNA(IF($A61="Layered-Over",INDEX('Wage Grid'!$D$14:$D$80,MATCH($B61,ListBargainingUnit,0)),IF($C61=0,INDEX('Wage Grid'!$C$14:$C$80,MATCH($B61,ListBargainingUnit,0)),$C61)),0)</f>
        <v>0</v>
      </c>
      <c r="V61" s="806">
        <f>_xlfn.IFNA(IF($A61="Layered-Over",INDEX('Wage Grid'!$D$14:$D$80,MATCH($D61,ListBargainingUnit,0)),IF($E61=0,INDEX('Wage Grid'!$C$14:$C$80,MATCH($D61,ListBargainingUnit,0)),$E61)),0)</f>
        <v>0</v>
      </c>
      <c r="W61" s="806">
        <f t="shared" si="5"/>
        <v>0</v>
      </c>
      <c r="X61" s="353">
        <f>IFERROR(IF(AND($A61="Layered-Over", OR($W61="14-P",$W61="15-P",$W61="16-P",$W61="17-P",$W61="18-P",$W61="19-P",$W61="20-P")),
      INDEX('Wage Grid'!M$14:M$20, MATCH(W61, ListLayeredOverParaproGridLevel, 0)),
      INDEX('Wage Grid'!G$14:G$56, MATCH(W61, ListGridLevel, 0))), 0)</f>
        <v>0</v>
      </c>
      <c r="Y61" s="353">
        <f>IFERROR(IF(AND($A61="Layered-Over", OR($W61="14-P",$W61="15-P",$W61="16-P",$W61="17-P",$W61="18-P",$W61="19-P",$W61="20-P")),
      INDEX('Wage Grid'!N$14:N$20, MATCH($W61, ListLayeredOverParaproGridLevel, 0)),
      INDEX('Wage Grid'!H$14:H$56, MATCH($W61, ListGridLevel, 0))), 0)</f>
        <v>0</v>
      </c>
      <c r="Z61" s="353">
        <f>IFERROR(IF(AND($A61="Layered-Over", OR($W61="14-P",$W61="15-P",$W61="16-P",$W61="17-P",$W61="18-P",$W61="19-P",$W61="20-P")),
      INDEX('Wage Grid'!O$14:O$20, MATCH($W61, ListLayeredOverParaproGridLevel, 0)),
      INDEX('Wage Grid'!I$14:I$56, MATCH($W61, ListGridLevel, 0))), 0)</f>
        <v>0</v>
      </c>
      <c r="AA61" s="353">
        <f>IFERROR(IF(AND($A61="Layered-Over", OR($W61="14-P",$W61="15-P",$W61="16-P",$W61="17-P",$W61="18-P",$W61="19-P",$W61="20-P")),
      INDEX('Wage Grid'!P$14:P$20, MATCH($W61, ListLayeredOverParaproGridLevel, 0)),
      INDEX('Wage Grid'!J$14:J$56, MATCH($W61, ListGridLevel, 0))), 0)</f>
        <v>0</v>
      </c>
      <c r="AB61" s="353">
        <f t="shared" si="7"/>
        <v>0</v>
      </c>
      <c r="AC61" s="353">
        <f t="shared" si="8"/>
        <v>0</v>
      </c>
    </row>
    <row r="62" spans="1:29" ht="15" customHeight="1" x14ac:dyDescent="0.25">
      <c r="A62" s="244"/>
      <c r="B62" s="63"/>
      <c r="C62" s="245"/>
      <c r="D62" s="69"/>
      <c r="E62" s="246"/>
      <c r="F62" s="850" t="str">
        <f t="shared" si="3"/>
        <v/>
      </c>
      <c r="G62" s="847"/>
      <c r="H62" s="246"/>
      <c r="I62" s="196"/>
      <c r="J62" s="235"/>
      <c r="K62" s="251" t="str">
        <f t="shared" si="6"/>
        <v/>
      </c>
      <c r="L62" s="218"/>
      <c r="M62" s="219"/>
      <c r="N62" s="219"/>
      <c r="O62" s="220"/>
      <c r="P62" s="196"/>
      <c r="Q62" s="183"/>
      <c r="R62" s="942"/>
      <c r="S62" s="943"/>
      <c r="T62" s="944"/>
      <c r="U62" s="806">
        <f>_xlfn.IFNA(IF($A62="Layered-Over",INDEX('Wage Grid'!$D$14:$D$80,MATCH($B62,ListBargainingUnit,0)),IF($C62=0,INDEX('Wage Grid'!$C$14:$C$80,MATCH($B62,ListBargainingUnit,0)),$C62)),0)</f>
        <v>0</v>
      </c>
      <c r="V62" s="806">
        <f>_xlfn.IFNA(IF($A62="Layered-Over",INDEX('Wage Grid'!$D$14:$D$80,MATCH($D62,ListBargainingUnit,0)),IF($E62=0,INDEX('Wage Grid'!$C$14:$C$80,MATCH($D62,ListBargainingUnit,0)),$E62)),0)</f>
        <v>0</v>
      </c>
      <c r="W62" s="806">
        <f t="shared" si="5"/>
        <v>0</v>
      </c>
      <c r="X62" s="353">
        <f>IFERROR(IF(AND($A62="Layered-Over", OR($W62="14-P",$W62="15-P",$W62="16-P",$W62="17-P",$W62="18-P",$W62="19-P",$W62="20-P")),
      INDEX('Wage Grid'!M$14:M$20, MATCH(W62, ListLayeredOverParaproGridLevel, 0)),
      INDEX('Wage Grid'!G$14:G$56, MATCH(W62, ListGridLevel, 0))), 0)</f>
        <v>0</v>
      </c>
      <c r="Y62" s="353">
        <f>IFERROR(IF(AND($A62="Layered-Over", OR($W62="14-P",$W62="15-P",$W62="16-P",$W62="17-P",$W62="18-P",$W62="19-P",$W62="20-P")),
      INDEX('Wage Grid'!N$14:N$20, MATCH($W62, ListLayeredOverParaproGridLevel, 0)),
      INDEX('Wage Grid'!H$14:H$56, MATCH($W62, ListGridLevel, 0))), 0)</f>
        <v>0</v>
      </c>
      <c r="Z62" s="353">
        <f>IFERROR(IF(AND($A62="Layered-Over", OR($W62="14-P",$W62="15-P",$W62="16-P",$W62="17-P",$W62="18-P",$W62="19-P",$W62="20-P")),
      INDEX('Wage Grid'!O$14:O$20, MATCH($W62, ListLayeredOverParaproGridLevel, 0)),
      INDEX('Wage Grid'!I$14:I$56, MATCH($W62, ListGridLevel, 0))), 0)</f>
        <v>0</v>
      </c>
      <c r="AA62" s="353">
        <f>IFERROR(IF(AND($A62="Layered-Over", OR($W62="14-P",$W62="15-P",$W62="16-P",$W62="17-P",$W62="18-P",$W62="19-P",$W62="20-P")),
      INDEX('Wage Grid'!P$14:P$20, MATCH($W62, ListLayeredOverParaproGridLevel, 0)),
      INDEX('Wage Grid'!J$14:J$56, MATCH($W62, ListGridLevel, 0))), 0)</f>
        <v>0</v>
      </c>
      <c r="AB62" s="353">
        <f t="shared" si="7"/>
        <v>0</v>
      </c>
      <c r="AC62" s="353">
        <f t="shared" si="8"/>
        <v>0</v>
      </c>
    </row>
    <row r="63" spans="1:29" ht="15" customHeight="1" x14ac:dyDescent="0.25">
      <c r="A63" s="244"/>
      <c r="B63" s="63"/>
      <c r="C63" s="245"/>
      <c r="D63" s="69"/>
      <c r="E63" s="246"/>
      <c r="F63" s="850" t="str">
        <f t="shared" si="3"/>
        <v/>
      </c>
      <c r="G63" s="847"/>
      <c r="H63" s="246"/>
      <c r="I63" s="196"/>
      <c r="J63" s="235"/>
      <c r="K63" s="251" t="str">
        <f t="shared" si="6"/>
        <v/>
      </c>
      <c r="L63" s="218"/>
      <c r="M63" s="219"/>
      <c r="N63" s="219"/>
      <c r="O63" s="220"/>
      <c r="P63" s="196"/>
      <c r="Q63" s="183"/>
      <c r="R63" s="942"/>
      <c r="S63" s="943"/>
      <c r="T63" s="944"/>
      <c r="U63" s="806">
        <f>_xlfn.IFNA(IF($A63="Layered-Over",INDEX('Wage Grid'!$D$14:$D$80,MATCH($B63,ListBargainingUnit,0)),IF($C63=0,INDEX('Wage Grid'!$C$14:$C$80,MATCH($B63,ListBargainingUnit,0)),$C63)),0)</f>
        <v>0</v>
      </c>
      <c r="V63" s="806">
        <f>_xlfn.IFNA(IF($A63="Layered-Over",INDEX('Wage Grid'!$D$14:$D$80,MATCH($D63,ListBargainingUnit,0)),IF($E63=0,INDEX('Wage Grid'!$C$14:$C$80,MATCH($D63,ListBargainingUnit,0)),$E63)),0)</f>
        <v>0</v>
      </c>
      <c r="W63" s="806">
        <f t="shared" si="5"/>
        <v>0</v>
      </c>
      <c r="X63" s="353">
        <f>IFERROR(IF(AND($A63="Layered-Over", OR($W63="14-P",$W63="15-P",$W63="16-P",$W63="17-P",$W63="18-P",$W63="19-P",$W63="20-P")),
      INDEX('Wage Grid'!M$14:M$20, MATCH(W63, ListLayeredOverParaproGridLevel, 0)),
      INDEX('Wage Grid'!G$14:G$56, MATCH(W63, ListGridLevel, 0))), 0)</f>
        <v>0</v>
      </c>
      <c r="Y63" s="353">
        <f>IFERROR(IF(AND($A63="Layered-Over", OR($W63="14-P",$W63="15-P",$W63="16-P",$W63="17-P",$W63="18-P",$W63="19-P",$W63="20-P")),
      INDEX('Wage Grid'!N$14:N$20, MATCH($W63, ListLayeredOverParaproGridLevel, 0)),
      INDEX('Wage Grid'!H$14:H$56, MATCH($W63, ListGridLevel, 0))), 0)</f>
        <v>0</v>
      </c>
      <c r="Z63" s="353">
        <f>IFERROR(IF(AND($A63="Layered-Over", OR($W63="14-P",$W63="15-P",$W63="16-P",$W63="17-P",$W63="18-P",$W63="19-P",$W63="20-P")),
      INDEX('Wage Grid'!O$14:O$20, MATCH($W63, ListLayeredOverParaproGridLevel, 0)),
      INDEX('Wage Grid'!I$14:I$56, MATCH($W63, ListGridLevel, 0))), 0)</f>
        <v>0</v>
      </c>
      <c r="AA63" s="353">
        <f>IFERROR(IF(AND($A63="Layered-Over", OR($W63="14-P",$W63="15-P",$W63="16-P",$W63="17-P",$W63="18-P",$W63="19-P",$W63="20-P")),
      INDEX('Wage Grid'!P$14:P$20, MATCH($W63, ListLayeredOverParaproGridLevel, 0)),
      INDEX('Wage Grid'!J$14:J$56, MATCH($W63, ListGridLevel, 0))), 0)</f>
        <v>0</v>
      </c>
      <c r="AB63" s="353">
        <f t="shared" si="7"/>
        <v>0</v>
      </c>
      <c r="AC63" s="353">
        <f t="shared" si="8"/>
        <v>0</v>
      </c>
    </row>
    <row r="64" spans="1:29" ht="15" customHeight="1" x14ac:dyDescent="0.25">
      <c r="A64" s="244"/>
      <c r="B64" s="63"/>
      <c r="C64" s="245"/>
      <c r="D64" s="69"/>
      <c r="E64" s="246"/>
      <c r="F64" s="850" t="str">
        <f t="shared" si="3"/>
        <v/>
      </c>
      <c r="G64" s="847"/>
      <c r="H64" s="246"/>
      <c r="I64" s="196"/>
      <c r="J64" s="235"/>
      <c r="K64" s="251" t="str">
        <f t="shared" si="6"/>
        <v/>
      </c>
      <c r="L64" s="218"/>
      <c r="M64" s="219"/>
      <c r="N64" s="219"/>
      <c r="O64" s="220"/>
      <c r="P64" s="196"/>
      <c r="Q64" s="183"/>
      <c r="R64" s="942"/>
      <c r="S64" s="943"/>
      <c r="T64" s="944"/>
      <c r="U64" s="806">
        <f>_xlfn.IFNA(IF($A64="Layered-Over",INDEX('Wage Grid'!$D$14:$D$80,MATCH($B64,ListBargainingUnit,0)),IF($C64=0,INDEX('Wage Grid'!$C$14:$C$80,MATCH($B64,ListBargainingUnit,0)),$C64)),0)</f>
        <v>0</v>
      </c>
      <c r="V64" s="806">
        <f>_xlfn.IFNA(IF($A64="Layered-Over",INDEX('Wage Grid'!$D$14:$D$80,MATCH($D64,ListBargainingUnit,0)),IF($E64=0,INDEX('Wage Grid'!$C$14:$C$80,MATCH($D64,ListBargainingUnit,0)),$E64)),0)</f>
        <v>0</v>
      </c>
      <c r="W64" s="806">
        <f t="shared" si="5"/>
        <v>0</v>
      </c>
      <c r="X64" s="353">
        <f>IFERROR(IF(AND($A64="Layered-Over", OR($W64="14-P",$W64="15-P",$W64="16-P",$W64="17-P",$W64="18-P",$W64="19-P",$W64="20-P")),
      INDEX('Wage Grid'!M$14:M$20, MATCH(W64, ListLayeredOverParaproGridLevel, 0)),
      INDEX('Wage Grid'!G$14:G$56, MATCH(W64, ListGridLevel, 0))), 0)</f>
        <v>0</v>
      </c>
      <c r="Y64" s="353">
        <f>IFERROR(IF(AND($A64="Layered-Over", OR($W64="14-P",$W64="15-P",$W64="16-P",$W64="17-P",$W64="18-P",$W64="19-P",$W64="20-P")),
      INDEX('Wage Grid'!N$14:N$20, MATCH($W64, ListLayeredOverParaproGridLevel, 0)),
      INDEX('Wage Grid'!H$14:H$56, MATCH($W64, ListGridLevel, 0))), 0)</f>
        <v>0</v>
      </c>
      <c r="Z64" s="353">
        <f>IFERROR(IF(AND($A64="Layered-Over", OR($W64="14-P",$W64="15-P",$W64="16-P",$W64="17-P",$W64="18-P",$W64="19-P",$W64="20-P")),
      INDEX('Wage Grid'!O$14:O$20, MATCH($W64, ListLayeredOverParaproGridLevel, 0)),
      INDEX('Wage Grid'!I$14:I$56, MATCH($W64, ListGridLevel, 0))), 0)</f>
        <v>0</v>
      </c>
      <c r="AA64" s="353">
        <f>IFERROR(IF(AND($A64="Layered-Over", OR($W64="14-P",$W64="15-P",$W64="16-P",$W64="17-P",$W64="18-P",$W64="19-P",$W64="20-P")),
      INDEX('Wage Grid'!P$14:P$20, MATCH($W64, ListLayeredOverParaproGridLevel, 0)),
      INDEX('Wage Grid'!J$14:J$56, MATCH($W64, ListGridLevel, 0))), 0)</f>
        <v>0</v>
      </c>
      <c r="AB64" s="353">
        <f t="shared" si="7"/>
        <v>0</v>
      </c>
      <c r="AC64" s="353">
        <f t="shared" si="8"/>
        <v>0</v>
      </c>
    </row>
    <row r="65" spans="1:29" ht="15" customHeight="1" x14ac:dyDescent="0.25">
      <c r="A65" s="244"/>
      <c r="B65" s="63"/>
      <c r="C65" s="245"/>
      <c r="D65" s="69"/>
      <c r="E65" s="246"/>
      <c r="F65" s="850" t="str">
        <f t="shared" si="3"/>
        <v/>
      </c>
      <c r="G65" s="847"/>
      <c r="H65" s="246"/>
      <c r="I65" s="196"/>
      <c r="J65" s="235"/>
      <c r="K65" s="251" t="str">
        <f t="shared" si="6"/>
        <v/>
      </c>
      <c r="L65" s="218"/>
      <c r="M65" s="219"/>
      <c r="N65" s="219"/>
      <c r="O65" s="220"/>
      <c r="P65" s="196"/>
      <c r="Q65" s="183"/>
      <c r="R65" s="942"/>
      <c r="S65" s="943"/>
      <c r="T65" s="944"/>
      <c r="U65" s="806">
        <f>_xlfn.IFNA(IF($A65="Layered-Over",INDEX('Wage Grid'!$D$14:$D$80,MATCH($B65,ListBargainingUnit,0)),IF($C65=0,INDEX('Wage Grid'!$C$14:$C$80,MATCH($B65,ListBargainingUnit,0)),$C65)),0)</f>
        <v>0</v>
      </c>
      <c r="V65" s="806">
        <f>_xlfn.IFNA(IF($A65="Layered-Over",INDEX('Wage Grid'!$D$14:$D$80,MATCH($D65,ListBargainingUnit,0)),IF($E65=0,INDEX('Wage Grid'!$C$14:$C$80,MATCH($D65,ListBargainingUnit,0)),$E65)),0)</f>
        <v>0</v>
      </c>
      <c r="W65" s="806">
        <f t="shared" si="5"/>
        <v>0</v>
      </c>
      <c r="X65" s="353">
        <f>IFERROR(IF(AND($A65="Layered-Over", OR($W65="14-P",$W65="15-P",$W65="16-P",$W65="17-P",$W65="18-P",$W65="19-P",$W65="20-P")),
      INDEX('Wage Grid'!M$14:M$20, MATCH(W65, ListLayeredOverParaproGridLevel, 0)),
      INDEX('Wage Grid'!G$14:G$56, MATCH(W65, ListGridLevel, 0))), 0)</f>
        <v>0</v>
      </c>
      <c r="Y65" s="353">
        <f>IFERROR(IF(AND($A65="Layered-Over", OR($W65="14-P",$W65="15-P",$W65="16-P",$W65="17-P",$W65="18-P",$W65="19-P",$W65="20-P")),
      INDEX('Wage Grid'!N$14:N$20, MATCH($W65, ListLayeredOverParaproGridLevel, 0)),
      INDEX('Wage Grid'!H$14:H$56, MATCH($W65, ListGridLevel, 0))), 0)</f>
        <v>0</v>
      </c>
      <c r="Z65" s="353">
        <f>IFERROR(IF(AND($A65="Layered-Over", OR($W65="14-P",$W65="15-P",$W65="16-P",$W65="17-P",$W65="18-P",$W65="19-P",$W65="20-P")),
      INDEX('Wage Grid'!O$14:O$20, MATCH($W65, ListLayeredOverParaproGridLevel, 0)),
      INDEX('Wage Grid'!I$14:I$56, MATCH($W65, ListGridLevel, 0))), 0)</f>
        <v>0</v>
      </c>
      <c r="AA65" s="353">
        <f>IFERROR(IF(AND($A65="Layered-Over", OR($W65="14-P",$W65="15-P",$W65="16-P",$W65="17-P",$W65="18-P",$W65="19-P",$W65="20-P")),
      INDEX('Wage Grid'!P$14:P$20, MATCH($W65, ListLayeredOverParaproGridLevel, 0)),
      INDEX('Wage Grid'!J$14:J$56, MATCH($W65, ListGridLevel, 0))), 0)</f>
        <v>0</v>
      </c>
      <c r="AB65" s="353">
        <f t="shared" si="7"/>
        <v>0</v>
      </c>
      <c r="AC65" s="353">
        <f t="shared" si="8"/>
        <v>0</v>
      </c>
    </row>
    <row r="66" spans="1:29" ht="15" customHeight="1" x14ac:dyDescent="0.25">
      <c r="A66" s="244"/>
      <c r="B66" s="63"/>
      <c r="C66" s="245"/>
      <c r="D66" s="69"/>
      <c r="E66" s="246"/>
      <c r="F66" s="850" t="str">
        <f t="shared" si="3"/>
        <v/>
      </c>
      <c r="G66" s="847"/>
      <c r="H66" s="246"/>
      <c r="I66" s="196"/>
      <c r="J66" s="235"/>
      <c r="K66" s="251" t="str">
        <f t="shared" si="6"/>
        <v/>
      </c>
      <c r="L66" s="218"/>
      <c r="M66" s="219"/>
      <c r="N66" s="219"/>
      <c r="O66" s="220"/>
      <c r="P66" s="196"/>
      <c r="Q66" s="183"/>
      <c r="R66" s="942"/>
      <c r="S66" s="943"/>
      <c r="T66" s="944"/>
      <c r="U66" s="806">
        <f>_xlfn.IFNA(IF($A66="Layered-Over",INDEX('Wage Grid'!$D$14:$D$80,MATCH($B66,ListBargainingUnit,0)),IF($C66=0,INDEX('Wage Grid'!$C$14:$C$80,MATCH($B66,ListBargainingUnit,0)),$C66)),0)</f>
        <v>0</v>
      </c>
      <c r="V66" s="806">
        <f>_xlfn.IFNA(IF($A66="Layered-Over",INDEX('Wage Grid'!$D$14:$D$80,MATCH($D66,ListBargainingUnit,0)),IF($E66=0,INDEX('Wage Grid'!$C$14:$C$80,MATCH($D66,ListBargainingUnit,0)),$E66)),0)</f>
        <v>0</v>
      </c>
      <c r="W66" s="806">
        <f t="shared" si="5"/>
        <v>0</v>
      </c>
      <c r="X66" s="353">
        <f>IFERROR(IF(AND($A66="Layered-Over", OR($W66="14-P",$W66="15-P",$W66="16-P",$W66="17-P",$W66="18-P",$W66="19-P",$W66="20-P")),
      INDEX('Wage Grid'!M$14:M$20, MATCH(W66, ListLayeredOverParaproGridLevel, 0)),
      INDEX('Wage Grid'!G$14:G$56, MATCH(W66, ListGridLevel, 0))), 0)</f>
        <v>0</v>
      </c>
      <c r="Y66" s="353">
        <f>IFERROR(IF(AND($A66="Layered-Over", OR($W66="14-P",$W66="15-P",$W66="16-P",$W66="17-P",$W66="18-P",$W66="19-P",$W66="20-P")),
      INDEX('Wage Grid'!N$14:N$20, MATCH($W66, ListLayeredOverParaproGridLevel, 0)),
      INDEX('Wage Grid'!H$14:H$56, MATCH($W66, ListGridLevel, 0))), 0)</f>
        <v>0</v>
      </c>
      <c r="Z66" s="353">
        <f>IFERROR(IF(AND($A66="Layered-Over", OR($W66="14-P",$W66="15-P",$W66="16-P",$W66="17-P",$W66="18-P",$W66="19-P",$W66="20-P")),
      INDEX('Wage Grid'!O$14:O$20, MATCH($W66, ListLayeredOverParaproGridLevel, 0)),
      INDEX('Wage Grid'!I$14:I$56, MATCH($W66, ListGridLevel, 0))), 0)</f>
        <v>0</v>
      </c>
      <c r="AA66" s="353">
        <f>IFERROR(IF(AND($A66="Layered-Over", OR($W66="14-P",$W66="15-P",$W66="16-P",$W66="17-P",$W66="18-P",$W66="19-P",$W66="20-P")),
      INDEX('Wage Grid'!P$14:P$20, MATCH($W66, ListLayeredOverParaproGridLevel, 0)),
      INDEX('Wage Grid'!J$14:J$56, MATCH($W66, ListGridLevel, 0))), 0)</f>
        <v>0</v>
      </c>
      <c r="AB66" s="353">
        <f t="shared" si="7"/>
        <v>0</v>
      </c>
      <c r="AC66" s="353">
        <f t="shared" si="8"/>
        <v>0</v>
      </c>
    </row>
    <row r="67" spans="1:29" ht="15" customHeight="1" x14ac:dyDescent="0.25">
      <c r="A67" s="244"/>
      <c r="B67" s="63"/>
      <c r="C67" s="245"/>
      <c r="D67" s="69"/>
      <c r="E67" s="246"/>
      <c r="F67" s="850" t="str">
        <f t="shared" si="3"/>
        <v/>
      </c>
      <c r="G67" s="847"/>
      <c r="H67" s="246"/>
      <c r="I67" s="196"/>
      <c r="J67" s="235"/>
      <c r="K67" s="251" t="str">
        <f t="shared" si="6"/>
        <v/>
      </c>
      <c r="L67" s="218"/>
      <c r="M67" s="219"/>
      <c r="N67" s="219"/>
      <c r="O67" s="220"/>
      <c r="P67" s="196"/>
      <c r="Q67" s="183"/>
      <c r="R67" s="942"/>
      <c r="S67" s="943"/>
      <c r="T67" s="944"/>
      <c r="U67" s="806">
        <f>_xlfn.IFNA(IF($A67="Layered-Over",INDEX('Wage Grid'!$D$14:$D$80,MATCH($B67,ListBargainingUnit,0)),IF($C67=0,INDEX('Wage Grid'!$C$14:$C$80,MATCH($B67,ListBargainingUnit,0)),$C67)),0)</f>
        <v>0</v>
      </c>
      <c r="V67" s="806">
        <f>_xlfn.IFNA(IF($A67="Layered-Over",INDEX('Wage Grid'!$D$14:$D$80,MATCH($D67,ListBargainingUnit,0)),IF($E67=0,INDEX('Wage Grid'!$C$14:$C$80,MATCH($D67,ListBargainingUnit,0)),$E67)),0)</f>
        <v>0</v>
      </c>
      <c r="W67" s="806">
        <f t="shared" si="5"/>
        <v>0</v>
      </c>
      <c r="X67" s="353">
        <f>IFERROR(IF(AND($A67="Layered-Over", OR($W67="14-P",$W67="15-P",$W67="16-P",$W67="17-P",$W67="18-P",$W67="19-P",$W67="20-P")),
      INDEX('Wage Grid'!M$14:M$20, MATCH(W67, ListLayeredOverParaproGridLevel, 0)),
      INDEX('Wage Grid'!G$14:G$56, MATCH(W67, ListGridLevel, 0))), 0)</f>
        <v>0</v>
      </c>
      <c r="Y67" s="353">
        <f>IFERROR(IF(AND($A67="Layered-Over", OR($W67="14-P",$W67="15-P",$W67="16-P",$W67="17-P",$W67="18-P",$W67="19-P",$W67="20-P")),
      INDEX('Wage Grid'!N$14:N$20, MATCH($W67, ListLayeredOverParaproGridLevel, 0)),
      INDEX('Wage Grid'!H$14:H$56, MATCH($W67, ListGridLevel, 0))), 0)</f>
        <v>0</v>
      </c>
      <c r="Z67" s="353">
        <f>IFERROR(IF(AND($A67="Layered-Over", OR($W67="14-P",$W67="15-P",$W67="16-P",$W67="17-P",$W67="18-P",$W67="19-P",$W67="20-P")),
      INDEX('Wage Grid'!O$14:O$20, MATCH($W67, ListLayeredOverParaproGridLevel, 0)),
      INDEX('Wage Grid'!I$14:I$56, MATCH($W67, ListGridLevel, 0))), 0)</f>
        <v>0</v>
      </c>
      <c r="AA67" s="353">
        <f>IFERROR(IF(AND($A67="Layered-Over", OR($W67="14-P",$W67="15-P",$W67="16-P",$W67="17-P",$W67="18-P",$W67="19-P",$W67="20-P")),
      INDEX('Wage Grid'!P$14:P$20, MATCH($W67, ListLayeredOverParaproGridLevel, 0)),
      INDEX('Wage Grid'!J$14:J$56, MATCH($W67, ListGridLevel, 0))), 0)</f>
        <v>0</v>
      </c>
      <c r="AB67" s="353">
        <f t="shared" si="7"/>
        <v>0</v>
      </c>
      <c r="AC67" s="353">
        <f t="shared" si="8"/>
        <v>0</v>
      </c>
    </row>
    <row r="68" spans="1:29" ht="15" customHeight="1" x14ac:dyDescent="0.25">
      <c r="A68" s="244"/>
      <c r="B68" s="63"/>
      <c r="C68" s="245"/>
      <c r="D68" s="69"/>
      <c r="E68" s="246"/>
      <c r="F68" s="850" t="str">
        <f t="shared" si="3"/>
        <v/>
      </c>
      <c r="G68" s="847"/>
      <c r="H68" s="246"/>
      <c r="I68" s="196"/>
      <c r="J68" s="235"/>
      <c r="K68" s="251" t="str">
        <f t="shared" si="6"/>
        <v/>
      </c>
      <c r="L68" s="218"/>
      <c r="M68" s="219"/>
      <c r="N68" s="219"/>
      <c r="O68" s="220"/>
      <c r="P68" s="196"/>
      <c r="Q68" s="183"/>
      <c r="R68" s="942"/>
      <c r="S68" s="943"/>
      <c r="T68" s="944"/>
      <c r="U68" s="806">
        <f>_xlfn.IFNA(IF($A68="Layered-Over",INDEX('Wage Grid'!$D$14:$D$80,MATCH($B68,ListBargainingUnit,0)),IF($C68=0,INDEX('Wage Grid'!$C$14:$C$80,MATCH($B68,ListBargainingUnit,0)),$C68)),0)</f>
        <v>0</v>
      </c>
      <c r="V68" s="806">
        <f>_xlfn.IFNA(IF($A68="Layered-Over",INDEX('Wage Grid'!$D$14:$D$80,MATCH($D68,ListBargainingUnit,0)),IF($E68=0,INDEX('Wage Grid'!$C$14:$C$80,MATCH($D68,ListBargainingUnit,0)),$E68)),0)</f>
        <v>0</v>
      </c>
      <c r="W68" s="806">
        <f t="shared" si="5"/>
        <v>0</v>
      </c>
      <c r="X68" s="353">
        <f>IFERROR(IF(AND($A68="Layered-Over", OR($W68="14-P",$W68="15-P",$W68="16-P",$W68="17-P",$W68="18-P",$W68="19-P",$W68="20-P")),
      INDEX('Wage Grid'!M$14:M$20, MATCH(W68, ListLayeredOverParaproGridLevel, 0)),
      INDEX('Wage Grid'!G$14:G$56, MATCH(W68, ListGridLevel, 0))), 0)</f>
        <v>0</v>
      </c>
      <c r="Y68" s="353">
        <f>IFERROR(IF(AND($A68="Layered-Over", OR($W68="14-P",$W68="15-P",$W68="16-P",$W68="17-P",$W68="18-P",$W68="19-P",$W68="20-P")),
      INDEX('Wage Grid'!N$14:N$20, MATCH($W68, ListLayeredOverParaproGridLevel, 0)),
      INDEX('Wage Grid'!H$14:H$56, MATCH($W68, ListGridLevel, 0))), 0)</f>
        <v>0</v>
      </c>
      <c r="Z68" s="353">
        <f>IFERROR(IF(AND($A68="Layered-Over", OR($W68="14-P",$W68="15-P",$W68="16-P",$W68="17-P",$W68="18-P",$W68="19-P",$W68="20-P")),
      INDEX('Wage Grid'!O$14:O$20, MATCH($W68, ListLayeredOverParaproGridLevel, 0)),
      INDEX('Wage Grid'!I$14:I$56, MATCH($W68, ListGridLevel, 0))), 0)</f>
        <v>0</v>
      </c>
      <c r="AA68" s="353">
        <f>IFERROR(IF(AND($A68="Layered-Over", OR($W68="14-P",$W68="15-P",$W68="16-P",$W68="17-P",$W68="18-P",$W68="19-P",$W68="20-P")),
      INDEX('Wage Grid'!P$14:P$20, MATCH($W68, ListLayeredOverParaproGridLevel, 0)),
      INDEX('Wage Grid'!J$14:J$56, MATCH($W68, ListGridLevel, 0))), 0)</f>
        <v>0</v>
      </c>
      <c r="AB68" s="353">
        <f t="shared" si="7"/>
        <v>0</v>
      </c>
      <c r="AC68" s="353">
        <f t="shared" si="8"/>
        <v>0</v>
      </c>
    </row>
    <row r="69" spans="1:29" ht="15" customHeight="1" x14ac:dyDescent="0.25">
      <c r="A69" s="244"/>
      <c r="B69" s="63"/>
      <c r="C69" s="245"/>
      <c r="D69" s="69"/>
      <c r="E69" s="246"/>
      <c r="F69" s="850" t="str">
        <f t="shared" si="3"/>
        <v/>
      </c>
      <c r="G69" s="847"/>
      <c r="H69" s="246"/>
      <c r="I69" s="196"/>
      <c r="J69" s="235"/>
      <c r="K69" s="251" t="str">
        <f t="shared" si="6"/>
        <v/>
      </c>
      <c r="L69" s="218"/>
      <c r="M69" s="219"/>
      <c r="N69" s="219"/>
      <c r="O69" s="220"/>
      <c r="P69" s="196"/>
      <c r="Q69" s="183"/>
      <c r="R69" s="942"/>
      <c r="S69" s="943"/>
      <c r="T69" s="944"/>
      <c r="U69" s="806">
        <f>_xlfn.IFNA(IF($A69="Layered-Over",INDEX('Wage Grid'!$D$14:$D$80,MATCH($B69,ListBargainingUnit,0)),IF($C69=0,INDEX('Wage Grid'!$C$14:$C$80,MATCH($B69,ListBargainingUnit,0)),$C69)),0)</f>
        <v>0</v>
      </c>
      <c r="V69" s="806">
        <f>_xlfn.IFNA(IF($A69="Layered-Over",INDEX('Wage Grid'!$D$14:$D$80,MATCH($D69,ListBargainingUnit,0)),IF($E69=0,INDEX('Wage Grid'!$C$14:$C$80,MATCH($D69,ListBargainingUnit,0)),$E69)),0)</f>
        <v>0</v>
      </c>
      <c r="W69" s="806">
        <f t="shared" si="5"/>
        <v>0</v>
      </c>
      <c r="X69" s="353">
        <f>IFERROR(IF(AND($A69="Layered-Over", OR($W69="14-P",$W69="15-P",$W69="16-P",$W69="17-P",$W69="18-P",$W69="19-P",$W69="20-P")),
      INDEX('Wage Grid'!M$14:M$20, MATCH(W69, ListLayeredOverParaproGridLevel, 0)),
      INDEX('Wage Grid'!G$14:G$56, MATCH(W69, ListGridLevel, 0))), 0)</f>
        <v>0</v>
      </c>
      <c r="Y69" s="353">
        <f>IFERROR(IF(AND($A69="Layered-Over", OR($W69="14-P",$W69="15-P",$W69="16-P",$W69="17-P",$W69="18-P",$W69="19-P",$W69="20-P")),
      INDEX('Wage Grid'!N$14:N$20, MATCH($W69, ListLayeredOverParaproGridLevel, 0)),
      INDEX('Wage Grid'!H$14:H$56, MATCH($W69, ListGridLevel, 0))), 0)</f>
        <v>0</v>
      </c>
      <c r="Z69" s="353">
        <f>IFERROR(IF(AND($A69="Layered-Over", OR($W69="14-P",$W69="15-P",$W69="16-P",$W69="17-P",$W69="18-P",$W69="19-P",$W69="20-P")),
      INDEX('Wage Grid'!O$14:O$20, MATCH($W69, ListLayeredOverParaproGridLevel, 0)),
      INDEX('Wage Grid'!I$14:I$56, MATCH($W69, ListGridLevel, 0))), 0)</f>
        <v>0</v>
      </c>
      <c r="AA69" s="353">
        <f>IFERROR(IF(AND($A69="Layered-Over", OR($W69="14-P",$W69="15-P",$W69="16-P",$W69="17-P",$W69="18-P",$W69="19-P",$W69="20-P")),
      INDEX('Wage Grid'!P$14:P$20, MATCH($W69, ListLayeredOverParaproGridLevel, 0)),
      INDEX('Wage Grid'!J$14:J$56, MATCH($W69, ListGridLevel, 0))), 0)</f>
        <v>0</v>
      </c>
      <c r="AB69" s="353">
        <f t="shared" si="7"/>
        <v>0</v>
      </c>
      <c r="AC69" s="353">
        <f t="shared" si="8"/>
        <v>0</v>
      </c>
    </row>
    <row r="70" spans="1:29" ht="15" customHeight="1" x14ac:dyDescent="0.25">
      <c r="A70" s="244"/>
      <c r="B70" s="63"/>
      <c r="C70" s="245"/>
      <c r="D70" s="69"/>
      <c r="E70" s="246"/>
      <c r="F70" s="850" t="str">
        <f t="shared" si="3"/>
        <v/>
      </c>
      <c r="G70" s="847"/>
      <c r="H70" s="246"/>
      <c r="I70" s="196"/>
      <c r="J70" s="235"/>
      <c r="K70" s="251" t="str">
        <f t="shared" si="6"/>
        <v/>
      </c>
      <c r="L70" s="218"/>
      <c r="M70" s="219"/>
      <c r="N70" s="219"/>
      <c r="O70" s="220"/>
      <c r="P70" s="196"/>
      <c r="Q70" s="183"/>
      <c r="R70" s="942"/>
      <c r="S70" s="943"/>
      <c r="T70" s="944"/>
      <c r="U70" s="806">
        <f>_xlfn.IFNA(IF($A70="Layered-Over",INDEX('Wage Grid'!$D$14:$D$80,MATCH($B70,ListBargainingUnit,0)),IF($C70=0,INDEX('Wage Grid'!$C$14:$C$80,MATCH($B70,ListBargainingUnit,0)),$C70)),0)</f>
        <v>0</v>
      </c>
      <c r="V70" s="806">
        <f>_xlfn.IFNA(IF($A70="Layered-Over",INDEX('Wage Grid'!$D$14:$D$80,MATCH($D70,ListBargainingUnit,0)),IF($E70=0,INDEX('Wage Grid'!$C$14:$C$80,MATCH($D70,ListBargainingUnit,0)),$E70)),0)</f>
        <v>0</v>
      </c>
      <c r="W70" s="806">
        <f t="shared" si="5"/>
        <v>0</v>
      </c>
      <c r="X70" s="353">
        <f>IFERROR(IF(AND($A70="Layered-Over", OR($W70="14-P",$W70="15-P",$W70="16-P",$W70="17-P",$W70="18-P",$W70="19-P",$W70="20-P")),
      INDEX('Wage Grid'!M$14:M$20, MATCH(W70, ListLayeredOverParaproGridLevel, 0)),
      INDEX('Wage Grid'!G$14:G$56, MATCH(W70, ListGridLevel, 0))), 0)</f>
        <v>0</v>
      </c>
      <c r="Y70" s="353">
        <f>IFERROR(IF(AND($A70="Layered-Over", OR($W70="14-P",$W70="15-P",$W70="16-P",$W70="17-P",$W70="18-P",$W70="19-P",$W70="20-P")),
      INDEX('Wage Grid'!N$14:N$20, MATCH($W70, ListLayeredOverParaproGridLevel, 0)),
      INDEX('Wage Grid'!H$14:H$56, MATCH($W70, ListGridLevel, 0))), 0)</f>
        <v>0</v>
      </c>
      <c r="Z70" s="353">
        <f>IFERROR(IF(AND($A70="Layered-Over", OR($W70="14-P",$W70="15-P",$W70="16-P",$W70="17-P",$W70="18-P",$W70="19-P",$W70="20-P")),
      INDEX('Wage Grid'!O$14:O$20, MATCH($W70, ListLayeredOverParaproGridLevel, 0)),
      INDEX('Wage Grid'!I$14:I$56, MATCH($W70, ListGridLevel, 0))), 0)</f>
        <v>0</v>
      </c>
      <c r="AA70" s="353">
        <f>IFERROR(IF(AND($A70="Layered-Over", OR($W70="14-P",$W70="15-P",$W70="16-P",$W70="17-P",$W70="18-P",$W70="19-P",$W70="20-P")),
      INDEX('Wage Grid'!P$14:P$20, MATCH($W70, ListLayeredOverParaproGridLevel, 0)),
      INDEX('Wage Grid'!J$14:J$56, MATCH($W70, ListGridLevel, 0))), 0)</f>
        <v>0</v>
      </c>
      <c r="AB70" s="353">
        <f t="shared" si="7"/>
        <v>0</v>
      </c>
      <c r="AC70" s="353">
        <f t="shared" si="8"/>
        <v>0</v>
      </c>
    </row>
    <row r="71" spans="1:29" ht="15" customHeight="1" x14ac:dyDescent="0.25">
      <c r="A71" s="244"/>
      <c r="B71" s="63"/>
      <c r="C71" s="245"/>
      <c r="D71" s="69"/>
      <c r="E71" s="246"/>
      <c r="F71" s="850" t="str">
        <f t="shared" si="3"/>
        <v/>
      </c>
      <c r="G71" s="847"/>
      <c r="H71" s="246"/>
      <c r="I71" s="196"/>
      <c r="J71" s="235"/>
      <c r="K71" s="251" t="str">
        <f t="shared" si="6"/>
        <v/>
      </c>
      <c r="L71" s="218"/>
      <c r="M71" s="219"/>
      <c r="N71" s="219"/>
      <c r="O71" s="220"/>
      <c r="P71" s="196"/>
      <c r="Q71" s="183"/>
      <c r="R71" s="942"/>
      <c r="S71" s="943"/>
      <c r="T71" s="944"/>
      <c r="U71" s="806">
        <f>_xlfn.IFNA(IF($A71="Layered-Over",INDEX('Wage Grid'!$D$14:$D$80,MATCH($B71,ListBargainingUnit,0)),IF($C71=0,INDEX('Wage Grid'!$C$14:$C$80,MATCH($B71,ListBargainingUnit,0)),$C71)),0)</f>
        <v>0</v>
      </c>
      <c r="V71" s="806">
        <f>_xlfn.IFNA(IF($A71="Layered-Over",INDEX('Wage Grid'!$D$14:$D$80,MATCH($D71,ListBargainingUnit,0)),IF($E71=0,INDEX('Wage Grid'!$C$14:$C$80,MATCH($D71,ListBargainingUnit,0)),$E71)),0)</f>
        <v>0</v>
      </c>
      <c r="W71" s="806">
        <f t="shared" si="5"/>
        <v>0</v>
      </c>
      <c r="X71" s="353">
        <f>IFERROR(IF(AND($A71="Layered-Over", OR($W71="14-P",$W71="15-P",$W71="16-P",$W71="17-P",$W71="18-P",$W71="19-P",$W71="20-P")),
      INDEX('Wage Grid'!M$14:M$20, MATCH(W71, ListLayeredOverParaproGridLevel, 0)),
      INDEX('Wage Grid'!G$14:G$56, MATCH(W71, ListGridLevel, 0))), 0)</f>
        <v>0</v>
      </c>
      <c r="Y71" s="353">
        <f>IFERROR(IF(AND($A71="Layered-Over", OR($W71="14-P",$W71="15-P",$W71="16-P",$W71="17-P",$W71="18-P",$W71="19-P",$W71="20-P")),
      INDEX('Wage Grid'!N$14:N$20, MATCH($W71, ListLayeredOverParaproGridLevel, 0)),
      INDEX('Wage Grid'!H$14:H$56, MATCH($W71, ListGridLevel, 0))), 0)</f>
        <v>0</v>
      </c>
      <c r="Z71" s="353">
        <f>IFERROR(IF(AND($A71="Layered-Over", OR($W71="14-P",$W71="15-P",$W71="16-P",$W71="17-P",$W71="18-P",$W71="19-P",$W71="20-P")),
      INDEX('Wage Grid'!O$14:O$20, MATCH($W71, ListLayeredOverParaproGridLevel, 0)),
      INDEX('Wage Grid'!I$14:I$56, MATCH($W71, ListGridLevel, 0))), 0)</f>
        <v>0</v>
      </c>
      <c r="AA71" s="353">
        <f>IFERROR(IF(AND($A71="Layered-Over", OR($W71="14-P",$W71="15-P",$W71="16-P",$W71="17-P",$W71="18-P",$W71="19-P",$W71="20-P")),
      INDEX('Wage Grid'!P$14:P$20, MATCH($W71, ListLayeredOverParaproGridLevel, 0)),
      INDEX('Wage Grid'!J$14:J$56, MATCH($W71, ListGridLevel, 0))), 0)</f>
        <v>0</v>
      </c>
      <c r="AB71" s="353">
        <f t="shared" si="7"/>
        <v>0</v>
      </c>
      <c r="AC71" s="353">
        <f t="shared" si="8"/>
        <v>0</v>
      </c>
    </row>
    <row r="72" spans="1:29" ht="15" customHeight="1" x14ac:dyDescent="0.25">
      <c r="A72" s="244"/>
      <c r="B72" s="63"/>
      <c r="C72" s="245"/>
      <c r="D72" s="69"/>
      <c r="E72" s="246"/>
      <c r="F72" s="850" t="str">
        <f t="shared" si="3"/>
        <v/>
      </c>
      <c r="G72" s="847"/>
      <c r="H72" s="246"/>
      <c r="I72" s="196"/>
      <c r="J72" s="235"/>
      <c r="K72" s="251" t="str">
        <f t="shared" si="6"/>
        <v/>
      </c>
      <c r="L72" s="218"/>
      <c r="M72" s="219"/>
      <c r="N72" s="219"/>
      <c r="O72" s="220"/>
      <c r="P72" s="196"/>
      <c r="Q72" s="183"/>
      <c r="R72" s="942"/>
      <c r="S72" s="943"/>
      <c r="T72" s="944"/>
      <c r="U72" s="806">
        <f>_xlfn.IFNA(IF($A72="Layered-Over",INDEX('Wage Grid'!$D$14:$D$80,MATCH($B72,ListBargainingUnit,0)),IF($C72=0,INDEX('Wage Grid'!$C$14:$C$80,MATCH($B72,ListBargainingUnit,0)),$C72)),0)</f>
        <v>0</v>
      </c>
      <c r="V72" s="806">
        <f>_xlfn.IFNA(IF($A72="Layered-Over",INDEX('Wage Grid'!$D$14:$D$80,MATCH($D72,ListBargainingUnit,0)),IF($E72=0,INDEX('Wage Grid'!$C$14:$C$80,MATCH($D72,ListBargainingUnit,0)),$E72)),0)</f>
        <v>0</v>
      </c>
      <c r="W72" s="806">
        <f t="shared" si="5"/>
        <v>0</v>
      </c>
      <c r="X72" s="353">
        <f>IFERROR(IF(AND($A72="Layered-Over", OR($W72="14-P",$W72="15-P",$W72="16-P",$W72="17-P",$W72="18-P",$W72="19-P",$W72="20-P")),
      INDEX('Wage Grid'!M$14:M$20, MATCH(W72, ListLayeredOverParaproGridLevel, 0)),
      INDEX('Wage Grid'!G$14:G$56, MATCH(W72, ListGridLevel, 0))), 0)</f>
        <v>0</v>
      </c>
      <c r="Y72" s="353">
        <f>IFERROR(IF(AND($A72="Layered-Over", OR($W72="14-P",$W72="15-P",$W72="16-P",$W72="17-P",$W72="18-P",$W72="19-P",$W72="20-P")),
      INDEX('Wage Grid'!N$14:N$20, MATCH($W72, ListLayeredOverParaproGridLevel, 0)),
      INDEX('Wage Grid'!H$14:H$56, MATCH($W72, ListGridLevel, 0))), 0)</f>
        <v>0</v>
      </c>
      <c r="Z72" s="353">
        <f>IFERROR(IF(AND($A72="Layered-Over", OR($W72="14-P",$W72="15-P",$W72="16-P",$W72="17-P",$W72="18-P",$W72="19-P",$W72="20-P")),
      INDEX('Wage Grid'!O$14:O$20, MATCH($W72, ListLayeredOverParaproGridLevel, 0)),
      INDEX('Wage Grid'!I$14:I$56, MATCH($W72, ListGridLevel, 0))), 0)</f>
        <v>0</v>
      </c>
      <c r="AA72" s="353">
        <f>IFERROR(IF(AND($A72="Layered-Over", OR($W72="14-P",$W72="15-P",$W72="16-P",$W72="17-P",$W72="18-P",$W72="19-P",$W72="20-P")),
      INDEX('Wage Grid'!P$14:P$20, MATCH($W72, ListLayeredOverParaproGridLevel, 0)),
      INDEX('Wage Grid'!J$14:J$56, MATCH($W72, ListGridLevel, 0))), 0)</f>
        <v>0</v>
      </c>
      <c r="AB72" s="353">
        <f t="shared" si="7"/>
        <v>0</v>
      </c>
      <c r="AC72" s="353">
        <f t="shared" si="8"/>
        <v>0</v>
      </c>
    </row>
    <row r="73" spans="1:29" ht="15" customHeight="1" x14ac:dyDescent="0.25">
      <c r="A73" s="244"/>
      <c r="B73" s="63"/>
      <c r="C73" s="245"/>
      <c r="D73" s="69"/>
      <c r="E73" s="246"/>
      <c r="F73" s="850" t="str">
        <f t="shared" si="3"/>
        <v/>
      </c>
      <c r="G73" s="847"/>
      <c r="H73" s="246"/>
      <c r="I73" s="196"/>
      <c r="J73" s="235"/>
      <c r="K73" s="251" t="str">
        <f t="shared" si="6"/>
        <v/>
      </c>
      <c r="L73" s="218"/>
      <c r="M73" s="219"/>
      <c r="N73" s="219"/>
      <c r="O73" s="220"/>
      <c r="P73" s="196"/>
      <c r="Q73" s="183"/>
      <c r="R73" s="942"/>
      <c r="S73" s="943"/>
      <c r="T73" s="944"/>
      <c r="U73" s="806">
        <f>_xlfn.IFNA(IF($A73="Layered-Over",INDEX('Wage Grid'!$D$14:$D$80,MATCH($B73,ListBargainingUnit,0)),IF($C73=0,INDEX('Wage Grid'!$C$14:$C$80,MATCH($B73,ListBargainingUnit,0)),$C73)),0)</f>
        <v>0</v>
      </c>
      <c r="V73" s="806">
        <f>_xlfn.IFNA(IF($A73="Layered-Over",INDEX('Wage Grid'!$D$14:$D$80,MATCH($D73,ListBargainingUnit,0)),IF($E73=0,INDEX('Wage Grid'!$C$14:$C$80,MATCH($D73,ListBargainingUnit,0)),$E73)),0)</f>
        <v>0</v>
      </c>
      <c r="W73" s="806">
        <f t="shared" si="5"/>
        <v>0</v>
      </c>
      <c r="X73" s="353">
        <f>IFERROR(IF(AND($A73="Layered-Over", OR($W73="14-P",$W73="15-P",$W73="16-P",$W73="17-P",$W73="18-P",$W73="19-P",$W73="20-P")),
      INDEX('Wage Grid'!M$14:M$20, MATCH(W73, ListLayeredOverParaproGridLevel, 0)),
      INDEX('Wage Grid'!G$14:G$56, MATCH(W73, ListGridLevel, 0))), 0)</f>
        <v>0</v>
      </c>
      <c r="Y73" s="353">
        <f>IFERROR(IF(AND($A73="Layered-Over", OR($W73="14-P",$W73="15-P",$W73="16-P",$W73="17-P",$W73="18-P",$W73="19-P",$W73="20-P")),
      INDEX('Wage Grid'!N$14:N$20, MATCH($W73, ListLayeredOverParaproGridLevel, 0)),
      INDEX('Wage Grid'!H$14:H$56, MATCH($W73, ListGridLevel, 0))), 0)</f>
        <v>0</v>
      </c>
      <c r="Z73" s="353">
        <f>IFERROR(IF(AND($A73="Layered-Over", OR($W73="14-P",$W73="15-P",$W73="16-P",$W73="17-P",$W73="18-P",$W73="19-P",$W73="20-P")),
      INDEX('Wage Grid'!O$14:O$20, MATCH($W73, ListLayeredOverParaproGridLevel, 0)),
      INDEX('Wage Grid'!I$14:I$56, MATCH($W73, ListGridLevel, 0))), 0)</f>
        <v>0</v>
      </c>
      <c r="AA73" s="353">
        <f>IFERROR(IF(AND($A73="Layered-Over", OR($W73="14-P",$W73="15-P",$W73="16-P",$W73="17-P",$W73="18-P",$W73="19-P",$W73="20-P")),
      INDEX('Wage Grid'!P$14:P$20, MATCH($W73, ListLayeredOverParaproGridLevel, 0)),
      INDEX('Wage Grid'!J$14:J$56, MATCH($W73, ListGridLevel, 0))), 0)</f>
        <v>0</v>
      </c>
      <c r="AB73" s="353">
        <f t="shared" si="7"/>
        <v>0</v>
      </c>
      <c r="AC73" s="353">
        <f t="shared" si="8"/>
        <v>0</v>
      </c>
    </row>
    <row r="74" spans="1:29" ht="15" customHeight="1" x14ac:dyDescent="0.25">
      <c r="A74" s="244"/>
      <c r="B74" s="63"/>
      <c r="C74" s="245"/>
      <c r="D74" s="69"/>
      <c r="E74" s="246"/>
      <c r="F74" s="850" t="str">
        <f t="shared" si="3"/>
        <v/>
      </c>
      <c r="G74" s="847"/>
      <c r="H74" s="246"/>
      <c r="I74" s="196"/>
      <c r="J74" s="235"/>
      <c r="K74" s="251" t="str">
        <f t="shared" si="6"/>
        <v/>
      </c>
      <c r="L74" s="218"/>
      <c r="M74" s="219"/>
      <c r="N74" s="219"/>
      <c r="O74" s="220"/>
      <c r="P74" s="196"/>
      <c r="Q74" s="183"/>
      <c r="R74" s="942"/>
      <c r="S74" s="943"/>
      <c r="T74" s="944"/>
      <c r="U74" s="806">
        <f>_xlfn.IFNA(IF($A74="Layered-Over",INDEX('Wage Grid'!$D$14:$D$80,MATCH($B74,ListBargainingUnit,0)),IF($C74=0,INDEX('Wage Grid'!$C$14:$C$80,MATCH($B74,ListBargainingUnit,0)),$C74)),0)</f>
        <v>0</v>
      </c>
      <c r="V74" s="806">
        <f>_xlfn.IFNA(IF($A74="Layered-Over",INDEX('Wage Grid'!$D$14:$D$80,MATCH($D74,ListBargainingUnit,0)),IF($E74=0,INDEX('Wage Grid'!$C$14:$C$80,MATCH($D74,ListBargainingUnit,0)),$E74)),0)</f>
        <v>0</v>
      </c>
      <c r="W74" s="806">
        <f t="shared" si="5"/>
        <v>0</v>
      </c>
      <c r="X74" s="353">
        <f>IFERROR(IF(AND($A74="Layered-Over", OR($W74="14-P",$W74="15-P",$W74="16-P",$W74="17-P",$W74="18-P",$W74="19-P",$W74="20-P")),
      INDEX('Wage Grid'!M$14:M$20, MATCH(W74, ListLayeredOverParaproGridLevel, 0)),
      INDEX('Wage Grid'!G$14:G$56, MATCH(W74, ListGridLevel, 0))), 0)</f>
        <v>0</v>
      </c>
      <c r="Y74" s="353">
        <f>IFERROR(IF(AND($A74="Layered-Over", OR($W74="14-P",$W74="15-P",$W74="16-P",$W74="17-P",$W74="18-P",$W74="19-P",$W74="20-P")),
      INDEX('Wage Grid'!N$14:N$20, MATCH($W74, ListLayeredOverParaproGridLevel, 0)),
      INDEX('Wage Grid'!H$14:H$56, MATCH($W74, ListGridLevel, 0))), 0)</f>
        <v>0</v>
      </c>
      <c r="Z74" s="353">
        <f>IFERROR(IF(AND($A74="Layered-Over", OR($W74="14-P",$W74="15-P",$W74="16-P",$W74="17-P",$W74="18-P",$W74="19-P",$W74="20-P")),
      INDEX('Wage Grid'!O$14:O$20, MATCH($W74, ListLayeredOverParaproGridLevel, 0)),
      INDEX('Wage Grid'!I$14:I$56, MATCH($W74, ListGridLevel, 0))), 0)</f>
        <v>0</v>
      </c>
      <c r="AA74" s="353">
        <f>IFERROR(IF(AND($A74="Layered-Over", OR($W74="14-P",$W74="15-P",$W74="16-P",$W74="17-P",$W74="18-P",$W74="19-P",$W74="20-P")),
      INDEX('Wage Grid'!P$14:P$20, MATCH($W74, ListLayeredOverParaproGridLevel, 0)),
      INDEX('Wage Grid'!J$14:J$56, MATCH($W74, ListGridLevel, 0))), 0)</f>
        <v>0</v>
      </c>
      <c r="AB74" s="353">
        <f t="shared" si="7"/>
        <v>0</v>
      </c>
      <c r="AC74" s="353">
        <f t="shared" si="8"/>
        <v>0</v>
      </c>
    </row>
    <row r="75" spans="1:29" ht="15" customHeight="1" x14ac:dyDescent="0.25">
      <c r="A75" s="244"/>
      <c r="B75" s="63"/>
      <c r="C75" s="245"/>
      <c r="D75" s="69"/>
      <c r="E75" s="246"/>
      <c r="F75" s="850" t="str">
        <f t="shared" si="3"/>
        <v/>
      </c>
      <c r="G75" s="847"/>
      <c r="H75" s="246"/>
      <c r="I75" s="196"/>
      <c r="J75" s="235"/>
      <c r="K75" s="251" t="str">
        <f t="shared" si="6"/>
        <v/>
      </c>
      <c r="L75" s="218"/>
      <c r="M75" s="219"/>
      <c r="N75" s="219"/>
      <c r="O75" s="220"/>
      <c r="P75" s="196"/>
      <c r="Q75" s="183"/>
      <c r="R75" s="942"/>
      <c r="S75" s="943"/>
      <c r="T75" s="944"/>
      <c r="U75" s="806">
        <f>_xlfn.IFNA(IF($A75="Layered-Over",INDEX('Wage Grid'!$D$14:$D$80,MATCH($B75,ListBargainingUnit,0)),IF($C75=0,INDEX('Wage Grid'!$C$14:$C$80,MATCH($B75,ListBargainingUnit,0)),$C75)),0)</f>
        <v>0</v>
      </c>
      <c r="V75" s="806">
        <f>_xlfn.IFNA(IF($A75="Layered-Over",INDEX('Wage Grid'!$D$14:$D$80,MATCH($D75,ListBargainingUnit,0)),IF($E75=0,INDEX('Wage Grid'!$C$14:$C$80,MATCH($D75,ListBargainingUnit,0)),$E75)),0)</f>
        <v>0</v>
      </c>
      <c r="W75" s="806">
        <f t="shared" si="5"/>
        <v>0</v>
      </c>
      <c r="X75" s="353">
        <f>IFERROR(IF(AND($A75="Layered-Over", OR($W75="14-P",$W75="15-P",$W75="16-P",$W75="17-P",$W75="18-P",$W75="19-P",$W75="20-P")),
      INDEX('Wage Grid'!M$14:M$20, MATCH(W75, ListLayeredOverParaproGridLevel, 0)),
      INDEX('Wage Grid'!G$14:G$56, MATCH(W75, ListGridLevel, 0))), 0)</f>
        <v>0</v>
      </c>
      <c r="Y75" s="353">
        <f>IFERROR(IF(AND($A75="Layered-Over", OR($W75="14-P",$W75="15-P",$W75="16-P",$W75="17-P",$W75="18-P",$W75="19-P",$W75="20-P")),
      INDEX('Wage Grid'!N$14:N$20, MATCH($W75, ListLayeredOverParaproGridLevel, 0)),
      INDEX('Wage Grid'!H$14:H$56, MATCH($W75, ListGridLevel, 0))), 0)</f>
        <v>0</v>
      </c>
      <c r="Z75" s="353">
        <f>IFERROR(IF(AND($A75="Layered-Over", OR($W75="14-P",$W75="15-P",$W75="16-P",$W75="17-P",$W75="18-P",$W75="19-P",$W75="20-P")),
      INDEX('Wage Grid'!O$14:O$20, MATCH($W75, ListLayeredOverParaproGridLevel, 0)),
      INDEX('Wage Grid'!I$14:I$56, MATCH($W75, ListGridLevel, 0))), 0)</f>
        <v>0</v>
      </c>
      <c r="AA75" s="353">
        <f>IFERROR(IF(AND($A75="Layered-Over", OR($W75="14-P",$W75="15-P",$W75="16-P",$W75="17-P",$W75="18-P",$W75="19-P",$W75="20-P")),
      INDEX('Wage Grid'!P$14:P$20, MATCH($W75, ListLayeredOverParaproGridLevel, 0)),
      INDEX('Wage Grid'!J$14:J$56, MATCH($W75, ListGridLevel, 0))), 0)</f>
        <v>0</v>
      </c>
      <c r="AB75" s="353">
        <f t="shared" si="7"/>
        <v>0</v>
      </c>
      <c r="AC75" s="353">
        <f t="shared" si="8"/>
        <v>0</v>
      </c>
    </row>
    <row r="76" spans="1:29" ht="15" customHeight="1" x14ac:dyDescent="0.25">
      <c r="A76" s="244"/>
      <c r="B76" s="63"/>
      <c r="C76" s="245"/>
      <c r="D76" s="69"/>
      <c r="E76" s="246"/>
      <c r="F76" s="850" t="str">
        <f t="shared" si="3"/>
        <v/>
      </c>
      <c r="G76" s="847"/>
      <c r="H76" s="246"/>
      <c r="I76" s="196"/>
      <c r="J76" s="235"/>
      <c r="K76" s="251" t="str">
        <f t="shared" si="6"/>
        <v/>
      </c>
      <c r="L76" s="218"/>
      <c r="M76" s="219"/>
      <c r="N76" s="219"/>
      <c r="O76" s="220"/>
      <c r="P76" s="196"/>
      <c r="Q76" s="183"/>
      <c r="R76" s="942"/>
      <c r="S76" s="943"/>
      <c r="T76" s="944"/>
      <c r="U76" s="806">
        <f>_xlfn.IFNA(IF($A76="Layered-Over",INDEX('Wage Grid'!$D$14:$D$80,MATCH($B76,ListBargainingUnit,0)),IF($C76=0,INDEX('Wage Grid'!$C$14:$C$80,MATCH($B76,ListBargainingUnit,0)),$C76)),0)</f>
        <v>0</v>
      </c>
      <c r="V76" s="806">
        <f>_xlfn.IFNA(IF($A76="Layered-Over",INDEX('Wage Grid'!$D$14:$D$80,MATCH($D76,ListBargainingUnit,0)),IF($E76=0,INDEX('Wage Grid'!$C$14:$C$80,MATCH($D76,ListBargainingUnit,0)),$E76)),0)</f>
        <v>0</v>
      </c>
      <c r="W76" s="806">
        <f t="shared" si="5"/>
        <v>0</v>
      </c>
      <c r="X76" s="353">
        <f>IFERROR(IF(AND($A76="Layered-Over", OR($W76="14-P",$W76="15-P",$W76="16-P",$W76="17-P",$W76="18-P",$W76="19-P",$W76="20-P")),
      INDEX('Wage Grid'!M$14:M$20, MATCH(W76, ListLayeredOverParaproGridLevel, 0)),
      INDEX('Wage Grid'!G$14:G$56, MATCH(W76, ListGridLevel, 0))), 0)</f>
        <v>0</v>
      </c>
      <c r="Y76" s="353">
        <f>IFERROR(IF(AND($A76="Layered-Over", OR($W76="14-P",$W76="15-P",$W76="16-P",$W76="17-P",$W76="18-P",$W76="19-P",$W76="20-P")),
      INDEX('Wage Grid'!N$14:N$20, MATCH($W76, ListLayeredOverParaproGridLevel, 0)),
      INDEX('Wage Grid'!H$14:H$56, MATCH($W76, ListGridLevel, 0))), 0)</f>
        <v>0</v>
      </c>
      <c r="Z76" s="353">
        <f>IFERROR(IF(AND($A76="Layered-Over", OR($W76="14-P",$W76="15-P",$W76="16-P",$W76="17-P",$W76="18-P",$W76="19-P",$W76="20-P")),
      INDEX('Wage Grid'!O$14:O$20, MATCH($W76, ListLayeredOverParaproGridLevel, 0)),
      INDEX('Wage Grid'!I$14:I$56, MATCH($W76, ListGridLevel, 0))), 0)</f>
        <v>0</v>
      </c>
      <c r="AA76" s="353">
        <f>IFERROR(IF(AND($A76="Layered-Over", OR($W76="14-P",$W76="15-P",$W76="16-P",$W76="17-P",$W76="18-P",$W76="19-P",$W76="20-P")),
      INDEX('Wage Grid'!P$14:P$20, MATCH($W76, ListLayeredOverParaproGridLevel, 0)),
      INDEX('Wage Grid'!J$14:J$56, MATCH($W76, ListGridLevel, 0))), 0)</f>
        <v>0</v>
      </c>
      <c r="AB76" s="353">
        <f t="shared" si="7"/>
        <v>0</v>
      </c>
      <c r="AC76" s="353">
        <f t="shared" si="8"/>
        <v>0</v>
      </c>
    </row>
    <row r="77" spans="1:29" ht="15" customHeight="1" x14ac:dyDescent="0.25">
      <c r="A77" s="244"/>
      <c r="B77" s="63"/>
      <c r="C77" s="245"/>
      <c r="D77" s="69"/>
      <c r="E77" s="246"/>
      <c r="F77" s="850" t="str">
        <f t="shared" si="3"/>
        <v/>
      </c>
      <c r="G77" s="847"/>
      <c r="H77" s="246"/>
      <c r="I77" s="196"/>
      <c r="J77" s="235"/>
      <c r="K77" s="251" t="str">
        <f t="shared" si="6"/>
        <v/>
      </c>
      <c r="L77" s="218"/>
      <c r="M77" s="219"/>
      <c r="N77" s="219"/>
      <c r="O77" s="220"/>
      <c r="P77" s="196"/>
      <c r="Q77" s="183"/>
      <c r="R77" s="942"/>
      <c r="S77" s="943"/>
      <c r="T77" s="944"/>
      <c r="U77" s="806">
        <f>_xlfn.IFNA(IF($A77="Layered-Over",INDEX('Wage Grid'!$D$14:$D$80,MATCH($B77,ListBargainingUnit,0)),IF($C77=0,INDEX('Wage Grid'!$C$14:$C$80,MATCH($B77,ListBargainingUnit,0)),$C77)),0)</f>
        <v>0</v>
      </c>
      <c r="V77" s="806">
        <f>_xlfn.IFNA(IF($A77="Layered-Over",INDEX('Wage Grid'!$D$14:$D$80,MATCH($D77,ListBargainingUnit,0)),IF($E77=0,INDEX('Wage Grid'!$C$14:$C$80,MATCH($D77,ListBargainingUnit,0)),$E77)),0)</f>
        <v>0</v>
      </c>
      <c r="W77" s="806">
        <f t="shared" si="5"/>
        <v>0</v>
      </c>
      <c r="X77" s="353">
        <f>IFERROR(IF(AND($A77="Layered-Over", OR($W77="14-P",$W77="15-P",$W77="16-P",$W77="17-P",$W77="18-P",$W77="19-P",$W77="20-P")),
      INDEX('Wage Grid'!M$14:M$20, MATCH(W77, ListLayeredOverParaproGridLevel, 0)),
      INDEX('Wage Grid'!G$14:G$56, MATCH(W77, ListGridLevel, 0))), 0)</f>
        <v>0</v>
      </c>
      <c r="Y77" s="353">
        <f>IFERROR(IF(AND($A77="Layered-Over", OR($W77="14-P",$W77="15-P",$W77="16-P",$W77="17-P",$W77="18-P",$W77="19-P",$W77="20-P")),
      INDEX('Wage Grid'!N$14:N$20, MATCH($W77, ListLayeredOverParaproGridLevel, 0)),
      INDEX('Wage Grid'!H$14:H$56, MATCH($W77, ListGridLevel, 0))), 0)</f>
        <v>0</v>
      </c>
      <c r="Z77" s="353">
        <f>IFERROR(IF(AND($A77="Layered-Over", OR($W77="14-P",$W77="15-P",$W77="16-P",$W77="17-P",$W77="18-P",$W77="19-P",$W77="20-P")),
      INDEX('Wage Grid'!O$14:O$20, MATCH($W77, ListLayeredOverParaproGridLevel, 0)),
      INDEX('Wage Grid'!I$14:I$56, MATCH($W77, ListGridLevel, 0))), 0)</f>
        <v>0</v>
      </c>
      <c r="AA77" s="353">
        <f>IFERROR(IF(AND($A77="Layered-Over", OR($W77="14-P",$W77="15-P",$W77="16-P",$W77="17-P",$W77="18-P",$W77="19-P",$W77="20-P")),
      INDEX('Wage Grid'!P$14:P$20, MATCH($W77, ListLayeredOverParaproGridLevel, 0)),
      INDEX('Wage Grid'!J$14:J$56, MATCH($W77, ListGridLevel, 0))), 0)</f>
        <v>0</v>
      </c>
      <c r="AB77" s="353">
        <f t="shared" si="7"/>
        <v>0</v>
      </c>
      <c r="AC77" s="353">
        <f t="shared" si="8"/>
        <v>0</v>
      </c>
    </row>
    <row r="78" spans="1:29" ht="15" customHeight="1" x14ac:dyDescent="0.25">
      <c r="A78" s="244"/>
      <c r="B78" s="63"/>
      <c r="C78" s="245"/>
      <c r="D78" s="69"/>
      <c r="E78" s="246"/>
      <c r="F78" s="850" t="str">
        <f t="shared" si="3"/>
        <v/>
      </c>
      <c r="G78" s="847"/>
      <c r="H78" s="246"/>
      <c r="I78" s="196"/>
      <c r="J78" s="235"/>
      <c r="K78" s="251" t="str">
        <f t="shared" si="6"/>
        <v/>
      </c>
      <c r="L78" s="218"/>
      <c r="M78" s="219"/>
      <c r="N78" s="219"/>
      <c r="O78" s="220"/>
      <c r="P78" s="196"/>
      <c r="Q78" s="183"/>
      <c r="R78" s="942"/>
      <c r="S78" s="943"/>
      <c r="T78" s="944"/>
      <c r="U78" s="806">
        <f>_xlfn.IFNA(IF($A78="Layered-Over",INDEX('Wage Grid'!$D$14:$D$80,MATCH($B78,ListBargainingUnit,0)),IF($C78=0,INDEX('Wage Grid'!$C$14:$C$80,MATCH($B78,ListBargainingUnit,0)),$C78)),0)</f>
        <v>0</v>
      </c>
      <c r="V78" s="806">
        <f>_xlfn.IFNA(IF($A78="Layered-Over",INDEX('Wage Grid'!$D$14:$D$80,MATCH($D78,ListBargainingUnit,0)),IF($E78=0,INDEX('Wage Grid'!$C$14:$C$80,MATCH($D78,ListBargainingUnit,0)),$E78)),0)</f>
        <v>0</v>
      </c>
      <c r="W78" s="806">
        <f t="shared" si="5"/>
        <v>0</v>
      </c>
      <c r="X78" s="353">
        <f>IFERROR(IF(AND($A78="Layered-Over", OR($W78="14-P",$W78="15-P",$W78="16-P",$W78="17-P",$W78="18-P",$W78="19-P",$W78="20-P")),
      INDEX('Wage Grid'!M$14:M$20, MATCH(W78, ListLayeredOverParaproGridLevel, 0)),
      INDEX('Wage Grid'!G$14:G$56, MATCH(W78, ListGridLevel, 0))), 0)</f>
        <v>0</v>
      </c>
      <c r="Y78" s="353">
        <f>IFERROR(IF(AND($A78="Layered-Over", OR($W78="14-P",$W78="15-P",$W78="16-P",$W78="17-P",$W78="18-P",$W78="19-P",$W78="20-P")),
      INDEX('Wage Grid'!N$14:N$20, MATCH($W78, ListLayeredOverParaproGridLevel, 0)),
      INDEX('Wage Grid'!H$14:H$56, MATCH($W78, ListGridLevel, 0))), 0)</f>
        <v>0</v>
      </c>
      <c r="Z78" s="353">
        <f>IFERROR(IF(AND($A78="Layered-Over", OR($W78="14-P",$W78="15-P",$W78="16-P",$W78="17-P",$W78="18-P",$W78="19-P",$W78="20-P")),
      INDEX('Wage Grid'!O$14:O$20, MATCH($W78, ListLayeredOverParaproGridLevel, 0)),
      INDEX('Wage Grid'!I$14:I$56, MATCH($W78, ListGridLevel, 0))), 0)</f>
        <v>0</v>
      </c>
      <c r="AA78" s="353">
        <f>IFERROR(IF(AND($A78="Layered-Over", OR($W78="14-P",$W78="15-P",$W78="16-P",$W78="17-P",$W78="18-P",$W78="19-P",$W78="20-P")),
      INDEX('Wage Grid'!P$14:P$20, MATCH($W78, ListLayeredOverParaproGridLevel, 0)),
      INDEX('Wage Grid'!J$14:J$56, MATCH($W78, ListGridLevel, 0))), 0)</f>
        <v>0</v>
      </c>
      <c r="AB78" s="353">
        <f t="shared" si="7"/>
        <v>0</v>
      </c>
      <c r="AC78" s="353">
        <f t="shared" si="8"/>
        <v>0</v>
      </c>
    </row>
    <row r="79" spans="1:29" ht="15" customHeight="1" x14ac:dyDescent="0.25">
      <c r="A79" s="244"/>
      <c r="B79" s="63"/>
      <c r="C79" s="245"/>
      <c r="D79" s="69"/>
      <c r="E79" s="246"/>
      <c r="F79" s="850" t="str">
        <f t="shared" si="3"/>
        <v/>
      </c>
      <c r="G79" s="847"/>
      <c r="H79" s="246"/>
      <c r="I79" s="196"/>
      <c r="J79" s="235"/>
      <c r="K79" s="251" t="str">
        <f t="shared" si="6"/>
        <v/>
      </c>
      <c r="L79" s="218"/>
      <c r="M79" s="219"/>
      <c r="N79" s="219"/>
      <c r="O79" s="220"/>
      <c r="P79" s="196"/>
      <c r="Q79" s="183"/>
      <c r="R79" s="942"/>
      <c r="S79" s="943"/>
      <c r="T79" s="944"/>
      <c r="U79" s="806">
        <f>_xlfn.IFNA(IF($A79="Layered-Over",INDEX('Wage Grid'!$D$14:$D$80,MATCH($B79,ListBargainingUnit,0)),IF($C79=0,INDEX('Wage Grid'!$C$14:$C$80,MATCH($B79,ListBargainingUnit,0)),$C79)),0)</f>
        <v>0</v>
      </c>
      <c r="V79" s="806">
        <f>_xlfn.IFNA(IF($A79="Layered-Over",INDEX('Wage Grid'!$D$14:$D$80,MATCH($D79,ListBargainingUnit,0)),IF($E79=0,INDEX('Wage Grid'!$C$14:$C$80,MATCH($D79,ListBargainingUnit,0)),$E79)),0)</f>
        <v>0</v>
      </c>
      <c r="W79" s="806">
        <f t="shared" si="5"/>
        <v>0</v>
      </c>
      <c r="X79" s="353">
        <f>IFERROR(IF(AND($A79="Layered-Over", OR($W79="14-P",$W79="15-P",$W79="16-P",$W79="17-P",$W79="18-P",$W79="19-P",$W79="20-P")),
      INDEX('Wage Grid'!M$14:M$20, MATCH(W79, ListLayeredOverParaproGridLevel, 0)),
      INDEX('Wage Grid'!G$14:G$56, MATCH(W79, ListGridLevel, 0))), 0)</f>
        <v>0</v>
      </c>
      <c r="Y79" s="353">
        <f>IFERROR(IF(AND($A79="Layered-Over", OR($W79="14-P",$W79="15-P",$W79="16-P",$W79="17-P",$W79="18-P",$W79="19-P",$W79="20-P")),
      INDEX('Wage Grid'!N$14:N$20, MATCH($W79, ListLayeredOverParaproGridLevel, 0)),
      INDEX('Wage Grid'!H$14:H$56, MATCH($W79, ListGridLevel, 0))), 0)</f>
        <v>0</v>
      </c>
      <c r="Z79" s="353">
        <f>IFERROR(IF(AND($A79="Layered-Over", OR($W79="14-P",$W79="15-P",$W79="16-P",$W79="17-P",$W79="18-P",$W79="19-P",$W79="20-P")),
      INDEX('Wage Grid'!O$14:O$20, MATCH($W79, ListLayeredOverParaproGridLevel, 0)),
      INDEX('Wage Grid'!I$14:I$56, MATCH($W79, ListGridLevel, 0))), 0)</f>
        <v>0</v>
      </c>
      <c r="AA79" s="353">
        <f>IFERROR(IF(AND($A79="Layered-Over", OR($W79="14-P",$W79="15-P",$W79="16-P",$W79="17-P",$W79="18-P",$W79="19-P",$W79="20-P")),
      INDEX('Wage Grid'!P$14:P$20, MATCH($W79, ListLayeredOverParaproGridLevel, 0)),
      INDEX('Wage Grid'!J$14:J$56, MATCH($W79, ListGridLevel, 0))), 0)</f>
        <v>0</v>
      </c>
      <c r="AB79" s="353">
        <f t="shared" si="7"/>
        <v>0</v>
      </c>
      <c r="AC79" s="353">
        <f t="shared" si="8"/>
        <v>0</v>
      </c>
    </row>
    <row r="80" spans="1:29" ht="15" customHeight="1" x14ac:dyDescent="0.25">
      <c r="A80" s="244"/>
      <c r="B80" s="63"/>
      <c r="C80" s="245"/>
      <c r="D80" s="69"/>
      <c r="E80" s="246"/>
      <c r="F80" s="850" t="str">
        <f t="shared" si="3"/>
        <v/>
      </c>
      <c r="G80" s="847"/>
      <c r="H80" s="246"/>
      <c r="I80" s="196"/>
      <c r="J80" s="235"/>
      <c r="K80" s="251" t="str">
        <f t="shared" si="6"/>
        <v/>
      </c>
      <c r="L80" s="218"/>
      <c r="M80" s="219"/>
      <c r="N80" s="219"/>
      <c r="O80" s="220"/>
      <c r="P80" s="196"/>
      <c r="Q80" s="183"/>
      <c r="R80" s="942"/>
      <c r="S80" s="943"/>
      <c r="T80" s="944"/>
      <c r="U80" s="806">
        <f>_xlfn.IFNA(IF($A80="Layered-Over",INDEX('Wage Grid'!$D$14:$D$80,MATCH($B80,ListBargainingUnit,0)),IF($C80=0,INDEX('Wage Grid'!$C$14:$C$80,MATCH($B80,ListBargainingUnit,0)),$C80)),0)</f>
        <v>0</v>
      </c>
      <c r="V80" s="806">
        <f>_xlfn.IFNA(IF($A80="Layered-Over",INDEX('Wage Grid'!$D$14:$D$80,MATCH($D80,ListBargainingUnit,0)),IF($E80=0,INDEX('Wage Grid'!$C$14:$C$80,MATCH($D80,ListBargainingUnit,0)),$E80)),0)</f>
        <v>0</v>
      </c>
      <c r="W80" s="806">
        <f t="shared" si="5"/>
        <v>0</v>
      </c>
      <c r="X80" s="353">
        <f>IFERROR(IF(AND($A80="Layered-Over", OR($W80="14-P",$W80="15-P",$W80="16-P",$W80="17-P",$W80="18-P",$W80="19-P",$W80="20-P")),
      INDEX('Wage Grid'!M$14:M$20, MATCH(W80, ListLayeredOverParaproGridLevel, 0)),
      INDEX('Wage Grid'!G$14:G$56, MATCH(W80, ListGridLevel, 0))), 0)</f>
        <v>0</v>
      </c>
      <c r="Y80" s="353">
        <f>IFERROR(IF(AND($A80="Layered-Over", OR($W80="14-P",$W80="15-P",$W80="16-P",$W80="17-P",$W80="18-P",$W80="19-P",$W80="20-P")),
      INDEX('Wage Grid'!N$14:N$20, MATCH($W80, ListLayeredOverParaproGridLevel, 0)),
      INDEX('Wage Grid'!H$14:H$56, MATCH($W80, ListGridLevel, 0))), 0)</f>
        <v>0</v>
      </c>
      <c r="Z80" s="353">
        <f>IFERROR(IF(AND($A80="Layered-Over", OR($W80="14-P",$W80="15-P",$W80="16-P",$W80="17-P",$W80="18-P",$W80="19-P",$W80="20-P")),
      INDEX('Wage Grid'!O$14:O$20, MATCH($W80, ListLayeredOverParaproGridLevel, 0)),
      INDEX('Wage Grid'!I$14:I$56, MATCH($W80, ListGridLevel, 0))), 0)</f>
        <v>0</v>
      </c>
      <c r="AA80" s="353">
        <f>IFERROR(IF(AND($A80="Layered-Over", OR($W80="14-P",$W80="15-P",$W80="16-P",$W80="17-P",$W80="18-P",$W80="19-P",$W80="20-P")),
      INDEX('Wage Grid'!P$14:P$20, MATCH($W80, ListLayeredOverParaproGridLevel, 0)),
      INDEX('Wage Grid'!J$14:J$56, MATCH($W80, ListGridLevel, 0))), 0)</f>
        <v>0</v>
      </c>
      <c r="AB80" s="353">
        <f t="shared" si="7"/>
        <v>0</v>
      </c>
      <c r="AC80" s="353">
        <f t="shared" si="8"/>
        <v>0</v>
      </c>
    </row>
    <row r="81" spans="1:29" ht="15" customHeight="1" x14ac:dyDescent="0.25">
      <c r="A81" s="244"/>
      <c r="B81" s="63"/>
      <c r="C81" s="245"/>
      <c r="D81" s="69"/>
      <c r="E81" s="246"/>
      <c r="F81" s="850" t="str">
        <f t="shared" si="3"/>
        <v/>
      </c>
      <c r="G81" s="847"/>
      <c r="H81" s="246"/>
      <c r="I81" s="196"/>
      <c r="J81" s="235"/>
      <c r="K81" s="251" t="str">
        <f t="shared" si="6"/>
        <v/>
      </c>
      <c r="L81" s="218"/>
      <c r="M81" s="219"/>
      <c r="N81" s="219"/>
      <c r="O81" s="220"/>
      <c r="P81" s="196"/>
      <c r="Q81" s="183"/>
      <c r="R81" s="942"/>
      <c r="S81" s="943"/>
      <c r="T81" s="944"/>
      <c r="U81" s="806">
        <f>_xlfn.IFNA(IF($A81="Layered-Over",INDEX('Wage Grid'!$D$14:$D$80,MATCH($B81,ListBargainingUnit,0)),IF($C81=0,INDEX('Wage Grid'!$C$14:$C$80,MATCH($B81,ListBargainingUnit,0)),$C81)),0)</f>
        <v>0</v>
      </c>
      <c r="V81" s="806">
        <f>_xlfn.IFNA(IF($A81="Layered-Over",INDEX('Wage Grid'!$D$14:$D$80,MATCH($D81,ListBargainingUnit,0)),IF($E81=0,INDEX('Wage Grid'!$C$14:$C$80,MATCH($D81,ListBargainingUnit,0)),$E81)),0)</f>
        <v>0</v>
      </c>
      <c r="W81" s="806">
        <f t="shared" si="5"/>
        <v>0</v>
      </c>
      <c r="X81" s="353">
        <f>IFERROR(IF(AND($A81="Layered-Over", OR($W81="14-P",$W81="15-P",$W81="16-P",$W81="17-P",$W81="18-P",$W81="19-P",$W81="20-P")),
      INDEX('Wage Grid'!M$14:M$20, MATCH(W81, ListLayeredOverParaproGridLevel, 0)),
      INDEX('Wage Grid'!G$14:G$56, MATCH(W81, ListGridLevel, 0))), 0)</f>
        <v>0</v>
      </c>
      <c r="Y81" s="353">
        <f>IFERROR(IF(AND($A81="Layered-Over", OR($W81="14-P",$W81="15-P",$W81="16-P",$W81="17-P",$W81="18-P",$W81="19-P",$W81="20-P")),
      INDEX('Wage Grid'!N$14:N$20, MATCH($W81, ListLayeredOverParaproGridLevel, 0)),
      INDEX('Wage Grid'!H$14:H$56, MATCH($W81, ListGridLevel, 0))), 0)</f>
        <v>0</v>
      </c>
      <c r="Z81" s="353">
        <f>IFERROR(IF(AND($A81="Layered-Over", OR($W81="14-P",$W81="15-P",$W81="16-P",$W81="17-P",$W81="18-P",$W81="19-P",$W81="20-P")),
      INDEX('Wage Grid'!O$14:O$20, MATCH($W81, ListLayeredOverParaproGridLevel, 0)),
      INDEX('Wage Grid'!I$14:I$56, MATCH($W81, ListGridLevel, 0))), 0)</f>
        <v>0</v>
      </c>
      <c r="AA81" s="353">
        <f>IFERROR(IF(AND($A81="Layered-Over", OR($W81="14-P",$W81="15-P",$W81="16-P",$W81="17-P",$W81="18-P",$W81="19-P",$W81="20-P")),
      INDEX('Wage Grid'!P$14:P$20, MATCH($W81, ListLayeredOverParaproGridLevel, 0)),
      INDEX('Wage Grid'!J$14:J$56, MATCH($W81, ListGridLevel, 0))), 0)</f>
        <v>0</v>
      </c>
      <c r="AB81" s="353">
        <f t="shared" ref="AB81:AB112" si="9">I81*J81</f>
        <v>0</v>
      </c>
      <c r="AC81" s="353">
        <f t="shared" ref="AC81:AC112" si="10">SUM(L81*X81,M81*Y81,N81*Z81,O81*AA81+P81*Q81)</f>
        <v>0</v>
      </c>
    </row>
    <row r="82" spans="1:29" ht="15" customHeight="1" x14ac:dyDescent="0.25">
      <c r="A82" s="244"/>
      <c r="B82" s="63"/>
      <c r="C82" s="245"/>
      <c r="D82" s="69"/>
      <c r="E82" s="246"/>
      <c r="F82" s="850" t="str">
        <f t="shared" ref="F82:F145" si="11">IF(W82=0,"",W82)</f>
        <v/>
      </c>
      <c r="G82" s="847"/>
      <c r="H82" s="246"/>
      <c r="I82" s="196"/>
      <c r="J82" s="235"/>
      <c r="K82" s="251" t="str">
        <f t="shared" si="6"/>
        <v/>
      </c>
      <c r="L82" s="218"/>
      <c r="M82" s="219"/>
      <c r="N82" s="219"/>
      <c r="O82" s="220"/>
      <c r="P82" s="196"/>
      <c r="Q82" s="183"/>
      <c r="R82" s="942"/>
      <c r="S82" s="943"/>
      <c r="T82" s="944"/>
      <c r="U82" s="806">
        <f>_xlfn.IFNA(IF($A82="Layered-Over",INDEX('Wage Grid'!$D$14:$D$80,MATCH($B82,ListBargainingUnit,0)),IF($C82=0,INDEX('Wage Grid'!$C$14:$C$80,MATCH($B82,ListBargainingUnit,0)),$C82)),0)</f>
        <v>0</v>
      </c>
      <c r="V82" s="806">
        <f>_xlfn.IFNA(IF($A82="Layered-Over",INDEX('Wage Grid'!$D$14:$D$80,MATCH($D82,ListBargainingUnit,0)),IF($E82=0,INDEX('Wage Grid'!$C$14:$C$80,MATCH($D82,ListBargainingUnit,0)),$E82)),0)</f>
        <v>0</v>
      </c>
      <c r="W82" s="806">
        <f t="shared" ref="W82:W145" si="12">IF(IFERROR(--LEFT(U82, FIND("-", U82 &amp; "-")-1), 0) &gt;= IFERROR(--LEFT(V82, FIND("-", V82 &amp; "-")-1), 0), U82, V82)</f>
        <v>0</v>
      </c>
      <c r="X82" s="353">
        <f>IFERROR(IF(AND($A82="Layered-Over", OR($W82="14-P",$W82="15-P",$W82="16-P",$W82="17-P",$W82="18-P",$W82="19-P",$W82="20-P")),
      INDEX('Wage Grid'!M$14:M$20, MATCH(W82, ListLayeredOverParaproGridLevel, 0)),
      INDEX('Wage Grid'!G$14:G$56, MATCH(W82, ListGridLevel, 0))), 0)</f>
        <v>0</v>
      </c>
      <c r="Y82" s="353">
        <f>IFERROR(IF(AND($A82="Layered-Over", OR($W82="14-P",$W82="15-P",$W82="16-P",$W82="17-P",$W82="18-P",$W82="19-P",$W82="20-P")),
      INDEX('Wage Grid'!N$14:N$20, MATCH($W82, ListLayeredOverParaproGridLevel, 0)),
      INDEX('Wage Grid'!H$14:H$56, MATCH($W82, ListGridLevel, 0))), 0)</f>
        <v>0</v>
      </c>
      <c r="Z82" s="353">
        <f>IFERROR(IF(AND($A82="Layered-Over", OR($W82="14-P",$W82="15-P",$W82="16-P",$W82="17-P",$W82="18-P",$W82="19-P",$W82="20-P")),
      INDEX('Wage Grid'!O$14:O$20, MATCH($W82, ListLayeredOverParaproGridLevel, 0)),
      INDEX('Wage Grid'!I$14:I$56, MATCH($W82, ListGridLevel, 0))), 0)</f>
        <v>0</v>
      </c>
      <c r="AA82" s="353">
        <f>IFERROR(IF(AND($A82="Layered-Over", OR($W82="14-P",$W82="15-P",$W82="16-P",$W82="17-P",$W82="18-P",$W82="19-P",$W82="20-P")),
      INDEX('Wage Grid'!P$14:P$20, MATCH($W82, ListLayeredOverParaproGridLevel, 0)),
      INDEX('Wage Grid'!J$14:J$56, MATCH($W82, ListGridLevel, 0))), 0)</f>
        <v>0</v>
      </c>
      <c r="AB82" s="353">
        <f t="shared" si="9"/>
        <v>0</v>
      </c>
      <c r="AC82" s="353">
        <f t="shared" si="10"/>
        <v>0</v>
      </c>
    </row>
    <row r="83" spans="1:29" ht="15" customHeight="1" x14ac:dyDescent="0.25">
      <c r="A83" s="244"/>
      <c r="B83" s="63"/>
      <c r="C83" s="245"/>
      <c r="D83" s="69"/>
      <c r="E83" s="246"/>
      <c r="F83" s="850" t="str">
        <f t="shared" si="11"/>
        <v/>
      </c>
      <c r="G83" s="847"/>
      <c r="H83" s="246"/>
      <c r="I83" s="196"/>
      <c r="J83" s="235"/>
      <c r="K83" s="251" t="str">
        <f t="shared" si="6"/>
        <v/>
      </c>
      <c r="L83" s="218"/>
      <c r="M83" s="219"/>
      <c r="N83" s="219"/>
      <c r="O83" s="220"/>
      <c r="P83" s="196"/>
      <c r="Q83" s="183"/>
      <c r="R83" s="942"/>
      <c r="S83" s="943"/>
      <c r="T83" s="944"/>
      <c r="U83" s="806">
        <f>_xlfn.IFNA(IF($A83="Layered-Over",INDEX('Wage Grid'!$D$14:$D$80,MATCH($B83,ListBargainingUnit,0)),IF($C83=0,INDEX('Wage Grid'!$C$14:$C$80,MATCH($B83,ListBargainingUnit,0)),$C83)),0)</f>
        <v>0</v>
      </c>
      <c r="V83" s="806">
        <f>_xlfn.IFNA(IF($A83="Layered-Over",INDEX('Wage Grid'!$D$14:$D$80,MATCH($D83,ListBargainingUnit,0)),IF($E83=0,INDEX('Wage Grid'!$C$14:$C$80,MATCH($D83,ListBargainingUnit,0)),$E83)),0)</f>
        <v>0</v>
      </c>
      <c r="W83" s="806">
        <f t="shared" si="12"/>
        <v>0</v>
      </c>
      <c r="X83" s="353">
        <f>IFERROR(IF(AND($A83="Layered-Over", OR($W83="14-P",$W83="15-P",$W83="16-P",$W83="17-P",$W83="18-P",$W83="19-P",$W83="20-P")),
      INDEX('Wage Grid'!M$14:M$20, MATCH(W83, ListLayeredOverParaproGridLevel, 0)),
      INDEX('Wage Grid'!G$14:G$56, MATCH(W83, ListGridLevel, 0))), 0)</f>
        <v>0</v>
      </c>
      <c r="Y83" s="353">
        <f>IFERROR(IF(AND($A83="Layered-Over", OR($W83="14-P",$W83="15-P",$W83="16-P",$W83="17-P",$W83="18-P",$W83="19-P",$W83="20-P")),
      INDEX('Wage Grid'!N$14:N$20, MATCH($W83, ListLayeredOverParaproGridLevel, 0)),
      INDEX('Wage Grid'!H$14:H$56, MATCH($W83, ListGridLevel, 0))), 0)</f>
        <v>0</v>
      </c>
      <c r="Z83" s="353">
        <f>IFERROR(IF(AND($A83="Layered-Over", OR($W83="14-P",$W83="15-P",$W83="16-P",$W83="17-P",$W83="18-P",$W83="19-P",$W83="20-P")),
      INDEX('Wage Grid'!O$14:O$20, MATCH($W83, ListLayeredOverParaproGridLevel, 0)),
      INDEX('Wage Grid'!I$14:I$56, MATCH($W83, ListGridLevel, 0))), 0)</f>
        <v>0</v>
      </c>
      <c r="AA83" s="353">
        <f>IFERROR(IF(AND($A83="Layered-Over", OR($W83="14-P",$W83="15-P",$W83="16-P",$W83="17-P",$W83="18-P",$W83="19-P",$W83="20-P")),
      INDEX('Wage Grid'!P$14:P$20, MATCH($W83, ListLayeredOverParaproGridLevel, 0)),
      INDEX('Wage Grid'!J$14:J$56, MATCH($W83, ListGridLevel, 0))), 0)</f>
        <v>0</v>
      </c>
      <c r="AB83" s="353">
        <f t="shared" si="9"/>
        <v>0</v>
      </c>
      <c r="AC83" s="353">
        <f t="shared" si="10"/>
        <v>0</v>
      </c>
    </row>
    <row r="84" spans="1:29" ht="15" customHeight="1" x14ac:dyDescent="0.25">
      <c r="A84" s="244"/>
      <c r="B84" s="63"/>
      <c r="C84" s="245"/>
      <c r="D84" s="69"/>
      <c r="E84" s="246"/>
      <c r="F84" s="850" t="str">
        <f t="shared" si="11"/>
        <v/>
      </c>
      <c r="G84" s="847"/>
      <c r="H84" s="246"/>
      <c r="I84" s="196"/>
      <c r="J84" s="235"/>
      <c r="K84" s="251" t="str">
        <f t="shared" si="6"/>
        <v/>
      </c>
      <c r="L84" s="218"/>
      <c r="M84" s="219"/>
      <c r="N84" s="219"/>
      <c r="O84" s="220"/>
      <c r="P84" s="196"/>
      <c r="Q84" s="183"/>
      <c r="R84" s="942"/>
      <c r="S84" s="943"/>
      <c r="T84" s="944"/>
      <c r="U84" s="806">
        <f>_xlfn.IFNA(IF($A84="Layered-Over",INDEX('Wage Grid'!$D$14:$D$80,MATCH($B84,ListBargainingUnit,0)),IF($C84=0,INDEX('Wage Grid'!$C$14:$C$80,MATCH($B84,ListBargainingUnit,0)),$C84)),0)</f>
        <v>0</v>
      </c>
      <c r="V84" s="806">
        <f>_xlfn.IFNA(IF($A84="Layered-Over",INDEX('Wage Grid'!$D$14:$D$80,MATCH($D84,ListBargainingUnit,0)),IF($E84=0,INDEX('Wage Grid'!$C$14:$C$80,MATCH($D84,ListBargainingUnit,0)),$E84)),0)</f>
        <v>0</v>
      </c>
      <c r="W84" s="806">
        <f t="shared" si="12"/>
        <v>0</v>
      </c>
      <c r="X84" s="353">
        <f>IFERROR(IF(AND($A84="Layered-Over", OR($W84="14-P",$W84="15-P",$W84="16-P",$W84="17-P",$W84="18-P",$W84="19-P",$W84="20-P")),
      INDEX('Wage Grid'!M$14:M$20, MATCH(W84, ListLayeredOverParaproGridLevel, 0)),
      INDEX('Wage Grid'!G$14:G$56, MATCH(W84, ListGridLevel, 0))), 0)</f>
        <v>0</v>
      </c>
      <c r="Y84" s="353">
        <f>IFERROR(IF(AND($A84="Layered-Over", OR($W84="14-P",$W84="15-P",$W84="16-P",$W84="17-P",$W84="18-P",$W84="19-P",$W84="20-P")),
      INDEX('Wage Grid'!N$14:N$20, MATCH($W84, ListLayeredOverParaproGridLevel, 0)),
      INDEX('Wage Grid'!H$14:H$56, MATCH($W84, ListGridLevel, 0))), 0)</f>
        <v>0</v>
      </c>
      <c r="Z84" s="353">
        <f>IFERROR(IF(AND($A84="Layered-Over", OR($W84="14-P",$W84="15-P",$W84="16-P",$W84="17-P",$W84="18-P",$W84="19-P",$W84="20-P")),
      INDEX('Wage Grid'!O$14:O$20, MATCH($W84, ListLayeredOverParaproGridLevel, 0)),
      INDEX('Wage Grid'!I$14:I$56, MATCH($W84, ListGridLevel, 0))), 0)</f>
        <v>0</v>
      </c>
      <c r="AA84" s="353">
        <f>IFERROR(IF(AND($A84="Layered-Over", OR($W84="14-P",$W84="15-P",$W84="16-P",$W84="17-P",$W84="18-P",$W84="19-P",$W84="20-P")),
      INDEX('Wage Grid'!P$14:P$20, MATCH($W84, ListLayeredOverParaproGridLevel, 0)),
      INDEX('Wage Grid'!J$14:J$56, MATCH($W84, ListGridLevel, 0))), 0)</f>
        <v>0</v>
      </c>
      <c r="AB84" s="353">
        <f t="shared" si="9"/>
        <v>0</v>
      </c>
      <c r="AC84" s="353">
        <f t="shared" si="10"/>
        <v>0</v>
      </c>
    </row>
    <row r="85" spans="1:29" ht="15" customHeight="1" x14ac:dyDescent="0.25">
      <c r="A85" s="244"/>
      <c r="B85" s="63"/>
      <c r="C85" s="245"/>
      <c r="D85" s="69"/>
      <c r="E85" s="246"/>
      <c r="F85" s="850" t="str">
        <f t="shared" si="11"/>
        <v/>
      </c>
      <c r="G85" s="847"/>
      <c r="H85" s="246"/>
      <c r="I85" s="196"/>
      <c r="J85" s="235"/>
      <c r="K85" s="251" t="str">
        <f t="shared" si="6"/>
        <v/>
      </c>
      <c r="L85" s="218"/>
      <c r="M85" s="219"/>
      <c r="N85" s="219"/>
      <c r="O85" s="220"/>
      <c r="P85" s="196"/>
      <c r="Q85" s="183"/>
      <c r="R85" s="942"/>
      <c r="S85" s="943"/>
      <c r="T85" s="944"/>
      <c r="U85" s="806">
        <f>_xlfn.IFNA(IF($A85="Layered-Over",INDEX('Wage Grid'!$D$14:$D$80,MATCH($B85,ListBargainingUnit,0)),IF($C85=0,INDEX('Wage Grid'!$C$14:$C$80,MATCH($B85,ListBargainingUnit,0)),$C85)),0)</f>
        <v>0</v>
      </c>
      <c r="V85" s="806">
        <f>_xlfn.IFNA(IF($A85="Layered-Over",INDEX('Wage Grid'!$D$14:$D$80,MATCH($D85,ListBargainingUnit,0)),IF($E85=0,INDEX('Wage Grid'!$C$14:$C$80,MATCH($D85,ListBargainingUnit,0)),$E85)),0)</f>
        <v>0</v>
      </c>
      <c r="W85" s="806">
        <f t="shared" si="12"/>
        <v>0</v>
      </c>
      <c r="X85" s="353">
        <f>IFERROR(IF(AND($A85="Layered-Over", OR($W85="14-P",$W85="15-P",$W85="16-P",$W85="17-P",$W85="18-P",$W85="19-P",$W85="20-P")),
      INDEX('Wage Grid'!M$14:M$20, MATCH(W85, ListLayeredOverParaproGridLevel, 0)),
      INDEX('Wage Grid'!G$14:G$56, MATCH(W85, ListGridLevel, 0))), 0)</f>
        <v>0</v>
      </c>
      <c r="Y85" s="353">
        <f>IFERROR(IF(AND($A85="Layered-Over", OR($W85="14-P",$W85="15-P",$W85="16-P",$W85="17-P",$W85="18-P",$W85="19-P",$W85="20-P")),
      INDEX('Wage Grid'!N$14:N$20, MATCH($W85, ListLayeredOverParaproGridLevel, 0)),
      INDEX('Wage Grid'!H$14:H$56, MATCH($W85, ListGridLevel, 0))), 0)</f>
        <v>0</v>
      </c>
      <c r="Z85" s="353">
        <f>IFERROR(IF(AND($A85="Layered-Over", OR($W85="14-P",$W85="15-P",$W85="16-P",$W85="17-P",$W85="18-P",$W85="19-P",$W85="20-P")),
      INDEX('Wage Grid'!O$14:O$20, MATCH($W85, ListLayeredOverParaproGridLevel, 0)),
      INDEX('Wage Grid'!I$14:I$56, MATCH($W85, ListGridLevel, 0))), 0)</f>
        <v>0</v>
      </c>
      <c r="AA85" s="353">
        <f>IFERROR(IF(AND($A85="Layered-Over", OR($W85="14-P",$W85="15-P",$W85="16-P",$W85="17-P",$W85="18-P",$W85="19-P",$W85="20-P")),
      INDEX('Wage Grid'!P$14:P$20, MATCH($W85, ListLayeredOverParaproGridLevel, 0)),
      INDEX('Wage Grid'!J$14:J$56, MATCH($W85, ListGridLevel, 0))), 0)</f>
        <v>0</v>
      </c>
      <c r="AB85" s="353">
        <f t="shared" si="9"/>
        <v>0</v>
      </c>
      <c r="AC85" s="353">
        <f t="shared" si="10"/>
        <v>0</v>
      </c>
    </row>
    <row r="86" spans="1:29" ht="15" customHeight="1" x14ac:dyDescent="0.25">
      <c r="A86" s="244"/>
      <c r="B86" s="63"/>
      <c r="C86" s="245"/>
      <c r="D86" s="69"/>
      <c r="E86" s="246"/>
      <c r="F86" s="850" t="str">
        <f t="shared" si="11"/>
        <v/>
      </c>
      <c r="G86" s="847"/>
      <c r="H86" s="246"/>
      <c r="I86" s="196"/>
      <c r="J86" s="235"/>
      <c r="K86" s="251" t="str">
        <f t="shared" si="6"/>
        <v/>
      </c>
      <c r="L86" s="218"/>
      <c r="M86" s="219"/>
      <c r="N86" s="219"/>
      <c r="O86" s="220"/>
      <c r="P86" s="196"/>
      <c r="Q86" s="183"/>
      <c r="R86" s="942"/>
      <c r="S86" s="943"/>
      <c r="T86" s="944"/>
      <c r="U86" s="806">
        <f>_xlfn.IFNA(IF($A86="Layered-Over",INDEX('Wage Grid'!$D$14:$D$80,MATCH($B86,ListBargainingUnit,0)),IF($C86=0,INDEX('Wage Grid'!$C$14:$C$80,MATCH($B86,ListBargainingUnit,0)),$C86)),0)</f>
        <v>0</v>
      </c>
      <c r="V86" s="806">
        <f>_xlfn.IFNA(IF($A86="Layered-Over",INDEX('Wage Grid'!$D$14:$D$80,MATCH($D86,ListBargainingUnit,0)),IF($E86=0,INDEX('Wage Grid'!$C$14:$C$80,MATCH($D86,ListBargainingUnit,0)),$E86)),0)</f>
        <v>0</v>
      </c>
      <c r="W86" s="806">
        <f t="shared" si="12"/>
        <v>0</v>
      </c>
      <c r="X86" s="353">
        <f>IFERROR(IF(AND($A86="Layered-Over", OR($W86="14-P",$W86="15-P",$W86="16-P",$W86="17-P",$W86="18-P",$W86="19-P",$W86="20-P")),
      INDEX('Wage Grid'!M$14:M$20, MATCH(W86, ListLayeredOverParaproGridLevel, 0)),
      INDEX('Wage Grid'!G$14:G$56, MATCH(W86, ListGridLevel, 0))), 0)</f>
        <v>0</v>
      </c>
      <c r="Y86" s="353">
        <f>IFERROR(IF(AND($A86="Layered-Over", OR($W86="14-P",$W86="15-P",$W86="16-P",$W86="17-P",$W86="18-P",$W86="19-P",$W86="20-P")),
      INDEX('Wage Grid'!N$14:N$20, MATCH($W86, ListLayeredOverParaproGridLevel, 0)),
      INDEX('Wage Grid'!H$14:H$56, MATCH($W86, ListGridLevel, 0))), 0)</f>
        <v>0</v>
      </c>
      <c r="Z86" s="353">
        <f>IFERROR(IF(AND($A86="Layered-Over", OR($W86="14-P",$W86="15-P",$W86="16-P",$W86="17-P",$W86="18-P",$W86="19-P",$W86="20-P")),
      INDEX('Wage Grid'!O$14:O$20, MATCH($W86, ListLayeredOverParaproGridLevel, 0)),
      INDEX('Wage Grid'!I$14:I$56, MATCH($W86, ListGridLevel, 0))), 0)</f>
        <v>0</v>
      </c>
      <c r="AA86" s="353">
        <f>IFERROR(IF(AND($A86="Layered-Over", OR($W86="14-P",$W86="15-P",$W86="16-P",$W86="17-P",$W86="18-P",$W86="19-P",$W86="20-P")),
      INDEX('Wage Grid'!P$14:P$20, MATCH($W86, ListLayeredOverParaproGridLevel, 0)),
      INDEX('Wage Grid'!J$14:J$56, MATCH($W86, ListGridLevel, 0))), 0)</f>
        <v>0</v>
      </c>
      <c r="AB86" s="353">
        <f t="shared" si="9"/>
        <v>0</v>
      </c>
      <c r="AC86" s="353">
        <f t="shared" si="10"/>
        <v>0</v>
      </c>
    </row>
    <row r="87" spans="1:29" ht="15" customHeight="1" x14ac:dyDescent="0.25">
      <c r="A87" s="244"/>
      <c r="B87" s="63"/>
      <c r="C87" s="245"/>
      <c r="D87" s="69"/>
      <c r="E87" s="246"/>
      <c r="F87" s="850" t="str">
        <f t="shared" si="11"/>
        <v/>
      </c>
      <c r="G87" s="847"/>
      <c r="H87" s="246"/>
      <c r="I87" s="196"/>
      <c r="J87" s="235"/>
      <c r="K87" s="251" t="str">
        <f t="shared" ref="K87:K150" si="13">IF(SUM(L87:P87)=0,"",SUM(L87:P87))</f>
        <v/>
      </c>
      <c r="L87" s="218"/>
      <c r="M87" s="219"/>
      <c r="N87" s="219"/>
      <c r="O87" s="220"/>
      <c r="P87" s="196"/>
      <c r="Q87" s="183"/>
      <c r="R87" s="942"/>
      <c r="S87" s="943"/>
      <c r="T87" s="944"/>
      <c r="U87" s="806">
        <f>_xlfn.IFNA(IF($A87="Layered-Over",INDEX('Wage Grid'!$D$14:$D$80,MATCH($B87,ListBargainingUnit,0)),IF($C87=0,INDEX('Wage Grid'!$C$14:$C$80,MATCH($B87,ListBargainingUnit,0)),$C87)),0)</f>
        <v>0</v>
      </c>
      <c r="V87" s="806">
        <f>_xlfn.IFNA(IF($A87="Layered-Over",INDEX('Wage Grid'!$D$14:$D$80,MATCH($D87,ListBargainingUnit,0)),IF($E87=0,INDEX('Wage Grid'!$C$14:$C$80,MATCH($D87,ListBargainingUnit,0)),$E87)),0)</f>
        <v>0</v>
      </c>
      <c r="W87" s="806">
        <f t="shared" si="12"/>
        <v>0</v>
      </c>
      <c r="X87" s="353">
        <f>IFERROR(IF(AND($A87="Layered-Over", OR($W87="14-P",$W87="15-P",$W87="16-P",$W87="17-P",$W87="18-P",$W87="19-P",$W87="20-P")),
      INDEX('Wage Grid'!M$14:M$20, MATCH(W87, ListLayeredOverParaproGridLevel, 0)),
      INDEX('Wage Grid'!G$14:G$56, MATCH(W87, ListGridLevel, 0))), 0)</f>
        <v>0</v>
      </c>
      <c r="Y87" s="353">
        <f>IFERROR(IF(AND($A87="Layered-Over", OR($W87="14-P",$W87="15-P",$W87="16-P",$W87="17-P",$W87="18-P",$W87="19-P",$W87="20-P")),
      INDEX('Wage Grid'!N$14:N$20, MATCH($W87, ListLayeredOverParaproGridLevel, 0)),
      INDEX('Wage Grid'!H$14:H$56, MATCH($W87, ListGridLevel, 0))), 0)</f>
        <v>0</v>
      </c>
      <c r="Z87" s="353">
        <f>IFERROR(IF(AND($A87="Layered-Over", OR($W87="14-P",$W87="15-P",$W87="16-P",$W87="17-P",$W87="18-P",$W87="19-P",$W87="20-P")),
      INDEX('Wage Grid'!O$14:O$20, MATCH($W87, ListLayeredOverParaproGridLevel, 0)),
      INDEX('Wage Grid'!I$14:I$56, MATCH($W87, ListGridLevel, 0))), 0)</f>
        <v>0</v>
      </c>
      <c r="AA87" s="353">
        <f>IFERROR(IF(AND($A87="Layered-Over", OR($W87="14-P",$W87="15-P",$W87="16-P",$W87="17-P",$W87="18-P",$W87="19-P",$W87="20-P")),
      INDEX('Wage Grid'!P$14:P$20, MATCH($W87, ListLayeredOverParaproGridLevel, 0)),
      INDEX('Wage Grid'!J$14:J$56, MATCH($W87, ListGridLevel, 0))), 0)</f>
        <v>0</v>
      </c>
      <c r="AB87" s="353">
        <f t="shared" si="9"/>
        <v>0</v>
      </c>
      <c r="AC87" s="353">
        <f t="shared" si="10"/>
        <v>0</v>
      </c>
    </row>
    <row r="88" spans="1:29" ht="15" customHeight="1" x14ac:dyDescent="0.25">
      <c r="A88" s="244"/>
      <c r="B88" s="63"/>
      <c r="C88" s="245"/>
      <c r="D88" s="69"/>
      <c r="E88" s="246"/>
      <c r="F88" s="850" t="str">
        <f t="shared" si="11"/>
        <v/>
      </c>
      <c r="G88" s="847"/>
      <c r="H88" s="246"/>
      <c r="I88" s="196"/>
      <c r="J88" s="235"/>
      <c r="K88" s="251" t="str">
        <f t="shared" si="13"/>
        <v/>
      </c>
      <c r="L88" s="218"/>
      <c r="M88" s="219"/>
      <c r="N88" s="219"/>
      <c r="O88" s="220"/>
      <c r="P88" s="196"/>
      <c r="Q88" s="183"/>
      <c r="R88" s="942"/>
      <c r="S88" s="943"/>
      <c r="T88" s="944"/>
      <c r="U88" s="806">
        <f>_xlfn.IFNA(IF($A88="Layered-Over",INDEX('Wage Grid'!$D$14:$D$80,MATCH($B88,ListBargainingUnit,0)),IF($C88=0,INDEX('Wage Grid'!$C$14:$C$80,MATCH($B88,ListBargainingUnit,0)),$C88)),0)</f>
        <v>0</v>
      </c>
      <c r="V88" s="806">
        <f>_xlfn.IFNA(IF($A88="Layered-Over",INDEX('Wage Grid'!$D$14:$D$80,MATCH($D88,ListBargainingUnit,0)),IF($E88=0,INDEX('Wage Grid'!$C$14:$C$80,MATCH($D88,ListBargainingUnit,0)),$E88)),0)</f>
        <v>0</v>
      </c>
      <c r="W88" s="806">
        <f t="shared" si="12"/>
        <v>0</v>
      </c>
      <c r="X88" s="353">
        <f>IFERROR(IF(AND($A88="Layered-Over", OR($W88="14-P",$W88="15-P",$W88="16-P",$W88="17-P",$W88="18-P",$W88="19-P",$W88="20-P")),
      INDEX('Wage Grid'!M$14:M$20, MATCH(W88, ListLayeredOverParaproGridLevel, 0)),
      INDEX('Wage Grid'!G$14:G$56, MATCH(W88, ListGridLevel, 0))), 0)</f>
        <v>0</v>
      </c>
      <c r="Y88" s="353">
        <f>IFERROR(IF(AND($A88="Layered-Over", OR($W88="14-P",$W88="15-P",$W88="16-P",$W88="17-P",$W88="18-P",$W88="19-P",$W88="20-P")),
      INDEX('Wage Grid'!N$14:N$20, MATCH($W88, ListLayeredOverParaproGridLevel, 0)),
      INDEX('Wage Grid'!H$14:H$56, MATCH($W88, ListGridLevel, 0))), 0)</f>
        <v>0</v>
      </c>
      <c r="Z88" s="353">
        <f>IFERROR(IF(AND($A88="Layered-Over", OR($W88="14-P",$W88="15-P",$W88="16-P",$W88="17-P",$W88="18-P",$W88="19-P",$W88="20-P")),
      INDEX('Wage Grid'!O$14:O$20, MATCH($W88, ListLayeredOverParaproGridLevel, 0)),
      INDEX('Wage Grid'!I$14:I$56, MATCH($W88, ListGridLevel, 0))), 0)</f>
        <v>0</v>
      </c>
      <c r="AA88" s="353">
        <f>IFERROR(IF(AND($A88="Layered-Over", OR($W88="14-P",$W88="15-P",$W88="16-P",$W88="17-P",$W88="18-P",$W88="19-P",$W88="20-P")),
      INDEX('Wage Grid'!P$14:P$20, MATCH($W88, ListLayeredOverParaproGridLevel, 0)),
      INDEX('Wage Grid'!J$14:J$56, MATCH($W88, ListGridLevel, 0))), 0)</f>
        <v>0</v>
      </c>
      <c r="AB88" s="353">
        <f t="shared" si="9"/>
        <v>0</v>
      </c>
      <c r="AC88" s="353">
        <f t="shared" si="10"/>
        <v>0</v>
      </c>
    </row>
    <row r="89" spans="1:29" ht="15" customHeight="1" x14ac:dyDescent="0.25">
      <c r="A89" s="244"/>
      <c r="B89" s="63"/>
      <c r="C89" s="245"/>
      <c r="D89" s="69"/>
      <c r="E89" s="246"/>
      <c r="F89" s="850" t="str">
        <f t="shared" si="11"/>
        <v/>
      </c>
      <c r="G89" s="847"/>
      <c r="H89" s="246"/>
      <c r="I89" s="196"/>
      <c r="J89" s="235"/>
      <c r="K89" s="251" t="str">
        <f t="shared" si="13"/>
        <v/>
      </c>
      <c r="L89" s="218"/>
      <c r="M89" s="219"/>
      <c r="N89" s="219"/>
      <c r="O89" s="220"/>
      <c r="P89" s="196"/>
      <c r="Q89" s="183"/>
      <c r="R89" s="942"/>
      <c r="S89" s="943"/>
      <c r="T89" s="944"/>
      <c r="U89" s="806">
        <f>_xlfn.IFNA(IF($A89="Layered-Over",INDEX('Wage Grid'!$D$14:$D$80,MATCH($B89,ListBargainingUnit,0)),IF($C89=0,INDEX('Wage Grid'!$C$14:$C$80,MATCH($B89,ListBargainingUnit,0)),$C89)),0)</f>
        <v>0</v>
      </c>
      <c r="V89" s="806">
        <f>_xlfn.IFNA(IF($A89="Layered-Over",INDEX('Wage Grid'!$D$14:$D$80,MATCH($D89,ListBargainingUnit,0)),IF($E89=0,INDEX('Wage Grid'!$C$14:$C$80,MATCH($D89,ListBargainingUnit,0)),$E89)),0)</f>
        <v>0</v>
      </c>
      <c r="W89" s="806">
        <f t="shared" si="12"/>
        <v>0</v>
      </c>
      <c r="X89" s="353">
        <f>IFERROR(IF(AND($A89="Layered-Over", OR($W89="14-P",$W89="15-P",$W89="16-P",$W89="17-P",$W89="18-P",$W89="19-P",$W89="20-P")),
      INDEX('Wage Grid'!M$14:M$20, MATCH(W89, ListLayeredOverParaproGridLevel, 0)),
      INDEX('Wage Grid'!G$14:G$56, MATCH(W89, ListGridLevel, 0))), 0)</f>
        <v>0</v>
      </c>
      <c r="Y89" s="353">
        <f>IFERROR(IF(AND($A89="Layered-Over", OR($W89="14-P",$W89="15-P",$W89="16-P",$W89="17-P",$W89="18-P",$W89="19-P",$W89="20-P")),
      INDEX('Wage Grid'!N$14:N$20, MATCH($W89, ListLayeredOverParaproGridLevel, 0)),
      INDEX('Wage Grid'!H$14:H$56, MATCH($W89, ListGridLevel, 0))), 0)</f>
        <v>0</v>
      </c>
      <c r="Z89" s="353">
        <f>IFERROR(IF(AND($A89="Layered-Over", OR($W89="14-P",$W89="15-P",$W89="16-P",$W89="17-P",$W89="18-P",$W89="19-P",$W89="20-P")),
      INDEX('Wage Grid'!O$14:O$20, MATCH($W89, ListLayeredOverParaproGridLevel, 0)),
      INDEX('Wage Grid'!I$14:I$56, MATCH($W89, ListGridLevel, 0))), 0)</f>
        <v>0</v>
      </c>
      <c r="AA89" s="353">
        <f>IFERROR(IF(AND($A89="Layered-Over", OR($W89="14-P",$W89="15-P",$W89="16-P",$W89="17-P",$W89="18-P",$W89="19-P",$W89="20-P")),
      INDEX('Wage Grid'!P$14:P$20, MATCH($W89, ListLayeredOverParaproGridLevel, 0)),
      INDEX('Wage Grid'!J$14:J$56, MATCH($W89, ListGridLevel, 0))), 0)</f>
        <v>0</v>
      </c>
      <c r="AB89" s="353">
        <f t="shared" si="9"/>
        <v>0</v>
      </c>
      <c r="AC89" s="353">
        <f t="shared" si="10"/>
        <v>0</v>
      </c>
    </row>
    <row r="90" spans="1:29" ht="15" customHeight="1" x14ac:dyDescent="0.25">
      <c r="A90" s="244"/>
      <c r="B90" s="63"/>
      <c r="C90" s="245"/>
      <c r="D90" s="69"/>
      <c r="E90" s="246"/>
      <c r="F90" s="850" t="str">
        <f t="shared" si="11"/>
        <v/>
      </c>
      <c r="G90" s="847"/>
      <c r="H90" s="246"/>
      <c r="I90" s="196"/>
      <c r="J90" s="235"/>
      <c r="K90" s="251" t="str">
        <f t="shared" si="13"/>
        <v/>
      </c>
      <c r="L90" s="218"/>
      <c r="M90" s="219"/>
      <c r="N90" s="219"/>
      <c r="O90" s="220"/>
      <c r="P90" s="196"/>
      <c r="Q90" s="183"/>
      <c r="R90" s="942"/>
      <c r="S90" s="943"/>
      <c r="T90" s="944"/>
      <c r="U90" s="806">
        <f>_xlfn.IFNA(IF($A90="Layered-Over",INDEX('Wage Grid'!$D$14:$D$80,MATCH($B90,ListBargainingUnit,0)),IF($C90=0,INDEX('Wage Grid'!$C$14:$C$80,MATCH($B90,ListBargainingUnit,0)),$C90)),0)</f>
        <v>0</v>
      </c>
      <c r="V90" s="806">
        <f>_xlfn.IFNA(IF($A90="Layered-Over",INDEX('Wage Grid'!$D$14:$D$80,MATCH($D90,ListBargainingUnit,0)),IF($E90=0,INDEX('Wage Grid'!$C$14:$C$80,MATCH($D90,ListBargainingUnit,0)),$E90)),0)</f>
        <v>0</v>
      </c>
      <c r="W90" s="806">
        <f t="shared" si="12"/>
        <v>0</v>
      </c>
      <c r="X90" s="353">
        <f>IFERROR(IF(AND($A90="Layered-Over", OR($W90="14-P",$W90="15-P",$W90="16-P",$W90="17-P",$W90="18-P",$W90="19-P",$W90="20-P")),
      INDEX('Wage Grid'!M$14:M$20, MATCH(W90, ListLayeredOverParaproGridLevel, 0)),
      INDEX('Wage Grid'!G$14:G$56, MATCH(W90, ListGridLevel, 0))), 0)</f>
        <v>0</v>
      </c>
      <c r="Y90" s="353">
        <f>IFERROR(IF(AND($A90="Layered-Over", OR($W90="14-P",$W90="15-P",$W90="16-P",$W90="17-P",$W90="18-P",$W90="19-P",$W90="20-P")),
      INDEX('Wage Grid'!N$14:N$20, MATCH($W90, ListLayeredOverParaproGridLevel, 0)),
      INDEX('Wage Grid'!H$14:H$56, MATCH($W90, ListGridLevel, 0))), 0)</f>
        <v>0</v>
      </c>
      <c r="Z90" s="353">
        <f>IFERROR(IF(AND($A90="Layered-Over", OR($W90="14-P",$W90="15-P",$W90="16-P",$W90="17-P",$W90="18-P",$W90="19-P",$W90="20-P")),
      INDEX('Wage Grid'!O$14:O$20, MATCH($W90, ListLayeredOverParaproGridLevel, 0)),
      INDEX('Wage Grid'!I$14:I$56, MATCH($W90, ListGridLevel, 0))), 0)</f>
        <v>0</v>
      </c>
      <c r="AA90" s="353">
        <f>IFERROR(IF(AND($A90="Layered-Over", OR($W90="14-P",$W90="15-P",$W90="16-P",$W90="17-P",$W90="18-P",$W90="19-P",$W90="20-P")),
      INDEX('Wage Grid'!P$14:P$20, MATCH($W90, ListLayeredOverParaproGridLevel, 0)),
      INDEX('Wage Grid'!J$14:J$56, MATCH($W90, ListGridLevel, 0))), 0)</f>
        <v>0</v>
      </c>
      <c r="AB90" s="353">
        <f t="shared" si="9"/>
        <v>0</v>
      </c>
      <c r="AC90" s="353">
        <f t="shared" si="10"/>
        <v>0</v>
      </c>
    </row>
    <row r="91" spans="1:29" ht="15" customHeight="1" x14ac:dyDescent="0.25">
      <c r="A91" s="244"/>
      <c r="B91" s="63"/>
      <c r="C91" s="245"/>
      <c r="D91" s="69"/>
      <c r="E91" s="246"/>
      <c r="F91" s="850" t="str">
        <f t="shared" si="11"/>
        <v/>
      </c>
      <c r="G91" s="847"/>
      <c r="H91" s="246"/>
      <c r="I91" s="196"/>
      <c r="J91" s="235"/>
      <c r="K91" s="251" t="str">
        <f t="shared" si="13"/>
        <v/>
      </c>
      <c r="L91" s="218"/>
      <c r="M91" s="219"/>
      <c r="N91" s="219"/>
      <c r="O91" s="220"/>
      <c r="P91" s="196"/>
      <c r="Q91" s="183"/>
      <c r="R91" s="942"/>
      <c r="S91" s="943"/>
      <c r="T91" s="944"/>
      <c r="U91" s="806">
        <f>_xlfn.IFNA(IF($A91="Layered-Over",INDEX('Wage Grid'!$D$14:$D$80,MATCH($B91,ListBargainingUnit,0)),IF($C91=0,INDEX('Wage Grid'!$C$14:$C$80,MATCH($B91,ListBargainingUnit,0)),$C91)),0)</f>
        <v>0</v>
      </c>
      <c r="V91" s="806">
        <f>_xlfn.IFNA(IF($A91="Layered-Over",INDEX('Wage Grid'!$D$14:$D$80,MATCH($D91,ListBargainingUnit,0)),IF($E91=0,INDEX('Wage Grid'!$C$14:$C$80,MATCH($D91,ListBargainingUnit,0)),$E91)),0)</f>
        <v>0</v>
      </c>
      <c r="W91" s="806">
        <f t="shared" si="12"/>
        <v>0</v>
      </c>
      <c r="X91" s="353">
        <f>IFERROR(IF(AND($A91="Layered-Over", OR($W91="14-P",$W91="15-P",$W91="16-P",$W91="17-P",$W91="18-P",$W91="19-P",$W91="20-P")),
      INDEX('Wage Grid'!M$14:M$20, MATCH(W91, ListLayeredOverParaproGridLevel, 0)),
      INDEX('Wage Grid'!G$14:G$56, MATCH(W91, ListGridLevel, 0))), 0)</f>
        <v>0</v>
      </c>
      <c r="Y91" s="353">
        <f>IFERROR(IF(AND($A91="Layered-Over", OR($W91="14-P",$W91="15-P",$W91="16-P",$W91="17-P",$W91="18-P",$W91="19-P",$W91="20-P")),
      INDEX('Wage Grid'!N$14:N$20, MATCH($W91, ListLayeredOverParaproGridLevel, 0)),
      INDEX('Wage Grid'!H$14:H$56, MATCH($W91, ListGridLevel, 0))), 0)</f>
        <v>0</v>
      </c>
      <c r="Z91" s="353">
        <f>IFERROR(IF(AND($A91="Layered-Over", OR($W91="14-P",$W91="15-P",$W91="16-P",$W91="17-P",$W91="18-P",$W91="19-P",$W91="20-P")),
      INDEX('Wage Grid'!O$14:O$20, MATCH($W91, ListLayeredOverParaproGridLevel, 0)),
      INDEX('Wage Grid'!I$14:I$56, MATCH($W91, ListGridLevel, 0))), 0)</f>
        <v>0</v>
      </c>
      <c r="AA91" s="353">
        <f>IFERROR(IF(AND($A91="Layered-Over", OR($W91="14-P",$W91="15-P",$W91="16-P",$W91="17-P",$W91="18-P",$W91="19-P",$W91="20-P")),
      INDEX('Wage Grid'!P$14:P$20, MATCH($W91, ListLayeredOverParaproGridLevel, 0)),
      INDEX('Wage Grid'!J$14:J$56, MATCH($W91, ListGridLevel, 0))), 0)</f>
        <v>0</v>
      </c>
      <c r="AB91" s="353">
        <f t="shared" si="9"/>
        <v>0</v>
      </c>
      <c r="AC91" s="353">
        <f t="shared" si="10"/>
        <v>0</v>
      </c>
    </row>
    <row r="92" spans="1:29" ht="15" customHeight="1" x14ac:dyDescent="0.25">
      <c r="A92" s="244"/>
      <c r="B92" s="63"/>
      <c r="C92" s="245"/>
      <c r="D92" s="69"/>
      <c r="E92" s="246"/>
      <c r="F92" s="850" t="str">
        <f t="shared" si="11"/>
        <v/>
      </c>
      <c r="G92" s="847"/>
      <c r="H92" s="246"/>
      <c r="I92" s="196"/>
      <c r="J92" s="235"/>
      <c r="K92" s="251" t="str">
        <f t="shared" si="13"/>
        <v/>
      </c>
      <c r="L92" s="218"/>
      <c r="M92" s="219"/>
      <c r="N92" s="219"/>
      <c r="O92" s="220"/>
      <c r="P92" s="196"/>
      <c r="Q92" s="183"/>
      <c r="R92" s="942"/>
      <c r="S92" s="943"/>
      <c r="T92" s="944"/>
      <c r="U92" s="806">
        <f>_xlfn.IFNA(IF($A92="Layered-Over",INDEX('Wage Grid'!$D$14:$D$80,MATCH($B92,ListBargainingUnit,0)),IF($C92=0,INDEX('Wage Grid'!$C$14:$C$80,MATCH($B92,ListBargainingUnit,0)),$C92)),0)</f>
        <v>0</v>
      </c>
      <c r="V92" s="806">
        <f>_xlfn.IFNA(IF($A92="Layered-Over",INDEX('Wage Grid'!$D$14:$D$80,MATCH($D92,ListBargainingUnit,0)),IF($E92=0,INDEX('Wage Grid'!$C$14:$C$80,MATCH($D92,ListBargainingUnit,0)),$E92)),0)</f>
        <v>0</v>
      </c>
      <c r="W92" s="806">
        <f t="shared" si="12"/>
        <v>0</v>
      </c>
      <c r="X92" s="353">
        <f>IFERROR(IF(AND($A92="Layered-Over", OR($W92="14-P",$W92="15-P",$W92="16-P",$W92="17-P",$W92="18-P",$W92="19-P",$W92="20-P")),
      INDEX('Wage Grid'!M$14:M$20, MATCH(W92, ListLayeredOverParaproGridLevel, 0)),
      INDEX('Wage Grid'!G$14:G$56, MATCH(W92, ListGridLevel, 0))), 0)</f>
        <v>0</v>
      </c>
      <c r="Y92" s="353">
        <f>IFERROR(IF(AND($A92="Layered-Over", OR($W92="14-P",$W92="15-P",$W92="16-P",$W92="17-P",$W92="18-P",$W92="19-P",$W92="20-P")),
      INDEX('Wage Grid'!N$14:N$20, MATCH($W92, ListLayeredOverParaproGridLevel, 0)),
      INDEX('Wage Grid'!H$14:H$56, MATCH($W92, ListGridLevel, 0))), 0)</f>
        <v>0</v>
      </c>
      <c r="Z92" s="353">
        <f>IFERROR(IF(AND($A92="Layered-Over", OR($W92="14-P",$W92="15-P",$W92="16-P",$W92="17-P",$W92="18-P",$W92="19-P",$W92="20-P")),
      INDEX('Wage Grid'!O$14:O$20, MATCH($W92, ListLayeredOverParaproGridLevel, 0)),
      INDEX('Wage Grid'!I$14:I$56, MATCH($W92, ListGridLevel, 0))), 0)</f>
        <v>0</v>
      </c>
      <c r="AA92" s="353">
        <f>IFERROR(IF(AND($A92="Layered-Over", OR($W92="14-P",$W92="15-P",$W92="16-P",$W92="17-P",$W92="18-P",$W92="19-P",$W92="20-P")),
      INDEX('Wage Grid'!P$14:P$20, MATCH($W92, ListLayeredOverParaproGridLevel, 0)),
      INDEX('Wage Grid'!J$14:J$56, MATCH($W92, ListGridLevel, 0))), 0)</f>
        <v>0</v>
      </c>
      <c r="AB92" s="353">
        <f t="shared" si="9"/>
        <v>0</v>
      </c>
      <c r="AC92" s="353">
        <f t="shared" si="10"/>
        <v>0</v>
      </c>
    </row>
    <row r="93" spans="1:29" ht="15" customHeight="1" x14ac:dyDescent="0.25">
      <c r="A93" s="244"/>
      <c r="B93" s="63"/>
      <c r="C93" s="245"/>
      <c r="D93" s="69"/>
      <c r="E93" s="246"/>
      <c r="F93" s="850" t="str">
        <f t="shared" si="11"/>
        <v/>
      </c>
      <c r="G93" s="847"/>
      <c r="H93" s="246"/>
      <c r="I93" s="196"/>
      <c r="J93" s="235"/>
      <c r="K93" s="251" t="str">
        <f t="shared" si="13"/>
        <v/>
      </c>
      <c r="L93" s="218"/>
      <c r="M93" s="219"/>
      <c r="N93" s="219"/>
      <c r="O93" s="220"/>
      <c r="P93" s="196"/>
      <c r="Q93" s="183"/>
      <c r="R93" s="942"/>
      <c r="S93" s="943"/>
      <c r="T93" s="944"/>
      <c r="U93" s="806">
        <f>_xlfn.IFNA(IF($A93="Layered-Over",INDEX('Wage Grid'!$D$14:$D$80,MATCH($B93,ListBargainingUnit,0)),IF($C93=0,INDEX('Wage Grid'!$C$14:$C$80,MATCH($B93,ListBargainingUnit,0)),$C93)),0)</f>
        <v>0</v>
      </c>
      <c r="V93" s="806">
        <f>_xlfn.IFNA(IF($A93="Layered-Over",INDEX('Wage Grid'!$D$14:$D$80,MATCH($D93,ListBargainingUnit,0)),IF($E93=0,INDEX('Wage Grid'!$C$14:$C$80,MATCH($D93,ListBargainingUnit,0)),$E93)),0)</f>
        <v>0</v>
      </c>
      <c r="W93" s="806">
        <f t="shared" si="12"/>
        <v>0</v>
      </c>
      <c r="X93" s="353">
        <f>IFERROR(IF(AND($A93="Layered-Over", OR($W93="14-P",$W93="15-P",$W93="16-P",$W93="17-P",$W93="18-P",$W93="19-P",$W93="20-P")),
      INDEX('Wage Grid'!M$14:M$20, MATCH(W93, ListLayeredOverParaproGridLevel, 0)),
      INDEX('Wage Grid'!G$14:G$56, MATCH(W93, ListGridLevel, 0))), 0)</f>
        <v>0</v>
      </c>
      <c r="Y93" s="353">
        <f>IFERROR(IF(AND($A93="Layered-Over", OR($W93="14-P",$W93="15-P",$W93="16-P",$W93="17-P",$W93="18-P",$W93="19-P",$W93="20-P")),
      INDEX('Wage Grid'!N$14:N$20, MATCH($W93, ListLayeredOverParaproGridLevel, 0)),
      INDEX('Wage Grid'!H$14:H$56, MATCH($W93, ListGridLevel, 0))), 0)</f>
        <v>0</v>
      </c>
      <c r="Z93" s="353">
        <f>IFERROR(IF(AND($A93="Layered-Over", OR($W93="14-P",$W93="15-P",$W93="16-P",$W93="17-P",$W93="18-P",$W93="19-P",$W93="20-P")),
      INDEX('Wage Grid'!O$14:O$20, MATCH($W93, ListLayeredOverParaproGridLevel, 0)),
      INDEX('Wage Grid'!I$14:I$56, MATCH($W93, ListGridLevel, 0))), 0)</f>
        <v>0</v>
      </c>
      <c r="AA93" s="353">
        <f>IFERROR(IF(AND($A93="Layered-Over", OR($W93="14-P",$W93="15-P",$W93="16-P",$W93="17-P",$W93="18-P",$W93="19-P",$W93="20-P")),
      INDEX('Wage Grid'!P$14:P$20, MATCH($W93, ListLayeredOverParaproGridLevel, 0)),
      INDEX('Wage Grid'!J$14:J$56, MATCH($W93, ListGridLevel, 0))), 0)</f>
        <v>0</v>
      </c>
      <c r="AB93" s="353">
        <f t="shared" si="9"/>
        <v>0</v>
      </c>
      <c r="AC93" s="353">
        <f t="shared" si="10"/>
        <v>0</v>
      </c>
    </row>
    <row r="94" spans="1:29" ht="15" customHeight="1" x14ac:dyDescent="0.25">
      <c r="A94" s="244"/>
      <c r="B94" s="63"/>
      <c r="C94" s="245"/>
      <c r="D94" s="69"/>
      <c r="E94" s="246"/>
      <c r="F94" s="850" t="str">
        <f t="shared" si="11"/>
        <v/>
      </c>
      <c r="G94" s="847"/>
      <c r="H94" s="246"/>
      <c r="I94" s="196"/>
      <c r="J94" s="235"/>
      <c r="K94" s="251" t="str">
        <f t="shared" si="13"/>
        <v/>
      </c>
      <c r="L94" s="218"/>
      <c r="M94" s="219"/>
      <c r="N94" s="219"/>
      <c r="O94" s="220"/>
      <c r="P94" s="196"/>
      <c r="Q94" s="183"/>
      <c r="R94" s="942"/>
      <c r="S94" s="943"/>
      <c r="T94" s="944"/>
      <c r="U94" s="806">
        <f>_xlfn.IFNA(IF($A94="Layered-Over",INDEX('Wage Grid'!$D$14:$D$80,MATCH($B94,ListBargainingUnit,0)),IF($C94=0,INDEX('Wage Grid'!$C$14:$C$80,MATCH($B94,ListBargainingUnit,0)),$C94)),0)</f>
        <v>0</v>
      </c>
      <c r="V94" s="806">
        <f>_xlfn.IFNA(IF($A94="Layered-Over",INDEX('Wage Grid'!$D$14:$D$80,MATCH($D94,ListBargainingUnit,0)),IF($E94=0,INDEX('Wage Grid'!$C$14:$C$80,MATCH($D94,ListBargainingUnit,0)),$E94)),0)</f>
        <v>0</v>
      </c>
      <c r="W94" s="806">
        <f t="shared" si="12"/>
        <v>0</v>
      </c>
      <c r="X94" s="353">
        <f>IFERROR(IF(AND($A94="Layered-Over", OR($W94="14-P",$W94="15-P",$W94="16-P",$W94="17-P",$W94="18-P",$W94="19-P",$W94="20-P")),
      INDEX('Wage Grid'!M$14:M$20, MATCH(W94, ListLayeredOverParaproGridLevel, 0)),
      INDEX('Wage Grid'!G$14:G$56, MATCH(W94, ListGridLevel, 0))), 0)</f>
        <v>0</v>
      </c>
      <c r="Y94" s="353">
        <f>IFERROR(IF(AND($A94="Layered-Over", OR($W94="14-P",$W94="15-P",$W94="16-P",$W94="17-P",$W94="18-P",$W94="19-P",$W94="20-P")),
      INDEX('Wage Grid'!N$14:N$20, MATCH($W94, ListLayeredOverParaproGridLevel, 0)),
      INDEX('Wage Grid'!H$14:H$56, MATCH($W94, ListGridLevel, 0))), 0)</f>
        <v>0</v>
      </c>
      <c r="Z94" s="353">
        <f>IFERROR(IF(AND($A94="Layered-Over", OR($W94="14-P",$W94="15-P",$W94="16-P",$W94="17-P",$W94="18-P",$W94="19-P",$W94="20-P")),
      INDEX('Wage Grid'!O$14:O$20, MATCH($W94, ListLayeredOverParaproGridLevel, 0)),
      INDEX('Wage Grid'!I$14:I$56, MATCH($W94, ListGridLevel, 0))), 0)</f>
        <v>0</v>
      </c>
      <c r="AA94" s="353">
        <f>IFERROR(IF(AND($A94="Layered-Over", OR($W94="14-P",$W94="15-P",$W94="16-P",$W94="17-P",$W94="18-P",$W94="19-P",$W94="20-P")),
      INDEX('Wage Grid'!P$14:P$20, MATCH($W94, ListLayeredOverParaproGridLevel, 0)),
      INDEX('Wage Grid'!J$14:J$56, MATCH($W94, ListGridLevel, 0))), 0)</f>
        <v>0</v>
      </c>
      <c r="AB94" s="353">
        <f t="shared" si="9"/>
        <v>0</v>
      </c>
      <c r="AC94" s="353">
        <f t="shared" si="10"/>
        <v>0</v>
      </c>
    </row>
    <row r="95" spans="1:29" ht="15" customHeight="1" x14ac:dyDescent="0.25">
      <c r="A95" s="244"/>
      <c r="B95" s="63"/>
      <c r="C95" s="245"/>
      <c r="D95" s="69"/>
      <c r="E95" s="246"/>
      <c r="F95" s="850" t="str">
        <f t="shared" si="11"/>
        <v/>
      </c>
      <c r="G95" s="847"/>
      <c r="H95" s="246"/>
      <c r="I95" s="196"/>
      <c r="J95" s="235"/>
      <c r="K95" s="251" t="str">
        <f t="shared" si="13"/>
        <v/>
      </c>
      <c r="L95" s="218"/>
      <c r="M95" s="219"/>
      <c r="N95" s="219"/>
      <c r="O95" s="220"/>
      <c r="P95" s="196"/>
      <c r="Q95" s="183"/>
      <c r="R95" s="942"/>
      <c r="S95" s="943"/>
      <c r="T95" s="944"/>
      <c r="U95" s="806">
        <f>_xlfn.IFNA(IF($A95="Layered-Over",INDEX('Wage Grid'!$D$14:$D$80,MATCH($B95,ListBargainingUnit,0)),IF($C95=0,INDEX('Wage Grid'!$C$14:$C$80,MATCH($B95,ListBargainingUnit,0)),$C95)),0)</f>
        <v>0</v>
      </c>
      <c r="V95" s="806">
        <f>_xlfn.IFNA(IF($A95="Layered-Over",INDEX('Wage Grid'!$D$14:$D$80,MATCH($D95,ListBargainingUnit,0)),IF($E95=0,INDEX('Wage Grid'!$C$14:$C$80,MATCH($D95,ListBargainingUnit,0)),$E95)),0)</f>
        <v>0</v>
      </c>
      <c r="W95" s="806">
        <f t="shared" si="12"/>
        <v>0</v>
      </c>
      <c r="X95" s="353">
        <f>IFERROR(IF(AND($A95="Layered-Over", OR($W95="14-P",$W95="15-P",$W95="16-P",$W95="17-P",$W95="18-P",$W95="19-P",$W95="20-P")),
      INDEX('Wage Grid'!M$14:M$20, MATCH(W95, ListLayeredOverParaproGridLevel, 0)),
      INDEX('Wage Grid'!G$14:G$56, MATCH(W95, ListGridLevel, 0))), 0)</f>
        <v>0</v>
      </c>
      <c r="Y95" s="353">
        <f>IFERROR(IF(AND($A95="Layered-Over", OR($W95="14-P",$W95="15-P",$W95="16-P",$W95="17-P",$W95="18-P",$W95="19-P",$W95="20-P")),
      INDEX('Wage Grid'!N$14:N$20, MATCH($W95, ListLayeredOverParaproGridLevel, 0)),
      INDEX('Wage Grid'!H$14:H$56, MATCH($W95, ListGridLevel, 0))), 0)</f>
        <v>0</v>
      </c>
      <c r="Z95" s="353">
        <f>IFERROR(IF(AND($A95="Layered-Over", OR($W95="14-P",$W95="15-P",$W95="16-P",$W95="17-P",$W95="18-P",$W95="19-P",$W95="20-P")),
      INDEX('Wage Grid'!O$14:O$20, MATCH($W95, ListLayeredOverParaproGridLevel, 0)),
      INDEX('Wage Grid'!I$14:I$56, MATCH($W95, ListGridLevel, 0))), 0)</f>
        <v>0</v>
      </c>
      <c r="AA95" s="353">
        <f>IFERROR(IF(AND($A95="Layered-Over", OR($W95="14-P",$W95="15-P",$W95="16-P",$W95="17-P",$W95="18-P",$W95="19-P",$W95="20-P")),
      INDEX('Wage Grid'!P$14:P$20, MATCH($W95, ListLayeredOverParaproGridLevel, 0)),
      INDEX('Wage Grid'!J$14:J$56, MATCH($W95, ListGridLevel, 0))), 0)</f>
        <v>0</v>
      </c>
      <c r="AB95" s="353">
        <f t="shared" si="9"/>
        <v>0</v>
      </c>
      <c r="AC95" s="353">
        <f t="shared" si="10"/>
        <v>0</v>
      </c>
    </row>
    <row r="96" spans="1:29" ht="15" customHeight="1" x14ac:dyDescent="0.25">
      <c r="A96" s="244"/>
      <c r="B96" s="63"/>
      <c r="C96" s="245"/>
      <c r="D96" s="69"/>
      <c r="E96" s="246"/>
      <c r="F96" s="850" t="str">
        <f t="shared" si="11"/>
        <v/>
      </c>
      <c r="G96" s="847"/>
      <c r="H96" s="246"/>
      <c r="I96" s="196"/>
      <c r="J96" s="235"/>
      <c r="K96" s="251" t="str">
        <f t="shared" si="13"/>
        <v/>
      </c>
      <c r="L96" s="218"/>
      <c r="M96" s="219"/>
      <c r="N96" s="219"/>
      <c r="O96" s="220"/>
      <c r="P96" s="196"/>
      <c r="Q96" s="183"/>
      <c r="R96" s="942"/>
      <c r="S96" s="943"/>
      <c r="T96" s="944"/>
      <c r="U96" s="806">
        <f>_xlfn.IFNA(IF($A96="Layered-Over",INDEX('Wage Grid'!$D$14:$D$80,MATCH($B96,ListBargainingUnit,0)),IF($C96=0,INDEX('Wage Grid'!$C$14:$C$80,MATCH($B96,ListBargainingUnit,0)),$C96)),0)</f>
        <v>0</v>
      </c>
      <c r="V96" s="806">
        <f>_xlfn.IFNA(IF($A96="Layered-Over",INDEX('Wage Grid'!$D$14:$D$80,MATCH($D96,ListBargainingUnit,0)),IF($E96=0,INDEX('Wage Grid'!$C$14:$C$80,MATCH($D96,ListBargainingUnit,0)),$E96)),0)</f>
        <v>0</v>
      </c>
      <c r="W96" s="806">
        <f t="shared" si="12"/>
        <v>0</v>
      </c>
      <c r="X96" s="353">
        <f>IFERROR(IF(AND($A96="Layered-Over", OR($W96="14-P",$W96="15-P",$W96="16-P",$W96="17-P",$W96="18-P",$W96="19-P",$W96="20-P")),
      INDEX('Wage Grid'!M$14:M$20, MATCH(W96, ListLayeredOverParaproGridLevel, 0)),
      INDEX('Wage Grid'!G$14:G$56, MATCH(W96, ListGridLevel, 0))), 0)</f>
        <v>0</v>
      </c>
      <c r="Y96" s="353">
        <f>IFERROR(IF(AND($A96="Layered-Over", OR($W96="14-P",$W96="15-P",$W96="16-P",$W96="17-P",$W96="18-P",$W96="19-P",$W96="20-P")),
      INDEX('Wage Grid'!N$14:N$20, MATCH($W96, ListLayeredOverParaproGridLevel, 0)),
      INDEX('Wage Grid'!H$14:H$56, MATCH($W96, ListGridLevel, 0))), 0)</f>
        <v>0</v>
      </c>
      <c r="Z96" s="353">
        <f>IFERROR(IF(AND($A96="Layered-Over", OR($W96="14-P",$W96="15-P",$W96="16-P",$W96="17-P",$W96="18-P",$W96="19-P",$W96="20-P")),
      INDEX('Wage Grid'!O$14:O$20, MATCH($W96, ListLayeredOverParaproGridLevel, 0)),
      INDEX('Wage Grid'!I$14:I$56, MATCH($W96, ListGridLevel, 0))), 0)</f>
        <v>0</v>
      </c>
      <c r="AA96" s="353">
        <f>IFERROR(IF(AND($A96="Layered-Over", OR($W96="14-P",$W96="15-P",$W96="16-P",$W96="17-P",$W96="18-P",$W96="19-P",$W96="20-P")),
      INDEX('Wage Grid'!P$14:P$20, MATCH($W96, ListLayeredOverParaproGridLevel, 0)),
      INDEX('Wage Grid'!J$14:J$56, MATCH($W96, ListGridLevel, 0))), 0)</f>
        <v>0</v>
      </c>
      <c r="AB96" s="353">
        <f t="shared" si="9"/>
        <v>0</v>
      </c>
      <c r="AC96" s="353">
        <f t="shared" si="10"/>
        <v>0</v>
      </c>
    </row>
    <row r="97" spans="1:29" ht="15" customHeight="1" x14ac:dyDescent="0.25">
      <c r="A97" s="244"/>
      <c r="B97" s="63"/>
      <c r="C97" s="245"/>
      <c r="D97" s="69"/>
      <c r="E97" s="246"/>
      <c r="F97" s="850" t="str">
        <f t="shared" si="11"/>
        <v/>
      </c>
      <c r="G97" s="847"/>
      <c r="H97" s="246"/>
      <c r="I97" s="196"/>
      <c r="J97" s="235"/>
      <c r="K97" s="251" t="str">
        <f t="shared" si="13"/>
        <v/>
      </c>
      <c r="L97" s="218"/>
      <c r="M97" s="219"/>
      <c r="N97" s="219"/>
      <c r="O97" s="220"/>
      <c r="P97" s="196"/>
      <c r="Q97" s="183"/>
      <c r="R97" s="942"/>
      <c r="S97" s="943"/>
      <c r="T97" s="944"/>
      <c r="U97" s="806">
        <f>_xlfn.IFNA(IF($A97="Layered-Over",INDEX('Wage Grid'!$D$14:$D$80,MATCH($B97,ListBargainingUnit,0)),IF($C97=0,INDEX('Wage Grid'!$C$14:$C$80,MATCH($B97,ListBargainingUnit,0)),$C97)),0)</f>
        <v>0</v>
      </c>
      <c r="V97" s="806">
        <f>_xlfn.IFNA(IF($A97="Layered-Over",INDEX('Wage Grid'!$D$14:$D$80,MATCH($D97,ListBargainingUnit,0)),IF($E97=0,INDEX('Wage Grid'!$C$14:$C$80,MATCH($D97,ListBargainingUnit,0)),$E97)),0)</f>
        <v>0</v>
      </c>
      <c r="W97" s="806">
        <f t="shared" si="12"/>
        <v>0</v>
      </c>
      <c r="X97" s="353">
        <f>IFERROR(IF(AND($A97="Layered-Over", OR($W97="14-P",$W97="15-P",$W97="16-P",$W97="17-P",$W97="18-P",$W97="19-P",$W97="20-P")),
      INDEX('Wage Grid'!M$14:M$20, MATCH(W97, ListLayeredOverParaproGridLevel, 0)),
      INDEX('Wage Grid'!G$14:G$56, MATCH(W97, ListGridLevel, 0))), 0)</f>
        <v>0</v>
      </c>
      <c r="Y97" s="353">
        <f>IFERROR(IF(AND($A97="Layered-Over", OR($W97="14-P",$W97="15-P",$W97="16-P",$W97="17-P",$W97="18-P",$W97="19-P",$W97="20-P")),
      INDEX('Wage Grid'!N$14:N$20, MATCH($W97, ListLayeredOverParaproGridLevel, 0)),
      INDEX('Wage Grid'!H$14:H$56, MATCH($W97, ListGridLevel, 0))), 0)</f>
        <v>0</v>
      </c>
      <c r="Z97" s="353">
        <f>IFERROR(IF(AND($A97="Layered-Over", OR($W97="14-P",$W97="15-P",$W97="16-P",$W97="17-P",$W97="18-P",$W97="19-P",$W97="20-P")),
      INDEX('Wage Grid'!O$14:O$20, MATCH($W97, ListLayeredOverParaproGridLevel, 0)),
      INDEX('Wage Grid'!I$14:I$56, MATCH($W97, ListGridLevel, 0))), 0)</f>
        <v>0</v>
      </c>
      <c r="AA97" s="353">
        <f>IFERROR(IF(AND($A97="Layered-Over", OR($W97="14-P",$W97="15-P",$W97="16-P",$W97="17-P",$W97="18-P",$W97="19-P",$W97="20-P")),
      INDEX('Wage Grid'!P$14:P$20, MATCH($W97, ListLayeredOverParaproGridLevel, 0)),
      INDEX('Wage Grid'!J$14:J$56, MATCH($W97, ListGridLevel, 0))), 0)</f>
        <v>0</v>
      </c>
      <c r="AB97" s="353">
        <f t="shared" si="9"/>
        <v>0</v>
      </c>
      <c r="AC97" s="353">
        <f t="shared" si="10"/>
        <v>0</v>
      </c>
    </row>
    <row r="98" spans="1:29" ht="15" customHeight="1" x14ac:dyDescent="0.25">
      <c r="A98" s="244"/>
      <c r="B98" s="63"/>
      <c r="C98" s="245"/>
      <c r="D98" s="69"/>
      <c r="E98" s="246"/>
      <c r="F98" s="850" t="str">
        <f t="shared" si="11"/>
        <v/>
      </c>
      <c r="G98" s="847"/>
      <c r="H98" s="246"/>
      <c r="I98" s="196"/>
      <c r="J98" s="235"/>
      <c r="K98" s="251" t="str">
        <f t="shared" si="13"/>
        <v/>
      </c>
      <c r="L98" s="218"/>
      <c r="M98" s="219"/>
      <c r="N98" s="219"/>
      <c r="O98" s="220"/>
      <c r="P98" s="196"/>
      <c r="Q98" s="183"/>
      <c r="R98" s="942"/>
      <c r="S98" s="943"/>
      <c r="T98" s="944"/>
      <c r="U98" s="806">
        <f>_xlfn.IFNA(IF($A98="Layered-Over",INDEX('Wage Grid'!$D$14:$D$80,MATCH($B98,ListBargainingUnit,0)),IF($C98=0,INDEX('Wage Grid'!$C$14:$C$80,MATCH($B98,ListBargainingUnit,0)),$C98)),0)</f>
        <v>0</v>
      </c>
      <c r="V98" s="806">
        <f>_xlfn.IFNA(IF($A98="Layered-Over",INDEX('Wage Grid'!$D$14:$D$80,MATCH($D98,ListBargainingUnit,0)),IF($E98=0,INDEX('Wage Grid'!$C$14:$C$80,MATCH($D98,ListBargainingUnit,0)),$E98)),0)</f>
        <v>0</v>
      </c>
      <c r="W98" s="806">
        <f t="shared" si="12"/>
        <v>0</v>
      </c>
      <c r="X98" s="353">
        <f>IFERROR(IF(AND($A98="Layered-Over", OR($W98="14-P",$W98="15-P",$W98="16-P",$W98="17-P",$W98="18-P",$W98="19-P",$W98="20-P")),
      INDEX('Wage Grid'!M$14:M$20, MATCH(W98, ListLayeredOverParaproGridLevel, 0)),
      INDEX('Wage Grid'!G$14:G$56, MATCH(W98, ListGridLevel, 0))), 0)</f>
        <v>0</v>
      </c>
      <c r="Y98" s="353">
        <f>IFERROR(IF(AND($A98="Layered-Over", OR($W98="14-P",$W98="15-P",$W98="16-P",$W98="17-P",$W98="18-P",$W98="19-P",$W98="20-P")),
      INDEX('Wage Grid'!N$14:N$20, MATCH($W98, ListLayeredOverParaproGridLevel, 0)),
      INDEX('Wage Grid'!H$14:H$56, MATCH($W98, ListGridLevel, 0))), 0)</f>
        <v>0</v>
      </c>
      <c r="Z98" s="353">
        <f>IFERROR(IF(AND($A98="Layered-Over", OR($W98="14-P",$W98="15-P",$W98="16-P",$W98="17-P",$W98="18-P",$W98="19-P",$W98="20-P")),
      INDEX('Wage Grid'!O$14:O$20, MATCH($W98, ListLayeredOverParaproGridLevel, 0)),
      INDEX('Wage Grid'!I$14:I$56, MATCH($W98, ListGridLevel, 0))), 0)</f>
        <v>0</v>
      </c>
      <c r="AA98" s="353">
        <f>IFERROR(IF(AND($A98="Layered-Over", OR($W98="14-P",$W98="15-P",$W98="16-P",$W98="17-P",$W98="18-P",$W98="19-P",$W98="20-P")),
      INDEX('Wage Grid'!P$14:P$20, MATCH($W98, ListLayeredOverParaproGridLevel, 0)),
      INDEX('Wage Grid'!J$14:J$56, MATCH($W98, ListGridLevel, 0))), 0)</f>
        <v>0</v>
      </c>
      <c r="AB98" s="353">
        <f t="shared" si="9"/>
        <v>0</v>
      </c>
      <c r="AC98" s="353">
        <f t="shared" si="10"/>
        <v>0</v>
      </c>
    </row>
    <row r="99" spans="1:29" ht="15" customHeight="1" x14ac:dyDescent="0.25">
      <c r="A99" s="244"/>
      <c r="B99" s="63"/>
      <c r="C99" s="245"/>
      <c r="D99" s="69"/>
      <c r="E99" s="246"/>
      <c r="F99" s="850" t="str">
        <f t="shared" si="11"/>
        <v/>
      </c>
      <c r="G99" s="847"/>
      <c r="H99" s="246"/>
      <c r="I99" s="196"/>
      <c r="J99" s="235"/>
      <c r="K99" s="251" t="str">
        <f t="shared" si="13"/>
        <v/>
      </c>
      <c r="L99" s="218"/>
      <c r="M99" s="219"/>
      <c r="N99" s="219"/>
      <c r="O99" s="220"/>
      <c r="P99" s="196"/>
      <c r="Q99" s="183"/>
      <c r="R99" s="942"/>
      <c r="S99" s="943"/>
      <c r="T99" s="944"/>
      <c r="U99" s="806">
        <f>_xlfn.IFNA(IF($A99="Layered-Over",INDEX('Wage Grid'!$D$14:$D$80,MATCH($B99,ListBargainingUnit,0)),IF($C99=0,INDEX('Wage Grid'!$C$14:$C$80,MATCH($B99,ListBargainingUnit,0)),$C99)),0)</f>
        <v>0</v>
      </c>
      <c r="V99" s="806">
        <f>_xlfn.IFNA(IF($A99="Layered-Over",INDEX('Wage Grid'!$D$14:$D$80,MATCH($D99,ListBargainingUnit,0)),IF($E99=0,INDEX('Wage Grid'!$C$14:$C$80,MATCH($D99,ListBargainingUnit,0)),$E99)),0)</f>
        <v>0</v>
      </c>
      <c r="W99" s="806">
        <f t="shared" si="12"/>
        <v>0</v>
      </c>
      <c r="X99" s="353">
        <f>IFERROR(IF(AND($A99="Layered-Over", OR($W99="14-P",$W99="15-P",$W99="16-P",$W99="17-P",$W99="18-P",$W99="19-P",$W99="20-P")),
      INDEX('Wage Grid'!M$14:M$20, MATCH(W99, ListLayeredOverParaproGridLevel, 0)),
      INDEX('Wage Grid'!G$14:G$56, MATCH(W99, ListGridLevel, 0))), 0)</f>
        <v>0</v>
      </c>
      <c r="Y99" s="353">
        <f>IFERROR(IF(AND($A99="Layered-Over", OR($W99="14-P",$W99="15-P",$W99="16-P",$W99="17-P",$W99="18-P",$W99="19-P",$W99="20-P")),
      INDEX('Wage Grid'!N$14:N$20, MATCH($W99, ListLayeredOverParaproGridLevel, 0)),
      INDEX('Wage Grid'!H$14:H$56, MATCH($W99, ListGridLevel, 0))), 0)</f>
        <v>0</v>
      </c>
      <c r="Z99" s="353">
        <f>IFERROR(IF(AND($A99="Layered-Over", OR($W99="14-P",$W99="15-P",$W99="16-P",$W99="17-P",$W99="18-P",$W99="19-P",$W99="20-P")),
      INDEX('Wage Grid'!O$14:O$20, MATCH($W99, ListLayeredOverParaproGridLevel, 0)),
      INDEX('Wage Grid'!I$14:I$56, MATCH($W99, ListGridLevel, 0))), 0)</f>
        <v>0</v>
      </c>
      <c r="AA99" s="353">
        <f>IFERROR(IF(AND($A99="Layered-Over", OR($W99="14-P",$W99="15-P",$W99="16-P",$W99="17-P",$W99="18-P",$W99="19-P",$W99="20-P")),
      INDEX('Wage Grid'!P$14:P$20, MATCH($W99, ListLayeredOverParaproGridLevel, 0)),
      INDEX('Wage Grid'!J$14:J$56, MATCH($W99, ListGridLevel, 0))), 0)</f>
        <v>0</v>
      </c>
      <c r="AB99" s="353">
        <f t="shared" si="9"/>
        <v>0</v>
      </c>
      <c r="AC99" s="353">
        <f t="shared" si="10"/>
        <v>0</v>
      </c>
    </row>
    <row r="100" spans="1:29" ht="15" customHeight="1" x14ac:dyDescent="0.25">
      <c r="A100" s="244"/>
      <c r="B100" s="63"/>
      <c r="C100" s="245"/>
      <c r="D100" s="69"/>
      <c r="E100" s="246"/>
      <c r="F100" s="850" t="str">
        <f t="shared" si="11"/>
        <v/>
      </c>
      <c r="G100" s="847"/>
      <c r="H100" s="246"/>
      <c r="I100" s="196"/>
      <c r="J100" s="235"/>
      <c r="K100" s="251" t="str">
        <f t="shared" si="13"/>
        <v/>
      </c>
      <c r="L100" s="218"/>
      <c r="M100" s="219"/>
      <c r="N100" s="219"/>
      <c r="O100" s="220"/>
      <c r="P100" s="196"/>
      <c r="Q100" s="183"/>
      <c r="R100" s="942"/>
      <c r="S100" s="943"/>
      <c r="T100" s="944"/>
      <c r="U100" s="806">
        <f>_xlfn.IFNA(IF($A100="Layered-Over",INDEX('Wage Grid'!$D$14:$D$80,MATCH($B100,ListBargainingUnit,0)),IF($C100=0,INDEX('Wage Grid'!$C$14:$C$80,MATCH($B100,ListBargainingUnit,0)),$C100)),0)</f>
        <v>0</v>
      </c>
      <c r="V100" s="806">
        <f>_xlfn.IFNA(IF($A100="Layered-Over",INDEX('Wage Grid'!$D$14:$D$80,MATCH($D100,ListBargainingUnit,0)),IF($E100=0,INDEX('Wage Grid'!$C$14:$C$80,MATCH($D100,ListBargainingUnit,0)),$E100)),0)</f>
        <v>0</v>
      </c>
      <c r="W100" s="806">
        <f t="shared" si="12"/>
        <v>0</v>
      </c>
      <c r="X100" s="353">
        <f>IFERROR(IF(AND($A100="Layered-Over", OR($W100="14-P",$W100="15-P",$W100="16-P",$W100="17-P",$W100="18-P",$W100="19-P",$W100="20-P")),
      INDEX('Wage Grid'!M$14:M$20, MATCH(W100, ListLayeredOverParaproGridLevel, 0)),
      INDEX('Wage Grid'!G$14:G$56, MATCH(W100, ListGridLevel, 0))), 0)</f>
        <v>0</v>
      </c>
      <c r="Y100" s="353">
        <f>IFERROR(IF(AND($A100="Layered-Over", OR($W100="14-P",$W100="15-P",$W100="16-P",$W100="17-P",$W100="18-P",$W100="19-P",$W100="20-P")),
      INDEX('Wage Grid'!N$14:N$20, MATCH($W100, ListLayeredOverParaproGridLevel, 0)),
      INDEX('Wage Grid'!H$14:H$56, MATCH($W100, ListGridLevel, 0))), 0)</f>
        <v>0</v>
      </c>
      <c r="Z100" s="353">
        <f>IFERROR(IF(AND($A100="Layered-Over", OR($W100="14-P",$W100="15-P",$W100="16-P",$W100="17-P",$W100="18-P",$W100="19-P",$W100="20-P")),
      INDEX('Wage Grid'!O$14:O$20, MATCH($W100, ListLayeredOverParaproGridLevel, 0)),
      INDEX('Wage Grid'!I$14:I$56, MATCH($W100, ListGridLevel, 0))), 0)</f>
        <v>0</v>
      </c>
      <c r="AA100" s="353">
        <f>IFERROR(IF(AND($A100="Layered-Over", OR($W100="14-P",$W100="15-P",$W100="16-P",$W100="17-P",$W100="18-P",$W100="19-P",$W100="20-P")),
      INDEX('Wage Grid'!P$14:P$20, MATCH($W100, ListLayeredOverParaproGridLevel, 0)),
      INDEX('Wage Grid'!J$14:J$56, MATCH($W100, ListGridLevel, 0))), 0)</f>
        <v>0</v>
      </c>
      <c r="AB100" s="353">
        <f t="shared" si="9"/>
        <v>0</v>
      </c>
      <c r="AC100" s="353">
        <f t="shared" si="10"/>
        <v>0</v>
      </c>
    </row>
    <row r="101" spans="1:29" ht="15" customHeight="1" x14ac:dyDescent="0.25">
      <c r="A101" s="244"/>
      <c r="B101" s="63"/>
      <c r="C101" s="245"/>
      <c r="D101" s="69"/>
      <c r="E101" s="246"/>
      <c r="F101" s="850" t="str">
        <f t="shared" si="11"/>
        <v/>
      </c>
      <c r="G101" s="847"/>
      <c r="H101" s="246"/>
      <c r="I101" s="196"/>
      <c r="J101" s="235"/>
      <c r="K101" s="251" t="str">
        <f t="shared" si="13"/>
        <v/>
      </c>
      <c r="L101" s="218"/>
      <c r="M101" s="219"/>
      <c r="N101" s="219"/>
      <c r="O101" s="220"/>
      <c r="P101" s="196"/>
      <c r="Q101" s="183"/>
      <c r="R101" s="942"/>
      <c r="S101" s="943"/>
      <c r="T101" s="944"/>
      <c r="U101" s="806">
        <f>_xlfn.IFNA(IF($A101="Layered-Over",INDEX('Wage Grid'!$D$14:$D$80,MATCH($B101,ListBargainingUnit,0)),IF($C101=0,INDEX('Wage Grid'!$C$14:$C$80,MATCH($B101,ListBargainingUnit,0)),$C101)),0)</f>
        <v>0</v>
      </c>
      <c r="V101" s="806">
        <f>_xlfn.IFNA(IF($A101="Layered-Over",INDEX('Wage Grid'!$D$14:$D$80,MATCH($D101,ListBargainingUnit,0)),IF($E101=0,INDEX('Wage Grid'!$C$14:$C$80,MATCH($D101,ListBargainingUnit,0)),$E101)),0)</f>
        <v>0</v>
      </c>
      <c r="W101" s="806">
        <f t="shared" si="12"/>
        <v>0</v>
      </c>
      <c r="X101" s="353">
        <f>IFERROR(IF(AND($A101="Layered-Over", OR($W101="14-P",$W101="15-P",$W101="16-P",$W101="17-P",$W101="18-P",$W101="19-P",$W101="20-P")),
      INDEX('Wage Grid'!M$14:M$20, MATCH(W101, ListLayeredOverParaproGridLevel, 0)),
      INDEX('Wage Grid'!G$14:G$56, MATCH(W101, ListGridLevel, 0))), 0)</f>
        <v>0</v>
      </c>
      <c r="Y101" s="353">
        <f>IFERROR(IF(AND($A101="Layered-Over", OR($W101="14-P",$W101="15-P",$W101="16-P",$W101="17-P",$W101="18-P",$W101="19-P",$W101="20-P")),
      INDEX('Wage Grid'!N$14:N$20, MATCH($W101, ListLayeredOverParaproGridLevel, 0)),
      INDEX('Wage Grid'!H$14:H$56, MATCH($W101, ListGridLevel, 0))), 0)</f>
        <v>0</v>
      </c>
      <c r="Z101" s="353">
        <f>IFERROR(IF(AND($A101="Layered-Over", OR($W101="14-P",$W101="15-P",$W101="16-P",$W101="17-P",$W101="18-P",$W101="19-P",$W101="20-P")),
      INDEX('Wage Grid'!O$14:O$20, MATCH($W101, ListLayeredOverParaproGridLevel, 0)),
      INDEX('Wage Grid'!I$14:I$56, MATCH($W101, ListGridLevel, 0))), 0)</f>
        <v>0</v>
      </c>
      <c r="AA101" s="353">
        <f>IFERROR(IF(AND($A101="Layered-Over", OR($W101="14-P",$W101="15-P",$W101="16-P",$W101="17-P",$W101="18-P",$W101="19-P",$W101="20-P")),
      INDEX('Wage Grid'!P$14:P$20, MATCH($W101, ListLayeredOverParaproGridLevel, 0)),
      INDEX('Wage Grid'!J$14:J$56, MATCH($W101, ListGridLevel, 0))), 0)</f>
        <v>0</v>
      </c>
      <c r="AB101" s="353">
        <f t="shared" si="9"/>
        <v>0</v>
      </c>
      <c r="AC101" s="353">
        <f t="shared" si="10"/>
        <v>0</v>
      </c>
    </row>
    <row r="102" spans="1:29" ht="15" customHeight="1" x14ac:dyDescent="0.25">
      <c r="A102" s="244"/>
      <c r="B102" s="63"/>
      <c r="C102" s="245"/>
      <c r="D102" s="69"/>
      <c r="E102" s="246"/>
      <c r="F102" s="850" t="str">
        <f t="shared" si="11"/>
        <v/>
      </c>
      <c r="G102" s="847"/>
      <c r="H102" s="246"/>
      <c r="I102" s="196"/>
      <c r="J102" s="235"/>
      <c r="K102" s="251" t="str">
        <f t="shared" si="13"/>
        <v/>
      </c>
      <c r="L102" s="218"/>
      <c r="M102" s="219"/>
      <c r="N102" s="219"/>
      <c r="O102" s="220"/>
      <c r="P102" s="196"/>
      <c r="Q102" s="183"/>
      <c r="R102" s="942"/>
      <c r="S102" s="943"/>
      <c r="T102" s="944"/>
      <c r="U102" s="806">
        <f>_xlfn.IFNA(IF($A102="Layered-Over",INDEX('Wage Grid'!$D$14:$D$80,MATCH($B102,ListBargainingUnit,0)),IF($C102=0,INDEX('Wage Grid'!$C$14:$C$80,MATCH($B102,ListBargainingUnit,0)),$C102)),0)</f>
        <v>0</v>
      </c>
      <c r="V102" s="806">
        <f>_xlfn.IFNA(IF($A102="Layered-Over",INDEX('Wage Grid'!$D$14:$D$80,MATCH($D102,ListBargainingUnit,0)),IF($E102=0,INDEX('Wage Grid'!$C$14:$C$80,MATCH($D102,ListBargainingUnit,0)),$E102)),0)</f>
        <v>0</v>
      </c>
      <c r="W102" s="806">
        <f t="shared" si="12"/>
        <v>0</v>
      </c>
      <c r="X102" s="353">
        <f>IFERROR(IF(AND($A102="Layered-Over", OR($W102="14-P",$W102="15-P",$W102="16-P",$W102="17-P",$W102="18-P",$W102="19-P",$W102="20-P")),
      INDEX('Wage Grid'!M$14:M$20, MATCH(W102, ListLayeredOverParaproGridLevel, 0)),
      INDEX('Wage Grid'!G$14:G$56, MATCH(W102, ListGridLevel, 0))), 0)</f>
        <v>0</v>
      </c>
      <c r="Y102" s="353">
        <f>IFERROR(IF(AND($A102="Layered-Over", OR($W102="14-P",$W102="15-P",$W102="16-P",$W102="17-P",$W102="18-P",$W102="19-P",$W102="20-P")),
      INDEX('Wage Grid'!N$14:N$20, MATCH($W102, ListLayeredOverParaproGridLevel, 0)),
      INDEX('Wage Grid'!H$14:H$56, MATCH($W102, ListGridLevel, 0))), 0)</f>
        <v>0</v>
      </c>
      <c r="Z102" s="353">
        <f>IFERROR(IF(AND($A102="Layered-Over", OR($W102="14-P",$W102="15-P",$W102="16-P",$W102="17-P",$W102="18-P",$W102="19-P",$W102="20-P")),
      INDEX('Wage Grid'!O$14:O$20, MATCH($W102, ListLayeredOverParaproGridLevel, 0)),
      INDEX('Wage Grid'!I$14:I$56, MATCH($W102, ListGridLevel, 0))), 0)</f>
        <v>0</v>
      </c>
      <c r="AA102" s="353">
        <f>IFERROR(IF(AND($A102="Layered-Over", OR($W102="14-P",$W102="15-P",$W102="16-P",$W102="17-P",$W102="18-P",$W102="19-P",$W102="20-P")),
      INDEX('Wage Grid'!P$14:P$20, MATCH($W102, ListLayeredOverParaproGridLevel, 0)),
      INDEX('Wage Grid'!J$14:J$56, MATCH($W102, ListGridLevel, 0))), 0)</f>
        <v>0</v>
      </c>
      <c r="AB102" s="353">
        <f t="shared" si="9"/>
        <v>0</v>
      </c>
      <c r="AC102" s="353">
        <f t="shared" si="10"/>
        <v>0</v>
      </c>
    </row>
    <row r="103" spans="1:29" ht="15" customHeight="1" x14ac:dyDescent="0.25">
      <c r="A103" s="244"/>
      <c r="B103" s="63"/>
      <c r="C103" s="245"/>
      <c r="D103" s="69"/>
      <c r="E103" s="246"/>
      <c r="F103" s="850" t="str">
        <f t="shared" si="11"/>
        <v/>
      </c>
      <c r="G103" s="847"/>
      <c r="H103" s="246"/>
      <c r="I103" s="196"/>
      <c r="J103" s="235"/>
      <c r="K103" s="251" t="str">
        <f t="shared" si="13"/>
        <v/>
      </c>
      <c r="L103" s="218"/>
      <c r="M103" s="219"/>
      <c r="N103" s="219"/>
      <c r="O103" s="220"/>
      <c r="P103" s="196"/>
      <c r="Q103" s="183"/>
      <c r="R103" s="942"/>
      <c r="S103" s="943"/>
      <c r="T103" s="944"/>
      <c r="U103" s="806">
        <f>_xlfn.IFNA(IF($A103="Layered-Over",INDEX('Wage Grid'!$D$14:$D$80,MATCH($B103,ListBargainingUnit,0)),IF($C103=0,INDEX('Wage Grid'!$C$14:$C$80,MATCH($B103,ListBargainingUnit,0)),$C103)),0)</f>
        <v>0</v>
      </c>
      <c r="V103" s="806">
        <f>_xlfn.IFNA(IF($A103="Layered-Over",INDEX('Wage Grid'!$D$14:$D$80,MATCH($D103,ListBargainingUnit,0)),IF($E103=0,INDEX('Wage Grid'!$C$14:$C$80,MATCH($D103,ListBargainingUnit,0)),$E103)),0)</f>
        <v>0</v>
      </c>
      <c r="W103" s="806">
        <f t="shared" si="12"/>
        <v>0</v>
      </c>
      <c r="X103" s="353">
        <f>IFERROR(IF(AND($A103="Layered-Over", OR($W103="14-P",$W103="15-P",$W103="16-P",$W103="17-P",$W103="18-P",$W103="19-P",$W103="20-P")),
      INDEX('Wage Grid'!M$14:M$20, MATCH(W103, ListLayeredOverParaproGridLevel, 0)),
      INDEX('Wage Grid'!G$14:G$56, MATCH(W103, ListGridLevel, 0))), 0)</f>
        <v>0</v>
      </c>
      <c r="Y103" s="353">
        <f>IFERROR(IF(AND($A103="Layered-Over", OR($W103="14-P",$W103="15-P",$W103="16-P",$W103="17-P",$W103="18-P",$W103="19-P",$W103="20-P")),
      INDEX('Wage Grid'!N$14:N$20, MATCH($W103, ListLayeredOverParaproGridLevel, 0)),
      INDEX('Wage Grid'!H$14:H$56, MATCH($W103, ListGridLevel, 0))), 0)</f>
        <v>0</v>
      </c>
      <c r="Z103" s="353">
        <f>IFERROR(IF(AND($A103="Layered-Over", OR($W103="14-P",$W103="15-P",$W103="16-P",$W103="17-P",$W103="18-P",$W103="19-P",$W103="20-P")),
      INDEX('Wage Grid'!O$14:O$20, MATCH($W103, ListLayeredOverParaproGridLevel, 0)),
      INDEX('Wage Grid'!I$14:I$56, MATCH($W103, ListGridLevel, 0))), 0)</f>
        <v>0</v>
      </c>
      <c r="AA103" s="353">
        <f>IFERROR(IF(AND($A103="Layered-Over", OR($W103="14-P",$W103="15-P",$W103="16-P",$W103="17-P",$W103="18-P",$W103="19-P",$W103="20-P")),
      INDEX('Wage Grid'!P$14:P$20, MATCH($W103, ListLayeredOverParaproGridLevel, 0)),
      INDEX('Wage Grid'!J$14:J$56, MATCH($W103, ListGridLevel, 0))), 0)</f>
        <v>0</v>
      </c>
      <c r="AB103" s="353">
        <f t="shared" si="9"/>
        <v>0</v>
      </c>
      <c r="AC103" s="353">
        <f t="shared" si="10"/>
        <v>0</v>
      </c>
    </row>
    <row r="104" spans="1:29" ht="15" customHeight="1" x14ac:dyDescent="0.25">
      <c r="A104" s="244"/>
      <c r="B104" s="63"/>
      <c r="C104" s="245"/>
      <c r="D104" s="69"/>
      <c r="E104" s="246"/>
      <c r="F104" s="850" t="str">
        <f t="shared" si="11"/>
        <v/>
      </c>
      <c r="G104" s="847"/>
      <c r="H104" s="246"/>
      <c r="I104" s="196"/>
      <c r="J104" s="235"/>
      <c r="K104" s="251" t="str">
        <f t="shared" si="13"/>
        <v/>
      </c>
      <c r="L104" s="218"/>
      <c r="M104" s="219"/>
      <c r="N104" s="219"/>
      <c r="O104" s="220"/>
      <c r="P104" s="196"/>
      <c r="Q104" s="183"/>
      <c r="R104" s="942"/>
      <c r="S104" s="943"/>
      <c r="T104" s="944"/>
      <c r="U104" s="806">
        <f>_xlfn.IFNA(IF($A104="Layered-Over",INDEX('Wage Grid'!$D$14:$D$80,MATCH($B104,ListBargainingUnit,0)),IF($C104=0,INDEX('Wage Grid'!$C$14:$C$80,MATCH($B104,ListBargainingUnit,0)),$C104)),0)</f>
        <v>0</v>
      </c>
      <c r="V104" s="806">
        <f>_xlfn.IFNA(IF($A104="Layered-Over",INDEX('Wage Grid'!$D$14:$D$80,MATCH($D104,ListBargainingUnit,0)),IF($E104=0,INDEX('Wage Grid'!$C$14:$C$80,MATCH($D104,ListBargainingUnit,0)),$E104)),0)</f>
        <v>0</v>
      </c>
      <c r="W104" s="806">
        <f t="shared" si="12"/>
        <v>0</v>
      </c>
      <c r="X104" s="353">
        <f>IFERROR(IF(AND($A104="Layered-Over", OR($W104="14-P",$W104="15-P",$W104="16-P",$W104="17-P",$W104="18-P",$W104="19-P",$W104="20-P")),
      INDEX('Wage Grid'!M$14:M$20, MATCH(W104, ListLayeredOverParaproGridLevel, 0)),
      INDEX('Wage Grid'!G$14:G$56, MATCH(W104, ListGridLevel, 0))), 0)</f>
        <v>0</v>
      </c>
      <c r="Y104" s="353">
        <f>IFERROR(IF(AND($A104="Layered-Over", OR($W104="14-P",$W104="15-P",$W104="16-P",$W104="17-P",$W104="18-P",$W104="19-P",$W104="20-P")),
      INDEX('Wage Grid'!N$14:N$20, MATCH($W104, ListLayeredOverParaproGridLevel, 0)),
      INDEX('Wage Grid'!H$14:H$56, MATCH($W104, ListGridLevel, 0))), 0)</f>
        <v>0</v>
      </c>
      <c r="Z104" s="353">
        <f>IFERROR(IF(AND($A104="Layered-Over", OR($W104="14-P",$W104="15-P",$W104="16-P",$W104="17-P",$W104="18-P",$W104="19-P",$W104="20-P")),
      INDEX('Wage Grid'!O$14:O$20, MATCH($W104, ListLayeredOverParaproGridLevel, 0)),
      INDEX('Wage Grid'!I$14:I$56, MATCH($W104, ListGridLevel, 0))), 0)</f>
        <v>0</v>
      </c>
      <c r="AA104" s="353">
        <f>IFERROR(IF(AND($A104="Layered-Over", OR($W104="14-P",$W104="15-P",$W104="16-P",$W104="17-P",$W104="18-P",$W104="19-P",$W104="20-P")),
      INDEX('Wage Grid'!P$14:P$20, MATCH($W104, ListLayeredOverParaproGridLevel, 0)),
      INDEX('Wage Grid'!J$14:J$56, MATCH($W104, ListGridLevel, 0))), 0)</f>
        <v>0</v>
      </c>
      <c r="AB104" s="353">
        <f t="shared" si="9"/>
        <v>0</v>
      </c>
      <c r="AC104" s="353">
        <f t="shared" si="10"/>
        <v>0</v>
      </c>
    </row>
    <row r="105" spans="1:29" ht="15" customHeight="1" x14ac:dyDescent="0.25">
      <c r="A105" s="244"/>
      <c r="B105" s="63"/>
      <c r="C105" s="245"/>
      <c r="D105" s="69"/>
      <c r="E105" s="246"/>
      <c r="F105" s="850" t="str">
        <f t="shared" si="11"/>
        <v/>
      </c>
      <c r="G105" s="847"/>
      <c r="H105" s="246"/>
      <c r="I105" s="196"/>
      <c r="J105" s="235"/>
      <c r="K105" s="251" t="str">
        <f t="shared" si="13"/>
        <v/>
      </c>
      <c r="L105" s="218"/>
      <c r="M105" s="219"/>
      <c r="N105" s="219"/>
      <c r="O105" s="220"/>
      <c r="P105" s="196"/>
      <c r="Q105" s="183"/>
      <c r="R105" s="942"/>
      <c r="S105" s="943"/>
      <c r="T105" s="944"/>
      <c r="U105" s="806">
        <f>_xlfn.IFNA(IF($A105="Layered-Over",INDEX('Wage Grid'!$D$14:$D$80,MATCH($B105,ListBargainingUnit,0)),IF($C105=0,INDEX('Wage Grid'!$C$14:$C$80,MATCH($B105,ListBargainingUnit,0)),$C105)),0)</f>
        <v>0</v>
      </c>
      <c r="V105" s="806">
        <f>_xlfn.IFNA(IF($A105="Layered-Over",INDEX('Wage Grid'!$D$14:$D$80,MATCH($D105,ListBargainingUnit,0)),IF($E105=0,INDEX('Wage Grid'!$C$14:$C$80,MATCH($D105,ListBargainingUnit,0)),$E105)),0)</f>
        <v>0</v>
      </c>
      <c r="W105" s="806">
        <f t="shared" si="12"/>
        <v>0</v>
      </c>
      <c r="X105" s="353">
        <f>IFERROR(IF(AND($A105="Layered-Over", OR($W105="14-P",$W105="15-P",$W105="16-P",$W105="17-P",$W105="18-P",$W105="19-P",$W105="20-P")),
      INDEX('Wage Grid'!M$14:M$20, MATCH(W105, ListLayeredOverParaproGridLevel, 0)),
      INDEX('Wage Grid'!G$14:G$56, MATCH(W105, ListGridLevel, 0))), 0)</f>
        <v>0</v>
      </c>
      <c r="Y105" s="353">
        <f>IFERROR(IF(AND($A105="Layered-Over", OR($W105="14-P",$W105="15-P",$W105="16-P",$W105="17-P",$W105="18-P",$W105="19-P",$W105="20-P")),
      INDEX('Wage Grid'!N$14:N$20, MATCH($W105, ListLayeredOverParaproGridLevel, 0)),
      INDEX('Wage Grid'!H$14:H$56, MATCH($W105, ListGridLevel, 0))), 0)</f>
        <v>0</v>
      </c>
      <c r="Z105" s="353">
        <f>IFERROR(IF(AND($A105="Layered-Over", OR($W105="14-P",$W105="15-P",$W105="16-P",$W105="17-P",$W105="18-P",$W105="19-P",$W105="20-P")),
      INDEX('Wage Grid'!O$14:O$20, MATCH($W105, ListLayeredOverParaproGridLevel, 0)),
      INDEX('Wage Grid'!I$14:I$56, MATCH($W105, ListGridLevel, 0))), 0)</f>
        <v>0</v>
      </c>
      <c r="AA105" s="353">
        <f>IFERROR(IF(AND($A105="Layered-Over", OR($W105="14-P",$W105="15-P",$W105="16-P",$W105="17-P",$W105="18-P",$W105="19-P",$W105="20-P")),
      INDEX('Wage Grid'!P$14:P$20, MATCH($W105, ListLayeredOverParaproGridLevel, 0)),
      INDEX('Wage Grid'!J$14:J$56, MATCH($W105, ListGridLevel, 0))), 0)</f>
        <v>0</v>
      </c>
      <c r="AB105" s="353">
        <f t="shared" si="9"/>
        <v>0</v>
      </c>
      <c r="AC105" s="353">
        <f t="shared" si="10"/>
        <v>0</v>
      </c>
    </row>
    <row r="106" spans="1:29" ht="15" customHeight="1" x14ac:dyDescent="0.25">
      <c r="A106" s="244"/>
      <c r="B106" s="63"/>
      <c r="C106" s="245"/>
      <c r="D106" s="69"/>
      <c r="E106" s="246"/>
      <c r="F106" s="850" t="str">
        <f t="shared" si="11"/>
        <v/>
      </c>
      <c r="G106" s="847"/>
      <c r="H106" s="246"/>
      <c r="I106" s="196"/>
      <c r="J106" s="235"/>
      <c r="K106" s="251" t="str">
        <f t="shared" si="13"/>
        <v/>
      </c>
      <c r="L106" s="218"/>
      <c r="M106" s="219"/>
      <c r="N106" s="219"/>
      <c r="O106" s="220"/>
      <c r="P106" s="196"/>
      <c r="Q106" s="183"/>
      <c r="R106" s="942"/>
      <c r="S106" s="943"/>
      <c r="T106" s="944"/>
      <c r="U106" s="806">
        <f>_xlfn.IFNA(IF($A106="Layered-Over",INDEX('Wage Grid'!$D$14:$D$80,MATCH($B106,ListBargainingUnit,0)),IF($C106=0,INDEX('Wage Grid'!$C$14:$C$80,MATCH($B106,ListBargainingUnit,0)),$C106)),0)</f>
        <v>0</v>
      </c>
      <c r="V106" s="806">
        <f>_xlfn.IFNA(IF($A106="Layered-Over",INDEX('Wage Grid'!$D$14:$D$80,MATCH($D106,ListBargainingUnit,0)),IF($E106=0,INDEX('Wage Grid'!$C$14:$C$80,MATCH($D106,ListBargainingUnit,0)),$E106)),0)</f>
        <v>0</v>
      </c>
      <c r="W106" s="806">
        <f t="shared" si="12"/>
        <v>0</v>
      </c>
      <c r="X106" s="353">
        <f>IFERROR(IF(AND($A106="Layered-Over", OR($W106="14-P",$W106="15-P",$W106="16-P",$W106="17-P",$W106="18-P",$W106="19-P",$W106="20-P")),
      INDEX('Wage Grid'!M$14:M$20, MATCH(W106, ListLayeredOverParaproGridLevel, 0)),
      INDEX('Wage Grid'!G$14:G$56, MATCH(W106, ListGridLevel, 0))), 0)</f>
        <v>0</v>
      </c>
      <c r="Y106" s="353">
        <f>IFERROR(IF(AND($A106="Layered-Over", OR($W106="14-P",$W106="15-P",$W106="16-P",$W106="17-P",$W106="18-P",$W106="19-P",$W106="20-P")),
      INDEX('Wage Grid'!N$14:N$20, MATCH($W106, ListLayeredOverParaproGridLevel, 0)),
      INDEX('Wage Grid'!H$14:H$56, MATCH($W106, ListGridLevel, 0))), 0)</f>
        <v>0</v>
      </c>
      <c r="Z106" s="353">
        <f>IFERROR(IF(AND($A106="Layered-Over", OR($W106="14-P",$W106="15-P",$W106="16-P",$W106="17-P",$W106="18-P",$W106="19-P",$W106="20-P")),
      INDEX('Wage Grid'!O$14:O$20, MATCH($W106, ListLayeredOverParaproGridLevel, 0)),
      INDEX('Wage Grid'!I$14:I$56, MATCH($W106, ListGridLevel, 0))), 0)</f>
        <v>0</v>
      </c>
      <c r="AA106" s="353">
        <f>IFERROR(IF(AND($A106="Layered-Over", OR($W106="14-P",$W106="15-P",$W106="16-P",$W106="17-P",$W106="18-P",$W106="19-P",$W106="20-P")),
      INDEX('Wage Grid'!P$14:P$20, MATCH($W106, ListLayeredOverParaproGridLevel, 0)),
      INDEX('Wage Grid'!J$14:J$56, MATCH($W106, ListGridLevel, 0))), 0)</f>
        <v>0</v>
      </c>
      <c r="AB106" s="353">
        <f t="shared" si="9"/>
        <v>0</v>
      </c>
      <c r="AC106" s="353">
        <f t="shared" si="10"/>
        <v>0</v>
      </c>
    </row>
    <row r="107" spans="1:29" ht="15" customHeight="1" x14ac:dyDescent="0.25">
      <c r="A107" s="244"/>
      <c r="B107" s="63"/>
      <c r="C107" s="245"/>
      <c r="D107" s="69"/>
      <c r="E107" s="246"/>
      <c r="F107" s="850" t="str">
        <f t="shared" si="11"/>
        <v/>
      </c>
      <c r="G107" s="847"/>
      <c r="H107" s="246"/>
      <c r="I107" s="196"/>
      <c r="J107" s="235"/>
      <c r="K107" s="251" t="str">
        <f t="shared" si="13"/>
        <v/>
      </c>
      <c r="L107" s="218"/>
      <c r="M107" s="219"/>
      <c r="N107" s="219"/>
      <c r="O107" s="220"/>
      <c r="P107" s="196"/>
      <c r="Q107" s="183"/>
      <c r="R107" s="942"/>
      <c r="S107" s="943"/>
      <c r="T107" s="944"/>
      <c r="U107" s="806">
        <f>_xlfn.IFNA(IF($A107="Layered-Over",INDEX('Wage Grid'!$D$14:$D$80,MATCH($B107,ListBargainingUnit,0)),IF($C107=0,INDEX('Wage Grid'!$C$14:$C$80,MATCH($B107,ListBargainingUnit,0)),$C107)),0)</f>
        <v>0</v>
      </c>
      <c r="V107" s="806">
        <f>_xlfn.IFNA(IF($A107="Layered-Over",INDEX('Wage Grid'!$D$14:$D$80,MATCH($D107,ListBargainingUnit,0)),IF($E107=0,INDEX('Wage Grid'!$C$14:$C$80,MATCH($D107,ListBargainingUnit,0)),$E107)),0)</f>
        <v>0</v>
      </c>
      <c r="W107" s="806">
        <f t="shared" si="12"/>
        <v>0</v>
      </c>
      <c r="X107" s="353">
        <f>IFERROR(IF(AND($A107="Layered-Over", OR($W107="14-P",$W107="15-P",$W107="16-P",$W107="17-P",$W107="18-P",$W107="19-P",$W107="20-P")),
      INDEX('Wage Grid'!M$14:M$20, MATCH(W107, ListLayeredOverParaproGridLevel, 0)),
      INDEX('Wage Grid'!G$14:G$56, MATCH(W107, ListGridLevel, 0))), 0)</f>
        <v>0</v>
      </c>
      <c r="Y107" s="353">
        <f>IFERROR(IF(AND($A107="Layered-Over", OR($W107="14-P",$W107="15-P",$W107="16-P",$W107="17-P",$W107="18-P",$W107="19-P",$W107="20-P")),
      INDEX('Wage Grid'!N$14:N$20, MATCH($W107, ListLayeredOverParaproGridLevel, 0)),
      INDEX('Wage Grid'!H$14:H$56, MATCH($W107, ListGridLevel, 0))), 0)</f>
        <v>0</v>
      </c>
      <c r="Z107" s="353">
        <f>IFERROR(IF(AND($A107="Layered-Over", OR($W107="14-P",$W107="15-P",$W107="16-P",$W107="17-P",$W107="18-P",$W107="19-P",$W107="20-P")),
      INDEX('Wage Grid'!O$14:O$20, MATCH($W107, ListLayeredOverParaproGridLevel, 0)),
      INDEX('Wage Grid'!I$14:I$56, MATCH($W107, ListGridLevel, 0))), 0)</f>
        <v>0</v>
      </c>
      <c r="AA107" s="353">
        <f>IFERROR(IF(AND($A107="Layered-Over", OR($W107="14-P",$W107="15-P",$W107="16-P",$W107="17-P",$W107="18-P",$W107="19-P",$W107="20-P")),
      INDEX('Wage Grid'!P$14:P$20, MATCH($W107, ListLayeredOverParaproGridLevel, 0)),
      INDEX('Wage Grid'!J$14:J$56, MATCH($W107, ListGridLevel, 0))), 0)</f>
        <v>0</v>
      </c>
      <c r="AB107" s="353">
        <f t="shared" si="9"/>
        <v>0</v>
      </c>
      <c r="AC107" s="353">
        <f t="shared" si="10"/>
        <v>0</v>
      </c>
    </row>
    <row r="108" spans="1:29" ht="15" customHeight="1" x14ac:dyDescent="0.25">
      <c r="A108" s="244"/>
      <c r="B108" s="63"/>
      <c r="C108" s="245"/>
      <c r="D108" s="69"/>
      <c r="E108" s="246"/>
      <c r="F108" s="850" t="str">
        <f t="shared" si="11"/>
        <v/>
      </c>
      <c r="G108" s="847"/>
      <c r="H108" s="246"/>
      <c r="I108" s="196"/>
      <c r="J108" s="235"/>
      <c r="K108" s="251" t="str">
        <f t="shared" si="13"/>
        <v/>
      </c>
      <c r="L108" s="218"/>
      <c r="M108" s="219"/>
      <c r="N108" s="219"/>
      <c r="O108" s="220"/>
      <c r="P108" s="196"/>
      <c r="Q108" s="183"/>
      <c r="R108" s="942"/>
      <c r="S108" s="943"/>
      <c r="T108" s="944"/>
      <c r="U108" s="806">
        <f>_xlfn.IFNA(IF($A108="Layered-Over",INDEX('Wage Grid'!$D$14:$D$80,MATCH($B108,ListBargainingUnit,0)),IF($C108=0,INDEX('Wage Grid'!$C$14:$C$80,MATCH($B108,ListBargainingUnit,0)),$C108)),0)</f>
        <v>0</v>
      </c>
      <c r="V108" s="806">
        <f>_xlfn.IFNA(IF($A108="Layered-Over",INDEX('Wage Grid'!$D$14:$D$80,MATCH($D108,ListBargainingUnit,0)),IF($E108=0,INDEX('Wage Grid'!$C$14:$C$80,MATCH($D108,ListBargainingUnit,0)),$E108)),0)</f>
        <v>0</v>
      </c>
      <c r="W108" s="806">
        <f t="shared" si="12"/>
        <v>0</v>
      </c>
      <c r="X108" s="353">
        <f>IFERROR(IF(AND($A108="Layered-Over", OR($W108="14-P",$W108="15-P",$W108="16-P",$W108="17-P",$W108="18-P",$W108="19-P",$W108="20-P")),
      INDEX('Wage Grid'!M$14:M$20, MATCH(W108, ListLayeredOverParaproGridLevel, 0)),
      INDEX('Wage Grid'!G$14:G$56, MATCH(W108, ListGridLevel, 0))), 0)</f>
        <v>0</v>
      </c>
      <c r="Y108" s="353">
        <f>IFERROR(IF(AND($A108="Layered-Over", OR($W108="14-P",$W108="15-P",$W108="16-P",$W108="17-P",$W108="18-P",$W108="19-P",$W108="20-P")),
      INDEX('Wage Grid'!N$14:N$20, MATCH($W108, ListLayeredOverParaproGridLevel, 0)),
      INDEX('Wage Grid'!H$14:H$56, MATCH($W108, ListGridLevel, 0))), 0)</f>
        <v>0</v>
      </c>
      <c r="Z108" s="353">
        <f>IFERROR(IF(AND($A108="Layered-Over", OR($W108="14-P",$W108="15-P",$W108="16-P",$W108="17-P",$W108="18-P",$W108="19-P",$W108="20-P")),
      INDEX('Wage Grid'!O$14:O$20, MATCH($W108, ListLayeredOverParaproGridLevel, 0)),
      INDEX('Wage Grid'!I$14:I$56, MATCH($W108, ListGridLevel, 0))), 0)</f>
        <v>0</v>
      </c>
      <c r="AA108" s="353">
        <f>IFERROR(IF(AND($A108="Layered-Over", OR($W108="14-P",$W108="15-P",$W108="16-P",$W108="17-P",$W108="18-P",$W108="19-P",$W108="20-P")),
      INDEX('Wage Grid'!P$14:P$20, MATCH($W108, ListLayeredOverParaproGridLevel, 0)),
      INDEX('Wage Grid'!J$14:J$56, MATCH($W108, ListGridLevel, 0))), 0)</f>
        <v>0</v>
      </c>
      <c r="AB108" s="353">
        <f t="shared" si="9"/>
        <v>0</v>
      </c>
      <c r="AC108" s="353">
        <f t="shared" si="10"/>
        <v>0</v>
      </c>
    </row>
    <row r="109" spans="1:29" ht="15" customHeight="1" x14ac:dyDescent="0.25">
      <c r="A109" s="244"/>
      <c r="B109" s="63"/>
      <c r="C109" s="245"/>
      <c r="D109" s="69"/>
      <c r="E109" s="246"/>
      <c r="F109" s="850" t="str">
        <f t="shared" si="11"/>
        <v/>
      </c>
      <c r="G109" s="847"/>
      <c r="H109" s="246"/>
      <c r="I109" s="196"/>
      <c r="J109" s="235"/>
      <c r="K109" s="251" t="str">
        <f t="shared" si="13"/>
        <v/>
      </c>
      <c r="L109" s="218"/>
      <c r="M109" s="219"/>
      <c r="N109" s="219"/>
      <c r="O109" s="220"/>
      <c r="P109" s="196"/>
      <c r="Q109" s="183"/>
      <c r="R109" s="942"/>
      <c r="S109" s="943"/>
      <c r="T109" s="944"/>
      <c r="U109" s="806">
        <f>_xlfn.IFNA(IF($A109="Layered-Over",INDEX('Wage Grid'!$D$14:$D$80,MATCH($B109,ListBargainingUnit,0)),IF($C109=0,INDEX('Wage Grid'!$C$14:$C$80,MATCH($B109,ListBargainingUnit,0)),$C109)),0)</f>
        <v>0</v>
      </c>
      <c r="V109" s="806">
        <f>_xlfn.IFNA(IF($A109="Layered-Over",INDEX('Wage Grid'!$D$14:$D$80,MATCH($D109,ListBargainingUnit,0)),IF($E109=0,INDEX('Wage Grid'!$C$14:$C$80,MATCH($D109,ListBargainingUnit,0)),$E109)),0)</f>
        <v>0</v>
      </c>
      <c r="W109" s="806">
        <f t="shared" si="12"/>
        <v>0</v>
      </c>
      <c r="X109" s="353">
        <f>IFERROR(IF(AND($A109="Layered-Over", OR($W109="14-P",$W109="15-P",$W109="16-P",$W109="17-P",$W109="18-P",$W109="19-P",$W109="20-P")),
      INDEX('Wage Grid'!M$14:M$20, MATCH(W109, ListLayeredOverParaproGridLevel, 0)),
      INDEX('Wage Grid'!G$14:G$56, MATCH(W109, ListGridLevel, 0))), 0)</f>
        <v>0</v>
      </c>
      <c r="Y109" s="353">
        <f>IFERROR(IF(AND($A109="Layered-Over", OR($W109="14-P",$W109="15-P",$W109="16-P",$W109="17-P",$W109="18-P",$W109="19-P",$W109="20-P")),
      INDEX('Wage Grid'!N$14:N$20, MATCH($W109, ListLayeredOverParaproGridLevel, 0)),
      INDEX('Wage Grid'!H$14:H$56, MATCH($W109, ListGridLevel, 0))), 0)</f>
        <v>0</v>
      </c>
      <c r="Z109" s="353">
        <f>IFERROR(IF(AND($A109="Layered-Over", OR($W109="14-P",$W109="15-P",$W109="16-P",$W109="17-P",$W109="18-P",$W109="19-P",$W109="20-P")),
      INDEX('Wage Grid'!O$14:O$20, MATCH($W109, ListLayeredOverParaproGridLevel, 0)),
      INDEX('Wage Grid'!I$14:I$56, MATCH($W109, ListGridLevel, 0))), 0)</f>
        <v>0</v>
      </c>
      <c r="AA109" s="353">
        <f>IFERROR(IF(AND($A109="Layered-Over", OR($W109="14-P",$W109="15-P",$W109="16-P",$W109="17-P",$W109="18-P",$W109="19-P",$W109="20-P")),
      INDEX('Wage Grid'!P$14:P$20, MATCH($W109, ListLayeredOverParaproGridLevel, 0)),
      INDEX('Wage Grid'!J$14:J$56, MATCH($W109, ListGridLevel, 0))), 0)</f>
        <v>0</v>
      </c>
      <c r="AB109" s="353">
        <f t="shared" si="9"/>
        <v>0</v>
      </c>
      <c r="AC109" s="353">
        <f t="shared" si="10"/>
        <v>0</v>
      </c>
    </row>
    <row r="110" spans="1:29" ht="15" customHeight="1" x14ac:dyDescent="0.25">
      <c r="A110" s="244"/>
      <c r="B110" s="63"/>
      <c r="C110" s="245"/>
      <c r="D110" s="69"/>
      <c r="E110" s="246"/>
      <c r="F110" s="850" t="str">
        <f t="shared" si="11"/>
        <v/>
      </c>
      <c r="G110" s="847"/>
      <c r="H110" s="246"/>
      <c r="I110" s="196"/>
      <c r="J110" s="235"/>
      <c r="K110" s="251" t="str">
        <f t="shared" si="13"/>
        <v/>
      </c>
      <c r="L110" s="218"/>
      <c r="M110" s="219"/>
      <c r="N110" s="219"/>
      <c r="O110" s="220"/>
      <c r="P110" s="196"/>
      <c r="Q110" s="183"/>
      <c r="R110" s="942"/>
      <c r="S110" s="943"/>
      <c r="T110" s="944"/>
      <c r="U110" s="806">
        <f>_xlfn.IFNA(IF($A110="Layered-Over",INDEX('Wage Grid'!$D$14:$D$80,MATCH($B110,ListBargainingUnit,0)),IF($C110=0,INDEX('Wage Grid'!$C$14:$C$80,MATCH($B110,ListBargainingUnit,0)),$C110)),0)</f>
        <v>0</v>
      </c>
      <c r="V110" s="806">
        <f>_xlfn.IFNA(IF($A110="Layered-Over",INDEX('Wage Grid'!$D$14:$D$80,MATCH($D110,ListBargainingUnit,0)),IF($E110=0,INDEX('Wage Grid'!$C$14:$C$80,MATCH($D110,ListBargainingUnit,0)),$E110)),0)</f>
        <v>0</v>
      </c>
      <c r="W110" s="806">
        <f t="shared" si="12"/>
        <v>0</v>
      </c>
      <c r="X110" s="353">
        <f>IFERROR(IF(AND($A110="Layered-Over", OR($W110="14-P",$W110="15-P",$W110="16-P",$W110="17-P",$W110="18-P",$W110="19-P",$W110="20-P")),
      INDEX('Wage Grid'!M$14:M$20, MATCH(W110, ListLayeredOverParaproGridLevel, 0)),
      INDEX('Wage Grid'!G$14:G$56, MATCH(W110, ListGridLevel, 0))), 0)</f>
        <v>0</v>
      </c>
      <c r="Y110" s="353">
        <f>IFERROR(IF(AND($A110="Layered-Over", OR($W110="14-P",$W110="15-P",$W110="16-P",$W110="17-P",$W110="18-P",$W110="19-P",$W110="20-P")),
      INDEX('Wage Grid'!N$14:N$20, MATCH($W110, ListLayeredOverParaproGridLevel, 0)),
      INDEX('Wage Grid'!H$14:H$56, MATCH($W110, ListGridLevel, 0))), 0)</f>
        <v>0</v>
      </c>
      <c r="Z110" s="353">
        <f>IFERROR(IF(AND($A110="Layered-Over", OR($W110="14-P",$W110="15-P",$W110="16-P",$W110="17-P",$W110="18-P",$W110="19-P",$W110="20-P")),
      INDEX('Wage Grid'!O$14:O$20, MATCH($W110, ListLayeredOverParaproGridLevel, 0)),
      INDEX('Wage Grid'!I$14:I$56, MATCH($W110, ListGridLevel, 0))), 0)</f>
        <v>0</v>
      </c>
      <c r="AA110" s="353">
        <f>IFERROR(IF(AND($A110="Layered-Over", OR($W110="14-P",$W110="15-P",$W110="16-P",$W110="17-P",$W110="18-P",$W110="19-P",$W110="20-P")),
      INDEX('Wage Grid'!P$14:P$20, MATCH($W110, ListLayeredOverParaproGridLevel, 0)),
      INDEX('Wage Grid'!J$14:J$56, MATCH($W110, ListGridLevel, 0))), 0)</f>
        <v>0</v>
      </c>
      <c r="AB110" s="353">
        <f t="shared" si="9"/>
        <v>0</v>
      </c>
      <c r="AC110" s="353">
        <f t="shared" si="10"/>
        <v>0</v>
      </c>
    </row>
    <row r="111" spans="1:29" ht="15" customHeight="1" x14ac:dyDescent="0.25">
      <c r="A111" s="244"/>
      <c r="B111" s="63"/>
      <c r="C111" s="245"/>
      <c r="D111" s="69"/>
      <c r="E111" s="246"/>
      <c r="F111" s="850" t="str">
        <f t="shared" si="11"/>
        <v/>
      </c>
      <c r="G111" s="847"/>
      <c r="H111" s="246"/>
      <c r="I111" s="196"/>
      <c r="J111" s="235"/>
      <c r="K111" s="251" t="str">
        <f t="shared" si="13"/>
        <v/>
      </c>
      <c r="L111" s="218"/>
      <c r="M111" s="219"/>
      <c r="N111" s="219"/>
      <c r="O111" s="220"/>
      <c r="P111" s="196"/>
      <c r="Q111" s="183"/>
      <c r="R111" s="942"/>
      <c r="S111" s="943"/>
      <c r="T111" s="944"/>
      <c r="U111" s="806">
        <f>_xlfn.IFNA(IF($A111="Layered-Over",INDEX('Wage Grid'!$D$14:$D$80,MATCH($B111,ListBargainingUnit,0)),IF($C111=0,INDEX('Wage Grid'!$C$14:$C$80,MATCH($B111,ListBargainingUnit,0)),$C111)),0)</f>
        <v>0</v>
      </c>
      <c r="V111" s="806">
        <f>_xlfn.IFNA(IF($A111="Layered-Over",INDEX('Wage Grid'!$D$14:$D$80,MATCH($D111,ListBargainingUnit,0)),IF($E111=0,INDEX('Wage Grid'!$C$14:$C$80,MATCH($D111,ListBargainingUnit,0)),$E111)),0)</f>
        <v>0</v>
      </c>
      <c r="W111" s="806">
        <f t="shared" si="12"/>
        <v>0</v>
      </c>
      <c r="X111" s="353">
        <f>IFERROR(IF(AND($A111="Layered-Over", OR($W111="14-P",$W111="15-P",$W111="16-P",$W111="17-P",$W111="18-P",$W111="19-P",$W111="20-P")),
      INDEX('Wage Grid'!M$14:M$20, MATCH(W111, ListLayeredOverParaproGridLevel, 0)),
      INDEX('Wage Grid'!G$14:G$56, MATCH(W111, ListGridLevel, 0))), 0)</f>
        <v>0</v>
      </c>
      <c r="Y111" s="353">
        <f>IFERROR(IF(AND($A111="Layered-Over", OR($W111="14-P",$W111="15-P",$W111="16-P",$W111="17-P",$W111="18-P",$W111="19-P",$W111="20-P")),
      INDEX('Wage Grid'!N$14:N$20, MATCH($W111, ListLayeredOverParaproGridLevel, 0)),
      INDEX('Wage Grid'!H$14:H$56, MATCH($W111, ListGridLevel, 0))), 0)</f>
        <v>0</v>
      </c>
      <c r="Z111" s="353">
        <f>IFERROR(IF(AND($A111="Layered-Over", OR($W111="14-P",$W111="15-P",$W111="16-P",$W111="17-P",$W111="18-P",$W111="19-P",$W111="20-P")),
      INDEX('Wage Grid'!O$14:O$20, MATCH($W111, ListLayeredOverParaproGridLevel, 0)),
      INDEX('Wage Grid'!I$14:I$56, MATCH($W111, ListGridLevel, 0))), 0)</f>
        <v>0</v>
      </c>
      <c r="AA111" s="353">
        <f>IFERROR(IF(AND($A111="Layered-Over", OR($W111="14-P",$W111="15-P",$W111="16-P",$W111="17-P",$W111="18-P",$W111="19-P",$W111="20-P")),
      INDEX('Wage Grid'!P$14:P$20, MATCH($W111, ListLayeredOverParaproGridLevel, 0)),
      INDEX('Wage Grid'!J$14:J$56, MATCH($W111, ListGridLevel, 0))), 0)</f>
        <v>0</v>
      </c>
      <c r="AB111" s="353">
        <f t="shared" si="9"/>
        <v>0</v>
      </c>
      <c r="AC111" s="353">
        <f t="shared" si="10"/>
        <v>0</v>
      </c>
    </row>
    <row r="112" spans="1:29" ht="15" customHeight="1" x14ac:dyDescent="0.25">
      <c r="A112" s="244"/>
      <c r="B112" s="63"/>
      <c r="C112" s="245"/>
      <c r="D112" s="69"/>
      <c r="E112" s="246"/>
      <c r="F112" s="850" t="str">
        <f t="shared" si="11"/>
        <v/>
      </c>
      <c r="G112" s="847"/>
      <c r="H112" s="246"/>
      <c r="I112" s="196"/>
      <c r="J112" s="235"/>
      <c r="K112" s="251" t="str">
        <f t="shared" si="13"/>
        <v/>
      </c>
      <c r="L112" s="218"/>
      <c r="M112" s="219"/>
      <c r="N112" s="219"/>
      <c r="O112" s="220"/>
      <c r="P112" s="196"/>
      <c r="Q112" s="183"/>
      <c r="R112" s="942"/>
      <c r="S112" s="943"/>
      <c r="T112" s="944"/>
      <c r="U112" s="806">
        <f>_xlfn.IFNA(IF($A112="Layered-Over",INDEX('Wage Grid'!$D$14:$D$80,MATCH($B112,ListBargainingUnit,0)),IF($C112=0,INDEX('Wage Grid'!$C$14:$C$80,MATCH($B112,ListBargainingUnit,0)),$C112)),0)</f>
        <v>0</v>
      </c>
      <c r="V112" s="806">
        <f>_xlfn.IFNA(IF($A112="Layered-Over",INDEX('Wage Grid'!$D$14:$D$80,MATCH($D112,ListBargainingUnit,0)),IF($E112=0,INDEX('Wage Grid'!$C$14:$C$80,MATCH($D112,ListBargainingUnit,0)),$E112)),0)</f>
        <v>0</v>
      </c>
      <c r="W112" s="806">
        <f t="shared" si="12"/>
        <v>0</v>
      </c>
      <c r="X112" s="353">
        <f>IFERROR(IF(AND($A112="Layered-Over", OR($W112="14-P",$W112="15-P",$W112="16-P",$W112="17-P",$W112="18-P",$W112="19-P",$W112="20-P")),
      INDEX('Wage Grid'!M$14:M$20, MATCH(W112, ListLayeredOverParaproGridLevel, 0)),
      INDEX('Wage Grid'!G$14:G$56, MATCH(W112, ListGridLevel, 0))), 0)</f>
        <v>0</v>
      </c>
      <c r="Y112" s="353">
        <f>IFERROR(IF(AND($A112="Layered-Over", OR($W112="14-P",$W112="15-P",$W112="16-P",$W112="17-P",$W112="18-P",$W112="19-P",$W112="20-P")),
      INDEX('Wage Grid'!N$14:N$20, MATCH($W112, ListLayeredOverParaproGridLevel, 0)),
      INDEX('Wage Grid'!H$14:H$56, MATCH($W112, ListGridLevel, 0))), 0)</f>
        <v>0</v>
      </c>
      <c r="Z112" s="353">
        <f>IFERROR(IF(AND($A112="Layered-Over", OR($W112="14-P",$W112="15-P",$W112="16-P",$W112="17-P",$W112="18-P",$W112="19-P",$W112="20-P")),
      INDEX('Wage Grid'!O$14:O$20, MATCH($W112, ListLayeredOverParaproGridLevel, 0)),
      INDEX('Wage Grid'!I$14:I$56, MATCH($W112, ListGridLevel, 0))), 0)</f>
        <v>0</v>
      </c>
      <c r="AA112" s="353">
        <f>IFERROR(IF(AND($A112="Layered-Over", OR($W112="14-P",$W112="15-P",$W112="16-P",$W112="17-P",$W112="18-P",$W112="19-P",$W112="20-P")),
      INDEX('Wage Grid'!P$14:P$20, MATCH($W112, ListLayeredOverParaproGridLevel, 0)),
      INDEX('Wage Grid'!J$14:J$56, MATCH($W112, ListGridLevel, 0))), 0)</f>
        <v>0</v>
      </c>
      <c r="AB112" s="353">
        <f t="shared" si="9"/>
        <v>0</v>
      </c>
      <c r="AC112" s="353">
        <f t="shared" si="10"/>
        <v>0</v>
      </c>
    </row>
    <row r="113" spans="1:29" ht="15" customHeight="1" x14ac:dyDescent="0.25">
      <c r="A113" s="244"/>
      <c r="B113" s="63"/>
      <c r="C113" s="245"/>
      <c r="D113" s="69"/>
      <c r="E113" s="246"/>
      <c r="F113" s="850" t="str">
        <f t="shared" si="11"/>
        <v/>
      </c>
      <c r="G113" s="847"/>
      <c r="H113" s="246"/>
      <c r="I113" s="196"/>
      <c r="J113" s="235"/>
      <c r="K113" s="251" t="str">
        <f t="shared" si="13"/>
        <v/>
      </c>
      <c r="L113" s="218"/>
      <c r="M113" s="219"/>
      <c r="N113" s="219"/>
      <c r="O113" s="220"/>
      <c r="P113" s="196"/>
      <c r="Q113" s="183"/>
      <c r="R113" s="942"/>
      <c r="S113" s="943"/>
      <c r="T113" s="944"/>
      <c r="U113" s="806">
        <f>_xlfn.IFNA(IF($A113="Layered-Over",INDEX('Wage Grid'!$D$14:$D$80,MATCH($B113,ListBargainingUnit,0)),IF($C113=0,INDEX('Wage Grid'!$C$14:$C$80,MATCH($B113,ListBargainingUnit,0)),$C113)),0)</f>
        <v>0</v>
      </c>
      <c r="V113" s="806">
        <f>_xlfn.IFNA(IF($A113="Layered-Over",INDEX('Wage Grid'!$D$14:$D$80,MATCH($D113,ListBargainingUnit,0)),IF($E113=0,INDEX('Wage Grid'!$C$14:$C$80,MATCH($D113,ListBargainingUnit,0)),$E113)),0)</f>
        <v>0</v>
      </c>
      <c r="W113" s="806">
        <f t="shared" si="12"/>
        <v>0</v>
      </c>
      <c r="X113" s="353">
        <f>IFERROR(IF(AND($A113="Layered-Over", OR($W113="14-P",$W113="15-P",$W113="16-P",$W113="17-P",$W113="18-P",$W113="19-P",$W113="20-P")),
      INDEX('Wage Grid'!M$14:M$20, MATCH(W113, ListLayeredOverParaproGridLevel, 0)),
      INDEX('Wage Grid'!G$14:G$56, MATCH(W113, ListGridLevel, 0))), 0)</f>
        <v>0</v>
      </c>
      <c r="Y113" s="353">
        <f>IFERROR(IF(AND($A113="Layered-Over", OR($W113="14-P",$W113="15-P",$W113="16-P",$W113="17-P",$W113="18-P",$W113="19-P",$W113="20-P")),
      INDEX('Wage Grid'!N$14:N$20, MATCH($W113, ListLayeredOverParaproGridLevel, 0)),
      INDEX('Wage Grid'!H$14:H$56, MATCH($W113, ListGridLevel, 0))), 0)</f>
        <v>0</v>
      </c>
      <c r="Z113" s="353">
        <f>IFERROR(IF(AND($A113="Layered-Over", OR($W113="14-P",$W113="15-P",$W113="16-P",$W113="17-P",$W113="18-P",$W113="19-P",$W113="20-P")),
      INDEX('Wage Grid'!O$14:O$20, MATCH($W113, ListLayeredOverParaproGridLevel, 0)),
      INDEX('Wage Grid'!I$14:I$56, MATCH($W113, ListGridLevel, 0))), 0)</f>
        <v>0</v>
      </c>
      <c r="AA113" s="353">
        <f>IFERROR(IF(AND($A113="Layered-Over", OR($W113="14-P",$W113="15-P",$W113="16-P",$W113="17-P",$W113="18-P",$W113="19-P",$W113="20-P")),
      INDEX('Wage Grid'!P$14:P$20, MATCH($W113, ListLayeredOverParaproGridLevel, 0)),
      INDEX('Wage Grid'!J$14:J$56, MATCH($W113, ListGridLevel, 0))), 0)</f>
        <v>0</v>
      </c>
      <c r="AB113" s="353">
        <f t="shared" ref="AB113:AB144" si="14">I113*J113</f>
        <v>0</v>
      </c>
      <c r="AC113" s="353">
        <f t="shared" ref="AC113:AC144" si="15">SUM(L113*X113,M113*Y113,N113*Z113,O113*AA113+P113*Q113)</f>
        <v>0</v>
      </c>
    </row>
    <row r="114" spans="1:29" ht="15" customHeight="1" x14ac:dyDescent="0.25">
      <c r="A114" s="244"/>
      <c r="B114" s="63"/>
      <c r="C114" s="245"/>
      <c r="D114" s="69"/>
      <c r="E114" s="246"/>
      <c r="F114" s="850" t="str">
        <f t="shared" si="11"/>
        <v/>
      </c>
      <c r="G114" s="847"/>
      <c r="H114" s="246"/>
      <c r="I114" s="196"/>
      <c r="J114" s="235"/>
      <c r="K114" s="251" t="str">
        <f t="shared" si="13"/>
        <v/>
      </c>
      <c r="L114" s="218"/>
      <c r="M114" s="219"/>
      <c r="N114" s="219"/>
      <c r="O114" s="220"/>
      <c r="P114" s="196"/>
      <c r="Q114" s="183"/>
      <c r="R114" s="942"/>
      <c r="S114" s="943"/>
      <c r="T114" s="944"/>
      <c r="U114" s="806">
        <f>_xlfn.IFNA(IF($A114="Layered-Over",INDEX('Wage Grid'!$D$14:$D$80,MATCH($B114,ListBargainingUnit,0)),IF($C114=0,INDEX('Wage Grid'!$C$14:$C$80,MATCH($B114,ListBargainingUnit,0)),$C114)),0)</f>
        <v>0</v>
      </c>
      <c r="V114" s="806">
        <f>_xlfn.IFNA(IF($A114="Layered-Over",INDEX('Wage Grid'!$D$14:$D$80,MATCH($D114,ListBargainingUnit,0)),IF($E114=0,INDEX('Wage Grid'!$C$14:$C$80,MATCH($D114,ListBargainingUnit,0)),$E114)),0)</f>
        <v>0</v>
      </c>
      <c r="W114" s="806">
        <f t="shared" si="12"/>
        <v>0</v>
      </c>
      <c r="X114" s="353">
        <f>IFERROR(IF(AND($A114="Layered-Over", OR($W114="14-P",$W114="15-P",$W114="16-P",$W114="17-P",$W114="18-P",$W114="19-P",$W114="20-P")),
      INDEX('Wage Grid'!M$14:M$20, MATCH(W114, ListLayeredOverParaproGridLevel, 0)),
      INDEX('Wage Grid'!G$14:G$56, MATCH(W114, ListGridLevel, 0))), 0)</f>
        <v>0</v>
      </c>
      <c r="Y114" s="353">
        <f>IFERROR(IF(AND($A114="Layered-Over", OR($W114="14-P",$W114="15-P",$W114="16-P",$W114="17-P",$W114="18-P",$W114="19-P",$W114="20-P")),
      INDEX('Wage Grid'!N$14:N$20, MATCH($W114, ListLayeredOverParaproGridLevel, 0)),
      INDEX('Wage Grid'!H$14:H$56, MATCH($W114, ListGridLevel, 0))), 0)</f>
        <v>0</v>
      </c>
      <c r="Z114" s="353">
        <f>IFERROR(IF(AND($A114="Layered-Over", OR($W114="14-P",$W114="15-P",$W114="16-P",$W114="17-P",$W114="18-P",$W114="19-P",$W114="20-P")),
      INDEX('Wage Grid'!O$14:O$20, MATCH($W114, ListLayeredOverParaproGridLevel, 0)),
      INDEX('Wage Grid'!I$14:I$56, MATCH($W114, ListGridLevel, 0))), 0)</f>
        <v>0</v>
      </c>
      <c r="AA114" s="353">
        <f>IFERROR(IF(AND($A114="Layered-Over", OR($W114="14-P",$W114="15-P",$W114="16-P",$W114="17-P",$W114="18-P",$W114="19-P",$W114="20-P")),
      INDEX('Wage Grid'!P$14:P$20, MATCH($W114, ListLayeredOverParaproGridLevel, 0)),
      INDEX('Wage Grid'!J$14:J$56, MATCH($W114, ListGridLevel, 0))), 0)</f>
        <v>0</v>
      </c>
      <c r="AB114" s="353">
        <f t="shared" si="14"/>
        <v>0</v>
      </c>
      <c r="AC114" s="353">
        <f t="shared" si="15"/>
        <v>0</v>
      </c>
    </row>
    <row r="115" spans="1:29" ht="15" customHeight="1" x14ac:dyDescent="0.25">
      <c r="A115" s="244"/>
      <c r="B115" s="63"/>
      <c r="C115" s="245"/>
      <c r="D115" s="69"/>
      <c r="E115" s="246"/>
      <c r="F115" s="850" t="str">
        <f t="shared" si="11"/>
        <v/>
      </c>
      <c r="G115" s="847"/>
      <c r="H115" s="246"/>
      <c r="I115" s="196"/>
      <c r="J115" s="235"/>
      <c r="K115" s="251" t="str">
        <f t="shared" si="13"/>
        <v/>
      </c>
      <c r="L115" s="218"/>
      <c r="M115" s="219"/>
      <c r="N115" s="219"/>
      <c r="O115" s="220"/>
      <c r="P115" s="196"/>
      <c r="Q115" s="183"/>
      <c r="R115" s="942"/>
      <c r="S115" s="943"/>
      <c r="T115" s="944"/>
      <c r="U115" s="806">
        <f>_xlfn.IFNA(IF($A115="Layered-Over",INDEX('Wage Grid'!$D$14:$D$80,MATCH($B115,ListBargainingUnit,0)),IF($C115=0,INDEX('Wage Grid'!$C$14:$C$80,MATCH($B115,ListBargainingUnit,0)),$C115)),0)</f>
        <v>0</v>
      </c>
      <c r="V115" s="806">
        <f>_xlfn.IFNA(IF($A115="Layered-Over",INDEX('Wage Grid'!$D$14:$D$80,MATCH($D115,ListBargainingUnit,0)),IF($E115=0,INDEX('Wage Grid'!$C$14:$C$80,MATCH($D115,ListBargainingUnit,0)),$E115)),0)</f>
        <v>0</v>
      </c>
      <c r="W115" s="806">
        <f t="shared" si="12"/>
        <v>0</v>
      </c>
      <c r="X115" s="353">
        <f>IFERROR(IF(AND($A115="Layered-Over", OR($W115="14-P",$W115="15-P",$W115="16-P",$W115="17-P",$W115="18-P",$W115="19-P",$W115="20-P")),
      INDEX('Wage Grid'!M$14:M$20, MATCH(W115, ListLayeredOverParaproGridLevel, 0)),
      INDEX('Wage Grid'!G$14:G$56, MATCH(W115, ListGridLevel, 0))), 0)</f>
        <v>0</v>
      </c>
      <c r="Y115" s="353">
        <f>IFERROR(IF(AND($A115="Layered-Over", OR($W115="14-P",$W115="15-P",$W115="16-P",$W115="17-P",$W115="18-P",$W115="19-P",$W115="20-P")),
      INDEX('Wage Grid'!N$14:N$20, MATCH($W115, ListLayeredOverParaproGridLevel, 0)),
      INDEX('Wage Grid'!H$14:H$56, MATCH($W115, ListGridLevel, 0))), 0)</f>
        <v>0</v>
      </c>
      <c r="Z115" s="353">
        <f>IFERROR(IF(AND($A115="Layered-Over", OR($W115="14-P",$W115="15-P",$W115="16-P",$W115="17-P",$W115="18-P",$W115="19-P",$W115="20-P")),
      INDEX('Wage Grid'!O$14:O$20, MATCH($W115, ListLayeredOverParaproGridLevel, 0)),
      INDEX('Wage Grid'!I$14:I$56, MATCH($W115, ListGridLevel, 0))), 0)</f>
        <v>0</v>
      </c>
      <c r="AA115" s="353">
        <f>IFERROR(IF(AND($A115="Layered-Over", OR($W115="14-P",$W115="15-P",$W115="16-P",$W115="17-P",$W115="18-P",$W115="19-P",$W115="20-P")),
      INDEX('Wage Grid'!P$14:P$20, MATCH($W115, ListLayeredOverParaproGridLevel, 0)),
      INDEX('Wage Grid'!J$14:J$56, MATCH($W115, ListGridLevel, 0))), 0)</f>
        <v>0</v>
      </c>
      <c r="AB115" s="353">
        <f t="shared" si="14"/>
        <v>0</v>
      </c>
      <c r="AC115" s="353">
        <f t="shared" si="15"/>
        <v>0</v>
      </c>
    </row>
    <row r="116" spans="1:29" ht="15" customHeight="1" x14ac:dyDescent="0.25">
      <c r="A116" s="244"/>
      <c r="B116" s="63"/>
      <c r="C116" s="245"/>
      <c r="D116" s="69"/>
      <c r="E116" s="246"/>
      <c r="F116" s="850" t="str">
        <f t="shared" si="11"/>
        <v/>
      </c>
      <c r="G116" s="847"/>
      <c r="H116" s="246"/>
      <c r="I116" s="196"/>
      <c r="J116" s="235"/>
      <c r="K116" s="251" t="str">
        <f t="shared" si="13"/>
        <v/>
      </c>
      <c r="L116" s="218"/>
      <c r="M116" s="219"/>
      <c r="N116" s="219"/>
      <c r="O116" s="220"/>
      <c r="P116" s="196"/>
      <c r="Q116" s="183"/>
      <c r="R116" s="942"/>
      <c r="S116" s="943"/>
      <c r="T116" s="944"/>
      <c r="U116" s="806">
        <f>_xlfn.IFNA(IF($A116="Layered-Over",INDEX('Wage Grid'!$D$14:$D$80,MATCH($B116,ListBargainingUnit,0)),IF($C116=0,INDEX('Wage Grid'!$C$14:$C$80,MATCH($B116,ListBargainingUnit,0)),$C116)),0)</f>
        <v>0</v>
      </c>
      <c r="V116" s="806">
        <f>_xlfn.IFNA(IF($A116="Layered-Over",INDEX('Wage Grid'!$D$14:$D$80,MATCH($D116,ListBargainingUnit,0)),IF($E116=0,INDEX('Wage Grid'!$C$14:$C$80,MATCH($D116,ListBargainingUnit,0)),$E116)),0)</f>
        <v>0</v>
      </c>
      <c r="W116" s="806">
        <f t="shared" si="12"/>
        <v>0</v>
      </c>
      <c r="X116" s="353">
        <f>IFERROR(IF(AND($A116="Layered-Over", OR($W116="14-P",$W116="15-P",$W116="16-P",$W116="17-P",$W116="18-P",$W116="19-P",$W116="20-P")),
      INDEX('Wage Grid'!M$14:M$20, MATCH(W116, ListLayeredOverParaproGridLevel, 0)),
      INDEX('Wage Grid'!G$14:G$56, MATCH(W116, ListGridLevel, 0))), 0)</f>
        <v>0</v>
      </c>
      <c r="Y116" s="353">
        <f>IFERROR(IF(AND($A116="Layered-Over", OR($W116="14-P",$W116="15-P",$W116="16-P",$W116="17-P",$W116="18-P",$W116="19-P",$W116="20-P")),
      INDEX('Wage Grid'!N$14:N$20, MATCH($W116, ListLayeredOverParaproGridLevel, 0)),
      INDEX('Wage Grid'!H$14:H$56, MATCH($W116, ListGridLevel, 0))), 0)</f>
        <v>0</v>
      </c>
      <c r="Z116" s="353">
        <f>IFERROR(IF(AND($A116="Layered-Over", OR($W116="14-P",$W116="15-P",$W116="16-P",$W116="17-P",$W116="18-P",$W116="19-P",$W116="20-P")),
      INDEX('Wage Grid'!O$14:O$20, MATCH($W116, ListLayeredOverParaproGridLevel, 0)),
      INDEX('Wage Grid'!I$14:I$56, MATCH($W116, ListGridLevel, 0))), 0)</f>
        <v>0</v>
      </c>
      <c r="AA116" s="353">
        <f>IFERROR(IF(AND($A116="Layered-Over", OR($W116="14-P",$W116="15-P",$W116="16-P",$W116="17-P",$W116="18-P",$W116="19-P",$W116="20-P")),
      INDEX('Wage Grid'!P$14:P$20, MATCH($W116, ListLayeredOverParaproGridLevel, 0)),
      INDEX('Wage Grid'!J$14:J$56, MATCH($W116, ListGridLevel, 0))), 0)</f>
        <v>0</v>
      </c>
      <c r="AB116" s="353">
        <f t="shared" si="14"/>
        <v>0</v>
      </c>
      <c r="AC116" s="353">
        <f t="shared" si="15"/>
        <v>0</v>
      </c>
    </row>
    <row r="117" spans="1:29" ht="15" customHeight="1" x14ac:dyDescent="0.25">
      <c r="A117" s="244"/>
      <c r="B117" s="63"/>
      <c r="C117" s="245"/>
      <c r="D117" s="69"/>
      <c r="E117" s="246"/>
      <c r="F117" s="850" t="str">
        <f t="shared" si="11"/>
        <v/>
      </c>
      <c r="G117" s="847"/>
      <c r="H117" s="246"/>
      <c r="I117" s="196"/>
      <c r="J117" s="235"/>
      <c r="K117" s="251" t="str">
        <f t="shared" si="13"/>
        <v/>
      </c>
      <c r="L117" s="218"/>
      <c r="M117" s="219"/>
      <c r="N117" s="219"/>
      <c r="O117" s="220"/>
      <c r="P117" s="196"/>
      <c r="Q117" s="183"/>
      <c r="R117" s="942"/>
      <c r="S117" s="943"/>
      <c r="T117" s="944"/>
      <c r="U117" s="806">
        <f>_xlfn.IFNA(IF($A117="Layered-Over",INDEX('Wage Grid'!$D$14:$D$80,MATCH($B117,ListBargainingUnit,0)),IF($C117=0,INDEX('Wage Grid'!$C$14:$C$80,MATCH($B117,ListBargainingUnit,0)),$C117)),0)</f>
        <v>0</v>
      </c>
      <c r="V117" s="806">
        <f>_xlfn.IFNA(IF($A117="Layered-Over",INDEX('Wage Grid'!$D$14:$D$80,MATCH($D117,ListBargainingUnit,0)),IF($E117=0,INDEX('Wage Grid'!$C$14:$C$80,MATCH($D117,ListBargainingUnit,0)),$E117)),0)</f>
        <v>0</v>
      </c>
      <c r="W117" s="806">
        <f t="shared" si="12"/>
        <v>0</v>
      </c>
      <c r="X117" s="353">
        <f>IFERROR(IF(AND($A117="Layered-Over", OR($W117="14-P",$W117="15-P",$W117="16-P",$W117="17-P",$W117="18-P",$W117="19-P",$W117="20-P")),
      INDEX('Wage Grid'!M$14:M$20, MATCH(W117, ListLayeredOverParaproGridLevel, 0)),
      INDEX('Wage Grid'!G$14:G$56, MATCH(W117, ListGridLevel, 0))), 0)</f>
        <v>0</v>
      </c>
      <c r="Y117" s="353">
        <f>IFERROR(IF(AND($A117="Layered-Over", OR($W117="14-P",$W117="15-P",$W117="16-P",$W117="17-P",$W117="18-P",$W117="19-P",$W117="20-P")),
      INDEX('Wage Grid'!N$14:N$20, MATCH($W117, ListLayeredOverParaproGridLevel, 0)),
      INDEX('Wage Grid'!H$14:H$56, MATCH($W117, ListGridLevel, 0))), 0)</f>
        <v>0</v>
      </c>
      <c r="Z117" s="353">
        <f>IFERROR(IF(AND($A117="Layered-Over", OR($W117="14-P",$W117="15-P",$W117="16-P",$W117="17-P",$W117="18-P",$W117="19-P",$W117="20-P")),
      INDEX('Wage Grid'!O$14:O$20, MATCH($W117, ListLayeredOverParaproGridLevel, 0)),
      INDEX('Wage Grid'!I$14:I$56, MATCH($W117, ListGridLevel, 0))), 0)</f>
        <v>0</v>
      </c>
      <c r="AA117" s="353">
        <f>IFERROR(IF(AND($A117="Layered-Over", OR($W117="14-P",$W117="15-P",$W117="16-P",$W117="17-P",$W117="18-P",$W117="19-P",$W117="20-P")),
      INDEX('Wage Grid'!P$14:P$20, MATCH($W117, ListLayeredOverParaproGridLevel, 0)),
      INDEX('Wage Grid'!J$14:J$56, MATCH($W117, ListGridLevel, 0))), 0)</f>
        <v>0</v>
      </c>
      <c r="AB117" s="353">
        <f t="shared" si="14"/>
        <v>0</v>
      </c>
      <c r="AC117" s="353">
        <f t="shared" si="15"/>
        <v>0</v>
      </c>
    </row>
    <row r="118" spans="1:29" ht="15" customHeight="1" x14ac:dyDescent="0.25">
      <c r="A118" s="244"/>
      <c r="B118" s="63"/>
      <c r="C118" s="245"/>
      <c r="D118" s="69"/>
      <c r="E118" s="246"/>
      <c r="F118" s="850" t="str">
        <f t="shared" si="11"/>
        <v/>
      </c>
      <c r="G118" s="847"/>
      <c r="H118" s="246"/>
      <c r="I118" s="196"/>
      <c r="J118" s="235"/>
      <c r="K118" s="251" t="str">
        <f t="shared" si="13"/>
        <v/>
      </c>
      <c r="L118" s="218"/>
      <c r="M118" s="219"/>
      <c r="N118" s="219"/>
      <c r="O118" s="220"/>
      <c r="P118" s="196"/>
      <c r="Q118" s="183"/>
      <c r="R118" s="942"/>
      <c r="S118" s="943"/>
      <c r="T118" s="944"/>
      <c r="U118" s="806">
        <f>_xlfn.IFNA(IF($A118="Layered-Over",INDEX('Wage Grid'!$D$14:$D$80,MATCH($B118,ListBargainingUnit,0)),IF($C118=0,INDEX('Wage Grid'!$C$14:$C$80,MATCH($B118,ListBargainingUnit,0)),$C118)),0)</f>
        <v>0</v>
      </c>
      <c r="V118" s="806">
        <f>_xlfn.IFNA(IF($A118="Layered-Over",INDEX('Wage Grid'!$D$14:$D$80,MATCH($D118,ListBargainingUnit,0)),IF($E118=0,INDEX('Wage Grid'!$C$14:$C$80,MATCH($D118,ListBargainingUnit,0)),$E118)),0)</f>
        <v>0</v>
      </c>
      <c r="W118" s="806">
        <f t="shared" si="12"/>
        <v>0</v>
      </c>
      <c r="X118" s="353">
        <f>IFERROR(IF(AND($A118="Layered-Over", OR($W118="14-P",$W118="15-P",$W118="16-P",$W118="17-P",$W118="18-P",$W118="19-P",$W118="20-P")),
      INDEX('Wage Grid'!M$14:M$20, MATCH(W118, ListLayeredOverParaproGridLevel, 0)),
      INDEX('Wage Grid'!G$14:G$56, MATCH(W118, ListGridLevel, 0))), 0)</f>
        <v>0</v>
      </c>
      <c r="Y118" s="353">
        <f>IFERROR(IF(AND($A118="Layered-Over", OR($W118="14-P",$W118="15-P",$W118="16-P",$W118="17-P",$W118="18-P",$W118="19-P",$W118="20-P")),
      INDEX('Wage Grid'!N$14:N$20, MATCH($W118, ListLayeredOverParaproGridLevel, 0)),
      INDEX('Wage Grid'!H$14:H$56, MATCH($W118, ListGridLevel, 0))), 0)</f>
        <v>0</v>
      </c>
      <c r="Z118" s="353">
        <f>IFERROR(IF(AND($A118="Layered-Over", OR($W118="14-P",$W118="15-P",$W118="16-P",$W118="17-P",$W118="18-P",$W118="19-P",$W118="20-P")),
      INDEX('Wage Grid'!O$14:O$20, MATCH($W118, ListLayeredOverParaproGridLevel, 0)),
      INDEX('Wage Grid'!I$14:I$56, MATCH($W118, ListGridLevel, 0))), 0)</f>
        <v>0</v>
      </c>
      <c r="AA118" s="353">
        <f>IFERROR(IF(AND($A118="Layered-Over", OR($W118="14-P",$W118="15-P",$W118="16-P",$W118="17-P",$W118="18-P",$W118="19-P",$W118="20-P")),
      INDEX('Wage Grid'!P$14:P$20, MATCH($W118, ListLayeredOverParaproGridLevel, 0)),
      INDEX('Wage Grid'!J$14:J$56, MATCH($W118, ListGridLevel, 0))), 0)</f>
        <v>0</v>
      </c>
      <c r="AB118" s="353">
        <f t="shared" si="14"/>
        <v>0</v>
      </c>
      <c r="AC118" s="353">
        <f t="shared" si="15"/>
        <v>0</v>
      </c>
    </row>
    <row r="119" spans="1:29" ht="15" customHeight="1" x14ac:dyDescent="0.25">
      <c r="A119" s="244"/>
      <c r="B119" s="63"/>
      <c r="C119" s="245"/>
      <c r="D119" s="69"/>
      <c r="E119" s="246"/>
      <c r="F119" s="850" t="str">
        <f t="shared" si="11"/>
        <v/>
      </c>
      <c r="G119" s="847"/>
      <c r="H119" s="246"/>
      <c r="I119" s="196"/>
      <c r="J119" s="235"/>
      <c r="K119" s="251" t="str">
        <f t="shared" si="13"/>
        <v/>
      </c>
      <c r="L119" s="218"/>
      <c r="M119" s="219"/>
      <c r="N119" s="219"/>
      <c r="O119" s="220"/>
      <c r="P119" s="196"/>
      <c r="Q119" s="183"/>
      <c r="R119" s="942"/>
      <c r="S119" s="943"/>
      <c r="T119" s="944"/>
      <c r="U119" s="806">
        <f>_xlfn.IFNA(IF($A119="Layered-Over",INDEX('Wage Grid'!$D$14:$D$80,MATCH($B119,ListBargainingUnit,0)),IF($C119=0,INDEX('Wage Grid'!$C$14:$C$80,MATCH($B119,ListBargainingUnit,0)),$C119)),0)</f>
        <v>0</v>
      </c>
      <c r="V119" s="806">
        <f>_xlfn.IFNA(IF($A119="Layered-Over",INDEX('Wage Grid'!$D$14:$D$80,MATCH($D119,ListBargainingUnit,0)),IF($E119=0,INDEX('Wage Grid'!$C$14:$C$80,MATCH($D119,ListBargainingUnit,0)),$E119)),0)</f>
        <v>0</v>
      </c>
      <c r="W119" s="806">
        <f t="shared" si="12"/>
        <v>0</v>
      </c>
      <c r="X119" s="353">
        <f>IFERROR(IF(AND($A119="Layered-Over", OR($W119="14-P",$W119="15-P",$W119="16-P",$W119="17-P",$W119="18-P",$W119="19-P",$W119="20-P")),
      INDEX('Wage Grid'!M$14:M$20, MATCH(W119, ListLayeredOverParaproGridLevel, 0)),
      INDEX('Wage Grid'!G$14:G$56, MATCH(W119, ListGridLevel, 0))), 0)</f>
        <v>0</v>
      </c>
      <c r="Y119" s="353">
        <f>IFERROR(IF(AND($A119="Layered-Over", OR($W119="14-P",$W119="15-P",$W119="16-P",$W119="17-P",$W119="18-P",$W119="19-P",$W119="20-P")),
      INDEX('Wage Grid'!N$14:N$20, MATCH($W119, ListLayeredOverParaproGridLevel, 0)),
      INDEX('Wage Grid'!H$14:H$56, MATCH($W119, ListGridLevel, 0))), 0)</f>
        <v>0</v>
      </c>
      <c r="Z119" s="353">
        <f>IFERROR(IF(AND($A119="Layered-Over", OR($W119="14-P",$W119="15-P",$W119="16-P",$W119="17-P",$W119="18-P",$W119="19-P",$W119="20-P")),
      INDEX('Wage Grid'!O$14:O$20, MATCH($W119, ListLayeredOverParaproGridLevel, 0)),
      INDEX('Wage Grid'!I$14:I$56, MATCH($W119, ListGridLevel, 0))), 0)</f>
        <v>0</v>
      </c>
      <c r="AA119" s="353">
        <f>IFERROR(IF(AND($A119="Layered-Over", OR($W119="14-P",$W119="15-P",$W119="16-P",$W119="17-P",$W119="18-P",$W119="19-P",$W119="20-P")),
      INDEX('Wage Grid'!P$14:P$20, MATCH($W119, ListLayeredOverParaproGridLevel, 0)),
      INDEX('Wage Grid'!J$14:J$56, MATCH($W119, ListGridLevel, 0))), 0)</f>
        <v>0</v>
      </c>
      <c r="AB119" s="353">
        <f t="shared" si="14"/>
        <v>0</v>
      </c>
      <c r="AC119" s="353">
        <f t="shared" si="15"/>
        <v>0</v>
      </c>
    </row>
    <row r="120" spans="1:29" ht="15" customHeight="1" x14ac:dyDescent="0.25">
      <c r="A120" s="244"/>
      <c r="B120" s="63"/>
      <c r="C120" s="245"/>
      <c r="D120" s="69"/>
      <c r="E120" s="246"/>
      <c r="F120" s="850" t="str">
        <f t="shared" si="11"/>
        <v/>
      </c>
      <c r="G120" s="847"/>
      <c r="H120" s="246"/>
      <c r="I120" s="196"/>
      <c r="J120" s="235"/>
      <c r="K120" s="251" t="str">
        <f t="shared" si="13"/>
        <v/>
      </c>
      <c r="L120" s="218"/>
      <c r="M120" s="219"/>
      <c r="N120" s="219"/>
      <c r="O120" s="220"/>
      <c r="P120" s="196"/>
      <c r="Q120" s="183"/>
      <c r="R120" s="942"/>
      <c r="S120" s="943"/>
      <c r="T120" s="944"/>
      <c r="U120" s="806">
        <f>_xlfn.IFNA(IF($A120="Layered-Over",INDEX('Wage Grid'!$D$14:$D$80,MATCH($B120,ListBargainingUnit,0)),IF($C120=0,INDEX('Wage Grid'!$C$14:$C$80,MATCH($B120,ListBargainingUnit,0)),$C120)),0)</f>
        <v>0</v>
      </c>
      <c r="V120" s="806">
        <f>_xlfn.IFNA(IF($A120="Layered-Over",INDEX('Wage Grid'!$D$14:$D$80,MATCH($D120,ListBargainingUnit,0)),IF($E120=0,INDEX('Wage Grid'!$C$14:$C$80,MATCH($D120,ListBargainingUnit,0)),$E120)),0)</f>
        <v>0</v>
      </c>
      <c r="W120" s="806">
        <f t="shared" si="12"/>
        <v>0</v>
      </c>
      <c r="X120" s="353">
        <f>IFERROR(IF(AND($A120="Layered-Over", OR($W120="14-P",$W120="15-P",$W120="16-P",$W120="17-P",$W120="18-P",$W120="19-P",$W120="20-P")),
      INDEX('Wage Grid'!M$14:M$20, MATCH(W120, ListLayeredOverParaproGridLevel, 0)),
      INDEX('Wage Grid'!G$14:G$56, MATCH(W120, ListGridLevel, 0))), 0)</f>
        <v>0</v>
      </c>
      <c r="Y120" s="353">
        <f>IFERROR(IF(AND($A120="Layered-Over", OR($W120="14-P",$W120="15-P",$W120="16-P",$W120="17-P",$W120="18-P",$W120="19-P",$W120="20-P")),
      INDEX('Wage Grid'!N$14:N$20, MATCH($W120, ListLayeredOverParaproGridLevel, 0)),
      INDEX('Wage Grid'!H$14:H$56, MATCH($W120, ListGridLevel, 0))), 0)</f>
        <v>0</v>
      </c>
      <c r="Z120" s="353">
        <f>IFERROR(IF(AND($A120="Layered-Over", OR($W120="14-P",$W120="15-P",$W120="16-P",$W120="17-P",$W120="18-P",$W120="19-P",$W120="20-P")),
      INDEX('Wage Grid'!O$14:O$20, MATCH($W120, ListLayeredOverParaproGridLevel, 0)),
      INDEX('Wage Grid'!I$14:I$56, MATCH($W120, ListGridLevel, 0))), 0)</f>
        <v>0</v>
      </c>
      <c r="AA120" s="353">
        <f>IFERROR(IF(AND($A120="Layered-Over", OR($W120="14-P",$W120="15-P",$W120="16-P",$W120="17-P",$W120="18-P",$W120="19-P",$W120="20-P")),
      INDEX('Wage Grid'!P$14:P$20, MATCH($W120, ListLayeredOverParaproGridLevel, 0)),
      INDEX('Wage Grid'!J$14:J$56, MATCH($W120, ListGridLevel, 0))), 0)</f>
        <v>0</v>
      </c>
      <c r="AB120" s="353">
        <f t="shared" si="14"/>
        <v>0</v>
      </c>
      <c r="AC120" s="353">
        <f t="shared" si="15"/>
        <v>0</v>
      </c>
    </row>
    <row r="121" spans="1:29" ht="15" customHeight="1" x14ac:dyDescent="0.25">
      <c r="A121" s="244"/>
      <c r="B121" s="63"/>
      <c r="C121" s="245"/>
      <c r="D121" s="69"/>
      <c r="E121" s="246"/>
      <c r="F121" s="850" t="str">
        <f t="shared" si="11"/>
        <v/>
      </c>
      <c r="G121" s="847"/>
      <c r="H121" s="246"/>
      <c r="I121" s="196"/>
      <c r="J121" s="235"/>
      <c r="K121" s="251" t="str">
        <f t="shared" si="13"/>
        <v/>
      </c>
      <c r="L121" s="218"/>
      <c r="M121" s="219"/>
      <c r="N121" s="219"/>
      <c r="O121" s="220"/>
      <c r="P121" s="196"/>
      <c r="Q121" s="183"/>
      <c r="R121" s="942"/>
      <c r="S121" s="943"/>
      <c r="T121" s="944"/>
      <c r="U121" s="806">
        <f>_xlfn.IFNA(IF($A121="Layered-Over",INDEX('Wage Grid'!$D$14:$D$80,MATCH($B121,ListBargainingUnit,0)),IF($C121=0,INDEX('Wage Grid'!$C$14:$C$80,MATCH($B121,ListBargainingUnit,0)),$C121)),0)</f>
        <v>0</v>
      </c>
      <c r="V121" s="806">
        <f>_xlfn.IFNA(IF($A121="Layered-Over",INDEX('Wage Grid'!$D$14:$D$80,MATCH($D121,ListBargainingUnit,0)),IF($E121=0,INDEX('Wage Grid'!$C$14:$C$80,MATCH($D121,ListBargainingUnit,0)),$E121)),0)</f>
        <v>0</v>
      </c>
      <c r="W121" s="806">
        <f t="shared" si="12"/>
        <v>0</v>
      </c>
      <c r="X121" s="353">
        <f>IFERROR(IF(AND($A121="Layered-Over", OR($W121="14-P",$W121="15-P",$W121="16-P",$W121="17-P",$W121="18-P",$W121="19-P",$W121="20-P")),
      INDEX('Wage Grid'!M$14:M$20, MATCH(W121, ListLayeredOverParaproGridLevel, 0)),
      INDEX('Wage Grid'!G$14:G$56, MATCH(W121, ListGridLevel, 0))), 0)</f>
        <v>0</v>
      </c>
      <c r="Y121" s="353">
        <f>IFERROR(IF(AND($A121="Layered-Over", OR($W121="14-P",$W121="15-P",$W121="16-P",$W121="17-P",$W121="18-P",$W121="19-P",$W121="20-P")),
      INDEX('Wage Grid'!N$14:N$20, MATCH($W121, ListLayeredOverParaproGridLevel, 0)),
      INDEX('Wage Grid'!H$14:H$56, MATCH($W121, ListGridLevel, 0))), 0)</f>
        <v>0</v>
      </c>
      <c r="Z121" s="353">
        <f>IFERROR(IF(AND($A121="Layered-Over", OR($W121="14-P",$W121="15-P",$W121="16-P",$W121="17-P",$W121="18-P",$W121="19-P",$W121="20-P")),
      INDEX('Wage Grid'!O$14:O$20, MATCH($W121, ListLayeredOverParaproGridLevel, 0)),
      INDEX('Wage Grid'!I$14:I$56, MATCH($W121, ListGridLevel, 0))), 0)</f>
        <v>0</v>
      </c>
      <c r="AA121" s="353">
        <f>IFERROR(IF(AND($A121="Layered-Over", OR($W121="14-P",$W121="15-P",$W121="16-P",$W121="17-P",$W121="18-P",$W121="19-P",$W121="20-P")),
      INDEX('Wage Grid'!P$14:P$20, MATCH($W121, ListLayeredOverParaproGridLevel, 0)),
      INDEX('Wage Grid'!J$14:J$56, MATCH($W121, ListGridLevel, 0))), 0)</f>
        <v>0</v>
      </c>
      <c r="AB121" s="353">
        <f t="shared" si="14"/>
        <v>0</v>
      </c>
      <c r="AC121" s="353">
        <f t="shared" si="15"/>
        <v>0</v>
      </c>
    </row>
    <row r="122" spans="1:29" ht="15" customHeight="1" x14ac:dyDescent="0.25">
      <c r="A122" s="244"/>
      <c r="B122" s="63"/>
      <c r="C122" s="245"/>
      <c r="D122" s="69"/>
      <c r="E122" s="246"/>
      <c r="F122" s="850" t="str">
        <f t="shared" si="11"/>
        <v/>
      </c>
      <c r="G122" s="847"/>
      <c r="H122" s="246"/>
      <c r="I122" s="196"/>
      <c r="J122" s="235"/>
      <c r="K122" s="251" t="str">
        <f t="shared" si="13"/>
        <v/>
      </c>
      <c r="L122" s="218"/>
      <c r="M122" s="219"/>
      <c r="N122" s="219"/>
      <c r="O122" s="220"/>
      <c r="P122" s="196"/>
      <c r="Q122" s="183"/>
      <c r="R122" s="942"/>
      <c r="S122" s="943"/>
      <c r="T122" s="944"/>
      <c r="U122" s="806">
        <f>_xlfn.IFNA(IF($A122="Layered-Over",INDEX('Wage Grid'!$D$14:$D$80,MATCH($B122,ListBargainingUnit,0)),IF($C122=0,INDEX('Wage Grid'!$C$14:$C$80,MATCH($B122,ListBargainingUnit,0)),$C122)),0)</f>
        <v>0</v>
      </c>
      <c r="V122" s="806">
        <f>_xlfn.IFNA(IF($A122="Layered-Over",INDEX('Wage Grid'!$D$14:$D$80,MATCH($D122,ListBargainingUnit,0)),IF($E122=0,INDEX('Wage Grid'!$C$14:$C$80,MATCH($D122,ListBargainingUnit,0)),$E122)),0)</f>
        <v>0</v>
      </c>
      <c r="W122" s="806">
        <f t="shared" si="12"/>
        <v>0</v>
      </c>
      <c r="X122" s="353">
        <f>IFERROR(IF(AND($A122="Layered-Over", OR($W122="14-P",$W122="15-P",$W122="16-P",$W122="17-P",$W122="18-P",$W122="19-P",$W122="20-P")),
      INDEX('Wage Grid'!M$14:M$20, MATCH(W122, ListLayeredOverParaproGridLevel, 0)),
      INDEX('Wage Grid'!G$14:G$56, MATCH(W122, ListGridLevel, 0))), 0)</f>
        <v>0</v>
      </c>
      <c r="Y122" s="353">
        <f>IFERROR(IF(AND($A122="Layered-Over", OR($W122="14-P",$W122="15-P",$W122="16-P",$W122="17-P",$W122="18-P",$W122="19-P",$W122="20-P")),
      INDEX('Wage Grid'!N$14:N$20, MATCH($W122, ListLayeredOverParaproGridLevel, 0)),
      INDEX('Wage Grid'!H$14:H$56, MATCH($W122, ListGridLevel, 0))), 0)</f>
        <v>0</v>
      </c>
      <c r="Z122" s="353">
        <f>IFERROR(IF(AND($A122="Layered-Over", OR($W122="14-P",$W122="15-P",$W122="16-P",$W122="17-P",$W122="18-P",$W122="19-P",$W122="20-P")),
      INDEX('Wage Grid'!O$14:O$20, MATCH($W122, ListLayeredOverParaproGridLevel, 0)),
      INDEX('Wage Grid'!I$14:I$56, MATCH($W122, ListGridLevel, 0))), 0)</f>
        <v>0</v>
      </c>
      <c r="AA122" s="353">
        <f>IFERROR(IF(AND($A122="Layered-Over", OR($W122="14-P",$W122="15-P",$W122="16-P",$W122="17-P",$W122="18-P",$W122="19-P",$W122="20-P")),
      INDEX('Wage Grid'!P$14:P$20, MATCH($W122, ListLayeredOverParaproGridLevel, 0)),
      INDEX('Wage Grid'!J$14:J$56, MATCH($W122, ListGridLevel, 0))), 0)</f>
        <v>0</v>
      </c>
      <c r="AB122" s="353">
        <f t="shared" si="14"/>
        <v>0</v>
      </c>
      <c r="AC122" s="353">
        <f t="shared" si="15"/>
        <v>0</v>
      </c>
    </row>
    <row r="123" spans="1:29" ht="15" customHeight="1" x14ac:dyDescent="0.25">
      <c r="A123" s="244"/>
      <c r="B123" s="63"/>
      <c r="C123" s="245"/>
      <c r="D123" s="69"/>
      <c r="E123" s="246"/>
      <c r="F123" s="850" t="str">
        <f t="shared" si="11"/>
        <v/>
      </c>
      <c r="G123" s="847"/>
      <c r="H123" s="246"/>
      <c r="I123" s="196"/>
      <c r="J123" s="235"/>
      <c r="K123" s="251" t="str">
        <f t="shared" si="13"/>
        <v/>
      </c>
      <c r="L123" s="218"/>
      <c r="M123" s="219"/>
      <c r="N123" s="219"/>
      <c r="O123" s="220"/>
      <c r="P123" s="196"/>
      <c r="Q123" s="183"/>
      <c r="R123" s="942"/>
      <c r="S123" s="943"/>
      <c r="T123" s="944"/>
      <c r="U123" s="806">
        <f>_xlfn.IFNA(IF($A123="Layered-Over",INDEX('Wage Grid'!$D$14:$D$80,MATCH($B123,ListBargainingUnit,0)),IF($C123=0,INDEX('Wage Grid'!$C$14:$C$80,MATCH($B123,ListBargainingUnit,0)),$C123)),0)</f>
        <v>0</v>
      </c>
      <c r="V123" s="806">
        <f>_xlfn.IFNA(IF($A123="Layered-Over",INDEX('Wage Grid'!$D$14:$D$80,MATCH($D123,ListBargainingUnit,0)),IF($E123=0,INDEX('Wage Grid'!$C$14:$C$80,MATCH($D123,ListBargainingUnit,0)),$E123)),0)</f>
        <v>0</v>
      </c>
      <c r="W123" s="806">
        <f t="shared" si="12"/>
        <v>0</v>
      </c>
      <c r="X123" s="353">
        <f>IFERROR(IF(AND($A123="Layered-Over", OR($W123="14-P",$W123="15-P",$W123="16-P",$W123="17-P",$W123="18-P",$W123="19-P",$W123="20-P")),
      INDEX('Wage Grid'!M$14:M$20, MATCH(W123, ListLayeredOverParaproGridLevel, 0)),
      INDEX('Wage Grid'!G$14:G$56, MATCH(W123, ListGridLevel, 0))), 0)</f>
        <v>0</v>
      </c>
      <c r="Y123" s="353">
        <f>IFERROR(IF(AND($A123="Layered-Over", OR($W123="14-P",$W123="15-P",$W123="16-P",$W123="17-P",$W123="18-P",$W123="19-P",$W123="20-P")),
      INDEX('Wage Grid'!N$14:N$20, MATCH($W123, ListLayeredOverParaproGridLevel, 0)),
      INDEX('Wage Grid'!H$14:H$56, MATCH($W123, ListGridLevel, 0))), 0)</f>
        <v>0</v>
      </c>
      <c r="Z123" s="353">
        <f>IFERROR(IF(AND($A123="Layered-Over", OR($W123="14-P",$W123="15-P",$W123="16-P",$W123="17-P",$W123="18-P",$W123="19-P",$W123="20-P")),
      INDEX('Wage Grid'!O$14:O$20, MATCH($W123, ListLayeredOverParaproGridLevel, 0)),
      INDEX('Wage Grid'!I$14:I$56, MATCH($W123, ListGridLevel, 0))), 0)</f>
        <v>0</v>
      </c>
      <c r="AA123" s="353">
        <f>IFERROR(IF(AND($A123="Layered-Over", OR($W123="14-P",$W123="15-P",$W123="16-P",$W123="17-P",$W123="18-P",$W123="19-P",$W123="20-P")),
      INDEX('Wage Grid'!P$14:P$20, MATCH($W123, ListLayeredOverParaproGridLevel, 0)),
      INDEX('Wage Grid'!J$14:J$56, MATCH($W123, ListGridLevel, 0))), 0)</f>
        <v>0</v>
      </c>
      <c r="AB123" s="353">
        <f t="shared" si="14"/>
        <v>0</v>
      </c>
      <c r="AC123" s="353">
        <f t="shared" si="15"/>
        <v>0</v>
      </c>
    </row>
    <row r="124" spans="1:29" ht="15" customHeight="1" x14ac:dyDescent="0.25">
      <c r="A124" s="244"/>
      <c r="B124" s="63"/>
      <c r="C124" s="245"/>
      <c r="D124" s="69"/>
      <c r="E124" s="246"/>
      <c r="F124" s="850" t="str">
        <f t="shared" si="11"/>
        <v/>
      </c>
      <c r="G124" s="847"/>
      <c r="H124" s="246"/>
      <c r="I124" s="196"/>
      <c r="J124" s="235"/>
      <c r="K124" s="251" t="str">
        <f t="shared" si="13"/>
        <v/>
      </c>
      <c r="L124" s="218"/>
      <c r="M124" s="219"/>
      <c r="N124" s="219"/>
      <c r="O124" s="220"/>
      <c r="P124" s="196"/>
      <c r="Q124" s="183"/>
      <c r="R124" s="942"/>
      <c r="S124" s="943"/>
      <c r="T124" s="944"/>
      <c r="U124" s="806">
        <f>_xlfn.IFNA(IF($A124="Layered-Over",INDEX('Wage Grid'!$D$14:$D$80,MATCH($B124,ListBargainingUnit,0)),IF($C124=0,INDEX('Wage Grid'!$C$14:$C$80,MATCH($B124,ListBargainingUnit,0)),$C124)),0)</f>
        <v>0</v>
      </c>
      <c r="V124" s="806">
        <f>_xlfn.IFNA(IF($A124="Layered-Over",INDEX('Wage Grid'!$D$14:$D$80,MATCH($D124,ListBargainingUnit,0)),IF($E124=0,INDEX('Wage Grid'!$C$14:$C$80,MATCH($D124,ListBargainingUnit,0)),$E124)),0)</f>
        <v>0</v>
      </c>
      <c r="W124" s="806">
        <f t="shared" si="12"/>
        <v>0</v>
      </c>
      <c r="X124" s="353">
        <f>IFERROR(IF(AND($A124="Layered-Over", OR($W124="14-P",$W124="15-P",$W124="16-P",$W124="17-P",$W124="18-P",$W124="19-P",$W124="20-P")),
      INDEX('Wage Grid'!M$14:M$20, MATCH(W124, ListLayeredOverParaproGridLevel, 0)),
      INDEX('Wage Grid'!G$14:G$56, MATCH(W124, ListGridLevel, 0))), 0)</f>
        <v>0</v>
      </c>
      <c r="Y124" s="353">
        <f>IFERROR(IF(AND($A124="Layered-Over", OR($W124="14-P",$W124="15-P",$W124="16-P",$W124="17-P",$W124="18-P",$W124="19-P",$W124="20-P")),
      INDEX('Wage Grid'!N$14:N$20, MATCH($W124, ListLayeredOverParaproGridLevel, 0)),
      INDEX('Wage Grid'!H$14:H$56, MATCH($W124, ListGridLevel, 0))), 0)</f>
        <v>0</v>
      </c>
      <c r="Z124" s="353">
        <f>IFERROR(IF(AND($A124="Layered-Over", OR($W124="14-P",$W124="15-P",$W124="16-P",$W124="17-P",$W124="18-P",$W124="19-P",$W124="20-P")),
      INDEX('Wage Grid'!O$14:O$20, MATCH($W124, ListLayeredOverParaproGridLevel, 0)),
      INDEX('Wage Grid'!I$14:I$56, MATCH($W124, ListGridLevel, 0))), 0)</f>
        <v>0</v>
      </c>
      <c r="AA124" s="353">
        <f>IFERROR(IF(AND($A124="Layered-Over", OR($W124="14-P",$W124="15-P",$W124="16-P",$W124="17-P",$W124="18-P",$W124="19-P",$W124="20-P")),
      INDEX('Wage Grid'!P$14:P$20, MATCH($W124, ListLayeredOverParaproGridLevel, 0)),
      INDEX('Wage Grid'!J$14:J$56, MATCH($W124, ListGridLevel, 0))), 0)</f>
        <v>0</v>
      </c>
      <c r="AB124" s="353">
        <f t="shared" si="14"/>
        <v>0</v>
      </c>
      <c r="AC124" s="353">
        <f t="shared" si="15"/>
        <v>0</v>
      </c>
    </row>
    <row r="125" spans="1:29" ht="15" customHeight="1" x14ac:dyDescent="0.25">
      <c r="A125" s="244"/>
      <c r="B125" s="63"/>
      <c r="C125" s="245"/>
      <c r="D125" s="69"/>
      <c r="E125" s="246"/>
      <c r="F125" s="850" t="str">
        <f t="shared" si="11"/>
        <v/>
      </c>
      <c r="G125" s="847"/>
      <c r="H125" s="246"/>
      <c r="I125" s="196"/>
      <c r="J125" s="235"/>
      <c r="K125" s="251" t="str">
        <f t="shared" si="13"/>
        <v/>
      </c>
      <c r="L125" s="218"/>
      <c r="M125" s="219"/>
      <c r="N125" s="219"/>
      <c r="O125" s="220"/>
      <c r="P125" s="196"/>
      <c r="Q125" s="183"/>
      <c r="R125" s="942"/>
      <c r="S125" s="943"/>
      <c r="T125" s="944"/>
      <c r="U125" s="806">
        <f>_xlfn.IFNA(IF($A125="Layered-Over",INDEX('Wage Grid'!$D$14:$D$80,MATCH($B125,ListBargainingUnit,0)),IF($C125=0,INDEX('Wage Grid'!$C$14:$C$80,MATCH($B125,ListBargainingUnit,0)),$C125)),0)</f>
        <v>0</v>
      </c>
      <c r="V125" s="806">
        <f>_xlfn.IFNA(IF($A125="Layered-Over",INDEX('Wage Grid'!$D$14:$D$80,MATCH($D125,ListBargainingUnit,0)),IF($E125=0,INDEX('Wage Grid'!$C$14:$C$80,MATCH($D125,ListBargainingUnit,0)),$E125)),0)</f>
        <v>0</v>
      </c>
      <c r="W125" s="806">
        <f t="shared" si="12"/>
        <v>0</v>
      </c>
      <c r="X125" s="353">
        <f>IFERROR(IF(AND($A125="Layered-Over", OR($W125="14-P",$W125="15-P",$W125="16-P",$W125="17-P",$W125="18-P",$W125="19-P",$W125="20-P")),
      INDEX('Wage Grid'!M$14:M$20, MATCH(W125, ListLayeredOverParaproGridLevel, 0)),
      INDEX('Wage Grid'!G$14:G$56, MATCH(W125, ListGridLevel, 0))), 0)</f>
        <v>0</v>
      </c>
      <c r="Y125" s="353">
        <f>IFERROR(IF(AND($A125="Layered-Over", OR($W125="14-P",$W125="15-P",$W125="16-P",$W125="17-P",$W125="18-P",$W125="19-P",$W125="20-P")),
      INDEX('Wage Grid'!N$14:N$20, MATCH($W125, ListLayeredOverParaproGridLevel, 0)),
      INDEX('Wage Grid'!H$14:H$56, MATCH($W125, ListGridLevel, 0))), 0)</f>
        <v>0</v>
      </c>
      <c r="Z125" s="353">
        <f>IFERROR(IF(AND($A125="Layered-Over", OR($W125="14-P",$W125="15-P",$W125="16-P",$W125="17-P",$W125="18-P",$W125="19-P",$W125="20-P")),
      INDEX('Wage Grid'!O$14:O$20, MATCH($W125, ListLayeredOverParaproGridLevel, 0)),
      INDEX('Wage Grid'!I$14:I$56, MATCH($W125, ListGridLevel, 0))), 0)</f>
        <v>0</v>
      </c>
      <c r="AA125" s="353">
        <f>IFERROR(IF(AND($A125="Layered-Over", OR($W125="14-P",$W125="15-P",$W125="16-P",$W125="17-P",$W125="18-P",$W125="19-P",$W125="20-P")),
      INDEX('Wage Grid'!P$14:P$20, MATCH($W125, ListLayeredOverParaproGridLevel, 0)),
      INDEX('Wage Grid'!J$14:J$56, MATCH($W125, ListGridLevel, 0))), 0)</f>
        <v>0</v>
      </c>
      <c r="AB125" s="353">
        <f t="shared" si="14"/>
        <v>0</v>
      </c>
      <c r="AC125" s="353">
        <f t="shared" si="15"/>
        <v>0</v>
      </c>
    </row>
    <row r="126" spans="1:29" ht="15" customHeight="1" x14ac:dyDescent="0.25">
      <c r="A126" s="244"/>
      <c r="B126" s="63"/>
      <c r="C126" s="245"/>
      <c r="D126" s="69"/>
      <c r="E126" s="246"/>
      <c r="F126" s="850" t="str">
        <f t="shared" si="11"/>
        <v/>
      </c>
      <c r="G126" s="847"/>
      <c r="H126" s="246"/>
      <c r="I126" s="196"/>
      <c r="J126" s="235"/>
      <c r="K126" s="251" t="str">
        <f t="shared" si="13"/>
        <v/>
      </c>
      <c r="L126" s="218"/>
      <c r="M126" s="219"/>
      <c r="N126" s="219"/>
      <c r="O126" s="220"/>
      <c r="P126" s="196"/>
      <c r="Q126" s="183"/>
      <c r="R126" s="942"/>
      <c r="S126" s="943"/>
      <c r="T126" s="944"/>
      <c r="U126" s="806">
        <f>_xlfn.IFNA(IF($A126="Layered-Over",INDEX('Wage Grid'!$D$14:$D$80,MATCH($B126,ListBargainingUnit,0)),IF($C126=0,INDEX('Wage Grid'!$C$14:$C$80,MATCH($B126,ListBargainingUnit,0)),$C126)),0)</f>
        <v>0</v>
      </c>
      <c r="V126" s="806">
        <f>_xlfn.IFNA(IF($A126="Layered-Over",INDEX('Wage Grid'!$D$14:$D$80,MATCH($D126,ListBargainingUnit,0)),IF($E126=0,INDEX('Wage Grid'!$C$14:$C$80,MATCH($D126,ListBargainingUnit,0)),$E126)),0)</f>
        <v>0</v>
      </c>
      <c r="W126" s="806">
        <f t="shared" si="12"/>
        <v>0</v>
      </c>
      <c r="X126" s="353">
        <f>IFERROR(IF(AND($A126="Layered-Over", OR($W126="14-P",$W126="15-P",$W126="16-P",$W126="17-P",$W126="18-P",$W126="19-P",$W126="20-P")),
      INDEX('Wage Grid'!M$14:M$20, MATCH(W126, ListLayeredOverParaproGridLevel, 0)),
      INDEX('Wage Grid'!G$14:G$56, MATCH(W126, ListGridLevel, 0))), 0)</f>
        <v>0</v>
      </c>
      <c r="Y126" s="353">
        <f>IFERROR(IF(AND($A126="Layered-Over", OR($W126="14-P",$W126="15-P",$W126="16-P",$W126="17-P",$W126="18-P",$W126="19-P",$W126="20-P")),
      INDEX('Wage Grid'!N$14:N$20, MATCH($W126, ListLayeredOverParaproGridLevel, 0)),
      INDEX('Wage Grid'!H$14:H$56, MATCH($W126, ListGridLevel, 0))), 0)</f>
        <v>0</v>
      </c>
      <c r="Z126" s="353">
        <f>IFERROR(IF(AND($A126="Layered-Over", OR($W126="14-P",$W126="15-P",$W126="16-P",$W126="17-P",$W126="18-P",$W126="19-P",$W126="20-P")),
      INDEX('Wage Grid'!O$14:O$20, MATCH($W126, ListLayeredOverParaproGridLevel, 0)),
      INDEX('Wage Grid'!I$14:I$56, MATCH($W126, ListGridLevel, 0))), 0)</f>
        <v>0</v>
      </c>
      <c r="AA126" s="353">
        <f>IFERROR(IF(AND($A126="Layered-Over", OR($W126="14-P",$W126="15-P",$W126="16-P",$W126="17-P",$W126="18-P",$W126="19-P",$W126="20-P")),
      INDEX('Wage Grid'!P$14:P$20, MATCH($W126, ListLayeredOverParaproGridLevel, 0)),
      INDEX('Wage Grid'!J$14:J$56, MATCH($W126, ListGridLevel, 0))), 0)</f>
        <v>0</v>
      </c>
      <c r="AB126" s="353">
        <f t="shared" si="14"/>
        <v>0</v>
      </c>
      <c r="AC126" s="353">
        <f t="shared" si="15"/>
        <v>0</v>
      </c>
    </row>
    <row r="127" spans="1:29" ht="15" customHeight="1" x14ac:dyDescent="0.25">
      <c r="A127" s="244"/>
      <c r="B127" s="63"/>
      <c r="C127" s="245"/>
      <c r="D127" s="69"/>
      <c r="E127" s="246"/>
      <c r="F127" s="850" t="str">
        <f t="shared" si="11"/>
        <v/>
      </c>
      <c r="G127" s="847"/>
      <c r="H127" s="246"/>
      <c r="I127" s="196"/>
      <c r="J127" s="235"/>
      <c r="K127" s="251" t="str">
        <f t="shared" si="13"/>
        <v/>
      </c>
      <c r="L127" s="218"/>
      <c r="M127" s="219"/>
      <c r="N127" s="219"/>
      <c r="O127" s="220"/>
      <c r="P127" s="196"/>
      <c r="Q127" s="183"/>
      <c r="R127" s="942"/>
      <c r="S127" s="943"/>
      <c r="T127" s="944"/>
      <c r="U127" s="806">
        <f>_xlfn.IFNA(IF($A127="Layered-Over",INDEX('Wage Grid'!$D$14:$D$80,MATCH($B127,ListBargainingUnit,0)),IF($C127=0,INDEX('Wage Grid'!$C$14:$C$80,MATCH($B127,ListBargainingUnit,0)),$C127)),0)</f>
        <v>0</v>
      </c>
      <c r="V127" s="806">
        <f>_xlfn.IFNA(IF($A127="Layered-Over",INDEX('Wage Grid'!$D$14:$D$80,MATCH($D127,ListBargainingUnit,0)),IF($E127=0,INDEX('Wage Grid'!$C$14:$C$80,MATCH($D127,ListBargainingUnit,0)),$E127)),0)</f>
        <v>0</v>
      </c>
      <c r="W127" s="806">
        <f t="shared" si="12"/>
        <v>0</v>
      </c>
      <c r="X127" s="353">
        <f>IFERROR(IF(AND($A127="Layered-Over", OR($W127="14-P",$W127="15-P",$W127="16-P",$W127="17-P",$W127="18-P",$W127="19-P",$W127="20-P")),
      INDEX('Wage Grid'!M$14:M$20, MATCH(W127, ListLayeredOverParaproGridLevel, 0)),
      INDEX('Wage Grid'!G$14:G$56, MATCH(W127, ListGridLevel, 0))), 0)</f>
        <v>0</v>
      </c>
      <c r="Y127" s="353">
        <f>IFERROR(IF(AND($A127="Layered-Over", OR($W127="14-P",$W127="15-P",$W127="16-P",$W127="17-P",$W127="18-P",$W127="19-P",$W127="20-P")),
      INDEX('Wage Grid'!N$14:N$20, MATCH($W127, ListLayeredOverParaproGridLevel, 0)),
      INDEX('Wage Grid'!H$14:H$56, MATCH($W127, ListGridLevel, 0))), 0)</f>
        <v>0</v>
      </c>
      <c r="Z127" s="353">
        <f>IFERROR(IF(AND($A127="Layered-Over", OR($W127="14-P",$W127="15-P",$W127="16-P",$W127="17-P",$W127="18-P",$W127="19-P",$W127="20-P")),
      INDEX('Wage Grid'!O$14:O$20, MATCH($W127, ListLayeredOverParaproGridLevel, 0)),
      INDEX('Wage Grid'!I$14:I$56, MATCH($W127, ListGridLevel, 0))), 0)</f>
        <v>0</v>
      </c>
      <c r="AA127" s="353">
        <f>IFERROR(IF(AND($A127="Layered-Over", OR($W127="14-P",$W127="15-P",$W127="16-P",$W127="17-P",$W127="18-P",$W127="19-P",$W127="20-P")),
      INDEX('Wage Grid'!P$14:P$20, MATCH($W127, ListLayeredOverParaproGridLevel, 0)),
      INDEX('Wage Grid'!J$14:J$56, MATCH($W127, ListGridLevel, 0))), 0)</f>
        <v>0</v>
      </c>
      <c r="AB127" s="353">
        <f t="shared" si="14"/>
        <v>0</v>
      </c>
      <c r="AC127" s="353">
        <f t="shared" si="15"/>
        <v>0</v>
      </c>
    </row>
    <row r="128" spans="1:29" ht="15" customHeight="1" x14ac:dyDescent="0.25">
      <c r="A128" s="244"/>
      <c r="B128" s="63"/>
      <c r="C128" s="245"/>
      <c r="D128" s="69"/>
      <c r="E128" s="246"/>
      <c r="F128" s="850" t="str">
        <f t="shared" si="11"/>
        <v/>
      </c>
      <c r="G128" s="847"/>
      <c r="H128" s="246"/>
      <c r="I128" s="196"/>
      <c r="J128" s="235"/>
      <c r="K128" s="251" t="str">
        <f t="shared" si="13"/>
        <v/>
      </c>
      <c r="L128" s="218"/>
      <c r="M128" s="219"/>
      <c r="N128" s="219"/>
      <c r="O128" s="220"/>
      <c r="P128" s="196"/>
      <c r="Q128" s="183"/>
      <c r="R128" s="942"/>
      <c r="S128" s="943"/>
      <c r="T128" s="944"/>
      <c r="U128" s="806">
        <f>_xlfn.IFNA(IF($A128="Layered-Over",INDEX('Wage Grid'!$D$14:$D$80,MATCH($B128,ListBargainingUnit,0)),IF($C128=0,INDEX('Wage Grid'!$C$14:$C$80,MATCH($B128,ListBargainingUnit,0)),$C128)),0)</f>
        <v>0</v>
      </c>
      <c r="V128" s="806">
        <f>_xlfn.IFNA(IF($A128="Layered-Over",INDEX('Wage Grid'!$D$14:$D$80,MATCH($D128,ListBargainingUnit,0)),IF($E128=0,INDEX('Wage Grid'!$C$14:$C$80,MATCH($D128,ListBargainingUnit,0)),$E128)),0)</f>
        <v>0</v>
      </c>
      <c r="W128" s="806">
        <f t="shared" si="12"/>
        <v>0</v>
      </c>
      <c r="X128" s="353">
        <f>IFERROR(IF(AND($A128="Layered-Over", OR($W128="14-P",$W128="15-P",$W128="16-P",$W128="17-P",$W128="18-P",$W128="19-P",$W128="20-P")),
      INDEX('Wage Grid'!M$14:M$20, MATCH(W128, ListLayeredOverParaproGridLevel, 0)),
      INDEX('Wage Grid'!G$14:G$56, MATCH(W128, ListGridLevel, 0))), 0)</f>
        <v>0</v>
      </c>
      <c r="Y128" s="353">
        <f>IFERROR(IF(AND($A128="Layered-Over", OR($W128="14-P",$W128="15-P",$W128="16-P",$W128="17-P",$W128="18-P",$W128="19-P",$W128="20-P")),
      INDEX('Wage Grid'!N$14:N$20, MATCH($W128, ListLayeredOverParaproGridLevel, 0)),
      INDEX('Wage Grid'!H$14:H$56, MATCH($W128, ListGridLevel, 0))), 0)</f>
        <v>0</v>
      </c>
      <c r="Z128" s="353">
        <f>IFERROR(IF(AND($A128="Layered-Over", OR($W128="14-P",$W128="15-P",$W128="16-P",$W128="17-P",$W128="18-P",$W128="19-P",$W128="20-P")),
      INDEX('Wage Grid'!O$14:O$20, MATCH($W128, ListLayeredOverParaproGridLevel, 0)),
      INDEX('Wage Grid'!I$14:I$56, MATCH($W128, ListGridLevel, 0))), 0)</f>
        <v>0</v>
      </c>
      <c r="AA128" s="353">
        <f>IFERROR(IF(AND($A128="Layered-Over", OR($W128="14-P",$W128="15-P",$W128="16-P",$W128="17-P",$W128="18-P",$W128="19-P",$W128="20-P")),
      INDEX('Wage Grid'!P$14:P$20, MATCH($W128, ListLayeredOverParaproGridLevel, 0)),
      INDEX('Wage Grid'!J$14:J$56, MATCH($W128, ListGridLevel, 0))), 0)</f>
        <v>0</v>
      </c>
      <c r="AB128" s="353">
        <f t="shared" si="14"/>
        <v>0</v>
      </c>
      <c r="AC128" s="353">
        <f t="shared" si="15"/>
        <v>0</v>
      </c>
    </row>
    <row r="129" spans="1:29" ht="15" customHeight="1" x14ac:dyDescent="0.25">
      <c r="A129" s="244"/>
      <c r="B129" s="63"/>
      <c r="C129" s="245"/>
      <c r="D129" s="69"/>
      <c r="E129" s="246"/>
      <c r="F129" s="850" t="str">
        <f t="shared" si="11"/>
        <v/>
      </c>
      <c r="G129" s="847"/>
      <c r="H129" s="246"/>
      <c r="I129" s="196"/>
      <c r="J129" s="235"/>
      <c r="K129" s="251" t="str">
        <f t="shared" si="13"/>
        <v/>
      </c>
      <c r="L129" s="218"/>
      <c r="M129" s="219"/>
      <c r="N129" s="219"/>
      <c r="O129" s="220"/>
      <c r="P129" s="196"/>
      <c r="Q129" s="183"/>
      <c r="R129" s="942"/>
      <c r="S129" s="943"/>
      <c r="T129" s="944"/>
      <c r="U129" s="806">
        <f>_xlfn.IFNA(IF($A129="Layered-Over",INDEX('Wage Grid'!$D$14:$D$80,MATCH($B129,ListBargainingUnit,0)),IF($C129=0,INDEX('Wage Grid'!$C$14:$C$80,MATCH($B129,ListBargainingUnit,0)),$C129)),0)</f>
        <v>0</v>
      </c>
      <c r="V129" s="806">
        <f>_xlfn.IFNA(IF($A129="Layered-Over",INDEX('Wage Grid'!$D$14:$D$80,MATCH($D129,ListBargainingUnit,0)),IF($E129=0,INDEX('Wage Grid'!$C$14:$C$80,MATCH($D129,ListBargainingUnit,0)),$E129)),0)</f>
        <v>0</v>
      </c>
      <c r="W129" s="806">
        <f t="shared" si="12"/>
        <v>0</v>
      </c>
      <c r="X129" s="353">
        <f>IFERROR(IF(AND($A129="Layered-Over", OR($W129="14-P",$W129="15-P",$W129="16-P",$W129="17-P",$W129="18-P",$W129="19-P",$W129="20-P")),
      INDEX('Wage Grid'!M$14:M$20, MATCH(W129, ListLayeredOverParaproGridLevel, 0)),
      INDEX('Wage Grid'!G$14:G$56, MATCH(W129, ListGridLevel, 0))), 0)</f>
        <v>0</v>
      </c>
      <c r="Y129" s="353">
        <f>IFERROR(IF(AND($A129="Layered-Over", OR($W129="14-P",$W129="15-P",$W129="16-P",$W129="17-P",$W129="18-P",$W129="19-P",$W129="20-P")),
      INDEX('Wage Grid'!N$14:N$20, MATCH($W129, ListLayeredOverParaproGridLevel, 0)),
      INDEX('Wage Grid'!H$14:H$56, MATCH($W129, ListGridLevel, 0))), 0)</f>
        <v>0</v>
      </c>
      <c r="Z129" s="353">
        <f>IFERROR(IF(AND($A129="Layered-Over", OR($W129="14-P",$W129="15-P",$W129="16-P",$W129="17-P",$W129="18-P",$W129="19-P",$W129="20-P")),
      INDEX('Wage Grid'!O$14:O$20, MATCH($W129, ListLayeredOverParaproGridLevel, 0)),
      INDEX('Wage Grid'!I$14:I$56, MATCH($W129, ListGridLevel, 0))), 0)</f>
        <v>0</v>
      </c>
      <c r="AA129" s="353">
        <f>IFERROR(IF(AND($A129="Layered-Over", OR($W129="14-P",$W129="15-P",$W129="16-P",$W129="17-P",$W129="18-P",$W129="19-P",$W129="20-P")),
      INDEX('Wage Grid'!P$14:P$20, MATCH($W129, ListLayeredOverParaproGridLevel, 0)),
      INDEX('Wage Grid'!J$14:J$56, MATCH($W129, ListGridLevel, 0))), 0)</f>
        <v>0</v>
      </c>
      <c r="AB129" s="353">
        <f t="shared" si="14"/>
        <v>0</v>
      </c>
      <c r="AC129" s="353">
        <f t="shared" si="15"/>
        <v>0</v>
      </c>
    </row>
    <row r="130" spans="1:29" ht="15" customHeight="1" x14ac:dyDescent="0.25">
      <c r="A130" s="244"/>
      <c r="B130" s="63"/>
      <c r="C130" s="245"/>
      <c r="D130" s="69"/>
      <c r="E130" s="246"/>
      <c r="F130" s="850" t="str">
        <f t="shared" si="11"/>
        <v/>
      </c>
      <c r="G130" s="847"/>
      <c r="H130" s="246"/>
      <c r="I130" s="196"/>
      <c r="J130" s="235"/>
      <c r="K130" s="251" t="str">
        <f t="shared" si="13"/>
        <v/>
      </c>
      <c r="L130" s="218"/>
      <c r="M130" s="219"/>
      <c r="N130" s="219"/>
      <c r="O130" s="220"/>
      <c r="P130" s="196"/>
      <c r="Q130" s="183"/>
      <c r="R130" s="942"/>
      <c r="S130" s="943"/>
      <c r="T130" s="944"/>
      <c r="U130" s="806">
        <f>_xlfn.IFNA(IF($A130="Layered-Over",INDEX('Wage Grid'!$D$14:$D$80,MATCH($B130,ListBargainingUnit,0)),IF($C130=0,INDEX('Wage Grid'!$C$14:$C$80,MATCH($B130,ListBargainingUnit,0)),$C130)),0)</f>
        <v>0</v>
      </c>
      <c r="V130" s="806">
        <f>_xlfn.IFNA(IF($A130="Layered-Over",INDEX('Wage Grid'!$D$14:$D$80,MATCH($D130,ListBargainingUnit,0)),IF($E130=0,INDEX('Wage Grid'!$C$14:$C$80,MATCH($D130,ListBargainingUnit,0)),$E130)),0)</f>
        <v>0</v>
      </c>
      <c r="W130" s="806">
        <f t="shared" si="12"/>
        <v>0</v>
      </c>
      <c r="X130" s="353">
        <f>IFERROR(IF(AND($A130="Layered-Over", OR($W130="14-P",$W130="15-P",$W130="16-P",$W130="17-P",$W130="18-P",$W130="19-P",$W130="20-P")),
      INDEX('Wage Grid'!M$14:M$20, MATCH(W130, ListLayeredOverParaproGridLevel, 0)),
      INDEX('Wage Grid'!G$14:G$56, MATCH(W130, ListGridLevel, 0))), 0)</f>
        <v>0</v>
      </c>
      <c r="Y130" s="353">
        <f>IFERROR(IF(AND($A130="Layered-Over", OR($W130="14-P",$W130="15-P",$W130="16-P",$W130="17-P",$W130="18-P",$W130="19-P",$W130="20-P")),
      INDEX('Wage Grid'!N$14:N$20, MATCH($W130, ListLayeredOverParaproGridLevel, 0)),
      INDEX('Wage Grid'!H$14:H$56, MATCH($W130, ListGridLevel, 0))), 0)</f>
        <v>0</v>
      </c>
      <c r="Z130" s="353">
        <f>IFERROR(IF(AND($A130="Layered-Over", OR($W130="14-P",$W130="15-P",$W130="16-P",$W130="17-P",$W130="18-P",$W130="19-P",$W130="20-P")),
      INDEX('Wage Grid'!O$14:O$20, MATCH($W130, ListLayeredOverParaproGridLevel, 0)),
      INDEX('Wage Grid'!I$14:I$56, MATCH($W130, ListGridLevel, 0))), 0)</f>
        <v>0</v>
      </c>
      <c r="AA130" s="353">
        <f>IFERROR(IF(AND($A130="Layered-Over", OR($W130="14-P",$W130="15-P",$W130="16-P",$W130="17-P",$W130="18-P",$W130="19-P",$W130="20-P")),
      INDEX('Wage Grid'!P$14:P$20, MATCH($W130, ListLayeredOverParaproGridLevel, 0)),
      INDEX('Wage Grid'!J$14:J$56, MATCH($W130, ListGridLevel, 0))), 0)</f>
        <v>0</v>
      </c>
      <c r="AB130" s="353">
        <f t="shared" si="14"/>
        <v>0</v>
      </c>
      <c r="AC130" s="353">
        <f t="shared" si="15"/>
        <v>0</v>
      </c>
    </row>
    <row r="131" spans="1:29" ht="15" customHeight="1" x14ac:dyDescent="0.25">
      <c r="A131" s="244"/>
      <c r="B131" s="63"/>
      <c r="C131" s="245"/>
      <c r="D131" s="69"/>
      <c r="E131" s="246"/>
      <c r="F131" s="850" t="str">
        <f t="shared" si="11"/>
        <v/>
      </c>
      <c r="G131" s="847"/>
      <c r="H131" s="246"/>
      <c r="I131" s="196"/>
      <c r="J131" s="235"/>
      <c r="K131" s="251" t="str">
        <f t="shared" si="13"/>
        <v/>
      </c>
      <c r="L131" s="218"/>
      <c r="M131" s="219"/>
      <c r="N131" s="219"/>
      <c r="O131" s="220"/>
      <c r="P131" s="196"/>
      <c r="Q131" s="183"/>
      <c r="R131" s="942"/>
      <c r="S131" s="943"/>
      <c r="T131" s="944"/>
      <c r="U131" s="806">
        <f>_xlfn.IFNA(IF($A131="Layered-Over",INDEX('Wage Grid'!$D$14:$D$80,MATCH($B131,ListBargainingUnit,0)),IF($C131=0,INDEX('Wage Grid'!$C$14:$C$80,MATCH($B131,ListBargainingUnit,0)),$C131)),0)</f>
        <v>0</v>
      </c>
      <c r="V131" s="806">
        <f>_xlfn.IFNA(IF($A131="Layered-Over",INDEX('Wage Grid'!$D$14:$D$80,MATCH($D131,ListBargainingUnit,0)),IF($E131=0,INDEX('Wage Grid'!$C$14:$C$80,MATCH($D131,ListBargainingUnit,0)),$E131)),0)</f>
        <v>0</v>
      </c>
      <c r="W131" s="806">
        <f t="shared" si="12"/>
        <v>0</v>
      </c>
      <c r="X131" s="353">
        <f>IFERROR(IF(AND($A131="Layered-Over", OR($W131="14-P",$W131="15-P",$W131="16-P",$W131="17-P",$W131="18-P",$W131="19-P",$W131="20-P")),
      INDEX('Wage Grid'!M$14:M$20, MATCH(W131, ListLayeredOverParaproGridLevel, 0)),
      INDEX('Wage Grid'!G$14:G$56, MATCH(W131, ListGridLevel, 0))), 0)</f>
        <v>0</v>
      </c>
      <c r="Y131" s="353">
        <f>IFERROR(IF(AND($A131="Layered-Over", OR($W131="14-P",$W131="15-P",$W131="16-P",$W131="17-P",$W131="18-P",$W131="19-P",$W131="20-P")),
      INDEX('Wage Grid'!N$14:N$20, MATCH($W131, ListLayeredOverParaproGridLevel, 0)),
      INDEX('Wage Grid'!H$14:H$56, MATCH($W131, ListGridLevel, 0))), 0)</f>
        <v>0</v>
      </c>
      <c r="Z131" s="353">
        <f>IFERROR(IF(AND($A131="Layered-Over", OR($W131="14-P",$W131="15-P",$W131="16-P",$W131="17-P",$W131="18-P",$W131="19-P",$W131="20-P")),
      INDEX('Wage Grid'!O$14:O$20, MATCH($W131, ListLayeredOverParaproGridLevel, 0)),
      INDEX('Wage Grid'!I$14:I$56, MATCH($W131, ListGridLevel, 0))), 0)</f>
        <v>0</v>
      </c>
      <c r="AA131" s="353">
        <f>IFERROR(IF(AND($A131="Layered-Over", OR($W131="14-P",$W131="15-P",$W131="16-P",$W131="17-P",$W131="18-P",$W131="19-P",$W131="20-P")),
      INDEX('Wage Grid'!P$14:P$20, MATCH($W131, ListLayeredOverParaproGridLevel, 0)),
      INDEX('Wage Grid'!J$14:J$56, MATCH($W131, ListGridLevel, 0))), 0)</f>
        <v>0</v>
      </c>
      <c r="AB131" s="353">
        <f t="shared" si="14"/>
        <v>0</v>
      </c>
      <c r="AC131" s="353">
        <f t="shared" si="15"/>
        <v>0</v>
      </c>
    </row>
    <row r="132" spans="1:29" ht="15" customHeight="1" x14ac:dyDescent="0.25">
      <c r="A132" s="244"/>
      <c r="B132" s="63"/>
      <c r="C132" s="245"/>
      <c r="D132" s="69"/>
      <c r="E132" s="246"/>
      <c r="F132" s="850" t="str">
        <f t="shared" si="11"/>
        <v/>
      </c>
      <c r="G132" s="847"/>
      <c r="H132" s="246"/>
      <c r="I132" s="196"/>
      <c r="J132" s="235"/>
      <c r="K132" s="251" t="str">
        <f t="shared" si="13"/>
        <v/>
      </c>
      <c r="L132" s="218"/>
      <c r="M132" s="219"/>
      <c r="N132" s="219"/>
      <c r="O132" s="220"/>
      <c r="P132" s="196"/>
      <c r="Q132" s="183"/>
      <c r="R132" s="942"/>
      <c r="S132" s="943"/>
      <c r="T132" s="944"/>
      <c r="U132" s="806">
        <f>_xlfn.IFNA(IF($A132="Layered-Over",INDEX('Wage Grid'!$D$14:$D$80,MATCH($B132,ListBargainingUnit,0)),IF($C132=0,INDEX('Wage Grid'!$C$14:$C$80,MATCH($B132,ListBargainingUnit,0)),$C132)),0)</f>
        <v>0</v>
      </c>
      <c r="V132" s="806">
        <f>_xlfn.IFNA(IF($A132="Layered-Over",INDEX('Wage Grid'!$D$14:$D$80,MATCH($D132,ListBargainingUnit,0)),IF($E132=0,INDEX('Wage Grid'!$C$14:$C$80,MATCH($D132,ListBargainingUnit,0)),$E132)),0)</f>
        <v>0</v>
      </c>
      <c r="W132" s="806">
        <f t="shared" si="12"/>
        <v>0</v>
      </c>
      <c r="X132" s="353">
        <f>IFERROR(IF(AND($A132="Layered-Over", OR($W132="14-P",$W132="15-P",$W132="16-P",$W132="17-P",$W132="18-P",$W132="19-P",$W132="20-P")),
      INDEX('Wage Grid'!M$14:M$20, MATCH(W132, ListLayeredOverParaproGridLevel, 0)),
      INDEX('Wage Grid'!G$14:G$56, MATCH(W132, ListGridLevel, 0))), 0)</f>
        <v>0</v>
      </c>
      <c r="Y132" s="353">
        <f>IFERROR(IF(AND($A132="Layered-Over", OR($W132="14-P",$W132="15-P",$W132="16-P",$W132="17-P",$W132="18-P",$W132="19-P",$W132="20-P")),
      INDEX('Wage Grid'!N$14:N$20, MATCH($W132, ListLayeredOverParaproGridLevel, 0)),
      INDEX('Wage Grid'!H$14:H$56, MATCH($W132, ListGridLevel, 0))), 0)</f>
        <v>0</v>
      </c>
      <c r="Z132" s="353">
        <f>IFERROR(IF(AND($A132="Layered-Over", OR($W132="14-P",$W132="15-P",$W132="16-P",$W132="17-P",$W132="18-P",$W132="19-P",$W132="20-P")),
      INDEX('Wage Grid'!O$14:O$20, MATCH($W132, ListLayeredOverParaproGridLevel, 0)),
      INDEX('Wage Grid'!I$14:I$56, MATCH($W132, ListGridLevel, 0))), 0)</f>
        <v>0</v>
      </c>
      <c r="AA132" s="353">
        <f>IFERROR(IF(AND($A132="Layered-Over", OR($W132="14-P",$W132="15-P",$W132="16-P",$W132="17-P",$W132="18-P",$W132="19-P",$W132="20-P")),
      INDEX('Wage Grid'!P$14:P$20, MATCH($W132, ListLayeredOverParaproGridLevel, 0)),
      INDEX('Wage Grid'!J$14:J$56, MATCH($W132, ListGridLevel, 0))), 0)</f>
        <v>0</v>
      </c>
      <c r="AB132" s="353">
        <f t="shared" si="14"/>
        <v>0</v>
      </c>
      <c r="AC132" s="353">
        <f t="shared" si="15"/>
        <v>0</v>
      </c>
    </row>
    <row r="133" spans="1:29" ht="15" customHeight="1" x14ac:dyDescent="0.25">
      <c r="A133" s="244"/>
      <c r="B133" s="63"/>
      <c r="C133" s="245"/>
      <c r="D133" s="69"/>
      <c r="E133" s="246"/>
      <c r="F133" s="850" t="str">
        <f t="shared" si="11"/>
        <v/>
      </c>
      <c r="G133" s="847"/>
      <c r="H133" s="246"/>
      <c r="I133" s="196"/>
      <c r="J133" s="235"/>
      <c r="K133" s="251" t="str">
        <f t="shared" si="13"/>
        <v/>
      </c>
      <c r="L133" s="218"/>
      <c r="M133" s="219"/>
      <c r="N133" s="219"/>
      <c r="O133" s="220"/>
      <c r="P133" s="196"/>
      <c r="Q133" s="183"/>
      <c r="R133" s="942"/>
      <c r="S133" s="943"/>
      <c r="T133" s="944"/>
      <c r="U133" s="806">
        <f>_xlfn.IFNA(IF($A133="Layered-Over",INDEX('Wage Grid'!$D$14:$D$80,MATCH($B133,ListBargainingUnit,0)),IF($C133=0,INDEX('Wage Grid'!$C$14:$C$80,MATCH($B133,ListBargainingUnit,0)),$C133)),0)</f>
        <v>0</v>
      </c>
      <c r="V133" s="806">
        <f>_xlfn.IFNA(IF($A133="Layered-Over",INDEX('Wage Grid'!$D$14:$D$80,MATCH($D133,ListBargainingUnit,0)),IF($E133=0,INDEX('Wage Grid'!$C$14:$C$80,MATCH($D133,ListBargainingUnit,0)),$E133)),0)</f>
        <v>0</v>
      </c>
      <c r="W133" s="806">
        <f t="shared" si="12"/>
        <v>0</v>
      </c>
      <c r="X133" s="353">
        <f>IFERROR(IF(AND($A133="Layered-Over", OR($W133="14-P",$W133="15-P",$W133="16-P",$W133="17-P",$W133="18-P",$W133="19-P",$W133="20-P")),
      INDEX('Wage Grid'!M$14:M$20, MATCH(W133, ListLayeredOverParaproGridLevel, 0)),
      INDEX('Wage Grid'!G$14:G$56, MATCH(W133, ListGridLevel, 0))), 0)</f>
        <v>0</v>
      </c>
      <c r="Y133" s="353">
        <f>IFERROR(IF(AND($A133="Layered-Over", OR($W133="14-P",$W133="15-P",$W133="16-P",$W133="17-P",$W133="18-P",$W133="19-P",$W133="20-P")),
      INDEX('Wage Grid'!N$14:N$20, MATCH($W133, ListLayeredOverParaproGridLevel, 0)),
      INDEX('Wage Grid'!H$14:H$56, MATCH($W133, ListGridLevel, 0))), 0)</f>
        <v>0</v>
      </c>
      <c r="Z133" s="353">
        <f>IFERROR(IF(AND($A133="Layered-Over", OR($W133="14-P",$W133="15-P",$W133="16-P",$W133="17-P",$W133="18-P",$W133="19-P",$W133="20-P")),
      INDEX('Wage Grid'!O$14:O$20, MATCH($W133, ListLayeredOverParaproGridLevel, 0)),
      INDEX('Wage Grid'!I$14:I$56, MATCH($W133, ListGridLevel, 0))), 0)</f>
        <v>0</v>
      </c>
      <c r="AA133" s="353">
        <f>IFERROR(IF(AND($A133="Layered-Over", OR($W133="14-P",$W133="15-P",$W133="16-P",$W133="17-P",$W133="18-P",$W133="19-P",$W133="20-P")),
      INDEX('Wage Grid'!P$14:P$20, MATCH($W133, ListLayeredOverParaproGridLevel, 0)),
      INDEX('Wage Grid'!J$14:J$56, MATCH($W133, ListGridLevel, 0))), 0)</f>
        <v>0</v>
      </c>
      <c r="AB133" s="353">
        <f t="shared" si="14"/>
        <v>0</v>
      </c>
      <c r="AC133" s="353">
        <f t="shared" si="15"/>
        <v>0</v>
      </c>
    </row>
    <row r="134" spans="1:29" ht="15" customHeight="1" x14ac:dyDescent="0.25">
      <c r="A134" s="244"/>
      <c r="B134" s="63"/>
      <c r="C134" s="245"/>
      <c r="D134" s="69"/>
      <c r="E134" s="246"/>
      <c r="F134" s="850" t="str">
        <f t="shared" si="11"/>
        <v/>
      </c>
      <c r="G134" s="847"/>
      <c r="H134" s="246"/>
      <c r="I134" s="196"/>
      <c r="J134" s="235"/>
      <c r="K134" s="251" t="str">
        <f t="shared" si="13"/>
        <v/>
      </c>
      <c r="L134" s="218"/>
      <c r="M134" s="219"/>
      <c r="N134" s="219"/>
      <c r="O134" s="220"/>
      <c r="P134" s="196"/>
      <c r="Q134" s="183"/>
      <c r="R134" s="942"/>
      <c r="S134" s="943"/>
      <c r="T134" s="944"/>
      <c r="U134" s="806">
        <f>_xlfn.IFNA(IF($A134="Layered-Over",INDEX('Wage Grid'!$D$14:$D$80,MATCH($B134,ListBargainingUnit,0)),IF($C134=0,INDEX('Wage Grid'!$C$14:$C$80,MATCH($B134,ListBargainingUnit,0)),$C134)),0)</f>
        <v>0</v>
      </c>
      <c r="V134" s="806">
        <f>_xlfn.IFNA(IF($A134="Layered-Over",INDEX('Wage Grid'!$D$14:$D$80,MATCH($D134,ListBargainingUnit,0)),IF($E134=0,INDEX('Wage Grid'!$C$14:$C$80,MATCH($D134,ListBargainingUnit,0)),$E134)),0)</f>
        <v>0</v>
      </c>
      <c r="W134" s="806">
        <f t="shared" si="12"/>
        <v>0</v>
      </c>
      <c r="X134" s="353">
        <f>IFERROR(IF(AND($A134="Layered-Over", OR($W134="14-P",$W134="15-P",$W134="16-P",$W134="17-P",$W134="18-P",$W134="19-P",$W134="20-P")),
      INDEX('Wage Grid'!M$14:M$20, MATCH(W134, ListLayeredOverParaproGridLevel, 0)),
      INDEX('Wage Grid'!G$14:G$56, MATCH(W134, ListGridLevel, 0))), 0)</f>
        <v>0</v>
      </c>
      <c r="Y134" s="353">
        <f>IFERROR(IF(AND($A134="Layered-Over", OR($W134="14-P",$W134="15-P",$W134="16-P",$W134="17-P",$W134="18-P",$W134="19-P",$W134="20-P")),
      INDEX('Wage Grid'!N$14:N$20, MATCH($W134, ListLayeredOverParaproGridLevel, 0)),
      INDEX('Wage Grid'!H$14:H$56, MATCH($W134, ListGridLevel, 0))), 0)</f>
        <v>0</v>
      </c>
      <c r="Z134" s="353">
        <f>IFERROR(IF(AND($A134="Layered-Over", OR($W134="14-P",$W134="15-P",$W134="16-P",$W134="17-P",$W134="18-P",$W134="19-P",$W134="20-P")),
      INDEX('Wage Grid'!O$14:O$20, MATCH($W134, ListLayeredOverParaproGridLevel, 0)),
      INDEX('Wage Grid'!I$14:I$56, MATCH($W134, ListGridLevel, 0))), 0)</f>
        <v>0</v>
      </c>
      <c r="AA134" s="353">
        <f>IFERROR(IF(AND($A134="Layered-Over", OR($W134="14-P",$W134="15-P",$W134="16-P",$W134="17-P",$W134="18-P",$W134="19-P",$W134="20-P")),
      INDEX('Wage Grid'!P$14:P$20, MATCH($W134, ListLayeredOverParaproGridLevel, 0)),
      INDEX('Wage Grid'!J$14:J$56, MATCH($W134, ListGridLevel, 0))), 0)</f>
        <v>0</v>
      </c>
      <c r="AB134" s="353">
        <f t="shared" si="14"/>
        <v>0</v>
      </c>
      <c r="AC134" s="353">
        <f t="shared" si="15"/>
        <v>0</v>
      </c>
    </row>
    <row r="135" spans="1:29" ht="15" customHeight="1" x14ac:dyDescent="0.25">
      <c r="A135" s="244"/>
      <c r="B135" s="63"/>
      <c r="C135" s="245"/>
      <c r="D135" s="69"/>
      <c r="E135" s="246"/>
      <c r="F135" s="850" t="str">
        <f t="shared" si="11"/>
        <v/>
      </c>
      <c r="G135" s="847"/>
      <c r="H135" s="246"/>
      <c r="I135" s="196"/>
      <c r="J135" s="235"/>
      <c r="K135" s="251" t="str">
        <f t="shared" si="13"/>
        <v/>
      </c>
      <c r="L135" s="218"/>
      <c r="M135" s="219"/>
      <c r="N135" s="219"/>
      <c r="O135" s="220"/>
      <c r="P135" s="196"/>
      <c r="Q135" s="183"/>
      <c r="R135" s="942"/>
      <c r="S135" s="943"/>
      <c r="T135" s="944"/>
      <c r="U135" s="806">
        <f>_xlfn.IFNA(IF($A135="Layered-Over",INDEX('Wage Grid'!$D$14:$D$80,MATCH($B135,ListBargainingUnit,0)),IF($C135=0,INDEX('Wage Grid'!$C$14:$C$80,MATCH($B135,ListBargainingUnit,0)),$C135)),0)</f>
        <v>0</v>
      </c>
      <c r="V135" s="806">
        <f>_xlfn.IFNA(IF($A135="Layered-Over",INDEX('Wage Grid'!$D$14:$D$80,MATCH($D135,ListBargainingUnit,0)),IF($E135=0,INDEX('Wage Grid'!$C$14:$C$80,MATCH($D135,ListBargainingUnit,0)),$E135)),0)</f>
        <v>0</v>
      </c>
      <c r="W135" s="806">
        <f t="shared" si="12"/>
        <v>0</v>
      </c>
      <c r="X135" s="353">
        <f>IFERROR(IF(AND($A135="Layered-Over", OR($W135="14-P",$W135="15-P",$W135="16-P",$W135="17-P",$W135="18-P",$W135="19-P",$W135="20-P")),
      INDEX('Wage Grid'!M$14:M$20, MATCH(W135, ListLayeredOverParaproGridLevel, 0)),
      INDEX('Wage Grid'!G$14:G$56, MATCH(W135, ListGridLevel, 0))), 0)</f>
        <v>0</v>
      </c>
      <c r="Y135" s="353">
        <f>IFERROR(IF(AND($A135="Layered-Over", OR($W135="14-P",$W135="15-P",$W135="16-P",$W135="17-P",$W135="18-P",$W135="19-P",$W135="20-P")),
      INDEX('Wage Grid'!N$14:N$20, MATCH($W135, ListLayeredOverParaproGridLevel, 0)),
      INDEX('Wage Grid'!H$14:H$56, MATCH($W135, ListGridLevel, 0))), 0)</f>
        <v>0</v>
      </c>
      <c r="Z135" s="353">
        <f>IFERROR(IF(AND($A135="Layered-Over", OR($W135="14-P",$W135="15-P",$W135="16-P",$W135="17-P",$W135="18-P",$W135="19-P",$W135="20-P")),
      INDEX('Wage Grid'!O$14:O$20, MATCH($W135, ListLayeredOverParaproGridLevel, 0)),
      INDEX('Wage Grid'!I$14:I$56, MATCH($W135, ListGridLevel, 0))), 0)</f>
        <v>0</v>
      </c>
      <c r="AA135" s="353">
        <f>IFERROR(IF(AND($A135="Layered-Over", OR($W135="14-P",$W135="15-P",$W135="16-P",$W135="17-P",$W135="18-P",$W135="19-P",$W135="20-P")),
      INDEX('Wage Grid'!P$14:P$20, MATCH($W135, ListLayeredOverParaproGridLevel, 0)),
      INDEX('Wage Grid'!J$14:J$56, MATCH($W135, ListGridLevel, 0))), 0)</f>
        <v>0</v>
      </c>
      <c r="AB135" s="353">
        <f t="shared" si="14"/>
        <v>0</v>
      </c>
      <c r="AC135" s="353">
        <f t="shared" si="15"/>
        <v>0</v>
      </c>
    </row>
    <row r="136" spans="1:29" ht="15" customHeight="1" x14ac:dyDescent="0.25">
      <c r="A136" s="244"/>
      <c r="B136" s="63"/>
      <c r="C136" s="245"/>
      <c r="D136" s="69"/>
      <c r="E136" s="246"/>
      <c r="F136" s="850" t="str">
        <f t="shared" si="11"/>
        <v/>
      </c>
      <c r="G136" s="847"/>
      <c r="H136" s="246"/>
      <c r="I136" s="196"/>
      <c r="J136" s="235"/>
      <c r="K136" s="251" t="str">
        <f t="shared" si="13"/>
        <v/>
      </c>
      <c r="L136" s="218"/>
      <c r="M136" s="219"/>
      <c r="N136" s="219"/>
      <c r="O136" s="220"/>
      <c r="P136" s="196"/>
      <c r="Q136" s="183"/>
      <c r="R136" s="942"/>
      <c r="S136" s="943"/>
      <c r="T136" s="944"/>
      <c r="U136" s="806">
        <f>_xlfn.IFNA(IF($A136="Layered-Over",INDEX('Wage Grid'!$D$14:$D$80,MATCH($B136,ListBargainingUnit,0)),IF($C136=0,INDEX('Wage Grid'!$C$14:$C$80,MATCH($B136,ListBargainingUnit,0)),$C136)),0)</f>
        <v>0</v>
      </c>
      <c r="V136" s="806">
        <f>_xlfn.IFNA(IF($A136="Layered-Over",INDEX('Wage Grid'!$D$14:$D$80,MATCH($D136,ListBargainingUnit,0)),IF($E136=0,INDEX('Wage Grid'!$C$14:$C$80,MATCH($D136,ListBargainingUnit,0)),$E136)),0)</f>
        <v>0</v>
      </c>
      <c r="W136" s="806">
        <f t="shared" si="12"/>
        <v>0</v>
      </c>
      <c r="X136" s="353">
        <f>IFERROR(IF(AND($A136="Layered-Over", OR($W136="14-P",$W136="15-P",$W136="16-P",$W136="17-P",$W136="18-P",$W136="19-P",$W136="20-P")),
      INDEX('Wage Grid'!M$14:M$20, MATCH(W136, ListLayeredOverParaproGridLevel, 0)),
      INDEX('Wage Grid'!G$14:G$56, MATCH(W136, ListGridLevel, 0))), 0)</f>
        <v>0</v>
      </c>
      <c r="Y136" s="353">
        <f>IFERROR(IF(AND($A136="Layered-Over", OR($W136="14-P",$W136="15-P",$W136="16-P",$W136="17-P",$W136="18-P",$W136="19-P",$W136="20-P")),
      INDEX('Wage Grid'!N$14:N$20, MATCH($W136, ListLayeredOverParaproGridLevel, 0)),
      INDEX('Wage Grid'!H$14:H$56, MATCH($W136, ListGridLevel, 0))), 0)</f>
        <v>0</v>
      </c>
      <c r="Z136" s="353">
        <f>IFERROR(IF(AND($A136="Layered-Over", OR($W136="14-P",$W136="15-P",$W136="16-P",$W136="17-P",$W136="18-P",$W136="19-P",$W136="20-P")),
      INDEX('Wage Grid'!O$14:O$20, MATCH($W136, ListLayeredOverParaproGridLevel, 0)),
      INDEX('Wage Grid'!I$14:I$56, MATCH($W136, ListGridLevel, 0))), 0)</f>
        <v>0</v>
      </c>
      <c r="AA136" s="353">
        <f>IFERROR(IF(AND($A136="Layered-Over", OR($W136="14-P",$W136="15-P",$W136="16-P",$W136="17-P",$W136="18-P",$W136="19-P",$W136="20-P")),
      INDEX('Wage Grid'!P$14:P$20, MATCH($W136, ListLayeredOverParaproGridLevel, 0)),
      INDEX('Wage Grid'!J$14:J$56, MATCH($W136, ListGridLevel, 0))), 0)</f>
        <v>0</v>
      </c>
      <c r="AB136" s="353">
        <f t="shared" si="14"/>
        <v>0</v>
      </c>
      <c r="AC136" s="353">
        <f t="shared" si="15"/>
        <v>0</v>
      </c>
    </row>
    <row r="137" spans="1:29" ht="15" customHeight="1" x14ac:dyDescent="0.25">
      <c r="A137" s="244"/>
      <c r="B137" s="63"/>
      <c r="C137" s="245"/>
      <c r="D137" s="69"/>
      <c r="E137" s="246"/>
      <c r="F137" s="850" t="str">
        <f t="shared" si="11"/>
        <v/>
      </c>
      <c r="G137" s="847"/>
      <c r="H137" s="246"/>
      <c r="I137" s="196"/>
      <c r="J137" s="235"/>
      <c r="K137" s="251" t="str">
        <f t="shared" si="13"/>
        <v/>
      </c>
      <c r="L137" s="218"/>
      <c r="M137" s="219"/>
      <c r="N137" s="219"/>
      <c r="O137" s="220"/>
      <c r="P137" s="196"/>
      <c r="Q137" s="183"/>
      <c r="R137" s="942"/>
      <c r="S137" s="943"/>
      <c r="T137" s="944"/>
      <c r="U137" s="806">
        <f>_xlfn.IFNA(IF($A137="Layered-Over",INDEX('Wage Grid'!$D$14:$D$80,MATCH($B137,ListBargainingUnit,0)),IF($C137=0,INDEX('Wage Grid'!$C$14:$C$80,MATCH($B137,ListBargainingUnit,0)),$C137)),0)</f>
        <v>0</v>
      </c>
      <c r="V137" s="806">
        <f>_xlfn.IFNA(IF($A137="Layered-Over",INDEX('Wage Grid'!$D$14:$D$80,MATCH($D137,ListBargainingUnit,0)),IF($E137=0,INDEX('Wage Grid'!$C$14:$C$80,MATCH($D137,ListBargainingUnit,0)),$E137)),0)</f>
        <v>0</v>
      </c>
      <c r="W137" s="806">
        <f t="shared" si="12"/>
        <v>0</v>
      </c>
      <c r="X137" s="353">
        <f>IFERROR(IF(AND($A137="Layered-Over", OR($W137="14-P",$W137="15-P",$W137="16-P",$W137="17-P",$W137="18-P",$W137="19-P",$W137="20-P")),
      INDEX('Wage Grid'!M$14:M$20, MATCH(W137, ListLayeredOverParaproGridLevel, 0)),
      INDEX('Wage Grid'!G$14:G$56, MATCH(W137, ListGridLevel, 0))), 0)</f>
        <v>0</v>
      </c>
      <c r="Y137" s="353">
        <f>IFERROR(IF(AND($A137="Layered-Over", OR($W137="14-P",$W137="15-P",$W137="16-P",$W137="17-P",$W137="18-P",$W137="19-P",$W137="20-P")),
      INDEX('Wage Grid'!N$14:N$20, MATCH($W137, ListLayeredOverParaproGridLevel, 0)),
      INDEX('Wage Grid'!H$14:H$56, MATCH($W137, ListGridLevel, 0))), 0)</f>
        <v>0</v>
      </c>
      <c r="Z137" s="353">
        <f>IFERROR(IF(AND($A137="Layered-Over", OR($W137="14-P",$W137="15-P",$W137="16-P",$W137="17-P",$W137="18-P",$W137="19-P",$W137="20-P")),
      INDEX('Wage Grid'!O$14:O$20, MATCH($W137, ListLayeredOverParaproGridLevel, 0)),
      INDEX('Wage Grid'!I$14:I$56, MATCH($W137, ListGridLevel, 0))), 0)</f>
        <v>0</v>
      </c>
      <c r="AA137" s="353">
        <f>IFERROR(IF(AND($A137="Layered-Over", OR($W137="14-P",$W137="15-P",$W137="16-P",$W137="17-P",$W137="18-P",$W137="19-P",$W137="20-P")),
      INDEX('Wage Grid'!P$14:P$20, MATCH($W137, ListLayeredOverParaproGridLevel, 0)),
      INDEX('Wage Grid'!J$14:J$56, MATCH($W137, ListGridLevel, 0))), 0)</f>
        <v>0</v>
      </c>
      <c r="AB137" s="353">
        <f t="shared" si="14"/>
        <v>0</v>
      </c>
      <c r="AC137" s="353">
        <f t="shared" si="15"/>
        <v>0</v>
      </c>
    </row>
    <row r="138" spans="1:29" ht="15" customHeight="1" x14ac:dyDescent="0.25">
      <c r="A138" s="244"/>
      <c r="B138" s="63"/>
      <c r="C138" s="245"/>
      <c r="D138" s="69"/>
      <c r="E138" s="246"/>
      <c r="F138" s="850" t="str">
        <f t="shared" si="11"/>
        <v/>
      </c>
      <c r="G138" s="847"/>
      <c r="H138" s="246"/>
      <c r="I138" s="196"/>
      <c r="J138" s="235"/>
      <c r="K138" s="251" t="str">
        <f t="shared" si="13"/>
        <v/>
      </c>
      <c r="L138" s="218"/>
      <c r="M138" s="219"/>
      <c r="N138" s="219"/>
      <c r="O138" s="220"/>
      <c r="P138" s="196"/>
      <c r="Q138" s="183"/>
      <c r="R138" s="942"/>
      <c r="S138" s="943"/>
      <c r="T138" s="944"/>
      <c r="U138" s="806">
        <f>_xlfn.IFNA(IF($A138="Layered-Over",INDEX('Wage Grid'!$D$14:$D$80,MATCH($B138,ListBargainingUnit,0)),IF($C138=0,INDEX('Wage Grid'!$C$14:$C$80,MATCH($B138,ListBargainingUnit,0)),$C138)),0)</f>
        <v>0</v>
      </c>
      <c r="V138" s="806">
        <f>_xlfn.IFNA(IF($A138="Layered-Over",INDEX('Wage Grid'!$D$14:$D$80,MATCH($D138,ListBargainingUnit,0)),IF($E138=0,INDEX('Wage Grid'!$C$14:$C$80,MATCH($D138,ListBargainingUnit,0)),$E138)),0)</f>
        <v>0</v>
      </c>
      <c r="W138" s="806">
        <f t="shared" si="12"/>
        <v>0</v>
      </c>
      <c r="X138" s="353">
        <f>IFERROR(IF(AND($A138="Layered-Over", OR($W138="14-P",$W138="15-P",$W138="16-P",$W138="17-P",$W138="18-P",$W138="19-P",$W138="20-P")),
      INDEX('Wage Grid'!M$14:M$20, MATCH(W138, ListLayeredOverParaproGridLevel, 0)),
      INDEX('Wage Grid'!G$14:G$56, MATCH(W138, ListGridLevel, 0))), 0)</f>
        <v>0</v>
      </c>
      <c r="Y138" s="353">
        <f>IFERROR(IF(AND($A138="Layered-Over", OR($W138="14-P",$W138="15-P",$W138="16-P",$W138="17-P",$W138="18-P",$W138="19-P",$W138="20-P")),
      INDEX('Wage Grid'!N$14:N$20, MATCH($W138, ListLayeredOverParaproGridLevel, 0)),
      INDEX('Wage Grid'!H$14:H$56, MATCH($W138, ListGridLevel, 0))), 0)</f>
        <v>0</v>
      </c>
      <c r="Z138" s="353">
        <f>IFERROR(IF(AND($A138="Layered-Over", OR($W138="14-P",$W138="15-P",$W138="16-P",$W138="17-P",$W138="18-P",$W138="19-P",$W138="20-P")),
      INDEX('Wage Grid'!O$14:O$20, MATCH($W138, ListLayeredOverParaproGridLevel, 0)),
      INDEX('Wage Grid'!I$14:I$56, MATCH($W138, ListGridLevel, 0))), 0)</f>
        <v>0</v>
      </c>
      <c r="AA138" s="353">
        <f>IFERROR(IF(AND($A138="Layered-Over", OR($W138="14-P",$W138="15-P",$W138="16-P",$W138="17-P",$W138="18-P",$W138="19-P",$W138="20-P")),
      INDEX('Wage Grid'!P$14:P$20, MATCH($W138, ListLayeredOverParaproGridLevel, 0)),
      INDEX('Wage Grid'!J$14:J$56, MATCH($W138, ListGridLevel, 0))), 0)</f>
        <v>0</v>
      </c>
      <c r="AB138" s="353">
        <f t="shared" si="14"/>
        <v>0</v>
      </c>
      <c r="AC138" s="353">
        <f t="shared" si="15"/>
        <v>0</v>
      </c>
    </row>
    <row r="139" spans="1:29" ht="15" customHeight="1" x14ac:dyDescent="0.25">
      <c r="A139" s="244"/>
      <c r="B139" s="63"/>
      <c r="C139" s="245"/>
      <c r="D139" s="69"/>
      <c r="E139" s="246"/>
      <c r="F139" s="850" t="str">
        <f t="shared" si="11"/>
        <v/>
      </c>
      <c r="G139" s="847"/>
      <c r="H139" s="246"/>
      <c r="I139" s="196"/>
      <c r="J139" s="235"/>
      <c r="K139" s="251" t="str">
        <f t="shared" si="13"/>
        <v/>
      </c>
      <c r="L139" s="218"/>
      <c r="M139" s="219"/>
      <c r="N139" s="219"/>
      <c r="O139" s="220"/>
      <c r="P139" s="196"/>
      <c r="Q139" s="183"/>
      <c r="R139" s="942"/>
      <c r="S139" s="943"/>
      <c r="T139" s="944"/>
      <c r="U139" s="806">
        <f>_xlfn.IFNA(IF($A139="Layered-Over",INDEX('Wage Grid'!$D$14:$D$80,MATCH($B139,ListBargainingUnit,0)),IF($C139=0,INDEX('Wage Grid'!$C$14:$C$80,MATCH($B139,ListBargainingUnit,0)),$C139)),0)</f>
        <v>0</v>
      </c>
      <c r="V139" s="806">
        <f>_xlfn.IFNA(IF($A139="Layered-Over",INDEX('Wage Grid'!$D$14:$D$80,MATCH($D139,ListBargainingUnit,0)),IF($E139=0,INDEX('Wage Grid'!$C$14:$C$80,MATCH($D139,ListBargainingUnit,0)),$E139)),0)</f>
        <v>0</v>
      </c>
      <c r="W139" s="806">
        <f t="shared" si="12"/>
        <v>0</v>
      </c>
      <c r="X139" s="353">
        <f>IFERROR(IF(AND($A139="Layered-Over", OR($W139="14-P",$W139="15-P",$W139="16-P",$W139="17-P",$W139="18-P",$W139="19-P",$W139="20-P")),
      INDEX('Wage Grid'!M$14:M$20, MATCH(W139, ListLayeredOverParaproGridLevel, 0)),
      INDEX('Wage Grid'!G$14:G$56, MATCH(W139, ListGridLevel, 0))), 0)</f>
        <v>0</v>
      </c>
      <c r="Y139" s="353">
        <f>IFERROR(IF(AND($A139="Layered-Over", OR($W139="14-P",$W139="15-P",$W139="16-P",$W139="17-P",$W139="18-P",$W139="19-P",$W139="20-P")),
      INDEX('Wage Grid'!N$14:N$20, MATCH($W139, ListLayeredOverParaproGridLevel, 0)),
      INDEX('Wage Grid'!H$14:H$56, MATCH($W139, ListGridLevel, 0))), 0)</f>
        <v>0</v>
      </c>
      <c r="Z139" s="353">
        <f>IFERROR(IF(AND($A139="Layered-Over", OR($W139="14-P",$W139="15-P",$W139="16-P",$W139="17-P",$W139="18-P",$W139="19-P",$W139="20-P")),
      INDEX('Wage Grid'!O$14:O$20, MATCH($W139, ListLayeredOverParaproGridLevel, 0)),
      INDEX('Wage Grid'!I$14:I$56, MATCH($W139, ListGridLevel, 0))), 0)</f>
        <v>0</v>
      </c>
      <c r="AA139" s="353">
        <f>IFERROR(IF(AND($A139="Layered-Over", OR($W139="14-P",$W139="15-P",$W139="16-P",$W139="17-P",$W139="18-P",$W139="19-P",$W139="20-P")),
      INDEX('Wage Grid'!P$14:P$20, MATCH($W139, ListLayeredOverParaproGridLevel, 0)),
      INDEX('Wage Grid'!J$14:J$56, MATCH($W139, ListGridLevel, 0))), 0)</f>
        <v>0</v>
      </c>
      <c r="AB139" s="353">
        <f t="shared" si="14"/>
        <v>0</v>
      </c>
      <c r="AC139" s="353">
        <f t="shared" si="15"/>
        <v>0</v>
      </c>
    </row>
    <row r="140" spans="1:29" ht="15" customHeight="1" x14ac:dyDescent="0.25">
      <c r="A140" s="244"/>
      <c r="B140" s="63"/>
      <c r="C140" s="245"/>
      <c r="D140" s="69"/>
      <c r="E140" s="246"/>
      <c r="F140" s="850" t="str">
        <f t="shared" si="11"/>
        <v/>
      </c>
      <c r="G140" s="847"/>
      <c r="H140" s="246"/>
      <c r="I140" s="196"/>
      <c r="J140" s="235"/>
      <c r="K140" s="251" t="str">
        <f t="shared" si="13"/>
        <v/>
      </c>
      <c r="L140" s="218"/>
      <c r="M140" s="219"/>
      <c r="N140" s="219"/>
      <c r="O140" s="220"/>
      <c r="P140" s="196"/>
      <c r="Q140" s="183"/>
      <c r="R140" s="942"/>
      <c r="S140" s="943"/>
      <c r="T140" s="944"/>
      <c r="U140" s="806">
        <f>_xlfn.IFNA(IF($A140="Layered-Over",INDEX('Wage Grid'!$D$14:$D$80,MATCH($B140,ListBargainingUnit,0)),IF($C140=0,INDEX('Wage Grid'!$C$14:$C$80,MATCH($B140,ListBargainingUnit,0)),$C140)),0)</f>
        <v>0</v>
      </c>
      <c r="V140" s="806">
        <f>_xlfn.IFNA(IF($A140="Layered-Over",INDEX('Wage Grid'!$D$14:$D$80,MATCH($D140,ListBargainingUnit,0)),IF($E140=0,INDEX('Wage Grid'!$C$14:$C$80,MATCH($D140,ListBargainingUnit,0)),$E140)),0)</f>
        <v>0</v>
      </c>
      <c r="W140" s="806">
        <f t="shared" si="12"/>
        <v>0</v>
      </c>
      <c r="X140" s="353">
        <f>IFERROR(IF(AND($A140="Layered-Over", OR($W140="14-P",$W140="15-P",$W140="16-P",$W140="17-P",$W140="18-P",$W140="19-P",$W140="20-P")),
      INDEX('Wage Grid'!M$14:M$20, MATCH(W140, ListLayeredOverParaproGridLevel, 0)),
      INDEX('Wage Grid'!G$14:G$56, MATCH(W140, ListGridLevel, 0))), 0)</f>
        <v>0</v>
      </c>
      <c r="Y140" s="353">
        <f>IFERROR(IF(AND($A140="Layered-Over", OR($W140="14-P",$W140="15-P",$W140="16-P",$W140="17-P",$W140="18-P",$W140="19-P",$W140="20-P")),
      INDEX('Wage Grid'!N$14:N$20, MATCH($W140, ListLayeredOverParaproGridLevel, 0)),
      INDEX('Wage Grid'!H$14:H$56, MATCH($W140, ListGridLevel, 0))), 0)</f>
        <v>0</v>
      </c>
      <c r="Z140" s="353">
        <f>IFERROR(IF(AND($A140="Layered-Over", OR($W140="14-P",$W140="15-P",$W140="16-P",$W140="17-P",$W140="18-P",$W140="19-P",$W140="20-P")),
      INDEX('Wage Grid'!O$14:O$20, MATCH($W140, ListLayeredOverParaproGridLevel, 0)),
      INDEX('Wage Grid'!I$14:I$56, MATCH($W140, ListGridLevel, 0))), 0)</f>
        <v>0</v>
      </c>
      <c r="AA140" s="353">
        <f>IFERROR(IF(AND($A140="Layered-Over", OR($W140="14-P",$W140="15-P",$W140="16-P",$W140="17-P",$W140="18-P",$W140="19-P",$W140="20-P")),
      INDEX('Wage Grid'!P$14:P$20, MATCH($W140, ListLayeredOverParaproGridLevel, 0)),
      INDEX('Wage Grid'!J$14:J$56, MATCH($W140, ListGridLevel, 0))), 0)</f>
        <v>0</v>
      </c>
      <c r="AB140" s="353">
        <f t="shared" si="14"/>
        <v>0</v>
      </c>
      <c r="AC140" s="353">
        <f t="shared" si="15"/>
        <v>0</v>
      </c>
    </row>
    <row r="141" spans="1:29" ht="15" customHeight="1" x14ac:dyDescent="0.25">
      <c r="A141" s="244"/>
      <c r="B141" s="63"/>
      <c r="C141" s="245"/>
      <c r="D141" s="69"/>
      <c r="E141" s="246"/>
      <c r="F141" s="850" t="str">
        <f t="shared" si="11"/>
        <v/>
      </c>
      <c r="G141" s="847"/>
      <c r="H141" s="246"/>
      <c r="I141" s="196"/>
      <c r="J141" s="235"/>
      <c r="K141" s="251" t="str">
        <f t="shared" si="13"/>
        <v/>
      </c>
      <c r="L141" s="218"/>
      <c r="M141" s="219"/>
      <c r="N141" s="219"/>
      <c r="O141" s="220"/>
      <c r="P141" s="196"/>
      <c r="Q141" s="183"/>
      <c r="R141" s="942"/>
      <c r="S141" s="943"/>
      <c r="T141" s="944"/>
      <c r="U141" s="806">
        <f>_xlfn.IFNA(IF($A141="Layered-Over",INDEX('Wage Grid'!$D$14:$D$80,MATCH($B141,ListBargainingUnit,0)),IF($C141=0,INDEX('Wage Grid'!$C$14:$C$80,MATCH($B141,ListBargainingUnit,0)),$C141)),0)</f>
        <v>0</v>
      </c>
      <c r="V141" s="806">
        <f>_xlfn.IFNA(IF($A141="Layered-Over",INDEX('Wage Grid'!$D$14:$D$80,MATCH($D141,ListBargainingUnit,0)),IF($E141=0,INDEX('Wage Grid'!$C$14:$C$80,MATCH($D141,ListBargainingUnit,0)),$E141)),0)</f>
        <v>0</v>
      </c>
      <c r="W141" s="806">
        <f t="shared" si="12"/>
        <v>0</v>
      </c>
      <c r="X141" s="353">
        <f>IFERROR(IF(AND($A141="Layered-Over", OR($W141="14-P",$W141="15-P",$W141="16-P",$W141="17-P",$W141="18-P",$W141="19-P",$W141="20-P")),
      INDEX('Wage Grid'!M$14:M$20, MATCH(W141, ListLayeredOverParaproGridLevel, 0)),
      INDEX('Wage Grid'!G$14:G$56, MATCH(W141, ListGridLevel, 0))), 0)</f>
        <v>0</v>
      </c>
      <c r="Y141" s="353">
        <f>IFERROR(IF(AND($A141="Layered-Over", OR($W141="14-P",$W141="15-P",$W141="16-P",$W141="17-P",$W141="18-P",$W141="19-P",$W141="20-P")),
      INDEX('Wage Grid'!N$14:N$20, MATCH($W141, ListLayeredOverParaproGridLevel, 0)),
      INDEX('Wage Grid'!H$14:H$56, MATCH($W141, ListGridLevel, 0))), 0)</f>
        <v>0</v>
      </c>
      <c r="Z141" s="353">
        <f>IFERROR(IF(AND($A141="Layered-Over", OR($W141="14-P",$W141="15-P",$W141="16-P",$W141="17-P",$W141="18-P",$W141="19-P",$W141="20-P")),
      INDEX('Wage Grid'!O$14:O$20, MATCH($W141, ListLayeredOverParaproGridLevel, 0)),
      INDEX('Wage Grid'!I$14:I$56, MATCH($W141, ListGridLevel, 0))), 0)</f>
        <v>0</v>
      </c>
      <c r="AA141" s="353">
        <f>IFERROR(IF(AND($A141="Layered-Over", OR($W141="14-P",$W141="15-P",$W141="16-P",$W141="17-P",$W141="18-P",$W141="19-P",$W141="20-P")),
      INDEX('Wage Grid'!P$14:P$20, MATCH($W141, ListLayeredOverParaproGridLevel, 0)),
      INDEX('Wage Grid'!J$14:J$56, MATCH($W141, ListGridLevel, 0))), 0)</f>
        <v>0</v>
      </c>
      <c r="AB141" s="353">
        <f t="shared" si="14"/>
        <v>0</v>
      </c>
      <c r="AC141" s="353">
        <f t="shared" si="15"/>
        <v>0</v>
      </c>
    </row>
    <row r="142" spans="1:29" ht="15" customHeight="1" x14ac:dyDescent="0.25">
      <c r="A142" s="244"/>
      <c r="B142" s="63"/>
      <c r="C142" s="245"/>
      <c r="D142" s="69"/>
      <c r="E142" s="246"/>
      <c r="F142" s="850" t="str">
        <f t="shared" si="11"/>
        <v/>
      </c>
      <c r="G142" s="847"/>
      <c r="H142" s="246"/>
      <c r="I142" s="196"/>
      <c r="J142" s="235"/>
      <c r="K142" s="251" t="str">
        <f t="shared" si="13"/>
        <v/>
      </c>
      <c r="L142" s="218"/>
      <c r="M142" s="219"/>
      <c r="N142" s="219"/>
      <c r="O142" s="220"/>
      <c r="P142" s="196"/>
      <c r="Q142" s="183"/>
      <c r="R142" s="942"/>
      <c r="S142" s="943"/>
      <c r="T142" s="944"/>
      <c r="U142" s="806">
        <f>_xlfn.IFNA(IF($A142="Layered-Over",INDEX('Wage Grid'!$D$14:$D$80,MATCH($B142,ListBargainingUnit,0)),IF($C142=0,INDEX('Wage Grid'!$C$14:$C$80,MATCH($B142,ListBargainingUnit,0)),$C142)),0)</f>
        <v>0</v>
      </c>
      <c r="V142" s="806">
        <f>_xlfn.IFNA(IF($A142="Layered-Over",INDEX('Wage Grid'!$D$14:$D$80,MATCH($D142,ListBargainingUnit,0)),IF($E142=0,INDEX('Wage Grid'!$C$14:$C$80,MATCH($D142,ListBargainingUnit,0)),$E142)),0)</f>
        <v>0</v>
      </c>
      <c r="W142" s="806">
        <f t="shared" si="12"/>
        <v>0</v>
      </c>
      <c r="X142" s="353">
        <f>IFERROR(IF(AND($A142="Layered-Over", OR($W142="14-P",$W142="15-P",$W142="16-P",$W142="17-P",$W142="18-P",$W142="19-P",$W142="20-P")),
      INDEX('Wage Grid'!M$14:M$20, MATCH(W142, ListLayeredOverParaproGridLevel, 0)),
      INDEX('Wage Grid'!G$14:G$56, MATCH(W142, ListGridLevel, 0))), 0)</f>
        <v>0</v>
      </c>
      <c r="Y142" s="353">
        <f>IFERROR(IF(AND($A142="Layered-Over", OR($W142="14-P",$W142="15-P",$W142="16-P",$W142="17-P",$W142="18-P",$W142="19-P",$W142="20-P")),
      INDEX('Wage Grid'!N$14:N$20, MATCH($W142, ListLayeredOverParaproGridLevel, 0)),
      INDEX('Wage Grid'!H$14:H$56, MATCH($W142, ListGridLevel, 0))), 0)</f>
        <v>0</v>
      </c>
      <c r="Z142" s="353">
        <f>IFERROR(IF(AND($A142="Layered-Over", OR($W142="14-P",$W142="15-P",$W142="16-P",$W142="17-P",$W142="18-P",$W142="19-P",$W142="20-P")),
      INDEX('Wage Grid'!O$14:O$20, MATCH($W142, ListLayeredOverParaproGridLevel, 0)),
      INDEX('Wage Grid'!I$14:I$56, MATCH($W142, ListGridLevel, 0))), 0)</f>
        <v>0</v>
      </c>
      <c r="AA142" s="353">
        <f>IFERROR(IF(AND($A142="Layered-Over", OR($W142="14-P",$W142="15-P",$W142="16-P",$W142="17-P",$W142="18-P",$W142="19-P",$W142="20-P")),
      INDEX('Wage Grid'!P$14:P$20, MATCH($W142, ListLayeredOverParaproGridLevel, 0)),
      INDEX('Wage Grid'!J$14:J$56, MATCH($W142, ListGridLevel, 0))), 0)</f>
        <v>0</v>
      </c>
      <c r="AB142" s="353">
        <f t="shared" si="14"/>
        <v>0</v>
      </c>
      <c r="AC142" s="353">
        <f t="shared" si="15"/>
        <v>0</v>
      </c>
    </row>
    <row r="143" spans="1:29" ht="15" customHeight="1" x14ac:dyDescent="0.25">
      <c r="A143" s="244"/>
      <c r="B143" s="63"/>
      <c r="C143" s="245"/>
      <c r="D143" s="69"/>
      <c r="E143" s="246"/>
      <c r="F143" s="850" t="str">
        <f t="shared" si="11"/>
        <v/>
      </c>
      <c r="G143" s="847"/>
      <c r="H143" s="246"/>
      <c r="I143" s="196"/>
      <c r="J143" s="235"/>
      <c r="K143" s="251" t="str">
        <f t="shared" si="13"/>
        <v/>
      </c>
      <c r="L143" s="218"/>
      <c r="M143" s="219"/>
      <c r="N143" s="219"/>
      <c r="O143" s="220"/>
      <c r="P143" s="196"/>
      <c r="Q143" s="183"/>
      <c r="R143" s="942"/>
      <c r="S143" s="943"/>
      <c r="T143" s="944"/>
      <c r="U143" s="806">
        <f>_xlfn.IFNA(IF($A143="Layered-Over",INDEX('Wage Grid'!$D$14:$D$80,MATCH($B143,ListBargainingUnit,0)),IF($C143=0,INDEX('Wage Grid'!$C$14:$C$80,MATCH($B143,ListBargainingUnit,0)),$C143)),0)</f>
        <v>0</v>
      </c>
      <c r="V143" s="806">
        <f>_xlfn.IFNA(IF($A143="Layered-Over",INDEX('Wage Grid'!$D$14:$D$80,MATCH($D143,ListBargainingUnit,0)),IF($E143=0,INDEX('Wage Grid'!$C$14:$C$80,MATCH($D143,ListBargainingUnit,0)),$E143)),0)</f>
        <v>0</v>
      </c>
      <c r="W143" s="806">
        <f t="shared" si="12"/>
        <v>0</v>
      </c>
      <c r="X143" s="353">
        <f>IFERROR(IF(AND($A143="Layered-Over", OR($W143="14-P",$W143="15-P",$W143="16-P",$W143="17-P",$W143="18-P",$W143="19-P",$W143="20-P")),
      INDEX('Wage Grid'!M$14:M$20, MATCH(W143, ListLayeredOverParaproGridLevel, 0)),
      INDEX('Wage Grid'!G$14:G$56, MATCH(W143, ListGridLevel, 0))), 0)</f>
        <v>0</v>
      </c>
      <c r="Y143" s="353">
        <f>IFERROR(IF(AND($A143="Layered-Over", OR($W143="14-P",$W143="15-P",$W143="16-P",$W143="17-P",$W143="18-P",$W143="19-P",$W143="20-P")),
      INDEX('Wage Grid'!N$14:N$20, MATCH($W143, ListLayeredOverParaproGridLevel, 0)),
      INDEX('Wage Grid'!H$14:H$56, MATCH($W143, ListGridLevel, 0))), 0)</f>
        <v>0</v>
      </c>
      <c r="Z143" s="353">
        <f>IFERROR(IF(AND($A143="Layered-Over", OR($W143="14-P",$W143="15-P",$W143="16-P",$W143="17-P",$W143="18-P",$W143="19-P",$W143="20-P")),
      INDEX('Wage Grid'!O$14:O$20, MATCH($W143, ListLayeredOverParaproGridLevel, 0)),
      INDEX('Wage Grid'!I$14:I$56, MATCH($W143, ListGridLevel, 0))), 0)</f>
        <v>0</v>
      </c>
      <c r="AA143" s="353">
        <f>IFERROR(IF(AND($A143="Layered-Over", OR($W143="14-P",$W143="15-P",$W143="16-P",$W143="17-P",$W143="18-P",$W143="19-P",$W143="20-P")),
      INDEX('Wage Grid'!P$14:P$20, MATCH($W143, ListLayeredOverParaproGridLevel, 0)),
      INDEX('Wage Grid'!J$14:J$56, MATCH($W143, ListGridLevel, 0))), 0)</f>
        <v>0</v>
      </c>
      <c r="AB143" s="353">
        <f t="shared" si="14"/>
        <v>0</v>
      </c>
      <c r="AC143" s="353">
        <f t="shared" si="15"/>
        <v>0</v>
      </c>
    </row>
    <row r="144" spans="1:29" ht="15" customHeight="1" x14ac:dyDescent="0.25">
      <c r="A144" s="244"/>
      <c r="B144" s="63"/>
      <c r="C144" s="245"/>
      <c r="D144" s="69"/>
      <c r="E144" s="246"/>
      <c r="F144" s="850" t="str">
        <f t="shared" si="11"/>
        <v/>
      </c>
      <c r="G144" s="847"/>
      <c r="H144" s="246"/>
      <c r="I144" s="196"/>
      <c r="J144" s="235"/>
      <c r="K144" s="251" t="str">
        <f t="shared" si="13"/>
        <v/>
      </c>
      <c r="L144" s="218"/>
      <c r="M144" s="219"/>
      <c r="N144" s="219"/>
      <c r="O144" s="220"/>
      <c r="P144" s="196"/>
      <c r="Q144" s="183"/>
      <c r="R144" s="942"/>
      <c r="S144" s="943"/>
      <c r="T144" s="944"/>
      <c r="U144" s="806">
        <f>_xlfn.IFNA(IF($A144="Layered-Over",INDEX('Wage Grid'!$D$14:$D$80,MATCH($B144,ListBargainingUnit,0)),IF($C144=0,INDEX('Wage Grid'!$C$14:$C$80,MATCH($B144,ListBargainingUnit,0)),$C144)),0)</f>
        <v>0</v>
      </c>
      <c r="V144" s="806">
        <f>_xlfn.IFNA(IF($A144="Layered-Over",INDEX('Wage Grid'!$D$14:$D$80,MATCH($D144,ListBargainingUnit,0)),IF($E144=0,INDEX('Wage Grid'!$C$14:$C$80,MATCH($D144,ListBargainingUnit,0)),$E144)),0)</f>
        <v>0</v>
      </c>
      <c r="W144" s="806">
        <f t="shared" si="12"/>
        <v>0</v>
      </c>
      <c r="X144" s="353">
        <f>IFERROR(IF(AND($A144="Layered-Over", OR($W144="14-P",$W144="15-P",$W144="16-P",$W144="17-P",$W144="18-P",$W144="19-P",$W144="20-P")),
      INDEX('Wage Grid'!M$14:M$20, MATCH(W144, ListLayeredOverParaproGridLevel, 0)),
      INDEX('Wage Grid'!G$14:G$56, MATCH(W144, ListGridLevel, 0))), 0)</f>
        <v>0</v>
      </c>
      <c r="Y144" s="353">
        <f>IFERROR(IF(AND($A144="Layered-Over", OR($W144="14-P",$W144="15-P",$W144="16-P",$W144="17-P",$W144="18-P",$W144="19-P",$W144="20-P")),
      INDEX('Wage Grid'!N$14:N$20, MATCH($W144, ListLayeredOverParaproGridLevel, 0)),
      INDEX('Wage Grid'!H$14:H$56, MATCH($W144, ListGridLevel, 0))), 0)</f>
        <v>0</v>
      </c>
      <c r="Z144" s="353">
        <f>IFERROR(IF(AND($A144="Layered-Over", OR($W144="14-P",$W144="15-P",$W144="16-P",$W144="17-P",$W144="18-P",$W144="19-P",$W144="20-P")),
      INDEX('Wage Grid'!O$14:O$20, MATCH($W144, ListLayeredOverParaproGridLevel, 0)),
      INDEX('Wage Grid'!I$14:I$56, MATCH($W144, ListGridLevel, 0))), 0)</f>
        <v>0</v>
      </c>
      <c r="AA144" s="353">
        <f>IFERROR(IF(AND($A144="Layered-Over", OR($W144="14-P",$W144="15-P",$W144="16-P",$W144="17-P",$W144="18-P",$W144="19-P",$W144="20-P")),
      INDEX('Wage Grid'!P$14:P$20, MATCH($W144, ListLayeredOverParaproGridLevel, 0)),
      INDEX('Wage Grid'!J$14:J$56, MATCH($W144, ListGridLevel, 0))), 0)</f>
        <v>0</v>
      </c>
      <c r="AB144" s="353">
        <f t="shared" si="14"/>
        <v>0</v>
      </c>
      <c r="AC144" s="353">
        <f t="shared" si="15"/>
        <v>0</v>
      </c>
    </row>
    <row r="145" spans="1:29" ht="15" customHeight="1" x14ac:dyDescent="0.25">
      <c r="A145" s="244"/>
      <c r="B145" s="63"/>
      <c r="C145" s="245"/>
      <c r="D145" s="69"/>
      <c r="E145" s="246"/>
      <c r="F145" s="850" t="str">
        <f t="shared" si="11"/>
        <v/>
      </c>
      <c r="G145" s="847"/>
      <c r="H145" s="246"/>
      <c r="I145" s="196"/>
      <c r="J145" s="235"/>
      <c r="K145" s="251" t="str">
        <f t="shared" si="13"/>
        <v/>
      </c>
      <c r="L145" s="218"/>
      <c r="M145" s="219"/>
      <c r="N145" s="219"/>
      <c r="O145" s="220"/>
      <c r="P145" s="196"/>
      <c r="Q145" s="183"/>
      <c r="R145" s="942"/>
      <c r="S145" s="943"/>
      <c r="T145" s="944"/>
      <c r="U145" s="806">
        <f>_xlfn.IFNA(IF($A145="Layered-Over",INDEX('Wage Grid'!$D$14:$D$80,MATCH($B145,ListBargainingUnit,0)),IF($C145=0,INDEX('Wage Grid'!$C$14:$C$80,MATCH($B145,ListBargainingUnit,0)),$C145)),0)</f>
        <v>0</v>
      </c>
      <c r="V145" s="806">
        <f>_xlfn.IFNA(IF($A145="Layered-Over",INDEX('Wage Grid'!$D$14:$D$80,MATCH($D145,ListBargainingUnit,0)),IF($E145=0,INDEX('Wage Grid'!$C$14:$C$80,MATCH($D145,ListBargainingUnit,0)),$E145)),0)</f>
        <v>0</v>
      </c>
      <c r="W145" s="806">
        <f t="shared" si="12"/>
        <v>0</v>
      </c>
      <c r="X145" s="353">
        <f>IFERROR(IF(AND($A145="Layered-Over", OR($W145="14-P",$W145="15-P",$W145="16-P",$W145="17-P",$W145="18-P",$W145="19-P",$W145="20-P")),
      INDEX('Wage Grid'!M$14:M$20, MATCH(W145, ListLayeredOverParaproGridLevel, 0)),
      INDEX('Wage Grid'!G$14:G$56, MATCH(W145, ListGridLevel, 0))), 0)</f>
        <v>0</v>
      </c>
      <c r="Y145" s="353">
        <f>IFERROR(IF(AND($A145="Layered-Over", OR($W145="14-P",$W145="15-P",$W145="16-P",$W145="17-P",$W145="18-P",$W145="19-P",$W145="20-P")),
      INDEX('Wage Grid'!N$14:N$20, MATCH($W145, ListLayeredOverParaproGridLevel, 0)),
      INDEX('Wage Grid'!H$14:H$56, MATCH($W145, ListGridLevel, 0))), 0)</f>
        <v>0</v>
      </c>
      <c r="Z145" s="353">
        <f>IFERROR(IF(AND($A145="Layered-Over", OR($W145="14-P",$W145="15-P",$W145="16-P",$W145="17-P",$W145="18-P",$W145="19-P",$W145="20-P")),
      INDEX('Wage Grid'!O$14:O$20, MATCH($W145, ListLayeredOverParaproGridLevel, 0)),
      INDEX('Wage Grid'!I$14:I$56, MATCH($W145, ListGridLevel, 0))), 0)</f>
        <v>0</v>
      </c>
      <c r="AA145" s="353">
        <f>IFERROR(IF(AND($A145="Layered-Over", OR($W145="14-P",$W145="15-P",$W145="16-P",$W145="17-P",$W145="18-P",$W145="19-P",$W145="20-P")),
      INDEX('Wage Grid'!P$14:P$20, MATCH($W145, ListLayeredOverParaproGridLevel, 0)),
      INDEX('Wage Grid'!J$14:J$56, MATCH($W145, ListGridLevel, 0))), 0)</f>
        <v>0</v>
      </c>
      <c r="AB145" s="353">
        <f t="shared" ref="AB145:AB176" si="16">I145*J145</f>
        <v>0</v>
      </c>
      <c r="AC145" s="353">
        <f t="shared" ref="AC145:AC176" si="17">SUM(L145*X145,M145*Y145,N145*Z145,O145*AA145+P145*Q145)</f>
        <v>0</v>
      </c>
    </row>
    <row r="146" spans="1:29" ht="15" customHeight="1" x14ac:dyDescent="0.25">
      <c r="A146" s="244"/>
      <c r="B146" s="63"/>
      <c r="C146" s="245"/>
      <c r="D146" s="69"/>
      <c r="E146" s="246"/>
      <c r="F146" s="850" t="str">
        <f t="shared" ref="F146:F196" si="18">IF(W146=0,"",W146)</f>
        <v/>
      </c>
      <c r="G146" s="847"/>
      <c r="H146" s="246"/>
      <c r="I146" s="196"/>
      <c r="J146" s="235"/>
      <c r="K146" s="251" t="str">
        <f t="shared" si="13"/>
        <v/>
      </c>
      <c r="L146" s="218"/>
      <c r="M146" s="219"/>
      <c r="N146" s="219"/>
      <c r="O146" s="220"/>
      <c r="P146" s="196"/>
      <c r="Q146" s="183"/>
      <c r="R146" s="942"/>
      <c r="S146" s="943"/>
      <c r="T146" s="944"/>
      <c r="U146" s="806">
        <f>_xlfn.IFNA(IF($A146="Layered-Over",INDEX('Wage Grid'!$D$14:$D$80,MATCH($B146,ListBargainingUnit,0)),IF($C146=0,INDEX('Wage Grid'!$C$14:$C$80,MATCH($B146,ListBargainingUnit,0)),$C146)),0)</f>
        <v>0</v>
      </c>
      <c r="V146" s="806">
        <f>_xlfn.IFNA(IF($A146="Layered-Over",INDEX('Wage Grid'!$D$14:$D$80,MATCH($D146,ListBargainingUnit,0)),IF($E146=0,INDEX('Wage Grid'!$C$14:$C$80,MATCH($D146,ListBargainingUnit,0)),$E146)),0)</f>
        <v>0</v>
      </c>
      <c r="W146" s="806">
        <f t="shared" ref="W146:W196" si="19">IF(IFERROR(--LEFT(U146, FIND("-", U146 &amp; "-")-1), 0) &gt;= IFERROR(--LEFT(V146, FIND("-", V146 &amp; "-")-1), 0), U146, V146)</f>
        <v>0</v>
      </c>
      <c r="X146" s="353">
        <f>IFERROR(IF(AND($A146="Layered-Over", OR($W146="14-P",$W146="15-P",$W146="16-P",$W146="17-P",$W146="18-P",$W146="19-P",$W146="20-P")),
      INDEX('Wage Grid'!M$14:M$20, MATCH(W146, ListLayeredOverParaproGridLevel, 0)),
      INDEX('Wage Grid'!G$14:G$56, MATCH(W146, ListGridLevel, 0))), 0)</f>
        <v>0</v>
      </c>
      <c r="Y146" s="353">
        <f>IFERROR(IF(AND($A146="Layered-Over", OR($W146="14-P",$W146="15-P",$W146="16-P",$W146="17-P",$W146="18-P",$W146="19-P",$W146="20-P")),
      INDEX('Wage Grid'!N$14:N$20, MATCH($W146, ListLayeredOverParaproGridLevel, 0)),
      INDEX('Wage Grid'!H$14:H$56, MATCH($W146, ListGridLevel, 0))), 0)</f>
        <v>0</v>
      </c>
      <c r="Z146" s="353">
        <f>IFERROR(IF(AND($A146="Layered-Over", OR($W146="14-P",$W146="15-P",$W146="16-P",$W146="17-P",$W146="18-P",$W146="19-P",$W146="20-P")),
      INDEX('Wage Grid'!O$14:O$20, MATCH($W146, ListLayeredOverParaproGridLevel, 0)),
      INDEX('Wage Grid'!I$14:I$56, MATCH($W146, ListGridLevel, 0))), 0)</f>
        <v>0</v>
      </c>
      <c r="AA146" s="353">
        <f>IFERROR(IF(AND($A146="Layered-Over", OR($W146="14-P",$W146="15-P",$W146="16-P",$W146="17-P",$W146="18-P",$W146="19-P",$W146="20-P")),
      INDEX('Wage Grid'!P$14:P$20, MATCH($W146, ListLayeredOverParaproGridLevel, 0)),
      INDEX('Wage Grid'!J$14:J$56, MATCH($W146, ListGridLevel, 0))), 0)</f>
        <v>0</v>
      </c>
      <c r="AB146" s="353">
        <f t="shared" si="16"/>
        <v>0</v>
      </c>
      <c r="AC146" s="353">
        <f t="shared" si="17"/>
        <v>0</v>
      </c>
    </row>
    <row r="147" spans="1:29" ht="15" customHeight="1" x14ac:dyDescent="0.25">
      <c r="A147" s="244"/>
      <c r="B147" s="63"/>
      <c r="C147" s="245"/>
      <c r="D147" s="69"/>
      <c r="E147" s="246"/>
      <c r="F147" s="850" t="str">
        <f t="shared" si="18"/>
        <v/>
      </c>
      <c r="G147" s="847"/>
      <c r="H147" s="246"/>
      <c r="I147" s="196"/>
      <c r="J147" s="235"/>
      <c r="K147" s="251" t="str">
        <f t="shared" si="13"/>
        <v/>
      </c>
      <c r="L147" s="218"/>
      <c r="M147" s="219"/>
      <c r="N147" s="219"/>
      <c r="O147" s="220"/>
      <c r="P147" s="196"/>
      <c r="Q147" s="183"/>
      <c r="R147" s="942"/>
      <c r="S147" s="943"/>
      <c r="T147" s="944"/>
      <c r="U147" s="806">
        <f>_xlfn.IFNA(IF($A147="Layered-Over",INDEX('Wage Grid'!$D$14:$D$80,MATCH($B147,ListBargainingUnit,0)),IF($C147=0,INDEX('Wage Grid'!$C$14:$C$80,MATCH($B147,ListBargainingUnit,0)),$C147)),0)</f>
        <v>0</v>
      </c>
      <c r="V147" s="806">
        <f>_xlfn.IFNA(IF($A147="Layered-Over",INDEX('Wage Grid'!$D$14:$D$80,MATCH($D147,ListBargainingUnit,0)),IF($E147=0,INDEX('Wage Grid'!$C$14:$C$80,MATCH($D147,ListBargainingUnit,0)),$E147)),0)</f>
        <v>0</v>
      </c>
      <c r="W147" s="806">
        <f t="shared" si="19"/>
        <v>0</v>
      </c>
      <c r="X147" s="353">
        <f>IFERROR(IF(AND($A147="Layered-Over", OR($W147="14-P",$W147="15-P",$W147="16-P",$W147="17-P",$W147="18-P",$W147="19-P",$W147="20-P")),
      INDEX('Wage Grid'!M$14:M$20, MATCH(W147, ListLayeredOverParaproGridLevel, 0)),
      INDEX('Wage Grid'!G$14:G$56, MATCH(W147, ListGridLevel, 0))), 0)</f>
        <v>0</v>
      </c>
      <c r="Y147" s="353">
        <f>IFERROR(IF(AND($A147="Layered-Over", OR($W147="14-P",$W147="15-P",$W147="16-P",$W147="17-P",$W147="18-P",$W147="19-P",$W147="20-P")),
      INDEX('Wage Grid'!N$14:N$20, MATCH($W147, ListLayeredOverParaproGridLevel, 0)),
      INDEX('Wage Grid'!H$14:H$56, MATCH($W147, ListGridLevel, 0))), 0)</f>
        <v>0</v>
      </c>
      <c r="Z147" s="353">
        <f>IFERROR(IF(AND($A147="Layered-Over", OR($W147="14-P",$W147="15-P",$W147="16-P",$W147="17-P",$W147="18-P",$W147="19-P",$W147="20-P")),
      INDEX('Wage Grid'!O$14:O$20, MATCH($W147, ListLayeredOverParaproGridLevel, 0)),
      INDEX('Wage Grid'!I$14:I$56, MATCH($W147, ListGridLevel, 0))), 0)</f>
        <v>0</v>
      </c>
      <c r="AA147" s="353">
        <f>IFERROR(IF(AND($A147="Layered-Over", OR($W147="14-P",$W147="15-P",$W147="16-P",$W147="17-P",$W147="18-P",$W147="19-P",$W147="20-P")),
      INDEX('Wage Grid'!P$14:P$20, MATCH($W147, ListLayeredOverParaproGridLevel, 0)),
      INDEX('Wage Grid'!J$14:J$56, MATCH($W147, ListGridLevel, 0))), 0)</f>
        <v>0</v>
      </c>
      <c r="AB147" s="353">
        <f t="shared" si="16"/>
        <v>0</v>
      </c>
      <c r="AC147" s="353">
        <f t="shared" si="17"/>
        <v>0</v>
      </c>
    </row>
    <row r="148" spans="1:29" ht="15" customHeight="1" x14ac:dyDescent="0.25">
      <c r="A148" s="244"/>
      <c r="B148" s="63"/>
      <c r="C148" s="245"/>
      <c r="D148" s="69"/>
      <c r="E148" s="246"/>
      <c r="F148" s="850" t="str">
        <f t="shared" si="18"/>
        <v/>
      </c>
      <c r="G148" s="847"/>
      <c r="H148" s="246"/>
      <c r="I148" s="196"/>
      <c r="J148" s="235"/>
      <c r="K148" s="251" t="str">
        <f t="shared" si="13"/>
        <v/>
      </c>
      <c r="L148" s="218"/>
      <c r="M148" s="219"/>
      <c r="N148" s="219"/>
      <c r="O148" s="220"/>
      <c r="P148" s="196"/>
      <c r="Q148" s="183"/>
      <c r="R148" s="942"/>
      <c r="S148" s="943"/>
      <c r="T148" s="944"/>
      <c r="U148" s="806">
        <f>_xlfn.IFNA(IF($A148="Layered-Over",INDEX('Wage Grid'!$D$14:$D$80,MATCH($B148,ListBargainingUnit,0)),IF($C148=0,INDEX('Wage Grid'!$C$14:$C$80,MATCH($B148,ListBargainingUnit,0)),$C148)),0)</f>
        <v>0</v>
      </c>
      <c r="V148" s="806">
        <f>_xlfn.IFNA(IF($A148="Layered-Over",INDEX('Wage Grid'!$D$14:$D$80,MATCH($D148,ListBargainingUnit,0)),IF($E148=0,INDEX('Wage Grid'!$C$14:$C$80,MATCH($D148,ListBargainingUnit,0)),$E148)),0)</f>
        <v>0</v>
      </c>
      <c r="W148" s="806">
        <f t="shared" si="19"/>
        <v>0</v>
      </c>
      <c r="X148" s="353">
        <f>IFERROR(IF(AND($A148="Layered-Over", OR($W148="14-P",$W148="15-P",$W148="16-P",$W148="17-P",$W148="18-P",$W148="19-P",$W148="20-P")),
      INDEX('Wage Grid'!M$14:M$20, MATCH(W148, ListLayeredOverParaproGridLevel, 0)),
      INDEX('Wage Grid'!G$14:G$56, MATCH(W148, ListGridLevel, 0))), 0)</f>
        <v>0</v>
      </c>
      <c r="Y148" s="353">
        <f>IFERROR(IF(AND($A148="Layered-Over", OR($W148="14-P",$W148="15-P",$W148="16-P",$W148="17-P",$W148="18-P",$W148="19-P",$W148="20-P")),
      INDEX('Wage Grid'!N$14:N$20, MATCH($W148, ListLayeredOverParaproGridLevel, 0)),
      INDEX('Wage Grid'!H$14:H$56, MATCH($W148, ListGridLevel, 0))), 0)</f>
        <v>0</v>
      </c>
      <c r="Z148" s="353">
        <f>IFERROR(IF(AND($A148="Layered-Over", OR($W148="14-P",$W148="15-P",$W148="16-P",$W148="17-P",$W148="18-P",$W148="19-P",$W148="20-P")),
      INDEX('Wage Grid'!O$14:O$20, MATCH($W148, ListLayeredOverParaproGridLevel, 0)),
      INDEX('Wage Grid'!I$14:I$56, MATCH($W148, ListGridLevel, 0))), 0)</f>
        <v>0</v>
      </c>
      <c r="AA148" s="353">
        <f>IFERROR(IF(AND($A148="Layered-Over", OR($W148="14-P",$W148="15-P",$W148="16-P",$W148="17-P",$W148="18-P",$W148="19-P",$W148="20-P")),
      INDEX('Wage Grid'!P$14:P$20, MATCH($W148, ListLayeredOverParaproGridLevel, 0)),
      INDEX('Wage Grid'!J$14:J$56, MATCH($W148, ListGridLevel, 0))), 0)</f>
        <v>0</v>
      </c>
      <c r="AB148" s="353">
        <f t="shared" si="16"/>
        <v>0</v>
      </c>
      <c r="AC148" s="353">
        <f t="shared" si="17"/>
        <v>0</v>
      </c>
    </row>
    <row r="149" spans="1:29" ht="15" customHeight="1" x14ac:dyDescent="0.25">
      <c r="A149" s="244"/>
      <c r="B149" s="63"/>
      <c r="C149" s="245"/>
      <c r="D149" s="69"/>
      <c r="E149" s="246"/>
      <c r="F149" s="850" t="str">
        <f t="shared" si="18"/>
        <v/>
      </c>
      <c r="G149" s="847"/>
      <c r="H149" s="246"/>
      <c r="I149" s="196"/>
      <c r="J149" s="235"/>
      <c r="K149" s="251" t="str">
        <f t="shared" si="13"/>
        <v/>
      </c>
      <c r="L149" s="218"/>
      <c r="M149" s="219"/>
      <c r="N149" s="219"/>
      <c r="O149" s="220"/>
      <c r="P149" s="196"/>
      <c r="Q149" s="183"/>
      <c r="R149" s="942"/>
      <c r="S149" s="943"/>
      <c r="T149" s="944"/>
      <c r="U149" s="806">
        <f>_xlfn.IFNA(IF($A149="Layered-Over",INDEX('Wage Grid'!$D$14:$D$80,MATCH($B149,ListBargainingUnit,0)),IF($C149=0,INDEX('Wage Grid'!$C$14:$C$80,MATCH($B149,ListBargainingUnit,0)),$C149)),0)</f>
        <v>0</v>
      </c>
      <c r="V149" s="806">
        <f>_xlfn.IFNA(IF($A149="Layered-Over",INDEX('Wage Grid'!$D$14:$D$80,MATCH($D149,ListBargainingUnit,0)),IF($E149=0,INDEX('Wage Grid'!$C$14:$C$80,MATCH($D149,ListBargainingUnit,0)),$E149)),0)</f>
        <v>0</v>
      </c>
      <c r="W149" s="806">
        <f t="shared" si="19"/>
        <v>0</v>
      </c>
      <c r="X149" s="353">
        <f>IFERROR(IF(AND($A149="Layered-Over", OR($W149="14-P",$W149="15-P",$W149="16-P",$W149="17-P",$W149="18-P",$W149="19-P",$W149="20-P")),
      INDEX('Wage Grid'!M$14:M$20, MATCH(W149, ListLayeredOverParaproGridLevel, 0)),
      INDEX('Wage Grid'!G$14:G$56, MATCH(W149, ListGridLevel, 0))), 0)</f>
        <v>0</v>
      </c>
      <c r="Y149" s="353">
        <f>IFERROR(IF(AND($A149="Layered-Over", OR($W149="14-P",$W149="15-P",$W149="16-P",$W149="17-P",$W149="18-P",$W149="19-P",$W149="20-P")),
      INDEX('Wage Grid'!N$14:N$20, MATCH($W149, ListLayeredOverParaproGridLevel, 0)),
      INDEX('Wage Grid'!H$14:H$56, MATCH($W149, ListGridLevel, 0))), 0)</f>
        <v>0</v>
      </c>
      <c r="Z149" s="353">
        <f>IFERROR(IF(AND($A149="Layered-Over", OR($W149="14-P",$W149="15-P",$W149="16-P",$W149="17-P",$W149="18-P",$W149="19-P",$W149="20-P")),
      INDEX('Wage Grid'!O$14:O$20, MATCH($W149, ListLayeredOverParaproGridLevel, 0)),
      INDEX('Wage Grid'!I$14:I$56, MATCH($W149, ListGridLevel, 0))), 0)</f>
        <v>0</v>
      </c>
      <c r="AA149" s="353">
        <f>IFERROR(IF(AND($A149="Layered-Over", OR($W149="14-P",$W149="15-P",$W149="16-P",$W149="17-P",$W149="18-P",$W149="19-P",$W149="20-P")),
      INDEX('Wage Grid'!P$14:P$20, MATCH($W149, ListLayeredOverParaproGridLevel, 0)),
      INDEX('Wage Grid'!J$14:J$56, MATCH($W149, ListGridLevel, 0))), 0)</f>
        <v>0</v>
      </c>
      <c r="AB149" s="353">
        <f t="shared" si="16"/>
        <v>0</v>
      </c>
      <c r="AC149" s="353">
        <f t="shared" si="17"/>
        <v>0</v>
      </c>
    </row>
    <row r="150" spans="1:29" ht="15" customHeight="1" x14ac:dyDescent="0.25">
      <c r="A150" s="244"/>
      <c r="B150" s="63"/>
      <c r="C150" s="245"/>
      <c r="D150" s="69"/>
      <c r="E150" s="246"/>
      <c r="F150" s="850" t="str">
        <f t="shared" si="18"/>
        <v/>
      </c>
      <c r="G150" s="847"/>
      <c r="H150" s="246"/>
      <c r="I150" s="196"/>
      <c r="J150" s="235"/>
      <c r="K150" s="251" t="str">
        <f t="shared" si="13"/>
        <v/>
      </c>
      <c r="L150" s="218"/>
      <c r="M150" s="219"/>
      <c r="N150" s="219"/>
      <c r="O150" s="220"/>
      <c r="P150" s="196"/>
      <c r="Q150" s="183"/>
      <c r="R150" s="942"/>
      <c r="S150" s="943"/>
      <c r="T150" s="944"/>
      <c r="U150" s="806">
        <f>_xlfn.IFNA(IF($A150="Layered-Over",INDEX('Wage Grid'!$D$14:$D$80,MATCH($B150,ListBargainingUnit,0)),IF($C150=0,INDEX('Wage Grid'!$C$14:$C$80,MATCH($B150,ListBargainingUnit,0)),$C150)),0)</f>
        <v>0</v>
      </c>
      <c r="V150" s="806">
        <f>_xlfn.IFNA(IF($A150="Layered-Over",INDEX('Wage Grid'!$D$14:$D$80,MATCH($D150,ListBargainingUnit,0)),IF($E150=0,INDEX('Wage Grid'!$C$14:$C$80,MATCH($D150,ListBargainingUnit,0)),$E150)),0)</f>
        <v>0</v>
      </c>
      <c r="W150" s="806">
        <f t="shared" si="19"/>
        <v>0</v>
      </c>
      <c r="X150" s="353">
        <f>IFERROR(IF(AND($A150="Layered-Over", OR($W150="14-P",$W150="15-P",$W150="16-P",$W150="17-P",$W150="18-P",$W150="19-P",$W150="20-P")),
      INDEX('Wage Grid'!M$14:M$20, MATCH(W150, ListLayeredOverParaproGridLevel, 0)),
      INDEX('Wage Grid'!G$14:G$56, MATCH(W150, ListGridLevel, 0))), 0)</f>
        <v>0</v>
      </c>
      <c r="Y150" s="353">
        <f>IFERROR(IF(AND($A150="Layered-Over", OR($W150="14-P",$W150="15-P",$W150="16-P",$W150="17-P",$W150="18-P",$W150="19-P",$W150="20-P")),
      INDEX('Wage Grid'!N$14:N$20, MATCH($W150, ListLayeredOverParaproGridLevel, 0)),
      INDEX('Wage Grid'!H$14:H$56, MATCH($W150, ListGridLevel, 0))), 0)</f>
        <v>0</v>
      </c>
      <c r="Z150" s="353">
        <f>IFERROR(IF(AND($A150="Layered-Over", OR($W150="14-P",$W150="15-P",$W150="16-P",$W150="17-P",$W150="18-P",$W150="19-P",$W150="20-P")),
      INDEX('Wage Grid'!O$14:O$20, MATCH($W150, ListLayeredOverParaproGridLevel, 0)),
      INDEX('Wage Grid'!I$14:I$56, MATCH($W150, ListGridLevel, 0))), 0)</f>
        <v>0</v>
      </c>
      <c r="AA150" s="353">
        <f>IFERROR(IF(AND($A150="Layered-Over", OR($W150="14-P",$W150="15-P",$W150="16-P",$W150="17-P",$W150="18-P",$W150="19-P",$W150="20-P")),
      INDEX('Wage Grid'!P$14:P$20, MATCH($W150, ListLayeredOverParaproGridLevel, 0)),
      INDEX('Wage Grid'!J$14:J$56, MATCH($W150, ListGridLevel, 0))), 0)</f>
        <v>0</v>
      </c>
      <c r="AB150" s="353">
        <f t="shared" si="16"/>
        <v>0</v>
      </c>
      <c r="AC150" s="353">
        <f t="shared" si="17"/>
        <v>0</v>
      </c>
    </row>
    <row r="151" spans="1:29" ht="15" customHeight="1" x14ac:dyDescent="0.25">
      <c r="A151" s="244"/>
      <c r="B151" s="63"/>
      <c r="C151" s="245"/>
      <c r="D151" s="69"/>
      <c r="E151" s="246"/>
      <c r="F151" s="850" t="str">
        <f t="shared" si="18"/>
        <v/>
      </c>
      <c r="G151" s="847"/>
      <c r="H151" s="246"/>
      <c r="I151" s="196"/>
      <c r="J151" s="235"/>
      <c r="K151" s="251" t="str">
        <f t="shared" ref="K151:K196" si="20">IF(SUM(L151:P151)=0,"",SUM(L151:P151))</f>
        <v/>
      </c>
      <c r="L151" s="218"/>
      <c r="M151" s="219"/>
      <c r="N151" s="219"/>
      <c r="O151" s="220"/>
      <c r="P151" s="196"/>
      <c r="Q151" s="183"/>
      <c r="R151" s="942"/>
      <c r="S151" s="943"/>
      <c r="T151" s="944"/>
      <c r="U151" s="806">
        <f>_xlfn.IFNA(IF($A151="Layered-Over",INDEX('Wage Grid'!$D$14:$D$80,MATCH($B151,ListBargainingUnit,0)),IF($C151=0,INDEX('Wage Grid'!$C$14:$C$80,MATCH($B151,ListBargainingUnit,0)),$C151)),0)</f>
        <v>0</v>
      </c>
      <c r="V151" s="806">
        <f>_xlfn.IFNA(IF($A151="Layered-Over",INDEX('Wage Grid'!$D$14:$D$80,MATCH($D151,ListBargainingUnit,0)),IF($E151=0,INDEX('Wage Grid'!$C$14:$C$80,MATCH($D151,ListBargainingUnit,0)),$E151)),0)</f>
        <v>0</v>
      </c>
      <c r="W151" s="806">
        <f t="shared" si="19"/>
        <v>0</v>
      </c>
      <c r="X151" s="353">
        <f>IFERROR(IF(AND($A151="Layered-Over", OR($W151="14-P",$W151="15-P",$W151="16-P",$W151="17-P",$W151="18-P",$W151="19-P",$W151="20-P")),
      INDEX('Wage Grid'!M$14:M$20, MATCH(W151, ListLayeredOverParaproGridLevel, 0)),
      INDEX('Wage Grid'!G$14:G$56, MATCH(W151, ListGridLevel, 0))), 0)</f>
        <v>0</v>
      </c>
      <c r="Y151" s="353">
        <f>IFERROR(IF(AND($A151="Layered-Over", OR($W151="14-P",$W151="15-P",$W151="16-P",$W151="17-P",$W151="18-P",$W151="19-P",$W151="20-P")),
      INDEX('Wage Grid'!N$14:N$20, MATCH($W151, ListLayeredOverParaproGridLevel, 0)),
      INDEX('Wage Grid'!H$14:H$56, MATCH($W151, ListGridLevel, 0))), 0)</f>
        <v>0</v>
      </c>
      <c r="Z151" s="353">
        <f>IFERROR(IF(AND($A151="Layered-Over", OR($W151="14-P",$W151="15-P",$W151="16-P",$W151="17-P",$W151="18-P",$W151="19-P",$W151="20-P")),
      INDEX('Wage Grid'!O$14:O$20, MATCH($W151, ListLayeredOverParaproGridLevel, 0)),
      INDEX('Wage Grid'!I$14:I$56, MATCH($W151, ListGridLevel, 0))), 0)</f>
        <v>0</v>
      </c>
      <c r="AA151" s="353">
        <f>IFERROR(IF(AND($A151="Layered-Over", OR($W151="14-P",$W151="15-P",$W151="16-P",$W151="17-P",$W151="18-P",$W151="19-P",$W151="20-P")),
      INDEX('Wage Grid'!P$14:P$20, MATCH($W151, ListLayeredOverParaproGridLevel, 0)),
      INDEX('Wage Grid'!J$14:J$56, MATCH($W151, ListGridLevel, 0))), 0)</f>
        <v>0</v>
      </c>
      <c r="AB151" s="353">
        <f t="shared" si="16"/>
        <v>0</v>
      </c>
      <c r="AC151" s="353">
        <f t="shared" si="17"/>
        <v>0</v>
      </c>
    </row>
    <row r="152" spans="1:29" ht="15" customHeight="1" x14ac:dyDescent="0.25">
      <c r="A152" s="244"/>
      <c r="B152" s="63"/>
      <c r="C152" s="245"/>
      <c r="D152" s="69"/>
      <c r="E152" s="246"/>
      <c r="F152" s="850" t="str">
        <f t="shared" si="18"/>
        <v/>
      </c>
      <c r="G152" s="847"/>
      <c r="H152" s="246"/>
      <c r="I152" s="196"/>
      <c r="J152" s="235"/>
      <c r="K152" s="251" t="str">
        <f t="shared" si="20"/>
        <v/>
      </c>
      <c r="L152" s="218"/>
      <c r="M152" s="219"/>
      <c r="N152" s="219"/>
      <c r="O152" s="220"/>
      <c r="P152" s="196"/>
      <c r="Q152" s="183"/>
      <c r="R152" s="942"/>
      <c r="S152" s="943"/>
      <c r="T152" s="944"/>
      <c r="U152" s="806">
        <f>_xlfn.IFNA(IF($A152="Layered-Over",INDEX('Wage Grid'!$D$14:$D$80,MATCH($B152,ListBargainingUnit,0)),IF($C152=0,INDEX('Wage Grid'!$C$14:$C$80,MATCH($B152,ListBargainingUnit,0)),$C152)),0)</f>
        <v>0</v>
      </c>
      <c r="V152" s="806">
        <f>_xlfn.IFNA(IF($A152="Layered-Over",INDEX('Wage Grid'!$D$14:$D$80,MATCH($D152,ListBargainingUnit,0)),IF($E152=0,INDEX('Wage Grid'!$C$14:$C$80,MATCH($D152,ListBargainingUnit,0)),$E152)),0)</f>
        <v>0</v>
      </c>
      <c r="W152" s="806">
        <f t="shared" si="19"/>
        <v>0</v>
      </c>
      <c r="X152" s="353">
        <f>IFERROR(IF(AND($A152="Layered-Over", OR($W152="14-P",$W152="15-P",$W152="16-P",$W152="17-P",$W152="18-P",$W152="19-P",$W152="20-P")),
      INDEX('Wage Grid'!M$14:M$20, MATCH(W152, ListLayeredOverParaproGridLevel, 0)),
      INDEX('Wage Grid'!G$14:G$56, MATCH(W152, ListGridLevel, 0))), 0)</f>
        <v>0</v>
      </c>
      <c r="Y152" s="353">
        <f>IFERROR(IF(AND($A152="Layered-Over", OR($W152="14-P",$W152="15-P",$W152="16-P",$W152="17-P",$W152="18-P",$W152="19-P",$W152="20-P")),
      INDEX('Wage Grid'!N$14:N$20, MATCH($W152, ListLayeredOverParaproGridLevel, 0)),
      INDEX('Wage Grid'!H$14:H$56, MATCH($W152, ListGridLevel, 0))), 0)</f>
        <v>0</v>
      </c>
      <c r="Z152" s="353">
        <f>IFERROR(IF(AND($A152="Layered-Over", OR($W152="14-P",$W152="15-P",$W152="16-P",$W152="17-P",$W152="18-P",$W152="19-P",$W152="20-P")),
      INDEX('Wage Grid'!O$14:O$20, MATCH($W152, ListLayeredOverParaproGridLevel, 0)),
      INDEX('Wage Grid'!I$14:I$56, MATCH($W152, ListGridLevel, 0))), 0)</f>
        <v>0</v>
      </c>
      <c r="AA152" s="353">
        <f>IFERROR(IF(AND($A152="Layered-Over", OR($W152="14-P",$W152="15-P",$W152="16-P",$W152="17-P",$W152="18-P",$W152="19-P",$W152="20-P")),
      INDEX('Wage Grid'!P$14:P$20, MATCH($W152, ListLayeredOverParaproGridLevel, 0)),
      INDEX('Wage Grid'!J$14:J$56, MATCH($W152, ListGridLevel, 0))), 0)</f>
        <v>0</v>
      </c>
      <c r="AB152" s="353">
        <f t="shared" si="16"/>
        <v>0</v>
      </c>
      <c r="AC152" s="353">
        <f t="shared" si="17"/>
        <v>0</v>
      </c>
    </row>
    <row r="153" spans="1:29" ht="15" customHeight="1" x14ac:dyDescent="0.25">
      <c r="A153" s="244"/>
      <c r="B153" s="63"/>
      <c r="C153" s="245"/>
      <c r="D153" s="69"/>
      <c r="E153" s="246"/>
      <c r="F153" s="850" t="str">
        <f t="shared" si="18"/>
        <v/>
      </c>
      <c r="G153" s="847"/>
      <c r="H153" s="246"/>
      <c r="I153" s="196"/>
      <c r="J153" s="235"/>
      <c r="K153" s="251" t="str">
        <f t="shared" si="20"/>
        <v/>
      </c>
      <c r="L153" s="218"/>
      <c r="M153" s="219"/>
      <c r="N153" s="219"/>
      <c r="O153" s="220"/>
      <c r="P153" s="196"/>
      <c r="Q153" s="183"/>
      <c r="R153" s="942"/>
      <c r="S153" s="943"/>
      <c r="T153" s="944"/>
      <c r="U153" s="806">
        <f>_xlfn.IFNA(IF($A153="Layered-Over",INDEX('Wage Grid'!$D$14:$D$80,MATCH($B153,ListBargainingUnit,0)),IF($C153=0,INDEX('Wage Grid'!$C$14:$C$80,MATCH($B153,ListBargainingUnit,0)),$C153)),0)</f>
        <v>0</v>
      </c>
      <c r="V153" s="806">
        <f>_xlfn.IFNA(IF($A153="Layered-Over",INDEX('Wage Grid'!$D$14:$D$80,MATCH($D153,ListBargainingUnit,0)),IF($E153=0,INDEX('Wage Grid'!$C$14:$C$80,MATCH($D153,ListBargainingUnit,0)),$E153)),0)</f>
        <v>0</v>
      </c>
      <c r="W153" s="806">
        <f t="shared" si="19"/>
        <v>0</v>
      </c>
      <c r="X153" s="353">
        <f>IFERROR(IF(AND($A153="Layered-Over", OR($W153="14-P",$W153="15-P",$W153="16-P",$W153="17-P",$W153="18-P",$W153="19-P",$W153="20-P")),
      INDEX('Wage Grid'!M$14:M$20, MATCH(W153, ListLayeredOverParaproGridLevel, 0)),
      INDEX('Wage Grid'!G$14:G$56, MATCH(W153, ListGridLevel, 0))), 0)</f>
        <v>0</v>
      </c>
      <c r="Y153" s="353">
        <f>IFERROR(IF(AND($A153="Layered-Over", OR($W153="14-P",$W153="15-P",$W153="16-P",$W153="17-P",$W153="18-P",$W153="19-P",$W153="20-P")),
      INDEX('Wage Grid'!N$14:N$20, MATCH($W153, ListLayeredOverParaproGridLevel, 0)),
      INDEX('Wage Grid'!H$14:H$56, MATCH($W153, ListGridLevel, 0))), 0)</f>
        <v>0</v>
      </c>
      <c r="Z153" s="353">
        <f>IFERROR(IF(AND($A153="Layered-Over", OR($W153="14-P",$W153="15-P",$W153="16-P",$W153="17-P",$W153="18-P",$W153="19-P",$W153="20-P")),
      INDEX('Wage Grid'!O$14:O$20, MATCH($W153, ListLayeredOverParaproGridLevel, 0)),
      INDEX('Wage Grid'!I$14:I$56, MATCH($W153, ListGridLevel, 0))), 0)</f>
        <v>0</v>
      </c>
      <c r="AA153" s="353">
        <f>IFERROR(IF(AND($A153="Layered-Over", OR($W153="14-P",$W153="15-P",$W153="16-P",$W153="17-P",$W153="18-P",$W153="19-P",$W153="20-P")),
      INDEX('Wage Grid'!P$14:P$20, MATCH($W153, ListLayeredOverParaproGridLevel, 0)),
      INDEX('Wage Grid'!J$14:J$56, MATCH($W153, ListGridLevel, 0))), 0)</f>
        <v>0</v>
      </c>
      <c r="AB153" s="353">
        <f t="shared" si="16"/>
        <v>0</v>
      </c>
      <c r="AC153" s="353">
        <f t="shared" si="17"/>
        <v>0</v>
      </c>
    </row>
    <row r="154" spans="1:29" ht="15" customHeight="1" x14ac:dyDescent="0.25">
      <c r="A154" s="244"/>
      <c r="B154" s="63"/>
      <c r="C154" s="245"/>
      <c r="D154" s="69"/>
      <c r="E154" s="246"/>
      <c r="F154" s="850" t="str">
        <f t="shared" si="18"/>
        <v/>
      </c>
      <c r="G154" s="847"/>
      <c r="H154" s="246"/>
      <c r="I154" s="196"/>
      <c r="J154" s="235"/>
      <c r="K154" s="251" t="str">
        <f t="shared" si="20"/>
        <v/>
      </c>
      <c r="L154" s="218"/>
      <c r="M154" s="219"/>
      <c r="N154" s="219"/>
      <c r="O154" s="220"/>
      <c r="P154" s="196"/>
      <c r="Q154" s="183"/>
      <c r="R154" s="942"/>
      <c r="S154" s="943"/>
      <c r="T154" s="944"/>
      <c r="U154" s="806">
        <f>_xlfn.IFNA(IF($A154="Layered-Over",INDEX('Wage Grid'!$D$14:$D$80,MATCH($B154,ListBargainingUnit,0)),IF($C154=0,INDEX('Wage Grid'!$C$14:$C$80,MATCH($B154,ListBargainingUnit,0)),$C154)),0)</f>
        <v>0</v>
      </c>
      <c r="V154" s="806">
        <f>_xlfn.IFNA(IF($A154="Layered-Over",INDEX('Wage Grid'!$D$14:$D$80,MATCH($D154,ListBargainingUnit,0)),IF($E154=0,INDEX('Wage Grid'!$C$14:$C$80,MATCH($D154,ListBargainingUnit,0)),$E154)),0)</f>
        <v>0</v>
      </c>
      <c r="W154" s="806">
        <f t="shared" si="19"/>
        <v>0</v>
      </c>
      <c r="X154" s="353">
        <f>IFERROR(IF(AND($A154="Layered-Over", OR($W154="14-P",$W154="15-P",$W154="16-P",$W154="17-P",$W154="18-P",$W154="19-P",$W154="20-P")),
      INDEX('Wage Grid'!M$14:M$20, MATCH(W154, ListLayeredOverParaproGridLevel, 0)),
      INDEX('Wage Grid'!G$14:G$56, MATCH(W154, ListGridLevel, 0))), 0)</f>
        <v>0</v>
      </c>
      <c r="Y154" s="353">
        <f>IFERROR(IF(AND($A154="Layered-Over", OR($W154="14-P",$W154="15-P",$W154="16-P",$W154="17-P",$W154="18-P",$W154="19-P",$W154="20-P")),
      INDEX('Wage Grid'!N$14:N$20, MATCH($W154, ListLayeredOverParaproGridLevel, 0)),
      INDEX('Wage Grid'!H$14:H$56, MATCH($W154, ListGridLevel, 0))), 0)</f>
        <v>0</v>
      </c>
      <c r="Z154" s="353">
        <f>IFERROR(IF(AND($A154="Layered-Over", OR($W154="14-P",$W154="15-P",$W154="16-P",$W154="17-P",$W154="18-P",$W154="19-P",$W154="20-P")),
      INDEX('Wage Grid'!O$14:O$20, MATCH($W154, ListLayeredOverParaproGridLevel, 0)),
      INDEX('Wage Grid'!I$14:I$56, MATCH($W154, ListGridLevel, 0))), 0)</f>
        <v>0</v>
      </c>
      <c r="AA154" s="353">
        <f>IFERROR(IF(AND($A154="Layered-Over", OR($W154="14-P",$W154="15-P",$W154="16-P",$W154="17-P",$W154="18-P",$W154="19-P",$W154="20-P")),
      INDEX('Wage Grid'!P$14:P$20, MATCH($W154, ListLayeredOverParaproGridLevel, 0)),
      INDEX('Wage Grid'!J$14:J$56, MATCH($W154, ListGridLevel, 0))), 0)</f>
        <v>0</v>
      </c>
      <c r="AB154" s="353">
        <f t="shared" si="16"/>
        <v>0</v>
      </c>
      <c r="AC154" s="353">
        <f t="shared" si="17"/>
        <v>0</v>
      </c>
    </row>
    <row r="155" spans="1:29" ht="15" customHeight="1" x14ac:dyDescent="0.25">
      <c r="A155" s="244"/>
      <c r="B155" s="63"/>
      <c r="C155" s="245"/>
      <c r="D155" s="69"/>
      <c r="E155" s="246"/>
      <c r="F155" s="850" t="str">
        <f t="shared" si="18"/>
        <v/>
      </c>
      <c r="G155" s="847"/>
      <c r="H155" s="246"/>
      <c r="I155" s="196"/>
      <c r="J155" s="235"/>
      <c r="K155" s="251" t="str">
        <f t="shared" si="20"/>
        <v/>
      </c>
      <c r="L155" s="218"/>
      <c r="M155" s="219"/>
      <c r="N155" s="219"/>
      <c r="O155" s="220"/>
      <c r="P155" s="196"/>
      <c r="Q155" s="183"/>
      <c r="R155" s="942"/>
      <c r="S155" s="943"/>
      <c r="T155" s="944"/>
      <c r="U155" s="806">
        <f>_xlfn.IFNA(IF($A155="Layered-Over",INDEX('Wage Grid'!$D$14:$D$80,MATCH($B155,ListBargainingUnit,0)),IF($C155=0,INDEX('Wage Grid'!$C$14:$C$80,MATCH($B155,ListBargainingUnit,0)),$C155)),0)</f>
        <v>0</v>
      </c>
      <c r="V155" s="806">
        <f>_xlfn.IFNA(IF($A155="Layered-Over",INDEX('Wage Grid'!$D$14:$D$80,MATCH($D155,ListBargainingUnit,0)),IF($E155=0,INDEX('Wage Grid'!$C$14:$C$80,MATCH($D155,ListBargainingUnit,0)),$E155)),0)</f>
        <v>0</v>
      </c>
      <c r="W155" s="806">
        <f t="shared" si="19"/>
        <v>0</v>
      </c>
      <c r="X155" s="353">
        <f>IFERROR(IF(AND($A155="Layered-Over", OR($W155="14-P",$W155="15-P",$W155="16-P",$W155="17-P",$W155="18-P",$W155="19-P",$W155="20-P")),
      INDEX('Wage Grid'!M$14:M$20, MATCH(W155, ListLayeredOverParaproGridLevel, 0)),
      INDEX('Wage Grid'!G$14:G$56, MATCH(W155, ListGridLevel, 0))), 0)</f>
        <v>0</v>
      </c>
      <c r="Y155" s="353">
        <f>IFERROR(IF(AND($A155="Layered-Over", OR($W155="14-P",$W155="15-P",$W155="16-P",$W155="17-P",$W155="18-P",$W155="19-P",$W155="20-P")),
      INDEX('Wage Grid'!N$14:N$20, MATCH($W155, ListLayeredOverParaproGridLevel, 0)),
      INDEX('Wage Grid'!H$14:H$56, MATCH($W155, ListGridLevel, 0))), 0)</f>
        <v>0</v>
      </c>
      <c r="Z155" s="353">
        <f>IFERROR(IF(AND($A155="Layered-Over", OR($W155="14-P",$W155="15-P",$W155="16-P",$W155="17-P",$W155="18-P",$W155="19-P",$W155="20-P")),
      INDEX('Wage Grid'!O$14:O$20, MATCH($W155, ListLayeredOverParaproGridLevel, 0)),
      INDEX('Wage Grid'!I$14:I$56, MATCH($W155, ListGridLevel, 0))), 0)</f>
        <v>0</v>
      </c>
      <c r="AA155" s="353">
        <f>IFERROR(IF(AND($A155="Layered-Over", OR($W155="14-P",$W155="15-P",$W155="16-P",$W155="17-P",$W155="18-P",$W155="19-P",$W155="20-P")),
      INDEX('Wage Grid'!P$14:P$20, MATCH($W155, ListLayeredOverParaproGridLevel, 0)),
      INDEX('Wage Grid'!J$14:J$56, MATCH($W155, ListGridLevel, 0))), 0)</f>
        <v>0</v>
      </c>
      <c r="AB155" s="353">
        <f t="shared" si="16"/>
        <v>0</v>
      </c>
      <c r="AC155" s="353">
        <f t="shared" si="17"/>
        <v>0</v>
      </c>
    </row>
    <row r="156" spans="1:29" ht="15" customHeight="1" x14ac:dyDescent="0.25">
      <c r="A156" s="244"/>
      <c r="B156" s="63"/>
      <c r="C156" s="245"/>
      <c r="D156" s="69"/>
      <c r="E156" s="246"/>
      <c r="F156" s="850" t="str">
        <f t="shared" si="18"/>
        <v/>
      </c>
      <c r="G156" s="847"/>
      <c r="H156" s="246"/>
      <c r="I156" s="196"/>
      <c r="J156" s="235"/>
      <c r="K156" s="251" t="str">
        <f t="shared" si="20"/>
        <v/>
      </c>
      <c r="L156" s="218"/>
      <c r="M156" s="219"/>
      <c r="N156" s="219"/>
      <c r="O156" s="220"/>
      <c r="P156" s="196"/>
      <c r="Q156" s="183"/>
      <c r="R156" s="942"/>
      <c r="S156" s="943"/>
      <c r="T156" s="944"/>
      <c r="U156" s="806">
        <f>_xlfn.IFNA(IF($A156="Layered-Over",INDEX('Wage Grid'!$D$14:$D$80,MATCH($B156,ListBargainingUnit,0)),IF($C156=0,INDEX('Wage Grid'!$C$14:$C$80,MATCH($B156,ListBargainingUnit,0)),$C156)),0)</f>
        <v>0</v>
      </c>
      <c r="V156" s="806">
        <f>_xlfn.IFNA(IF($A156="Layered-Over",INDEX('Wage Grid'!$D$14:$D$80,MATCH($D156,ListBargainingUnit,0)),IF($E156=0,INDEX('Wage Grid'!$C$14:$C$80,MATCH($D156,ListBargainingUnit,0)),$E156)),0)</f>
        <v>0</v>
      </c>
      <c r="W156" s="806">
        <f t="shared" si="19"/>
        <v>0</v>
      </c>
      <c r="X156" s="353">
        <f>IFERROR(IF(AND($A156="Layered-Over", OR($W156="14-P",$W156="15-P",$W156="16-P",$W156="17-P",$W156="18-P",$W156="19-P",$W156="20-P")),
      INDEX('Wage Grid'!M$14:M$20, MATCH(W156, ListLayeredOverParaproGridLevel, 0)),
      INDEX('Wage Grid'!G$14:G$56, MATCH(W156, ListGridLevel, 0))), 0)</f>
        <v>0</v>
      </c>
      <c r="Y156" s="353">
        <f>IFERROR(IF(AND($A156="Layered-Over", OR($W156="14-P",$W156="15-P",$W156="16-P",$W156="17-P",$W156="18-P",$W156="19-P",$W156="20-P")),
      INDEX('Wage Grid'!N$14:N$20, MATCH($W156, ListLayeredOverParaproGridLevel, 0)),
      INDEX('Wage Grid'!H$14:H$56, MATCH($W156, ListGridLevel, 0))), 0)</f>
        <v>0</v>
      </c>
      <c r="Z156" s="353">
        <f>IFERROR(IF(AND($A156="Layered-Over", OR($W156="14-P",$W156="15-P",$W156="16-P",$W156="17-P",$W156="18-P",$W156="19-P",$W156="20-P")),
      INDEX('Wage Grid'!O$14:O$20, MATCH($W156, ListLayeredOverParaproGridLevel, 0)),
      INDEX('Wage Grid'!I$14:I$56, MATCH($W156, ListGridLevel, 0))), 0)</f>
        <v>0</v>
      </c>
      <c r="AA156" s="353">
        <f>IFERROR(IF(AND($A156="Layered-Over", OR($W156="14-P",$W156="15-P",$W156="16-P",$W156="17-P",$W156="18-P",$W156="19-P",$W156="20-P")),
      INDEX('Wage Grid'!P$14:P$20, MATCH($W156, ListLayeredOverParaproGridLevel, 0)),
      INDEX('Wage Grid'!J$14:J$56, MATCH($W156, ListGridLevel, 0))), 0)</f>
        <v>0</v>
      </c>
      <c r="AB156" s="353">
        <f t="shared" si="16"/>
        <v>0</v>
      </c>
      <c r="AC156" s="353">
        <f t="shared" si="17"/>
        <v>0</v>
      </c>
    </row>
    <row r="157" spans="1:29" ht="15" customHeight="1" x14ac:dyDescent="0.25">
      <c r="A157" s="244"/>
      <c r="B157" s="63"/>
      <c r="C157" s="245"/>
      <c r="D157" s="69"/>
      <c r="E157" s="246"/>
      <c r="F157" s="850" t="str">
        <f t="shared" si="18"/>
        <v/>
      </c>
      <c r="G157" s="847"/>
      <c r="H157" s="246"/>
      <c r="I157" s="196"/>
      <c r="J157" s="235"/>
      <c r="K157" s="251" t="str">
        <f t="shared" si="20"/>
        <v/>
      </c>
      <c r="L157" s="218"/>
      <c r="M157" s="219"/>
      <c r="N157" s="219"/>
      <c r="O157" s="220"/>
      <c r="P157" s="196"/>
      <c r="Q157" s="183"/>
      <c r="R157" s="942"/>
      <c r="S157" s="943"/>
      <c r="T157" s="944"/>
      <c r="U157" s="806">
        <f>_xlfn.IFNA(IF($A157="Layered-Over",INDEX('Wage Grid'!$D$14:$D$80,MATCH($B157,ListBargainingUnit,0)),IF($C157=0,INDEX('Wage Grid'!$C$14:$C$80,MATCH($B157,ListBargainingUnit,0)),$C157)),0)</f>
        <v>0</v>
      </c>
      <c r="V157" s="806">
        <f>_xlfn.IFNA(IF($A157="Layered-Over",INDEX('Wage Grid'!$D$14:$D$80,MATCH($D157,ListBargainingUnit,0)),IF($E157=0,INDEX('Wage Grid'!$C$14:$C$80,MATCH($D157,ListBargainingUnit,0)),$E157)),0)</f>
        <v>0</v>
      </c>
      <c r="W157" s="806">
        <f t="shared" si="19"/>
        <v>0</v>
      </c>
      <c r="X157" s="353">
        <f>IFERROR(IF(AND($A157="Layered-Over", OR($W157="14-P",$W157="15-P",$W157="16-P",$W157="17-P",$W157="18-P",$W157="19-P",$W157="20-P")),
      INDEX('Wage Grid'!M$14:M$20, MATCH(W157, ListLayeredOverParaproGridLevel, 0)),
      INDEX('Wage Grid'!G$14:G$56, MATCH(W157, ListGridLevel, 0))), 0)</f>
        <v>0</v>
      </c>
      <c r="Y157" s="353">
        <f>IFERROR(IF(AND($A157="Layered-Over", OR($W157="14-P",$W157="15-P",$W157="16-P",$W157="17-P",$W157="18-P",$W157="19-P",$W157="20-P")),
      INDEX('Wage Grid'!N$14:N$20, MATCH($W157, ListLayeredOverParaproGridLevel, 0)),
      INDEX('Wage Grid'!H$14:H$56, MATCH($W157, ListGridLevel, 0))), 0)</f>
        <v>0</v>
      </c>
      <c r="Z157" s="353">
        <f>IFERROR(IF(AND($A157="Layered-Over", OR($W157="14-P",$W157="15-P",$W157="16-P",$W157="17-P",$W157="18-P",$W157="19-P",$W157="20-P")),
      INDEX('Wage Grid'!O$14:O$20, MATCH($W157, ListLayeredOverParaproGridLevel, 0)),
      INDEX('Wage Grid'!I$14:I$56, MATCH($W157, ListGridLevel, 0))), 0)</f>
        <v>0</v>
      </c>
      <c r="AA157" s="353">
        <f>IFERROR(IF(AND($A157="Layered-Over", OR($W157="14-P",$W157="15-P",$W157="16-P",$W157="17-P",$W157="18-P",$W157="19-P",$W157="20-P")),
      INDEX('Wage Grid'!P$14:P$20, MATCH($W157, ListLayeredOverParaproGridLevel, 0)),
      INDEX('Wage Grid'!J$14:J$56, MATCH($W157, ListGridLevel, 0))), 0)</f>
        <v>0</v>
      </c>
      <c r="AB157" s="353">
        <f t="shared" si="16"/>
        <v>0</v>
      </c>
      <c r="AC157" s="353">
        <f t="shared" si="17"/>
        <v>0</v>
      </c>
    </row>
    <row r="158" spans="1:29" ht="15" customHeight="1" x14ac:dyDescent="0.25">
      <c r="A158" s="244"/>
      <c r="B158" s="63"/>
      <c r="C158" s="245"/>
      <c r="D158" s="69"/>
      <c r="E158" s="246"/>
      <c r="F158" s="850" t="str">
        <f t="shared" si="18"/>
        <v/>
      </c>
      <c r="G158" s="847"/>
      <c r="H158" s="246"/>
      <c r="I158" s="196"/>
      <c r="J158" s="235"/>
      <c r="K158" s="251" t="str">
        <f t="shared" si="20"/>
        <v/>
      </c>
      <c r="L158" s="218"/>
      <c r="M158" s="219"/>
      <c r="N158" s="219"/>
      <c r="O158" s="220"/>
      <c r="P158" s="196"/>
      <c r="Q158" s="183"/>
      <c r="R158" s="942"/>
      <c r="S158" s="943"/>
      <c r="T158" s="944"/>
      <c r="U158" s="806">
        <f>_xlfn.IFNA(IF($A158="Layered-Over",INDEX('Wage Grid'!$D$14:$D$80,MATCH($B158,ListBargainingUnit,0)),IF($C158=0,INDEX('Wage Grid'!$C$14:$C$80,MATCH($B158,ListBargainingUnit,0)),$C158)),0)</f>
        <v>0</v>
      </c>
      <c r="V158" s="806">
        <f>_xlfn.IFNA(IF($A158="Layered-Over",INDEX('Wage Grid'!$D$14:$D$80,MATCH($D158,ListBargainingUnit,0)),IF($E158=0,INDEX('Wage Grid'!$C$14:$C$80,MATCH($D158,ListBargainingUnit,0)),$E158)),0)</f>
        <v>0</v>
      </c>
      <c r="W158" s="806">
        <f t="shared" si="19"/>
        <v>0</v>
      </c>
      <c r="X158" s="353">
        <f>IFERROR(IF(AND($A158="Layered-Over", OR($W158="14-P",$W158="15-P",$W158="16-P",$W158="17-P",$W158="18-P",$W158="19-P",$W158="20-P")),
      INDEX('Wage Grid'!M$14:M$20, MATCH(W158, ListLayeredOverParaproGridLevel, 0)),
      INDEX('Wage Grid'!G$14:G$56, MATCH(W158, ListGridLevel, 0))), 0)</f>
        <v>0</v>
      </c>
      <c r="Y158" s="353">
        <f>IFERROR(IF(AND($A158="Layered-Over", OR($W158="14-P",$W158="15-P",$W158="16-P",$W158="17-P",$W158="18-P",$W158="19-P",$W158="20-P")),
      INDEX('Wage Grid'!N$14:N$20, MATCH($W158, ListLayeredOverParaproGridLevel, 0)),
      INDEX('Wage Grid'!H$14:H$56, MATCH($W158, ListGridLevel, 0))), 0)</f>
        <v>0</v>
      </c>
      <c r="Z158" s="353">
        <f>IFERROR(IF(AND($A158="Layered-Over", OR($W158="14-P",$W158="15-P",$W158="16-P",$W158="17-P",$W158="18-P",$W158="19-P",$W158="20-P")),
      INDEX('Wage Grid'!O$14:O$20, MATCH($W158, ListLayeredOverParaproGridLevel, 0)),
      INDEX('Wage Grid'!I$14:I$56, MATCH($W158, ListGridLevel, 0))), 0)</f>
        <v>0</v>
      </c>
      <c r="AA158" s="353">
        <f>IFERROR(IF(AND($A158="Layered-Over", OR($W158="14-P",$W158="15-P",$W158="16-P",$W158="17-P",$W158="18-P",$W158="19-P",$W158="20-P")),
      INDEX('Wage Grid'!P$14:P$20, MATCH($W158, ListLayeredOverParaproGridLevel, 0)),
      INDEX('Wage Grid'!J$14:J$56, MATCH($W158, ListGridLevel, 0))), 0)</f>
        <v>0</v>
      </c>
      <c r="AB158" s="353">
        <f t="shared" si="16"/>
        <v>0</v>
      </c>
      <c r="AC158" s="353">
        <f t="shared" si="17"/>
        <v>0</v>
      </c>
    </row>
    <row r="159" spans="1:29" ht="15" customHeight="1" x14ac:dyDescent="0.25">
      <c r="A159" s="244"/>
      <c r="B159" s="63"/>
      <c r="C159" s="245"/>
      <c r="D159" s="69"/>
      <c r="E159" s="246"/>
      <c r="F159" s="850" t="str">
        <f t="shared" si="18"/>
        <v/>
      </c>
      <c r="G159" s="847"/>
      <c r="H159" s="246"/>
      <c r="I159" s="196"/>
      <c r="J159" s="235"/>
      <c r="K159" s="251" t="str">
        <f t="shared" si="20"/>
        <v/>
      </c>
      <c r="L159" s="218"/>
      <c r="M159" s="219"/>
      <c r="N159" s="219"/>
      <c r="O159" s="220"/>
      <c r="P159" s="196"/>
      <c r="Q159" s="183"/>
      <c r="R159" s="942"/>
      <c r="S159" s="943"/>
      <c r="T159" s="944"/>
      <c r="U159" s="806">
        <f>_xlfn.IFNA(IF($A159="Layered-Over",INDEX('Wage Grid'!$D$14:$D$80,MATCH($B159,ListBargainingUnit,0)),IF($C159=0,INDEX('Wage Grid'!$C$14:$C$80,MATCH($B159,ListBargainingUnit,0)),$C159)),0)</f>
        <v>0</v>
      </c>
      <c r="V159" s="806">
        <f>_xlfn.IFNA(IF($A159="Layered-Over",INDEX('Wage Grid'!$D$14:$D$80,MATCH($D159,ListBargainingUnit,0)),IF($E159=0,INDEX('Wage Grid'!$C$14:$C$80,MATCH($D159,ListBargainingUnit,0)),$E159)),0)</f>
        <v>0</v>
      </c>
      <c r="W159" s="806">
        <f t="shared" si="19"/>
        <v>0</v>
      </c>
      <c r="X159" s="353">
        <f>IFERROR(IF(AND($A159="Layered-Over", OR($W159="14-P",$W159="15-P",$W159="16-P",$W159="17-P",$W159="18-P",$W159="19-P",$W159="20-P")),
      INDEX('Wage Grid'!M$14:M$20, MATCH(W159, ListLayeredOverParaproGridLevel, 0)),
      INDEX('Wage Grid'!G$14:G$56, MATCH(W159, ListGridLevel, 0))), 0)</f>
        <v>0</v>
      </c>
      <c r="Y159" s="353">
        <f>IFERROR(IF(AND($A159="Layered-Over", OR($W159="14-P",$W159="15-P",$W159="16-P",$W159="17-P",$W159="18-P",$W159="19-P",$W159="20-P")),
      INDEX('Wage Grid'!N$14:N$20, MATCH($W159, ListLayeredOverParaproGridLevel, 0)),
      INDEX('Wage Grid'!H$14:H$56, MATCH($W159, ListGridLevel, 0))), 0)</f>
        <v>0</v>
      </c>
      <c r="Z159" s="353">
        <f>IFERROR(IF(AND($A159="Layered-Over", OR($W159="14-P",$W159="15-P",$W159="16-P",$W159="17-P",$W159="18-P",$W159="19-P",$W159="20-P")),
      INDEX('Wage Grid'!O$14:O$20, MATCH($W159, ListLayeredOverParaproGridLevel, 0)),
      INDEX('Wage Grid'!I$14:I$56, MATCH($W159, ListGridLevel, 0))), 0)</f>
        <v>0</v>
      </c>
      <c r="AA159" s="353">
        <f>IFERROR(IF(AND($A159="Layered-Over", OR($W159="14-P",$W159="15-P",$W159="16-P",$W159="17-P",$W159="18-P",$W159="19-P",$W159="20-P")),
      INDEX('Wage Grid'!P$14:P$20, MATCH($W159, ListLayeredOverParaproGridLevel, 0)),
      INDEX('Wage Grid'!J$14:J$56, MATCH($W159, ListGridLevel, 0))), 0)</f>
        <v>0</v>
      </c>
      <c r="AB159" s="353">
        <f t="shared" si="16"/>
        <v>0</v>
      </c>
      <c r="AC159" s="353">
        <f t="shared" si="17"/>
        <v>0</v>
      </c>
    </row>
    <row r="160" spans="1:29" ht="15" customHeight="1" x14ac:dyDescent="0.25">
      <c r="A160" s="244"/>
      <c r="B160" s="63"/>
      <c r="C160" s="245"/>
      <c r="D160" s="69"/>
      <c r="E160" s="246"/>
      <c r="F160" s="850" t="str">
        <f t="shared" si="18"/>
        <v/>
      </c>
      <c r="G160" s="847"/>
      <c r="H160" s="246"/>
      <c r="I160" s="196"/>
      <c r="J160" s="235"/>
      <c r="K160" s="251" t="str">
        <f t="shared" si="20"/>
        <v/>
      </c>
      <c r="L160" s="218"/>
      <c r="M160" s="219"/>
      <c r="N160" s="219"/>
      <c r="O160" s="220"/>
      <c r="P160" s="196"/>
      <c r="Q160" s="183"/>
      <c r="R160" s="942"/>
      <c r="S160" s="943"/>
      <c r="T160" s="944"/>
      <c r="U160" s="806">
        <f>_xlfn.IFNA(IF($A160="Layered-Over",INDEX('Wage Grid'!$D$14:$D$80,MATCH($B160,ListBargainingUnit,0)),IF($C160=0,INDEX('Wage Grid'!$C$14:$C$80,MATCH($B160,ListBargainingUnit,0)),$C160)),0)</f>
        <v>0</v>
      </c>
      <c r="V160" s="806">
        <f>_xlfn.IFNA(IF($A160="Layered-Over",INDEX('Wage Grid'!$D$14:$D$80,MATCH($D160,ListBargainingUnit,0)),IF($E160=0,INDEX('Wage Grid'!$C$14:$C$80,MATCH($D160,ListBargainingUnit,0)),$E160)),0)</f>
        <v>0</v>
      </c>
      <c r="W160" s="806">
        <f t="shared" si="19"/>
        <v>0</v>
      </c>
      <c r="X160" s="353">
        <f>IFERROR(IF(AND($A160="Layered-Over", OR($W160="14-P",$W160="15-P",$W160="16-P",$W160="17-P",$W160="18-P",$W160="19-P",$W160="20-P")),
      INDEX('Wage Grid'!M$14:M$20, MATCH(W160, ListLayeredOverParaproGridLevel, 0)),
      INDEX('Wage Grid'!G$14:G$56, MATCH(W160, ListGridLevel, 0))), 0)</f>
        <v>0</v>
      </c>
      <c r="Y160" s="353">
        <f>IFERROR(IF(AND($A160="Layered-Over", OR($W160="14-P",$W160="15-P",$W160="16-P",$W160="17-P",$W160="18-P",$W160="19-P",$W160="20-P")),
      INDEX('Wage Grid'!N$14:N$20, MATCH($W160, ListLayeredOverParaproGridLevel, 0)),
      INDEX('Wage Grid'!H$14:H$56, MATCH($W160, ListGridLevel, 0))), 0)</f>
        <v>0</v>
      </c>
      <c r="Z160" s="353">
        <f>IFERROR(IF(AND($A160="Layered-Over", OR($W160="14-P",$W160="15-P",$W160="16-P",$W160="17-P",$W160="18-P",$W160="19-P",$W160="20-P")),
      INDEX('Wage Grid'!O$14:O$20, MATCH($W160, ListLayeredOverParaproGridLevel, 0)),
      INDEX('Wage Grid'!I$14:I$56, MATCH($W160, ListGridLevel, 0))), 0)</f>
        <v>0</v>
      </c>
      <c r="AA160" s="353">
        <f>IFERROR(IF(AND($A160="Layered-Over", OR($W160="14-P",$W160="15-P",$W160="16-P",$W160="17-P",$W160="18-P",$W160="19-P",$W160="20-P")),
      INDEX('Wage Grid'!P$14:P$20, MATCH($W160, ListLayeredOverParaproGridLevel, 0)),
      INDEX('Wage Grid'!J$14:J$56, MATCH($W160, ListGridLevel, 0))), 0)</f>
        <v>0</v>
      </c>
      <c r="AB160" s="353">
        <f t="shared" si="16"/>
        <v>0</v>
      </c>
      <c r="AC160" s="353">
        <f t="shared" si="17"/>
        <v>0</v>
      </c>
    </row>
    <row r="161" spans="1:29" ht="15" customHeight="1" x14ac:dyDescent="0.25">
      <c r="A161" s="244"/>
      <c r="B161" s="63"/>
      <c r="C161" s="245"/>
      <c r="D161" s="69"/>
      <c r="E161" s="246"/>
      <c r="F161" s="850" t="str">
        <f t="shared" si="18"/>
        <v/>
      </c>
      <c r="G161" s="847"/>
      <c r="H161" s="246"/>
      <c r="I161" s="196"/>
      <c r="J161" s="235"/>
      <c r="K161" s="251" t="str">
        <f t="shared" si="20"/>
        <v/>
      </c>
      <c r="L161" s="218"/>
      <c r="M161" s="219"/>
      <c r="N161" s="219"/>
      <c r="O161" s="220"/>
      <c r="P161" s="196"/>
      <c r="Q161" s="183"/>
      <c r="R161" s="942"/>
      <c r="S161" s="943"/>
      <c r="T161" s="944"/>
      <c r="U161" s="806">
        <f>_xlfn.IFNA(IF($A161="Layered-Over",INDEX('Wage Grid'!$D$14:$D$80,MATCH($B161,ListBargainingUnit,0)),IF($C161=0,INDEX('Wage Grid'!$C$14:$C$80,MATCH($B161,ListBargainingUnit,0)),$C161)),0)</f>
        <v>0</v>
      </c>
      <c r="V161" s="806">
        <f>_xlfn.IFNA(IF($A161="Layered-Over",INDEX('Wage Grid'!$D$14:$D$80,MATCH($D161,ListBargainingUnit,0)),IF($E161=0,INDEX('Wage Grid'!$C$14:$C$80,MATCH($D161,ListBargainingUnit,0)),$E161)),0)</f>
        <v>0</v>
      </c>
      <c r="W161" s="806">
        <f t="shared" si="19"/>
        <v>0</v>
      </c>
      <c r="X161" s="353">
        <f>IFERROR(IF(AND($A161="Layered-Over", OR($W161="14-P",$W161="15-P",$W161="16-P",$W161="17-P",$W161="18-P",$W161="19-P",$W161="20-P")),
      INDEX('Wage Grid'!M$14:M$20, MATCH(W161, ListLayeredOverParaproGridLevel, 0)),
      INDEX('Wage Grid'!G$14:G$56, MATCH(W161, ListGridLevel, 0))), 0)</f>
        <v>0</v>
      </c>
      <c r="Y161" s="353">
        <f>IFERROR(IF(AND($A161="Layered-Over", OR($W161="14-P",$W161="15-P",$W161="16-P",$W161="17-P",$W161="18-P",$W161="19-P",$W161="20-P")),
      INDEX('Wage Grid'!N$14:N$20, MATCH($W161, ListLayeredOverParaproGridLevel, 0)),
      INDEX('Wage Grid'!H$14:H$56, MATCH($W161, ListGridLevel, 0))), 0)</f>
        <v>0</v>
      </c>
      <c r="Z161" s="353">
        <f>IFERROR(IF(AND($A161="Layered-Over", OR($W161="14-P",$W161="15-P",$W161="16-P",$W161="17-P",$W161="18-P",$W161="19-P",$W161="20-P")),
      INDEX('Wage Grid'!O$14:O$20, MATCH($W161, ListLayeredOverParaproGridLevel, 0)),
      INDEX('Wage Grid'!I$14:I$56, MATCH($W161, ListGridLevel, 0))), 0)</f>
        <v>0</v>
      </c>
      <c r="AA161" s="353">
        <f>IFERROR(IF(AND($A161="Layered-Over", OR($W161="14-P",$W161="15-P",$W161="16-P",$W161="17-P",$W161="18-P",$W161="19-P",$W161="20-P")),
      INDEX('Wage Grid'!P$14:P$20, MATCH($W161, ListLayeredOverParaproGridLevel, 0)),
      INDEX('Wage Grid'!J$14:J$56, MATCH($W161, ListGridLevel, 0))), 0)</f>
        <v>0</v>
      </c>
      <c r="AB161" s="353">
        <f t="shared" si="16"/>
        <v>0</v>
      </c>
      <c r="AC161" s="353">
        <f t="shared" si="17"/>
        <v>0</v>
      </c>
    </row>
    <row r="162" spans="1:29" ht="15" customHeight="1" x14ac:dyDescent="0.25">
      <c r="A162" s="244"/>
      <c r="B162" s="63"/>
      <c r="C162" s="245"/>
      <c r="D162" s="69"/>
      <c r="E162" s="246"/>
      <c r="F162" s="850" t="str">
        <f t="shared" si="18"/>
        <v/>
      </c>
      <c r="G162" s="847"/>
      <c r="H162" s="246"/>
      <c r="I162" s="196"/>
      <c r="J162" s="235"/>
      <c r="K162" s="251" t="str">
        <f t="shared" si="20"/>
        <v/>
      </c>
      <c r="L162" s="218"/>
      <c r="M162" s="219"/>
      <c r="N162" s="219"/>
      <c r="O162" s="220"/>
      <c r="P162" s="196"/>
      <c r="Q162" s="183"/>
      <c r="R162" s="942"/>
      <c r="S162" s="943"/>
      <c r="T162" s="944"/>
      <c r="U162" s="806">
        <f>_xlfn.IFNA(IF($A162="Layered-Over",INDEX('Wage Grid'!$D$14:$D$80,MATCH($B162,ListBargainingUnit,0)),IF($C162=0,INDEX('Wage Grid'!$C$14:$C$80,MATCH($B162,ListBargainingUnit,0)),$C162)),0)</f>
        <v>0</v>
      </c>
      <c r="V162" s="806">
        <f>_xlfn.IFNA(IF($A162="Layered-Over",INDEX('Wage Grid'!$D$14:$D$80,MATCH($D162,ListBargainingUnit,0)),IF($E162=0,INDEX('Wage Grid'!$C$14:$C$80,MATCH($D162,ListBargainingUnit,0)),$E162)),0)</f>
        <v>0</v>
      </c>
      <c r="W162" s="806">
        <f t="shared" si="19"/>
        <v>0</v>
      </c>
      <c r="X162" s="353">
        <f>IFERROR(IF(AND($A162="Layered-Over", OR($W162="14-P",$W162="15-P",$W162="16-P",$W162="17-P",$W162="18-P",$W162="19-P",$W162="20-P")),
      INDEX('Wage Grid'!M$14:M$20, MATCH(W162, ListLayeredOverParaproGridLevel, 0)),
      INDEX('Wage Grid'!G$14:G$56, MATCH(W162, ListGridLevel, 0))), 0)</f>
        <v>0</v>
      </c>
      <c r="Y162" s="353">
        <f>IFERROR(IF(AND($A162="Layered-Over", OR($W162="14-P",$W162="15-P",$W162="16-P",$W162="17-P",$W162="18-P",$W162="19-P",$W162="20-P")),
      INDEX('Wage Grid'!N$14:N$20, MATCH($W162, ListLayeredOverParaproGridLevel, 0)),
      INDEX('Wage Grid'!H$14:H$56, MATCH($W162, ListGridLevel, 0))), 0)</f>
        <v>0</v>
      </c>
      <c r="Z162" s="353">
        <f>IFERROR(IF(AND($A162="Layered-Over", OR($W162="14-P",$W162="15-P",$W162="16-P",$W162="17-P",$W162="18-P",$W162="19-P",$W162="20-P")),
      INDEX('Wage Grid'!O$14:O$20, MATCH($W162, ListLayeredOverParaproGridLevel, 0)),
      INDEX('Wage Grid'!I$14:I$56, MATCH($W162, ListGridLevel, 0))), 0)</f>
        <v>0</v>
      </c>
      <c r="AA162" s="353">
        <f>IFERROR(IF(AND($A162="Layered-Over", OR($W162="14-P",$W162="15-P",$W162="16-P",$W162="17-P",$W162="18-P",$W162="19-P",$W162="20-P")),
      INDEX('Wage Grid'!P$14:P$20, MATCH($W162, ListLayeredOverParaproGridLevel, 0)),
      INDEX('Wage Grid'!J$14:J$56, MATCH($W162, ListGridLevel, 0))), 0)</f>
        <v>0</v>
      </c>
      <c r="AB162" s="353">
        <f t="shared" si="16"/>
        <v>0</v>
      </c>
      <c r="AC162" s="353">
        <f t="shared" si="17"/>
        <v>0</v>
      </c>
    </row>
    <row r="163" spans="1:29" ht="15" customHeight="1" x14ac:dyDescent="0.25">
      <c r="A163" s="244"/>
      <c r="B163" s="63"/>
      <c r="C163" s="245"/>
      <c r="D163" s="69"/>
      <c r="E163" s="246"/>
      <c r="F163" s="850" t="str">
        <f t="shared" si="18"/>
        <v/>
      </c>
      <c r="G163" s="847"/>
      <c r="H163" s="246"/>
      <c r="I163" s="196"/>
      <c r="J163" s="235"/>
      <c r="K163" s="251" t="str">
        <f t="shared" si="20"/>
        <v/>
      </c>
      <c r="L163" s="218"/>
      <c r="M163" s="219"/>
      <c r="N163" s="219"/>
      <c r="O163" s="220"/>
      <c r="P163" s="196"/>
      <c r="Q163" s="183"/>
      <c r="R163" s="942"/>
      <c r="S163" s="943"/>
      <c r="T163" s="944"/>
      <c r="U163" s="806">
        <f>_xlfn.IFNA(IF($A163="Layered-Over",INDEX('Wage Grid'!$D$14:$D$80,MATCH($B163,ListBargainingUnit,0)),IF($C163=0,INDEX('Wage Grid'!$C$14:$C$80,MATCH($B163,ListBargainingUnit,0)),$C163)),0)</f>
        <v>0</v>
      </c>
      <c r="V163" s="806">
        <f>_xlfn.IFNA(IF($A163="Layered-Over",INDEX('Wage Grid'!$D$14:$D$80,MATCH($D163,ListBargainingUnit,0)),IF($E163=0,INDEX('Wage Grid'!$C$14:$C$80,MATCH($D163,ListBargainingUnit,0)),$E163)),0)</f>
        <v>0</v>
      </c>
      <c r="W163" s="806">
        <f t="shared" si="19"/>
        <v>0</v>
      </c>
      <c r="X163" s="353">
        <f>IFERROR(IF(AND($A163="Layered-Over", OR($W163="14-P",$W163="15-P",$W163="16-P",$W163="17-P",$W163="18-P",$W163="19-P",$W163="20-P")),
      INDEX('Wage Grid'!M$14:M$20, MATCH(W163, ListLayeredOverParaproGridLevel, 0)),
      INDEX('Wage Grid'!G$14:G$56, MATCH(W163, ListGridLevel, 0))), 0)</f>
        <v>0</v>
      </c>
      <c r="Y163" s="353">
        <f>IFERROR(IF(AND($A163="Layered-Over", OR($W163="14-P",$W163="15-P",$W163="16-P",$W163="17-P",$W163="18-P",$W163="19-P",$W163="20-P")),
      INDEX('Wage Grid'!N$14:N$20, MATCH($W163, ListLayeredOverParaproGridLevel, 0)),
      INDEX('Wage Grid'!H$14:H$56, MATCH($W163, ListGridLevel, 0))), 0)</f>
        <v>0</v>
      </c>
      <c r="Z163" s="353">
        <f>IFERROR(IF(AND($A163="Layered-Over", OR($W163="14-P",$W163="15-P",$W163="16-P",$W163="17-P",$W163="18-P",$W163="19-P",$W163="20-P")),
      INDEX('Wage Grid'!O$14:O$20, MATCH($W163, ListLayeredOverParaproGridLevel, 0)),
      INDEX('Wage Grid'!I$14:I$56, MATCH($W163, ListGridLevel, 0))), 0)</f>
        <v>0</v>
      </c>
      <c r="AA163" s="353">
        <f>IFERROR(IF(AND($A163="Layered-Over", OR($W163="14-P",$W163="15-P",$W163="16-P",$W163="17-P",$W163="18-P",$W163="19-P",$W163="20-P")),
      INDEX('Wage Grid'!P$14:P$20, MATCH($W163, ListLayeredOverParaproGridLevel, 0)),
      INDEX('Wage Grid'!J$14:J$56, MATCH($W163, ListGridLevel, 0))), 0)</f>
        <v>0</v>
      </c>
      <c r="AB163" s="353">
        <f t="shared" si="16"/>
        <v>0</v>
      </c>
      <c r="AC163" s="353">
        <f t="shared" si="17"/>
        <v>0</v>
      </c>
    </row>
    <row r="164" spans="1:29" ht="15" customHeight="1" x14ac:dyDescent="0.25">
      <c r="A164" s="244"/>
      <c r="B164" s="63"/>
      <c r="C164" s="245"/>
      <c r="D164" s="69"/>
      <c r="E164" s="246"/>
      <c r="F164" s="850" t="str">
        <f t="shared" si="18"/>
        <v/>
      </c>
      <c r="G164" s="847"/>
      <c r="H164" s="246"/>
      <c r="I164" s="196"/>
      <c r="J164" s="235"/>
      <c r="K164" s="251" t="str">
        <f t="shared" si="20"/>
        <v/>
      </c>
      <c r="L164" s="218"/>
      <c r="M164" s="219"/>
      <c r="N164" s="219"/>
      <c r="O164" s="220"/>
      <c r="P164" s="196"/>
      <c r="Q164" s="183"/>
      <c r="R164" s="942"/>
      <c r="S164" s="943"/>
      <c r="T164" s="944"/>
      <c r="U164" s="806">
        <f>_xlfn.IFNA(IF($A164="Layered-Over",INDEX('Wage Grid'!$D$14:$D$80,MATCH($B164,ListBargainingUnit,0)),IF($C164=0,INDEX('Wage Grid'!$C$14:$C$80,MATCH($B164,ListBargainingUnit,0)),$C164)),0)</f>
        <v>0</v>
      </c>
      <c r="V164" s="806">
        <f>_xlfn.IFNA(IF($A164="Layered-Over",INDEX('Wage Grid'!$D$14:$D$80,MATCH($D164,ListBargainingUnit,0)),IF($E164=0,INDEX('Wage Grid'!$C$14:$C$80,MATCH($D164,ListBargainingUnit,0)),$E164)),0)</f>
        <v>0</v>
      </c>
      <c r="W164" s="806">
        <f t="shared" si="19"/>
        <v>0</v>
      </c>
      <c r="X164" s="353">
        <f>IFERROR(IF(AND($A164="Layered-Over", OR($W164="14-P",$W164="15-P",$W164="16-P",$W164="17-P",$W164="18-P",$W164="19-P",$W164="20-P")),
      INDEX('Wage Grid'!M$14:M$20, MATCH(W164, ListLayeredOverParaproGridLevel, 0)),
      INDEX('Wage Grid'!G$14:G$56, MATCH(W164, ListGridLevel, 0))), 0)</f>
        <v>0</v>
      </c>
      <c r="Y164" s="353">
        <f>IFERROR(IF(AND($A164="Layered-Over", OR($W164="14-P",$W164="15-P",$W164="16-P",$W164="17-P",$W164="18-P",$W164="19-P",$W164="20-P")),
      INDEX('Wage Grid'!N$14:N$20, MATCH($W164, ListLayeredOverParaproGridLevel, 0)),
      INDEX('Wage Grid'!H$14:H$56, MATCH($W164, ListGridLevel, 0))), 0)</f>
        <v>0</v>
      </c>
      <c r="Z164" s="353">
        <f>IFERROR(IF(AND($A164="Layered-Over", OR($W164="14-P",$W164="15-P",$W164="16-P",$W164="17-P",$W164="18-P",$W164="19-P",$W164="20-P")),
      INDEX('Wage Grid'!O$14:O$20, MATCH($W164, ListLayeredOverParaproGridLevel, 0)),
      INDEX('Wage Grid'!I$14:I$56, MATCH($W164, ListGridLevel, 0))), 0)</f>
        <v>0</v>
      </c>
      <c r="AA164" s="353">
        <f>IFERROR(IF(AND($A164="Layered-Over", OR($W164="14-P",$W164="15-P",$W164="16-P",$W164="17-P",$W164="18-P",$W164="19-P",$W164="20-P")),
      INDEX('Wage Grid'!P$14:P$20, MATCH($W164, ListLayeredOverParaproGridLevel, 0)),
      INDEX('Wage Grid'!J$14:J$56, MATCH($W164, ListGridLevel, 0))), 0)</f>
        <v>0</v>
      </c>
      <c r="AB164" s="353">
        <f t="shared" si="16"/>
        <v>0</v>
      </c>
      <c r="AC164" s="353">
        <f t="shared" si="17"/>
        <v>0</v>
      </c>
    </row>
    <row r="165" spans="1:29" ht="15" customHeight="1" x14ac:dyDescent="0.25">
      <c r="A165" s="244"/>
      <c r="B165" s="63"/>
      <c r="C165" s="245"/>
      <c r="D165" s="69"/>
      <c r="E165" s="246"/>
      <c r="F165" s="850" t="str">
        <f t="shared" si="18"/>
        <v/>
      </c>
      <c r="G165" s="847"/>
      <c r="H165" s="246"/>
      <c r="I165" s="196"/>
      <c r="J165" s="235"/>
      <c r="K165" s="251" t="str">
        <f t="shared" si="20"/>
        <v/>
      </c>
      <c r="L165" s="218"/>
      <c r="M165" s="219"/>
      <c r="N165" s="219"/>
      <c r="O165" s="220"/>
      <c r="P165" s="196"/>
      <c r="Q165" s="183"/>
      <c r="R165" s="942"/>
      <c r="S165" s="943"/>
      <c r="T165" s="944"/>
      <c r="U165" s="806">
        <f>_xlfn.IFNA(IF($A165="Layered-Over",INDEX('Wage Grid'!$D$14:$D$80,MATCH($B165,ListBargainingUnit,0)),IF($C165=0,INDEX('Wage Grid'!$C$14:$C$80,MATCH($B165,ListBargainingUnit,0)),$C165)),0)</f>
        <v>0</v>
      </c>
      <c r="V165" s="806">
        <f>_xlfn.IFNA(IF($A165="Layered-Over",INDEX('Wage Grid'!$D$14:$D$80,MATCH($D165,ListBargainingUnit,0)),IF($E165=0,INDEX('Wage Grid'!$C$14:$C$80,MATCH($D165,ListBargainingUnit,0)),$E165)),0)</f>
        <v>0</v>
      </c>
      <c r="W165" s="806">
        <f t="shared" si="19"/>
        <v>0</v>
      </c>
      <c r="X165" s="353">
        <f>IFERROR(IF(AND($A165="Layered-Over", OR($W165="14-P",$W165="15-P",$W165="16-P",$W165="17-P",$W165="18-P",$W165="19-P",$W165="20-P")),
      INDEX('Wage Grid'!M$14:M$20, MATCH(W165, ListLayeredOverParaproGridLevel, 0)),
      INDEX('Wage Grid'!G$14:G$56, MATCH(W165, ListGridLevel, 0))), 0)</f>
        <v>0</v>
      </c>
      <c r="Y165" s="353">
        <f>IFERROR(IF(AND($A165="Layered-Over", OR($W165="14-P",$W165="15-P",$W165="16-P",$W165="17-P",$W165="18-P",$W165="19-P",$W165="20-P")),
      INDEX('Wage Grid'!N$14:N$20, MATCH($W165, ListLayeredOverParaproGridLevel, 0)),
      INDEX('Wage Grid'!H$14:H$56, MATCH($W165, ListGridLevel, 0))), 0)</f>
        <v>0</v>
      </c>
      <c r="Z165" s="353">
        <f>IFERROR(IF(AND($A165="Layered-Over", OR($W165="14-P",$W165="15-P",$W165="16-P",$W165="17-P",$W165="18-P",$W165="19-P",$W165="20-P")),
      INDEX('Wage Grid'!O$14:O$20, MATCH($W165, ListLayeredOverParaproGridLevel, 0)),
      INDEX('Wage Grid'!I$14:I$56, MATCH($W165, ListGridLevel, 0))), 0)</f>
        <v>0</v>
      </c>
      <c r="AA165" s="353">
        <f>IFERROR(IF(AND($A165="Layered-Over", OR($W165="14-P",$W165="15-P",$W165="16-P",$W165="17-P",$W165="18-P",$W165="19-P",$W165="20-P")),
      INDEX('Wage Grid'!P$14:P$20, MATCH($W165, ListLayeredOverParaproGridLevel, 0)),
      INDEX('Wage Grid'!J$14:J$56, MATCH($W165, ListGridLevel, 0))), 0)</f>
        <v>0</v>
      </c>
      <c r="AB165" s="353">
        <f t="shared" si="16"/>
        <v>0</v>
      </c>
      <c r="AC165" s="353">
        <f t="shared" si="17"/>
        <v>0</v>
      </c>
    </row>
    <row r="166" spans="1:29" ht="15" customHeight="1" x14ac:dyDescent="0.25">
      <c r="A166" s="244"/>
      <c r="B166" s="63"/>
      <c r="C166" s="245"/>
      <c r="D166" s="69"/>
      <c r="E166" s="246"/>
      <c r="F166" s="850" t="str">
        <f t="shared" si="18"/>
        <v/>
      </c>
      <c r="G166" s="847"/>
      <c r="H166" s="246"/>
      <c r="I166" s="196"/>
      <c r="J166" s="235"/>
      <c r="K166" s="251" t="str">
        <f t="shared" si="20"/>
        <v/>
      </c>
      <c r="L166" s="218"/>
      <c r="M166" s="219"/>
      <c r="N166" s="219"/>
      <c r="O166" s="220"/>
      <c r="P166" s="196"/>
      <c r="Q166" s="183"/>
      <c r="R166" s="942"/>
      <c r="S166" s="943"/>
      <c r="T166" s="944"/>
      <c r="U166" s="806">
        <f>_xlfn.IFNA(IF($A166="Layered-Over",INDEX('Wage Grid'!$D$14:$D$80,MATCH($B166,ListBargainingUnit,0)),IF($C166=0,INDEX('Wage Grid'!$C$14:$C$80,MATCH($B166,ListBargainingUnit,0)),$C166)),0)</f>
        <v>0</v>
      </c>
      <c r="V166" s="806">
        <f>_xlfn.IFNA(IF($A166="Layered-Over",INDEX('Wage Grid'!$D$14:$D$80,MATCH($D166,ListBargainingUnit,0)),IF($E166=0,INDEX('Wage Grid'!$C$14:$C$80,MATCH($D166,ListBargainingUnit,0)),$E166)),0)</f>
        <v>0</v>
      </c>
      <c r="W166" s="806">
        <f t="shared" si="19"/>
        <v>0</v>
      </c>
      <c r="X166" s="353">
        <f>IFERROR(IF(AND($A166="Layered-Over", OR($W166="14-P",$W166="15-P",$W166="16-P",$W166="17-P",$W166="18-P",$W166="19-P",$W166="20-P")),
      INDEX('Wage Grid'!M$14:M$20, MATCH(W166, ListLayeredOverParaproGridLevel, 0)),
      INDEX('Wage Grid'!G$14:G$56, MATCH(W166, ListGridLevel, 0))), 0)</f>
        <v>0</v>
      </c>
      <c r="Y166" s="353">
        <f>IFERROR(IF(AND($A166="Layered-Over", OR($W166="14-P",$W166="15-P",$W166="16-P",$W166="17-P",$W166="18-P",$W166="19-P",$W166="20-P")),
      INDEX('Wage Grid'!N$14:N$20, MATCH($W166, ListLayeredOverParaproGridLevel, 0)),
      INDEX('Wage Grid'!H$14:H$56, MATCH($W166, ListGridLevel, 0))), 0)</f>
        <v>0</v>
      </c>
      <c r="Z166" s="353">
        <f>IFERROR(IF(AND($A166="Layered-Over", OR($W166="14-P",$W166="15-P",$W166="16-P",$W166="17-P",$W166="18-P",$W166="19-P",$W166="20-P")),
      INDEX('Wage Grid'!O$14:O$20, MATCH($W166, ListLayeredOverParaproGridLevel, 0)),
      INDEX('Wage Grid'!I$14:I$56, MATCH($W166, ListGridLevel, 0))), 0)</f>
        <v>0</v>
      </c>
      <c r="AA166" s="353">
        <f>IFERROR(IF(AND($A166="Layered-Over", OR($W166="14-P",$W166="15-P",$W166="16-P",$W166="17-P",$W166="18-P",$W166="19-P",$W166="20-P")),
      INDEX('Wage Grid'!P$14:P$20, MATCH($W166, ListLayeredOverParaproGridLevel, 0)),
      INDEX('Wage Grid'!J$14:J$56, MATCH($W166, ListGridLevel, 0))), 0)</f>
        <v>0</v>
      </c>
      <c r="AB166" s="353">
        <f t="shared" si="16"/>
        <v>0</v>
      </c>
      <c r="AC166" s="353">
        <f t="shared" si="17"/>
        <v>0</v>
      </c>
    </row>
    <row r="167" spans="1:29" ht="15" customHeight="1" x14ac:dyDescent="0.25">
      <c r="A167" s="244"/>
      <c r="B167" s="63"/>
      <c r="C167" s="245"/>
      <c r="D167" s="69"/>
      <c r="E167" s="246"/>
      <c r="F167" s="850" t="str">
        <f t="shared" si="18"/>
        <v/>
      </c>
      <c r="G167" s="847"/>
      <c r="H167" s="246"/>
      <c r="I167" s="196"/>
      <c r="J167" s="235"/>
      <c r="K167" s="251" t="str">
        <f t="shared" si="20"/>
        <v/>
      </c>
      <c r="L167" s="218"/>
      <c r="M167" s="219"/>
      <c r="N167" s="219"/>
      <c r="O167" s="220"/>
      <c r="P167" s="196"/>
      <c r="Q167" s="183"/>
      <c r="R167" s="942"/>
      <c r="S167" s="943"/>
      <c r="T167" s="944"/>
      <c r="U167" s="806">
        <f>_xlfn.IFNA(IF($A167="Layered-Over",INDEX('Wage Grid'!$D$14:$D$80,MATCH($B167,ListBargainingUnit,0)),IF($C167=0,INDEX('Wage Grid'!$C$14:$C$80,MATCH($B167,ListBargainingUnit,0)),$C167)),0)</f>
        <v>0</v>
      </c>
      <c r="V167" s="806">
        <f>_xlfn.IFNA(IF($A167="Layered-Over",INDEX('Wage Grid'!$D$14:$D$80,MATCH($D167,ListBargainingUnit,0)),IF($E167=0,INDEX('Wage Grid'!$C$14:$C$80,MATCH($D167,ListBargainingUnit,0)),$E167)),0)</f>
        <v>0</v>
      </c>
      <c r="W167" s="806">
        <f t="shared" si="19"/>
        <v>0</v>
      </c>
      <c r="X167" s="353">
        <f>IFERROR(IF(AND($A167="Layered-Over", OR($W167="14-P",$W167="15-P",$W167="16-P",$W167="17-P",$W167="18-P",$W167="19-P",$W167="20-P")),
      INDEX('Wage Grid'!M$14:M$20, MATCH(W167, ListLayeredOverParaproGridLevel, 0)),
      INDEX('Wage Grid'!G$14:G$56, MATCH(W167, ListGridLevel, 0))), 0)</f>
        <v>0</v>
      </c>
      <c r="Y167" s="353">
        <f>IFERROR(IF(AND($A167="Layered-Over", OR($W167="14-P",$W167="15-P",$W167="16-P",$W167="17-P",$W167="18-P",$W167="19-P",$W167="20-P")),
      INDEX('Wage Grid'!N$14:N$20, MATCH($W167, ListLayeredOverParaproGridLevel, 0)),
      INDEX('Wage Grid'!H$14:H$56, MATCH($W167, ListGridLevel, 0))), 0)</f>
        <v>0</v>
      </c>
      <c r="Z167" s="353">
        <f>IFERROR(IF(AND($A167="Layered-Over", OR($W167="14-P",$W167="15-P",$W167="16-P",$W167="17-P",$W167="18-P",$W167="19-P",$W167="20-P")),
      INDEX('Wage Grid'!O$14:O$20, MATCH($W167, ListLayeredOverParaproGridLevel, 0)),
      INDEX('Wage Grid'!I$14:I$56, MATCH($W167, ListGridLevel, 0))), 0)</f>
        <v>0</v>
      </c>
      <c r="AA167" s="353">
        <f>IFERROR(IF(AND($A167="Layered-Over", OR($W167="14-P",$W167="15-P",$W167="16-P",$W167="17-P",$W167="18-P",$W167="19-P",$W167="20-P")),
      INDEX('Wage Grid'!P$14:P$20, MATCH($W167, ListLayeredOverParaproGridLevel, 0)),
      INDEX('Wage Grid'!J$14:J$56, MATCH($W167, ListGridLevel, 0))), 0)</f>
        <v>0</v>
      </c>
      <c r="AB167" s="353">
        <f t="shared" si="16"/>
        <v>0</v>
      </c>
      <c r="AC167" s="353">
        <f t="shared" si="17"/>
        <v>0</v>
      </c>
    </row>
    <row r="168" spans="1:29" ht="15" customHeight="1" x14ac:dyDescent="0.25">
      <c r="A168" s="244"/>
      <c r="B168" s="63"/>
      <c r="C168" s="245"/>
      <c r="D168" s="69"/>
      <c r="E168" s="246"/>
      <c r="F168" s="850" t="str">
        <f t="shared" si="18"/>
        <v/>
      </c>
      <c r="G168" s="847"/>
      <c r="H168" s="246"/>
      <c r="I168" s="196"/>
      <c r="J168" s="235"/>
      <c r="K168" s="251" t="str">
        <f t="shared" si="20"/>
        <v/>
      </c>
      <c r="L168" s="218"/>
      <c r="M168" s="219"/>
      <c r="N168" s="219"/>
      <c r="O168" s="220"/>
      <c r="P168" s="196"/>
      <c r="Q168" s="183"/>
      <c r="R168" s="942"/>
      <c r="S168" s="943"/>
      <c r="T168" s="944"/>
      <c r="U168" s="806">
        <f>_xlfn.IFNA(IF($A168="Layered-Over",INDEX('Wage Grid'!$D$14:$D$80,MATCH($B168,ListBargainingUnit,0)),IF($C168=0,INDEX('Wage Grid'!$C$14:$C$80,MATCH($B168,ListBargainingUnit,0)),$C168)),0)</f>
        <v>0</v>
      </c>
      <c r="V168" s="806">
        <f>_xlfn.IFNA(IF($A168="Layered-Over",INDEX('Wage Grid'!$D$14:$D$80,MATCH($D168,ListBargainingUnit,0)),IF($E168=0,INDEX('Wage Grid'!$C$14:$C$80,MATCH($D168,ListBargainingUnit,0)),$E168)),0)</f>
        <v>0</v>
      </c>
      <c r="W168" s="806">
        <f t="shared" si="19"/>
        <v>0</v>
      </c>
      <c r="X168" s="353">
        <f>IFERROR(IF(AND($A168="Layered-Over", OR($W168="14-P",$W168="15-P",$W168="16-P",$W168="17-P",$W168="18-P",$W168="19-P",$W168="20-P")),
      INDEX('Wage Grid'!M$14:M$20, MATCH(W168, ListLayeredOverParaproGridLevel, 0)),
      INDEX('Wage Grid'!G$14:G$56, MATCH(W168, ListGridLevel, 0))), 0)</f>
        <v>0</v>
      </c>
      <c r="Y168" s="353">
        <f>IFERROR(IF(AND($A168="Layered-Over", OR($W168="14-P",$W168="15-P",$W168="16-P",$W168="17-P",$W168="18-P",$W168="19-P",$W168="20-P")),
      INDEX('Wage Grid'!N$14:N$20, MATCH($W168, ListLayeredOverParaproGridLevel, 0)),
      INDEX('Wage Grid'!H$14:H$56, MATCH($W168, ListGridLevel, 0))), 0)</f>
        <v>0</v>
      </c>
      <c r="Z168" s="353">
        <f>IFERROR(IF(AND($A168="Layered-Over", OR($W168="14-P",$W168="15-P",$W168="16-P",$W168="17-P",$W168="18-P",$W168="19-P",$W168="20-P")),
      INDEX('Wage Grid'!O$14:O$20, MATCH($W168, ListLayeredOverParaproGridLevel, 0)),
      INDEX('Wage Grid'!I$14:I$56, MATCH($W168, ListGridLevel, 0))), 0)</f>
        <v>0</v>
      </c>
      <c r="AA168" s="353">
        <f>IFERROR(IF(AND($A168="Layered-Over", OR($W168="14-P",$W168="15-P",$W168="16-P",$W168="17-P",$W168="18-P",$W168="19-P",$W168="20-P")),
      INDEX('Wage Grid'!P$14:P$20, MATCH($W168, ListLayeredOverParaproGridLevel, 0)),
      INDEX('Wage Grid'!J$14:J$56, MATCH($W168, ListGridLevel, 0))), 0)</f>
        <v>0</v>
      </c>
      <c r="AB168" s="353">
        <f t="shared" si="16"/>
        <v>0</v>
      </c>
      <c r="AC168" s="353">
        <f t="shared" si="17"/>
        <v>0</v>
      </c>
    </row>
    <row r="169" spans="1:29" ht="15" customHeight="1" x14ac:dyDescent="0.25">
      <c r="A169" s="244"/>
      <c r="B169" s="63"/>
      <c r="C169" s="245"/>
      <c r="D169" s="69"/>
      <c r="E169" s="246"/>
      <c r="F169" s="850" t="str">
        <f t="shared" si="18"/>
        <v/>
      </c>
      <c r="G169" s="847"/>
      <c r="H169" s="246"/>
      <c r="I169" s="196"/>
      <c r="J169" s="235"/>
      <c r="K169" s="251" t="str">
        <f t="shared" si="20"/>
        <v/>
      </c>
      <c r="L169" s="218"/>
      <c r="M169" s="219"/>
      <c r="N169" s="219"/>
      <c r="O169" s="220"/>
      <c r="P169" s="196"/>
      <c r="Q169" s="183"/>
      <c r="R169" s="942"/>
      <c r="S169" s="943"/>
      <c r="T169" s="944"/>
      <c r="U169" s="806">
        <f>_xlfn.IFNA(IF($A169="Layered-Over",INDEX('Wage Grid'!$D$14:$D$80,MATCH($B169,ListBargainingUnit,0)),IF($C169=0,INDEX('Wage Grid'!$C$14:$C$80,MATCH($B169,ListBargainingUnit,0)),$C169)),0)</f>
        <v>0</v>
      </c>
      <c r="V169" s="806">
        <f>_xlfn.IFNA(IF($A169="Layered-Over",INDEX('Wage Grid'!$D$14:$D$80,MATCH($D169,ListBargainingUnit,0)),IF($E169=0,INDEX('Wage Grid'!$C$14:$C$80,MATCH($D169,ListBargainingUnit,0)),$E169)),0)</f>
        <v>0</v>
      </c>
      <c r="W169" s="806">
        <f t="shared" si="19"/>
        <v>0</v>
      </c>
      <c r="X169" s="353">
        <f>IFERROR(IF(AND($A169="Layered-Over", OR($W169="14-P",$W169="15-P",$W169="16-P",$W169="17-P",$W169="18-P",$W169="19-P",$W169="20-P")),
      INDEX('Wage Grid'!M$14:M$20, MATCH(W169, ListLayeredOverParaproGridLevel, 0)),
      INDEX('Wage Grid'!G$14:G$56, MATCH(W169, ListGridLevel, 0))), 0)</f>
        <v>0</v>
      </c>
      <c r="Y169" s="353">
        <f>IFERROR(IF(AND($A169="Layered-Over", OR($W169="14-P",$W169="15-P",$W169="16-P",$W169="17-P",$W169="18-P",$W169="19-P",$W169="20-P")),
      INDEX('Wage Grid'!N$14:N$20, MATCH($W169, ListLayeredOverParaproGridLevel, 0)),
      INDEX('Wage Grid'!H$14:H$56, MATCH($W169, ListGridLevel, 0))), 0)</f>
        <v>0</v>
      </c>
      <c r="Z169" s="353">
        <f>IFERROR(IF(AND($A169="Layered-Over", OR($W169="14-P",$W169="15-P",$W169="16-P",$W169="17-P",$W169="18-P",$W169="19-P",$W169="20-P")),
      INDEX('Wage Grid'!O$14:O$20, MATCH($W169, ListLayeredOverParaproGridLevel, 0)),
      INDEX('Wage Grid'!I$14:I$56, MATCH($W169, ListGridLevel, 0))), 0)</f>
        <v>0</v>
      </c>
      <c r="AA169" s="353">
        <f>IFERROR(IF(AND($A169="Layered-Over", OR($W169="14-P",$W169="15-P",$W169="16-P",$W169="17-P",$W169="18-P",$W169="19-P",$W169="20-P")),
      INDEX('Wage Grid'!P$14:P$20, MATCH($W169, ListLayeredOverParaproGridLevel, 0)),
      INDEX('Wage Grid'!J$14:J$56, MATCH($W169, ListGridLevel, 0))), 0)</f>
        <v>0</v>
      </c>
      <c r="AB169" s="353">
        <f t="shared" si="16"/>
        <v>0</v>
      </c>
      <c r="AC169" s="353">
        <f t="shared" si="17"/>
        <v>0</v>
      </c>
    </row>
    <row r="170" spans="1:29" ht="15" customHeight="1" x14ac:dyDescent="0.25">
      <c r="A170" s="244"/>
      <c r="B170" s="63"/>
      <c r="C170" s="245"/>
      <c r="D170" s="69"/>
      <c r="E170" s="246"/>
      <c r="F170" s="850" t="str">
        <f t="shared" si="18"/>
        <v/>
      </c>
      <c r="G170" s="847"/>
      <c r="H170" s="246"/>
      <c r="I170" s="196"/>
      <c r="J170" s="235"/>
      <c r="K170" s="251" t="str">
        <f t="shared" si="20"/>
        <v/>
      </c>
      <c r="L170" s="218"/>
      <c r="M170" s="219"/>
      <c r="N170" s="219"/>
      <c r="O170" s="220"/>
      <c r="P170" s="196"/>
      <c r="Q170" s="183"/>
      <c r="R170" s="942"/>
      <c r="S170" s="943"/>
      <c r="T170" s="944"/>
      <c r="U170" s="806">
        <f>_xlfn.IFNA(IF($A170="Layered-Over",INDEX('Wage Grid'!$D$14:$D$80,MATCH($B170,ListBargainingUnit,0)),IF($C170=0,INDEX('Wage Grid'!$C$14:$C$80,MATCH($B170,ListBargainingUnit,0)),$C170)),0)</f>
        <v>0</v>
      </c>
      <c r="V170" s="806">
        <f>_xlfn.IFNA(IF($A170="Layered-Over",INDEX('Wage Grid'!$D$14:$D$80,MATCH($D170,ListBargainingUnit,0)),IF($E170=0,INDEX('Wage Grid'!$C$14:$C$80,MATCH($D170,ListBargainingUnit,0)),$E170)),0)</f>
        <v>0</v>
      </c>
      <c r="W170" s="806">
        <f t="shared" si="19"/>
        <v>0</v>
      </c>
      <c r="X170" s="353">
        <f>IFERROR(IF(AND($A170="Layered-Over", OR($W170="14-P",$W170="15-P",$W170="16-P",$W170="17-P",$W170="18-P",$W170="19-P",$W170="20-P")),
      INDEX('Wage Grid'!M$14:M$20, MATCH(W170, ListLayeredOverParaproGridLevel, 0)),
      INDEX('Wage Grid'!G$14:G$56, MATCH(W170, ListGridLevel, 0))), 0)</f>
        <v>0</v>
      </c>
      <c r="Y170" s="353">
        <f>IFERROR(IF(AND($A170="Layered-Over", OR($W170="14-P",$W170="15-P",$W170="16-P",$W170="17-P",$W170="18-P",$W170="19-P",$W170="20-P")),
      INDEX('Wage Grid'!N$14:N$20, MATCH($W170, ListLayeredOverParaproGridLevel, 0)),
      INDEX('Wage Grid'!H$14:H$56, MATCH($W170, ListGridLevel, 0))), 0)</f>
        <v>0</v>
      </c>
      <c r="Z170" s="353">
        <f>IFERROR(IF(AND($A170="Layered-Over", OR($W170="14-P",$W170="15-P",$W170="16-P",$W170="17-P",$W170="18-P",$W170="19-P",$W170="20-P")),
      INDEX('Wage Grid'!O$14:O$20, MATCH($W170, ListLayeredOverParaproGridLevel, 0)),
      INDEX('Wage Grid'!I$14:I$56, MATCH($W170, ListGridLevel, 0))), 0)</f>
        <v>0</v>
      </c>
      <c r="AA170" s="353">
        <f>IFERROR(IF(AND($A170="Layered-Over", OR($W170="14-P",$W170="15-P",$W170="16-P",$W170="17-P",$W170="18-P",$W170="19-P",$W170="20-P")),
      INDEX('Wage Grid'!P$14:P$20, MATCH($W170, ListLayeredOverParaproGridLevel, 0)),
      INDEX('Wage Grid'!J$14:J$56, MATCH($W170, ListGridLevel, 0))), 0)</f>
        <v>0</v>
      </c>
      <c r="AB170" s="353">
        <f t="shared" si="16"/>
        <v>0</v>
      </c>
      <c r="AC170" s="353">
        <f t="shared" si="17"/>
        <v>0</v>
      </c>
    </row>
    <row r="171" spans="1:29" ht="15" customHeight="1" x14ac:dyDescent="0.25">
      <c r="A171" s="244"/>
      <c r="B171" s="63"/>
      <c r="C171" s="245"/>
      <c r="D171" s="69"/>
      <c r="E171" s="246"/>
      <c r="F171" s="850" t="str">
        <f t="shared" si="18"/>
        <v/>
      </c>
      <c r="G171" s="847"/>
      <c r="H171" s="246"/>
      <c r="I171" s="196"/>
      <c r="J171" s="235"/>
      <c r="K171" s="251" t="str">
        <f t="shared" si="20"/>
        <v/>
      </c>
      <c r="L171" s="218"/>
      <c r="M171" s="219"/>
      <c r="N171" s="219"/>
      <c r="O171" s="220"/>
      <c r="P171" s="196"/>
      <c r="Q171" s="183"/>
      <c r="R171" s="942"/>
      <c r="S171" s="943"/>
      <c r="T171" s="944"/>
      <c r="U171" s="806">
        <f>_xlfn.IFNA(IF($A171="Layered-Over",INDEX('Wage Grid'!$D$14:$D$80,MATCH($B171,ListBargainingUnit,0)),IF($C171=0,INDEX('Wage Grid'!$C$14:$C$80,MATCH($B171,ListBargainingUnit,0)),$C171)),0)</f>
        <v>0</v>
      </c>
      <c r="V171" s="806">
        <f>_xlfn.IFNA(IF($A171="Layered-Over",INDEX('Wage Grid'!$D$14:$D$80,MATCH($D171,ListBargainingUnit,0)),IF($E171=0,INDEX('Wage Grid'!$C$14:$C$80,MATCH($D171,ListBargainingUnit,0)),$E171)),0)</f>
        <v>0</v>
      </c>
      <c r="W171" s="806">
        <f t="shared" si="19"/>
        <v>0</v>
      </c>
      <c r="X171" s="353">
        <f>IFERROR(IF(AND($A171="Layered-Over", OR($W171="14-P",$W171="15-P",$W171="16-P",$W171="17-P",$W171="18-P",$W171="19-P",$W171="20-P")),
      INDEX('Wage Grid'!M$14:M$20, MATCH(W171, ListLayeredOverParaproGridLevel, 0)),
      INDEX('Wage Grid'!G$14:G$56, MATCH(W171, ListGridLevel, 0))), 0)</f>
        <v>0</v>
      </c>
      <c r="Y171" s="353">
        <f>IFERROR(IF(AND($A171="Layered-Over", OR($W171="14-P",$W171="15-P",$W171="16-P",$W171="17-P",$W171="18-P",$W171="19-P",$W171="20-P")),
      INDEX('Wage Grid'!N$14:N$20, MATCH($W171, ListLayeredOverParaproGridLevel, 0)),
      INDEX('Wage Grid'!H$14:H$56, MATCH($W171, ListGridLevel, 0))), 0)</f>
        <v>0</v>
      </c>
      <c r="Z171" s="353">
        <f>IFERROR(IF(AND($A171="Layered-Over", OR($W171="14-P",$W171="15-P",$W171="16-P",$W171="17-P",$W171="18-P",$W171="19-P",$W171="20-P")),
      INDEX('Wage Grid'!O$14:O$20, MATCH($W171, ListLayeredOverParaproGridLevel, 0)),
      INDEX('Wage Grid'!I$14:I$56, MATCH($W171, ListGridLevel, 0))), 0)</f>
        <v>0</v>
      </c>
      <c r="AA171" s="353">
        <f>IFERROR(IF(AND($A171="Layered-Over", OR($W171="14-P",$W171="15-P",$W171="16-P",$W171="17-P",$W171="18-P",$W171="19-P",$W171="20-P")),
      INDEX('Wage Grid'!P$14:P$20, MATCH($W171, ListLayeredOverParaproGridLevel, 0)),
      INDEX('Wage Grid'!J$14:J$56, MATCH($W171, ListGridLevel, 0))), 0)</f>
        <v>0</v>
      </c>
      <c r="AB171" s="353">
        <f t="shared" si="16"/>
        <v>0</v>
      </c>
      <c r="AC171" s="353">
        <f t="shared" si="17"/>
        <v>0</v>
      </c>
    </row>
    <row r="172" spans="1:29" ht="15" customHeight="1" x14ac:dyDescent="0.25">
      <c r="A172" s="244"/>
      <c r="B172" s="63"/>
      <c r="C172" s="245"/>
      <c r="D172" s="69"/>
      <c r="E172" s="246"/>
      <c r="F172" s="850" t="str">
        <f t="shared" si="18"/>
        <v/>
      </c>
      <c r="G172" s="847"/>
      <c r="H172" s="246"/>
      <c r="I172" s="196"/>
      <c r="J172" s="235"/>
      <c r="K172" s="251" t="str">
        <f t="shared" si="20"/>
        <v/>
      </c>
      <c r="L172" s="218"/>
      <c r="M172" s="219"/>
      <c r="N172" s="219"/>
      <c r="O172" s="220"/>
      <c r="P172" s="196"/>
      <c r="Q172" s="183"/>
      <c r="R172" s="942"/>
      <c r="S172" s="943"/>
      <c r="T172" s="944"/>
      <c r="U172" s="806">
        <f>_xlfn.IFNA(IF($A172="Layered-Over",INDEX('Wage Grid'!$D$14:$D$80,MATCH($B172,ListBargainingUnit,0)),IF($C172=0,INDEX('Wage Grid'!$C$14:$C$80,MATCH($B172,ListBargainingUnit,0)),$C172)),0)</f>
        <v>0</v>
      </c>
      <c r="V172" s="806">
        <f>_xlfn.IFNA(IF($A172="Layered-Over",INDEX('Wage Grid'!$D$14:$D$80,MATCH($D172,ListBargainingUnit,0)),IF($E172=0,INDEX('Wage Grid'!$C$14:$C$80,MATCH($D172,ListBargainingUnit,0)),$E172)),0)</f>
        <v>0</v>
      </c>
      <c r="W172" s="806">
        <f t="shared" si="19"/>
        <v>0</v>
      </c>
      <c r="X172" s="353">
        <f>IFERROR(IF(AND($A172="Layered-Over", OR($W172="14-P",$W172="15-P",$W172="16-P",$W172="17-P",$W172="18-P",$W172="19-P",$W172="20-P")),
      INDEX('Wage Grid'!M$14:M$20, MATCH(W172, ListLayeredOverParaproGridLevel, 0)),
      INDEX('Wage Grid'!G$14:G$56, MATCH(W172, ListGridLevel, 0))), 0)</f>
        <v>0</v>
      </c>
      <c r="Y172" s="353">
        <f>IFERROR(IF(AND($A172="Layered-Over", OR($W172="14-P",$W172="15-P",$W172="16-P",$W172="17-P",$W172="18-P",$W172="19-P",$W172="20-P")),
      INDEX('Wage Grid'!N$14:N$20, MATCH($W172, ListLayeredOverParaproGridLevel, 0)),
      INDEX('Wage Grid'!H$14:H$56, MATCH($W172, ListGridLevel, 0))), 0)</f>
        <v>0</v>
      </c>
      <c r="Z172" s="353">
        <f>IFERROR(IF(AND($A172="Layered-Over", OR($W172="14-P",$W172="15-P",$W172="16-P",$W172="17-P",$W172="18-P",$W172="19-P",$W172="20-P")),
      INDEX('Wage Grid'!O$14:O$20, MATCH($W172, ListLayeredOverParaproGridLevel, 0)),
      INDEX('Wage Grid'!I$14:I$56, MATCH($W172, ListGridLevel, 0))), 0)</f>
        <v>0</v>
      </c>
      <c r="AA172" s="353">
        <f>IFERROR(IF(AND($A172="Layered-Over", OR($W172="14-P",$W172="15-P",$W172="16-P",$W172="17-P",$W172="18-P",$W172="19-P",$W172="20-P")),
      INDEX('Wage Grid'!P$14:P$20, MATCH($W172, ListLayeredOverParaproGridLevel, 0)),
      INDEX('Wage Grid'!J$14:J$56, MATCH($W172, ListGridLevel, 0))), 0)</f>
        <v>0</v>
      </c>
      <c r="AB172" s="353">
        <f t="shared" si="16"/>
        <v>0</v>
      </c>
      <c r="AC172" s="353">
        <f t="shared" si="17"/>
        <v>0</v>
      </c>
    </row>
    <row r="173" spans="1:29" ht="15" customHeight="1" x14ac:dyDescent="0.25">
      <c r="A173" s="244"/>
      <c r="B173" s="63"/>
      <c r="C173" s="245"/>
      <c r="D173" s="69"/>
      <c r="E173" s="246"/>
      <c r="F173" s="850" t="str">
        <f t="shared" si="18"/>
        <v/>
      </c>
      <c r="G173" s="847"/>
      <c r="H173" s="246"/>
      <c r="I173" s="196"/>
      <c r="J173" s="235"/>
      <c r="K173" s="251" t="str">
        <f t="shared" si="20"/>
        <v/>
      </c>
      <c r="L173" s="218"/>
      <c r="M173" s="219"/>
      <c r="N173" s="219"/>
      <c r="O173" s="220"/>
      <c r="P173" s="196"/>
      <c r="Q173" s="183"/>
      <c r="R173" s="942"/>
      <c r="S173" s="943"/>
      <c r="T173" s="944"/>
      <c r="U173" s="806">
        <f>_xlfn.IFNA(IF($A173="Layered-Over",INDEX('Wage Grid'!$D$14:$D$80,MATCH($B173,ListBargainingUnit,0)),IF($C173=0,INDEX('Wage Grid'!$C$14:$C$80,MATCH($B173,ListBargainingUnit,0)),$C173)),0)</f>
        <v>0</v>
      </c>
      <c r="V173" s="806">
        <f>_xlfn.IFNA(IF($A173="Layered-Over",INDEX('Wage Grid'!$D$14:$D$80,MATCH($D173,ListBargainingUnit,0)),IF($E173=0,INDEX('Wage Grid'!$C$14:$C$80,MATCH($D173,ListBargainingUnit,0)),$E173)),0)</f>
        <v>0</v>
      </c>
      <c r="W173" s="806">
        <f t="shared" si="19"/>
        <v>0</v>
      </c>
      <c r="X173" s="353">
        <f>IFERROR(IF(AND($A173="Layered-Over", OR($W173="14-P",$W173="15-P",$W173="16-P",$W173="17-P",$W173="18-P",$W173="19-P",$W173="20-P")),
      INDEX('Wage Grid'!M$14:M$20, MATCH(W173, ListLayeredOverParaproGridLevel, 0)),
      INDEX('Wage Grid'!G$14:G$56, MATCH(W173, ListGridLevel, 0))), 0)</f>
        <v>0</v>
      </c>
      <c r="Y173" s="353">
        <f>IFERROR(IF(AND($A173="Layered-Over", OR($W173="14-P",$W173="15-P",$W173="16-P",$W173="17-P",$W173="18-P",$W173="19-P",$W173="20-P")),
      INDEX('Wage Grid'!N$14:N$20, MATCH($W173, ListLayeredOverParaproGridLevel, 0)),
      INDEX('Wage Grid'!H$14:H$56, MATCH($W173, ListGridLevel, 0))), 0)</f>
        <v>0</v>
      </c>
      <c r="Z173" s="353">
        <f>IFERROR(IF(AND($A173="Layered-Over", OR($W173="14-P",$W173="15-P",$W173="16-P",$W173="17-P",$W173="18-P",$W173="19-P",$W173="20-P")),
      INDEX('Wage Grid'!O$14:O$20, MATCH($W173, ListLayeredOverParaproGridLevel, 0)),
      INDEX('Wage Grid'!I$14:I$56, MATCH($W173, ListGridLevel, 0))), 0)</f>
        <v>0</v>
      </c>
      <c r="AA173" s="353">
        <f>IFERROR(IF(AND($A173="Layered-Over", OR($W173="14-P",$W173="15-P",$W173="16-P",$W173="17-P",$W173="18-P",$W173="19-P",$W173="20-P")),
      INDEX('Wage Grid'!P$14:P$20, MATCH($W173, ListLayeredOverParaproGridLevel, 0)),
      INDEX('Wage Grid'!J$14:J$56, MATCH($W173, ListGridLevel, 0))), 0)</f>
        <v>0</v>
      </c>
      <c r="AB173" s="353">
        <f t="shared" si="16"/>
        <v>0</v>
      </c>
      <c r="AC173" s="353">
        <f t="shared" si="17"/>
        <v>0</v>
      </c>
    </row>
    <row r="174" spans="1:29" ht="15" customHeight="1" x14ac:dyDescent="0.25">
      <c r="A174" s="244"/>
      <c r="B174" s="63"/>
      <c r="C174" s="245"/>
      <c r="D174" s="69"/>
      <c r="E174" s="246"/>
      <c r="F174" s="850" t="str">
        <f t="shared" si="18"/>
        <v/>
      </c>
      <c r="G174" s="847"/>
      <c r="H174" s="246"/>
      <c r="I174" s="196"/>
      <c r="J174" s="235"/>
      <c r="K174" s="251" t="str">
        <f t="shared" si="20"/>
        <v/>
      </c>
      <c r="L174" s="218"/>
      <c r="M174" s="219"/>
      <c r="N174" s="219"/>
      <c r="O174" s="220"/>
      <c r="P174" s="196"/>
      <c r="Q174" s="183"/>
      <c r="R174" s="942"/>
      <c r="S174" s="943"/>
      <c r="T174" s="944"/>
      <c r="U174" s="806">
        <f>_xlfn.IFNA(IF($A174="Layered-Over",INDEX('Wage Grid'!$D$14:$D$80,MATCH($B174,ListBargainingUnit,0)),IF($C174=0,INDEX('Wage Grid'!$C$14:$C$80,MATCH($B174,ListBargainingUnit,0)),$C174)),0)</f>
        <v>0</v>
      </c>
      <c r="V174" s="806">
        <f>_xlfn.IFNA(IF($A174="Layered-Over",INDEX('Wage Grid'!$D$14:$D$80,MATCH($D174,ListBargainingUnit,0)),IF($E174=0,INDEX('Wage Grid'!$C$14:$C$80,MATCH($D174,ListBargainingUnit,0)),$E174)),0)</f>
        <v>0</v>
      </c>
      <c r="W174" s="806">
        <f t="shared" si="19"/>
        <v>0</v>
      </c>
      <c r="X174" s="353">
        <f>IFERROR(IF(AND($A174="Layered-Over", OR($W174="14-P",$W174="15-P",$W174="16-P",$W174="17-P",$W174="18-P",$W174="19-P",$W174="20-P")),
      INDEX('Wage Grid'!M$14:M$20, MATCH(W174, ListLayeredOverParaproGridLevel, 0)),
      INDEX('Wage Grid'!G$14:G$56, MATCH(W174, ListGridLevel, 0))), 0)</f>
        <v>0</v>
      </c>
      <c r="Y174" s="353">
        <f>IFERROR(IF(AND($A174="Layered-Over", OR($W174="14-P",$W174="15-P",$W174="16-P",$W174="17-P",$W174="18-P",$W174="19-P",$W174="20-P")),
      INDEX('Wage Grid'!N$14:N$20, MATCH($W174, ListLayeredOverParaproGridLevel, 0)),
      INDEX('Wage Grid'!H$14:H$56, MATCH($W174, ListGridLevel, 0))), 0)</f>
        <v>0</v>
      </c>
      <c r="Z174" s="353">
        <f>IFERROR(IF(AND($A174="Layered-Over", OR($W174="14-P",$W174="15-P",$W174="16-P",$W174="17-P",$W174="18-P",$W174="19-P",$W174="20-P")),
      INDEX('Wage Grid'!O$14:O$20, MATCH($W174, ListLayeredOverParaproGridLevel, 0)),
      INDEX('Wage Grid'!I$14:I$56, MATCH($W174, ListGridLevel, 0))), 0)</f>
        <v>0</v>
      </c>
      <c r="AA174" s="353">
        <f>IFERROR(IF(AND($A174="Layered-Over", OR($W174="14-P",$W174="15-P",$W174="16-P",$W174="17-P",$W174="18-P",$W174="19-P",$W174="20-P")),
      INDEX('Wage Grid'!P$14:P$20, MATCH($W174, ListLayeredOverParaproGridLevel, 0)),
      INDEX('Wage Grid'!J$14:J$56, MATCH($W174, ListGridLevel, 0))), 0)</f>
        <v>0</v>
      </c>
      <c r="AB174" s="353">
        <f t="shared" si="16"/>
        <v>0</v>
      </c>
      <c r="AC174" s="353">
        <f t="shared" si="17"/>
        <v>0</v>
      </c>
    </row>
    <row r="175" spans="1:29" ht="15" customHeight="1" x14ac:dyDescent="0.25">
      <c r="A175" s="244"/>
      <c r="B175" s="63"/>
      <c r="C175" s="245"/>
      <c r="D175" s="69"/>
      <c r="E175" s="246"/>
      <c r="F175" s="850" t="str">
        <f t="shared" si="18"/>
        <v/>
      </c>
      <c r="G175" s="847"/>
      <c r="H175" s="246"/>
      <c r="I175" s="196"/>
      <c r="J175" s="235"/>
      <c r="K175" s="251" t="str">
        <f t="shared" si="20"/>
        <v/>
      </c>
      <c r="L175" s="218"/>
      <c r="M175" s="219"/>
      <c r="N175" s="219"/>
      <c r="O175" s="220"/>
      <c r="P175" s="196"/>
      <c r="Q175" s="183"/>
      <c r="R175" s="942"/>
      <c r="S175" s="943"/>
      <c r="T175" s="944"/>
      <c r="U175" s="806">
        <f>_xlfn.IFNA(IF($A175="Layered-Over",INDEX('Wage Grid'!$D$14:$D$80,MATCH($B175,ListBargainingUnit,0)),IF($C175=0,INDEX('Wage Grid'!$C$14:$C$80,MATCH($B175,ListBargainingUnit,0)),$C175)),0)</f>
        <v>0</v>
      </c>
      <c r="V175" s="806">
        <f>_xlfn.IFNA(IF($A175="Layered-Over",INDEX('Wage Grid'!$D$14:$D$80,MATCH($D175,ListBargainingUnit,0)),IF($E175=0,INDEX('Wage Grid'!$C$14:$C$80,MATCH($D175,ListBargainingUnit,0)),$E175)),0)</f>
        <v>0</v>
      </c>
      <c r="W175" s="806">
        <f t="shared" si="19"/>
        <v>0</v>
      </c>
      <c r="X175" s="353">
        <f>IFERROR(IF(AND($A175="Layered-Over", OR($W175="14-P",$W175="15-P",$W175="16-P",$W175="17-P",$W175="18-P",$W175="19-P",$W175="20-P")),
      INDEX('Wage Grid'!M$14:M$20, MATCH(W175, ListLayeredOverParaproGridLevel, 0)),
      INDEX('Wage Grid'!G$14:G$56, MATCH(W175, ListGridLevel, 0))), 0)</f>
        <v>0</v>
      </c>
      <c r="Y175" s="353">
        <f>IFERROR(IF(AND($A175="Layered-Over", OR($W175="14-P",$W175="15-P",$W175="16-P",$W175="17-P",$W175="18-P",$W175="19-P",$W175="20-P")),
      INDEX('Wage Grid'!N$14:N$20, MATCH($W175, ListLayeredOverParaproGridLevel, 0)),
      INDEX('Wage Grid'!H$14:H$56, MATCH($W175, ListGridLevel, 0))), 0)</f>
        <v>0</v>
      </c>
      <c r="Z175" s="353">
        <f>IFERROR(IF(AND($A175="Layered-Over", OR($W175="14-P",$W175="15-P",$W175="16-P",$W175="17-P",$W175="18-P",$W175="19-P",$W175="20-P")),
      INDEX('Wage Grid'!O$14:O$20, MATCH($W175, ListLayeredOverParaproGridLevel, 0)),
      INDEX('Wage Grid'!I$14:I$56, MATCH($W175, ListGridLevel, 0))), 0)</f>
        <v>0</v>
      </c>
      <c r="AA175" s="353">
        <f>IFERROR(IF(AND($A175="Layered-Over", OR($W175="14-P",$W175="15-P",$W175="16-P",$W175="17-P",$W175="18-P",$W175="19-P",$W175="20-P")),
      INDEX('Wage Grid'!P$14:P$20, MATCH($W175, ListLayeredOverParaproGridLevel, 0)),
      INDEX('Wage Grid'!J$14:J$56, MATCH($W175, ListGridLevel, 0))), 0)</f>
        <v>0</v>
      </c>
      <c r="AB175" s="353">
        <f t="shared" si="16"/>
        <v>0</v>
      </c>
      <c r="AC175" s="353">
        <f t="shared" si="17"/>
        <v>0</v>
      </c>
    </row>
    <row r="176" spans="1:29" ht="15" customHeight="1" x14ac:dyDescent="0.25">
      <c r="A176" s="244"/>
      <c r="B176" s="63"/>
      <c r="C176" s="245"/>
      <c r="D176" s="69"/>
      <c r="E176" s="246"/>
      <c r="F176" s="850" t="str">
        <f t="shared" si="18"/>
        <v/>
      </c>
      <c r="G176" s="847"/>
      <c r="H176" s="246"/>
      <c r="I176" s="196"/>
      <c r="J176" s="235"/>
      <c r="K176" s="251" t="str">
        <f t="shared" si="20"/>
        <v/>
      </c>
      <c r="L176" s="218"/>
      <c r="M176" s="219"/>
      <c r="N176" s="219"/>
      <c r="O176" s="220"/>
      <c r="P176" s="196"/>
      <c r="Q176" s="183"/>
      <c r="R176" s="942"/>
      <c r="S176" s="943"/>
      <c r="T176" s="944"/>
      <c r="U176" s="806">
        <f>_xlfn.IFNA(IF($A176="Layered-Over",INDEX('Wage Grid'!$D$14:$D$80,MATCH($B176,ListBargainingUnit,0)),IF($C176=0,INDEX('Wage Grid'!$C$14:$C$80,MATCH($B176,ListBargainingUnit,0)),$C176)),0)</f>
        <v>0</v>
      </c>
      <c r="V176" s="806">
        <f>_xlfn.IFNA(IF($A176="Layered-Over",INDEX('Wage Grid'!$D$14:$D$80,MATCH($D176,ListBargainingUnit,0)),IF($E176=0,INDEX('Wage Grid'!$C$14:$C$80,MATCH($D176,ListBargainingUnit,0)),$E176)),0)</f>
        <v>0</v>
      </c>
      <c r="W176" s="806">
        <f t="shared" si="19"/>
        <v>0</v>
      </c>
      <c r="X176" s="353">
        <f>IFERROR(IF(AND($A176="Layered-Over", OR($W176="14-P",$W176="15-P",$W176="16-P",$W176="17-P",$W176="18-P",$W176="19-P",$W176="20-P")),
      INDEX('Wage Grid'!M$14:M$20, MATCH(W176, ListLayeredOverParaproGridLevel, 0)),
      INDEX('Wage Grid'!G$14:G$56, MATCH(W176, ListGridLevel, 0))), 0)</f>
        <v>0</v>
      </c>
      <c r="Y176" s="353">
        <f>IFERROR(IF(AND($A176="Layered-Over", OR($W176="14-P",$W176="15-P",$W176="16-P",$W176="17-P",$W176="18-P",$W176="19-P",$W176="20-P")),
      INDEX('Wage Grid'!N$14:N$20, MATCH($W176, ListLayeredOverParaproGridLevel, 0)),
      INDEX('Wage Grid'!H$14:H$56, MATCH($W176, ListGridLevel, 0))), 0)</f>
        <v>0</v>
      </c>
      <c r="Z176" s="353">
        <f>IFERROR(IF(AND($A176="Layered-Over", OR($W176="14-P",$W176="15-P",$W176="16-P",$W176="17-P",$W176="18-P",$W176="19-P",$W176="20-P")),
      INDEX('Wage Grid'!O$14:O$20, MATCH($W176, ListLayeredOverParaproGridLevel, 0)),
      INDEX('Wage Grid'!I$14:I$56, MATCH($W176, ListGridLevel, 0))), 0)</f>
        <v>0</v>
      </c>
      <c r="AA176" s="353">
        <f>IFERROR(IF(AND($A176="Layered-Over", OR($W176="14-P",$W176="15-P",$W176="16-P",$W176="17-P",$W176="18-P",$W176="19-P",$W176="20-P")),
      INDEX('Wage Grid'!P$14:P$20, MATCH($W176, ListLayeredOverParaproGridLevel, 0)),
      INDEX('Wage Grid'!J$14:J$56, MATCH($W176, ListGridLevel, 0))), 0)</f>
        <v>0</v>
      </c>
      <c r="AB176" s="353">
        <f t="shared" si="16"/>
        <v>0</v>
      </c>
      <c r="AC176" s="353">
        <f t="shared" si="17"/>
        <v>0</v>
      </c>
    </row>
    <row r="177" spans="1:29" ht="15" customHeight="1" x14ac:dyDescent="0.25">
      <c r="A177" s="244"/>
      <c r="B177" s="63"/>
      <c r="C177" s="245"/>
      <c r="D177" s="69"/>
      <c r="E177" s="246"/>
      <c r="F177" s="850" t="str">
        <f t="shared" si="18"/>
        <v/>
      </c>
      <c r="G177" s="847"/>
      <c r="H177" s="246"/>
      <c r="I177" s="196"/>
      <c r="J177" s="235"/>
      <c r="K177" s="251" t="str">
        <f t="shared" si="20"/>
        <v/>
      </c>
      <c r="L177" s="218"/>
      <c r="M177" s="219"/>
      <c r="N177" s="219"/>
      <c r="O177" s="220"/>
      <c r="P177" s="196"/>
      <c r="Q177" s="183"/>
      <c r="R177" s="942"/>
      <c r="S177" s="943"/>
      <c r="T177" s="944"/>
      <c r="U177" s="806">
        <f>_xlfn.IFNA(IF($A177="Layered-Over",INDEX('Wage Grid'!$D$14:$D$80,MATCH($B177,ListBargainingUnit,0)),IF($C177=0,INDEX('Wage Grid'!$C$14:$C$80,MATCH($B177,ListBargainingUnit,0)),$C177)),0)</f>
        <v>0</v>
      </c>
      <c r="V177" s="806">
        <f>_xlfn.IFNA(IF($A177="Layered-Over",INDEX('Wage Grid'!$D$14:$D$80,MATCH($D177,ListBargainingUnit,0)),IF($E177=0,INDEX('Wage Grid'!$C$14:$C$80,MATCH($D177,ListBargainingUnit,0)),$E177)),0)</f>
        <v>0</v>
      </c>
      <c r="W177" s="806">
        <f t="shared" si="19"/>
        <v>0</v>
      </c>
      <c r="X177" s="353">
        <f>IFERROR(IF(AND($A177="Layered-Over", OR($W177="14-P",$W177="15-P",$W177="16-P",$W177="17-P",$W177="18-P",$W177="19-P",$W177="20-P")),
      INDEX('Wage Grid'!M$14:M$20, MATCH(W177, ListLayeredOverParaproGridLevel, 0)),
      INDEX('Wage Grid'!G$14:G$56, MATCH(W177, ListGridLevel, 0))), 0)</f>
        <v>0</v>
      </c>
      <c r="Y177" s="353">
        <f>IFERROR(IF(AND($A177="Layered-Over", OR($W177="14-P",$W177="15-P",$W177="16-P",$W177="17-P",$W177="18-P",$W177="19-P",$W177="20-P")),
      INDEX('Wage Grid'!N$14:N$20, MATCH($W177, ListLayeredOverParaproGridLevel, 0)),
      INDEX('Wage Grid'!H$14:H$56, MATCH($W177, ListGridLevel, 0))), 0)</f>
        <v>0</v>
      </c>
      <c r="Z177" s="353">
        <f>IFERROR(IF(AND($A177="Layered-Over", OR($W177="14-P",$W177="15-P",$W177="16-P",$W177="17-P",$W177="18-P",$W177="19-P",$W177="20-P")),
      INDEX('Wage Grid'!O$14:O$20, MATCH($W177, ListLayeredOverParaproGridLevel, 0)),
      INDEX('Wage Grid'!I$14:I$56, MATCH($W177, ListGridLevel, 0))), 0)</f>
        <v>0</v>
      </c>
      <c r="AA177" s="353">
        <f>IFERROR(IF(AND($A177="Layered-Over", OR($W177="14-P",$W177="15-P",$W177="16-P",$W177="17-P",$W177="18-P",$W177="19-P",$W177="20-P")),
      INDEX('Wage Grid'!P$14:P$20, MATCH($W177, ListLayeredOverParaproGridLevel, 0)),
      INDEX('Wage Grid'!J$14:J$56, MATCH($W177, ListGridLevel, 0))), 0)</f>
        <v>0</v>
      </c>
      <c r="AB177" s="353">
        <f t="shared" ref="AB177:AB196" si="21">I177*J177</f>
        <v>0</v>
      </c>
      <c r="AC177" s="353">
        <f t="shared" ref="AC177:AC196" si="22">SUM(L177*X177,M177*Y177,N177*Z177,O177*AA177+P177*Q177)</f>
        <v>0</v>
      </c>
    </row>
    <row r="178" spans="1:29" ht="15" customHeight="1" x14ac:dyDescent="0.25">
      <c r="A178" s="244"/>
      <c r="B178" s="63"/>
      <c r="C178" s="245"/>
      <c r="D178" s="69"/>
      <c r="E178" s="246"/>
      <c r="F178" s="850" t="str">
        <f t="shared" si="18"/>
        <v/>
      </c>
      <c r="G178" s="847"/>
      <c r="H178" s="246"/>
      <c r="I178" s="196"/>
      <c r="J178" s="235"/>
      <c r="K178" s="251" t="str">
        <f t="shared" si="20"/>
        <v/>
      </c>
      <c r="L178" s="218"/>
      <c r="M178" s="219"/>
      <c r="N178" s="219"/>
      <c r="O178" s="220"/>
      <c r="P178" s="196"/>
      <c r="Q178" s="183"/>
      <c r="R178" s="942"/>
      <c r="S178" s="943"/>
      <c r="T178" s="944"/>
      <c r="U178" s="806">
        <f>_xlfn.IFNA(IF($A178="Layered-Over",INDEX('Wage Grid'!$D$14:$D$80,MATCH($B178,ListBargainingUnit,0)),IF($C178=0,INDEX('Wage Grid'!$C$14:$C$80,MATCH($B178,ListBargainingUnit,0)),$C178)),0)</f>
        <v>0</v>
      </c>
      <c r="V178" s="806">
        <f>_xlfn.IFNA(IF($A178="Layered-Over",INDEX('Wage Grid'!$D$14:$D$80,MATCH($D178,ListBargainingUnit,0)),IF($E178=0,INDEX('Wage Grid'!$C$14:$C$80,MATCH($D178,ListBargainingUnit,0)),$E178)),0)</f>
        <v>0</v>
      </c>
      <c r="W178" s="806">
        <f t="shared" si="19"/>
        <v>0</v>
      </c>
      <c r="X178" s="353">
        <f>IFERROR(IF(AND($A178="Layered-Over", OR($W178="14-P",$W178="15-P",$W178="16-P",$W178="17-P",$W178="18-P",$W178="19-P",$W178="20-P")),
      INDEX('Wage Grid'!M$14:M$20, MATCH(W178, ListLayeredOverParaproGridLevel, 0)),
      INDEX('Wage Grid'!G$14:G$56, MATCH(W178, ListGridLevel, 0))), 0)</f>
        <v>0</v>
      </c>
      <c r="Y178" s="353">
        <f>IFERROR(IF(AND($A178="Layered-Over", OR($W178="14-P",$W178="15-P",$W178="16-P",$W178="17-P",$W178="18-P",$W178="19-P",$W178="20-P")),
      INDEX('Wage Grid'!N$14:N$20, MATCH($W178, ListLayeredOverParaproGridLevel, 0)),
      INDEX('Wage Grid'!H$14:H$56, MATCH($W178, ListGridLevel, 0))), 0)</f>
        <v>0</v>
      </c>
      <c r="Z178" s="353">
        <f>IFERROR(IF(AND($A178="Layered-Over", OR($W178="14-P",$W178="15-P",$W178="16-P",$W178="17-P",$W178="18-P",$W178="19-P",$W178="20-P")),
      INDEX('Wage Grid'!O$14:O$20, MATCH($W178, ListLayeredOverParaproGridLevel, 0)),
      INDEX('Wage Grid'!I$14:I$56, MATCH($W178, ListGridLevel, 0))), 0)</f>
        <v>0</v>
      </c>
      <c r="AA178" s="353">
        <f>IFERROR(IF(AND($A178="Layered-Over", OR($W178="14-P",$W178="15-P",$W178="16-P",$W178="17-P",$W178="18-P",$W178="19-P",$W178="20-P")),
      INDEX('Wage Grid'!P$14:P$20, MATCH($W178, ListLayeredOverParaproGridLevel, 0)),
      INDEX('Wage Grid'!J$14:J$56, MATCH($W178, ListGridLevel, 0))), 0)</f>
        <v>0</v>
      </c>
      <c r="AB178" s="353">
        <f t="shared" si="21"/>
        <v>0</v>
      </c>
      <c r="AC178" s="353">
        <f t="shared" si="22"/>
        <v>0</v>
      </c>
    </row>
    <row r="179" spans="1:29" ht="15" customHeight="1" x14ac:dyDescent="0.25">
      <c r="A179" s="244"/>
      <c r="B179" s="63"/>
      <c r="C179" s="245"/>
      <c r="D179" s="69"/>
      <c r="E179" s="246"/>
      <c r="F179" s="850" t="str">
        <f t="shared" si="18"/>
        <v/>
      </c>
      <c r="G179" s="847"/>
      <c r="H179" s="246"/>
      <c r="I179" s="196"/>
      <c r="J179" s="235"/>
      <c r="K179" s="251" t="str">
        <f t="shared" si="20"/>
        <v/>
      </c>
      <c r="L179" s="218"/>
      <c r="M179" s="219"/>
      <c r="N179" s="219"/>
      <c r="O179" s="220"/>
      <c r="P179" s="196"/>
      <c r="Q179" s="183"/>
      <c r="R179" s="942"/>
      <c r="S179" s="943"/>
      <c r="T179" s="944"/>
      <c r="U179" s="806">
        <f>_xlfn.IFNA(IF($A179="Layered-Over",INDEX('Wage Grid'!$D$14:$D$80,MATCH($B179,ListBargainingUnit,0)),IF($C179=0,INDEX('Wage Grid'!$C$14:$C$80,MATCH($B179,ListBargainingUnit,0)),$C179)),0)</f>
        <v>0</v>
      </c>
      <c r="V179" s="806">
        <f>_xlfn.IFNA(IF($A179="Layered-Over",INDEX('Wage Grid'!$D$14:$D$80,MATCH($D179,ListBargainingUnit,0)),IF($E179=0,INDEX('Wage Grid'!$C$14:$C$80,MATCH($D179,ListBargainingUnit,0)),$E179)),0)</f>
        <v>0</v>
      </c>
      <c r="W179" s="806">
        <f t="shared" si="19"/>
        <v>0</v>
      </c>
      <c r="X179" s="353">
        <f>IFERROR(IF(AND($A179="Layered-Over", OR($W179="14-P",$W179="15-P",$W179="16-P",$W179="17-P",$W179="18-P",$W179="19-P",$W179="20-P")),
      INDEX('Wage Grid'!M$14:M$20, MATCH(W179, ListLayeredOverParaproGridLevel, 0)),
      INDEX('Wage Grid'!G$14:G$56, MATCH(W179, ListGridLevel, 0))), 0)</f>
        <v>0</v>
      </c>
      <c r="Y179" s="353">
        <f>IFERROR(IF(AND($A179="Layered-Over", OR($W179="14-P",$W179="15-P",$W179="16-P",$W179="17-P",$W179="18-P",$W179="19-P",$W179="20-P")),
      INDEX('Wage Grid'!N$14:N$20, MATCH($W179, ListLayeredOverParaproGridLevel, 0)),
      INDEX('Wage Grid'!H$14:H$56, MATCH($W179, ListGridLevel, 0))), 0)</f>
        <v>0</v>
      </c>
      <c r="Z179" s="353">
        <f>IFERROR(IF(AND($A179="Layered-Over", OR($W179="14-P",$W179="15-P",$W179="16-P",$W179="17-P",$W179="18-P",$W179="19-P",$W179="20-P")),
      INDEX('Wage Grid'!O$14:O$20, MATCH($W179, ListLayeredOverParaproGridLevel, 0)),
      INDEX('Wage Grid'!I$14:I$56, MATCH($W179, ListGridLevel, 0))), 0)</f>
        <v>0</v>
      </c>
      <c r="AA179" s="353">
        <f>IFERROR(IF(AND($A179="Layered-Over", OR($W179="14-P",$W179="15-P",$W179="16-P",$W179="17-P",$W179="18-P",$W179="19-P",$W179="20-P")),
      INDEX('Wage Grid'!P$14:P$20, MATCH($W179, ListLayeredOverParaproGridLevel, 0)),
      INDEX('Wage Grid'!J$14:J$56, MATCH($W179, ListGridLevel, 0))), 0)</f>
        <v>0</v>
      </c>
      <c r="AB179" s="353">
        <f t="shared" si="21"/>
        <v>0</v>
      </c>
      <c r="AC179" s="353">
        <f t="shared" si="22"/>
        <v>0</v>
      </c>
    </row>
    <row r="180" spans="1:29" ht="15" customHeight="1" x14ac:dyDescent="0.25">
      <c r="A180" s="244"/>
      <c r="B180" s="63"/>
      <c r="C180" s="245"/>
      <c r="D180" s="69"/>
      <c r="E180" s="246"/>
      <c r="F180" s="850" t="str">
        <f t="shared" si="18"/>
        <v/>
      </c>
      <c r="G180" s="847"/>
      <c r="H180" s="246"/>
      <c r="I180" s="196"/>
      <c r="J180" s="235"/>
      <c r="K180" s="251" t="str">
        <f t="shared" si="20"/>
        <v/>
      </c>
      <c r="L180" s="218"/>
      <c r="M180" s="219"/>
      <c r="N180" s="219"/>
      <c r="O180" s="220"/>
      <c r="P180" s="196"/>
      <c r="Q180" s="183"/>
      <c r="R180" s="942"/>
      <c r="S180" s="943"/>
      <c r="T180" s="944"/>
      <c r="U180" s="806">
        <f>_xlfn.IFNA(IF($A180="Layered-Over",INDEX('Wage Grid'!$D$14:$D$80,MATCH($B180,ListBargainingUnit,0)),IF($C180=0,INDEX('Wage Grid'!$C$14:$C$80,MATCH($B180,ListBargainingUnit,0)),$C180)),0)</f>
        <v>0</v>
      </c>
      <c r="V180" s="806">
        <f>_xlfn.IFNA(IF($A180="Layered-Over",INDEX('Wage Grid'!$D$14:$D$80,MATCH($D180,ListBargainingUnit,0)),IF($E180=0,INDEX('Wage Grid'!$C$14:$C$80,MATCH($D180,ListBargainingUnit,0)),$E180)),0)</f>
        <v>0</v>
      </c>
      <c r="W180" s="806">
        <f t="shared" si="19"/>
        <v>0</v>
      </c>
      <c r="X180" s="353">
        <f>IFERROR(IF(AND($A180="Layered-Over", OR($W180="14-P",$W180="15-P",$W180="16-P",$W180="17-P",$W180="18-P",$W180="19-P",$W180="20-P")),
      INDEX('Wage Grid'!M$14:M$20, MATCH(W180, ListLayeredOverParaproGridLevel, 0)),
      INDEX('Wage Grid'!G$14:G$56, MATCH(W180, ListGridLevel, 0))), 0)</f>
        <v>0</v>
      </c>
      <c r="Y180" s="353">
        <f>IFERROR(IF(AND($A180="Layered-Over", OR($W180="14-P",$W180="15-P",$W180="16-P",$W180="17-P",$W180="18-P",$W180="19-P",$W180="20-P")),
      INDEX('Wage Grid'!N$14:N$20, MATCH($W180, ListLayeredOverParaproGridLevel, 0)),
      INDEX('Wage Grid'!H$14:H$56, MATCH($W180, ListGridLevel, 0))), 0)</f>
        <v>0</v>
      </c>
      <c r="Z180" s="353">
        <f>IFERROR(IF(AND($A180="Layered-Over", OR($W180="14-P",$W180="15-P",$W180="16-P",$W180="17-P",$W180="18-P",$W180="19-P",$W180="20-P")),
      INDEX('Wage Grid'!O$14:O$20, MATCH($W180, ListLayeredOverParaproGridLevel, 0)),
      INDEX('Wage Grid'!I$14:I$56, MATCH($W180, ListGridLevel, 0))), 0)</f>
        <v>0</v>
      </c>
      <c r="AA180" s="353">
        <f>IFERROR(IF(AND($A180="Layered-Over", OR($W180="14-P",$W180="15-P",$W180="16-P",$W180="17-P",$W180="18-P",$W180="19-P",$W180="20-P")),
      INDEX('Wage Grid'!P$14:P$20, MATCH($W180, ListLayeredOverParaproGridLevel, 0)),
      INDEX('Wage Grid'!J$14:J$56, MATCH($W180, ListGridLevel, 0))), 0)</f>
        <v>0</v>
      </c>
      <c r="AB180" s="353">
        <f t="shared" si="21"/>
        <v>0</v>
      </c>
      <c r="AC180" s="353">
        <f t="shared" si="22"/>
        <v>0</v>
      </c>
    </row>
    <row r="181" spans="1:29" ht="15" customHeight="1" x14ac:dyDescent="0.25">
      <c r="A181" s="244"/>
      <c r="B181" s="63"/>
      <c r="C181" s="245"/>
      <c r="D181" s="69"/>
      <c r="E181" s="246"/>
      <c r="F181" s="850" t="str">
        <f t="shared" si="18"/>
        <v/>
      </c>
      <c r="G181" s="847"/>
      <c r="H181" s="246"/>
      <c r="I181" s="196"/>
      <c r="J181" s="235"/>
      <c r="K181" s="251" t="str">
        <f t="shared" si="20"/>
        <v/>
      </c>
      <c r="L181" s="218"/>
      <c r="M181" s="219"/>
      <c r="N181" s="219"/>
      <c r="O181" s="220"/>
      <c r="P181" s="196"/>
      <c r="Q181" s="183"/>
      <c r="R181" s="942"/>
      <c r="S181" s="943"/>
      <c r="T181" s="944"/>
      <c r="U181" s="806">
        <f>_xlfn.IFNA(IF($A181="Layered-Over",INDEX('Wage Grid'!$D$14:$D$80,MATCH($B181,ListBargainingUnit,0)),IF($C181=0,INDEX('Wage Grid'!$C$14:$C$80,MATCH($B181,ListBargainingUnit,0)),$C181)),0)</f>
        <v>0</v>
      </c>
      <c r="V181" s="806">
        <f>_xlfn.IFNA(IF($A181="Layered-Over",INDEX('Wage Grid'!$D$14:$D$80,MATCH($D181,ListBargainingUnit,0)),IF($E181=0,INDEX('Wage Grid'!$C$14:$C$80,MATCH($D181,ListBargainingUnit,0)),$E181)),0)</f>
        <v>0</v>
      </c>
      <c r="W181" s="806">
        <f t="shared" si="19"/>
        <v>0</v>
      </c>
      <c r="X181" s="353">
        <f>IFERROR(IF(AND($A181="Layered-Over", OR($W181="14-P",$W181="15-P",$W181="16-P",$W181="17-P",$W181="18-P",$W181="19-P",$W181="20-P")),
      INDEX('Wage Grid'!M$14:M$20, MATCH(W181, ListLayeredOverParaproGridLevel, 0)),
      INDEX('Wage Grid'!G$14:G$56, MATCH(W181, ListGridLevel, 0))), 0)</f>
        <v>0</v>
      </c>
      <c r="Y181" s="353">
        <f>IFERROR(IF(AND($A181="Layered-Over", OR($W181="14-P",$W181="15-P",$W181="16-P",$W181="17-P",$W181="18-P",$W181="19-P",$W181="20-P")),
      INDEX('Wage Grid'!N$14:N$20, MATCH($W181, ListLayeredOverParaproGridLevel, 0)),
      INDEX('Wage Grid'!H$14:H$56, MATCH($W181, ListGridLevel, 0))), 0)</f>
        <v>0</v>
      </c>
      <c r="Z181" s="353">
        <f>IFERROR(IF(AND($A181="Layered-Over", OR($W181="14-P",$W181="15-P",$W181="16-P",$W181="17-P",$W181="18-P",$W181="19-P",$W181="20-P")),
      INDEX('Wage Grid'!O$14:O$20, MATCH($W181, ListLayeredOverParaproGridLevel, 0)),
      INDEX('Wage Grid'!I$14:I$56, MATCH($W181, ListGridLevel, 0))), 0)</f>
        <v>0</v>
      </c>
      <c r="AA181" s="353">
        <f>IFERROR(IF(AND($A181="Layered-Over", OR($W181="14-P",$W181="15-P",$W181="16-P",$W181="17-P",$W181="18-P",$W181="19-P",$W181="20-P")),
      INDEX('Wage Grid'!P$14:P$20, MATCH($W181, ListLayeredOverParaproGridLevel, 0)),
      INDEX('Wage Grid'!J$14:J$56, MATCH($W181, ListGridLevel, 0))), 0)</f>
        <v>0</v>
      </c>
      <c r="AB181" s="353">
        <f t="shared" si="21"/>
        <v>0</v>
      </c>
      <c r="AC181" s="353">
        <f t="shared" si="22"/>
        <v>0</v>
      </c>
    </row>
    <row r="182" spans="1:29" ht="15" customHeight="1" x14ac:dyDescent="0.25">
      <c r="A182" s="244"/>
      <c r="B182" s="63"/>
      <c r="C182" s="245"/>
      <c r="D182" s="69"/>
      <c r="E182" s="246"/>
      <c r="F182" s="850" t="str">
        <f t="shared" si="18"/>
        <v/>
      </c>
      <c r="G182" s="847"/>
      <c r="H182" s="246"/>
      <c r="I182" s="196"/>
      <c r="J182" s="235"/>
      <c r="K182" s="251" t="str">
        <f t="shared" si="20"/>
        <v/>
      </c>
      <c r="L182" s="218"/>
      <c r="M182" s="219"/>
      <c r="N182" s="219"/>
      <c r="O182" s="220"/>
      <c r="P182" s="196"/>
      <c r="Q182" s="183"/>
      <c r="R182" s="942"/>
      <c r="S182" s="943"/>
      <c r="T182" s="944"/>
      <c r="U182" s="806">
        <f>_xlfn.IFNA(IF($A182="Layered-Over",INDEX('Wage Grid'!$D$14:$D$80,MATCH($B182,ListBargainingUnit,0)),IF($C182=0,INDEX('Wage Grid'!$C$14:$C$80,MATCH($B182,ListBargainingUnit,0)),$C182)),0)</f>
        <v>0</v>
      </c>
      <c r="V182" s="806">
        <f>_xlfn.IFNA(IF($A182="Layered-Over",INDEX('Wage Grid'!$D$14:$D$80,MATCH($D182,ListBargainingUnit,0)),IF($E182=0,INDEX('Wage Grid'!$C$14:$C$80,MATCH($D182,ListBargainingUnit,0)),$E182)),0)</f>
        <v>0</v>
      </c>
      <c r="W182" s="806">
        <f t="shared" si="19"/>
        <v>0</v>
      </c>
      <c r="X182" s="353">
        <f>IFERROR(IF(AND($A182="Layered-Over", OR($W182="14-P",$W182="15-P",$W182="16-P",$W182="17-P",$W182="18-P",$W182="19-P",$W182="20-P")),
      INDEX('Wage Grid'!M$14:M$20, MATCH(W182, ListLayeredOverParaproGridLevel, 0)),
      INDEX('Wage Grid'!G$14:G$56, MATCH(W182, ListGridLevel, 0))), 0)</f>
        <v>0</v>
      </c>
      <c r="Y182" s="353">
        <f>IFERROR(IF(AND($A182="Layered-Over", OR($W182="14-P",$W182="15-P",$W182="16-P",$W182="17-P",$W182="18-P",$W182="19-P",$W182="20-P")),
      INDEX('Wage Grid'!N$14:N$20, MATCH($W182, ListLayeredOverParaproGridLevel, 0)),
      INDEX('Wage Grid'!H$14:H$56, MATCH($W182, ListGridLevel, 0))), 0)</f>
        <v>0</v>
      </c>
      <c r="Z182" s="353">
        <f>IFERROR(IF(AND($A182="Layered-Over", OR($W182="14-P",$W182="15-P",$W182="16-P",$W182="17-P",$W182="18-P",$W182="19-P",$W182="20-P")),
      INDEX('Wage Grid'!O$14:O$20, MATCH($W182, ListLayeredOverParaproGridLevel, 0)),
      INDEX('Wage Grid'!I$14:I$56, MATCH($W182, ListGridLevel, 0))), 0)</f>
        <v>0</v>
      </c>
      <c r="AA182" s="353">
        <f>IFERROR(IF(AND($A182="Layered-Over", OR($W182="14-P",$W182="15-P",$W182="16-P",$W182="17-P",$W182="18-P",$W182="19-P",$W182="20-P")),
      INDEX('Wage Grid'!P$14:P$20, MATCH($W182, ListLayeredOverParaproGridLevel, 0)),
      INDEX('Wage Grid'!J$14:J$56, MATCH($W182, ListGridLevel, 0))), 0)</f>
        <v>0</v>
      </c>
      <c r="AB182" s="353">
        <f t="shared" si="21"/>
        <v>0</v>
      </c>
      <c r="AC182" s="353">
        <f t="shared" si="22"/>
        <v>0</v>
      </c>
    </row>
    <row r="183" spans="1:29" ht="15" customHeight="1" x14ac:dyDescent="0.25">
      <c r="A183" s="244"/>
      <c r="B183" s="63"/>
      <c r="C183" s="245"/>
      <c r="D183" s="69"/>
      <c r="E183" s="246"/>
      <c r="F183" s="850" t="str">
        <f t="shared" si="18"/>
        <v/>
      </c>
      <c r="G183" s="847"/>
      <c r="H183" s="246"/>
      <c r="I183" s="196"/>
      <c r="J183" s="235"/>
      <c r="K183" s="251" t="str">
        <f t="shared" si="20"/>
        <v/>
      </c>
      <c r="L183" s="218"/>
      <c r="M183" s="219"/>
      <c r="N183" s="219"/>
      <c r="O183" s="220"/>
      <c r="P183" s="196"/>
      <c r="Q183" s="183"/>
      <c r="R183" s="942"/>
      <c r="S183" s="943"/>
      <c r="T183" s="944"/>
      <c r="U183" s="806">
        <f>_xlfn.IFNA(IF($A183="Layered-Over",INDEX('Wage Grid'!$D$14:$D$80,MATCH($B183,ListBargainingUnit,0)),IF($C183=0,INDEX('Wage Grid'!$C$14:$C$80,MATCH($B183,ListBargainingUnit,0)),$C183)),0)</f>
        <v>0</v>
      </c>
      <c r="V183" s="806">
        <f>_xlfn.IFNA(IF($A183="Layered-Over",INDEX('Wage Grid'!$D$14:$D$80,MATCH($D183,ListBargainingUnit,0)),IF($E183=0,INDEX('Wage Grid'!$C$14:$C$80,MATCH($D183,ListBargainingUnit,0)),$E183)),0)</f>
        <v>0</v>
      </c>
      <c r="W183" s="806">
        <f t="shared" si="19"/>
        <v>0</v>
      </c>
      <c r="X183" s="353">
        <f>IFERROR(IF(AND($A183="Layered-Over", OR($W183="14-P",$W183="15-P",$W183="16-P",$W183="17-P",$W183="18-P",$W183="19-P",$W183="20-P")),
      INDEX('Wage Grid'!M$14:M$20, MATCH(W183, ListLayeredOverParaproGridLevel, 0)),
      INDEX('Wage Grid'!G$14:G$56, MATCH(W183, ListGridLevel, 0))), 0)</f>
        <v>0</v>
      </c>
      <c r="Y183" s="353">
        <f>IFERROR(IF(AND($A183="Layered-Over", OR($W183="14-P",$W183="15-P",$W183="16-P",$W183="17-P",$W183="18-P",$W183="19-P",$W183="20-P")),
      INDEX('Wage Grid'!N$14:N$20, MATCH($W183, ListLayeredOverParaproGridLevel, 0)),
      INDEX('Wage Grid'!H$14:H$56, MATCH($W183, ListGridLevel, 0))), 0)</f>
        <v>0</v>
      </c>
      <c r="Z183" s="353">
        <f>IFERROR(IF(AND($A183="Layered-Over", OR($W183="14-P",$W183="15-P",$W183="16-P",$W183="17-P",$W183="18-P",$W183="19-P",$W183="20-P")),
      INDEX('Wage Grid'!O$14:O$20, MATCH($W183, ListLayeredOverParaproGridLevel, 0)),
      INDEX('Wage Grid'!I$14:I$56, MATCH($W183, ListGridLevel, 0))), 0)</f>
        <v>0</v>
      </c>
      <c r="AA183" s="353">
        <f>IFERROR(IF(AND($A183="Layered-Over", OR($W183="14-P",$W183="15-P",$W183="16-P",$W183="17-P",$W183="18-P",$W183="19-P",$W183="20-P")),
      INDEX('Wage Grid'!P$14:P$20, MATCH($W183, ListLayeredOverParaproGridLevel, 0)),
      INDEX('Wage Grid'!J$14:J$56, MATCH($W183, ListGridLevel, 0))), 0)</f>
        <v>0</v>
      </c>
      <c r="AB183" s="353">
        <f t="shared" si="21"/>
        <v>0</v>
      </c>
      <c r="AC183" s="353">
        <f t="shared" si="22"/>
        <v>0</v>
      </c>
    </row>
    <row r="184" spans="1:29" ht="15" customHeight="1" x14ac:dyDescent="0.25">
      <c r="A184" s="244"/>
      <c r="B184" s="63"/>
      <c r="C184" s="245"/>
      <c r="D184" s="69"/>
      <c r="E184" s="246"/>
      <c r="F184" s="850" t="str">
        <f t="shared" si="18"/>
        <v/>
      </c>
      <c r="G184" s="847"/>
      <c r="H184" s="246"/>
      <c r="I184" s="196"/>
      <c r="J184" s="235"/>
      <c r="K184" s="251" t="str">
        <f t="shared" si="20"/>
        <v/>
      </c>
      <c r="L184" s="218"/>
      <c r="M184" s="219"/>
      <c r="N184" s="219"/>
      <c r="O184" s="220"/>
      <c r="P184" s="196"/>
      <c r="Q184" s="183"/>
      <c r="R184" s="942"/>
      <c r="S184" s="943"/>
      <c r="T184" s="944"/>
      <c r="U184" s="806">
        <f>_xlfn.IFNA(IF($A184="Layered-Over",INDEX('Wage Grid'!$D$14:$D$80,MATCH($B184,ListBargainingUnit,0)),IF($C184=0,INDEX('Wage Grid'!$C$14:$C$80,MATCH($B184,ListBargainingUnit,0)),$C184)),0)</f>
        <v>0</v>
      </c>
      <c r="V184" s="806">
        <f>_xlfn.IFNA(IF($A184="Layered-Over",INDEX('Wage Grid'!$D$14:$D$80,MATCH($D184,ListBargainingUnit,0)),IF($E184=0,INDEX('Wage Grid'!$C$14:$C$80,MATCH($D184,ListBargainingUnit,0)),$E184)),0)</f>
        <v>0</v>
      </c>
      <c r="W184" s="806">
        <f t="shared" si="19"/>
        <v>0</v>
      </c>
      <c r="X184" s="353">
        <f>IFERROR(IF(AND($A184="Layered-Over", OR($W184="14-P",$W184="15-P",$W184="16-P",$W184="17-P",$W184="18-P",$W184="19-P",$W184="20-P")),
      INDEX('Wage Grid'!M$14:M$20, MATCH(W184, ListLayeredOverParaproGridLevel, 0)),
      INDEX('Wage Grid'!G$14:G$56, MATCH(W184, ListGridLevel, 0))), 0)</f>
        <v>0</v>
      </c>
      <c r="Y184" s="353">
        <f>IFERROR(IF(AND($A184="Layered-Over", OR($W184="14-P",$W184="15-P",$W184="16-P",$W184="17-P",$W184="18-P",$W184="19-P",$W184="20-P")),
      INDEX('Wage Grid'!N$14:N$20, MATCH($W184, ListLayeredOverParaproGridLevel, 0)),
      INDEX('Wage Grid'!H$14:H$56, MATCH($W184, ListGridLevel, 0))), 0)</f>
        <v>0</v>
      </c>
      <c r="Z184" s="353">
        <f>IFERROR(IF(AND($A184="Layered-Over", OR($W184="14-P",$W184="15-P",$W184="16-P",$W184="17-P",$W184="18-P",$W184="19-P",$W184="20-P")),
      INDEX('Wage Grid'!O$14:O$20, MATCH($W184, ListLayeredOverParaproGridLevel, 0)),
      INDEX('Wage Grid'!I$14:I$56, MATCH($W184, ListGridLevel, 0))), 0)</f>
        <v>0</v>
      </c>
      <c r="AA184" s="353">
        <f>IFERROR(IF(AND($A184="Layered-Over", OR($W184="14-P",$W184="15-P",$W184="16-P",$W184="17-P",$W184="18-P",$W184="19-P",$W184="20-P")),
      INDEX('Wage Grid'!P$14:P$20, MATCH($W184, ListLayeredOverParaproGridLevel, 0)),
      INDEX('Wage Grid'!J$14:J$56, MATCH($W184, ListGridLevel, 0))), 0)</f>
        <v>0</v>
      </c>
      <c r="AB184" s="353">
        <f t="shared" si="21"/>
        <v>0</v>
      </c>
      <c r="AC184" s="353">
        <f t="shared" si="22"/>
        <v>0</v>
      </c>
    </row>
    <row r="185" spans="1:29" ht="15" customHeight="1" x14ac:dyDescent="0.25">
      <c r="A185" s="244"/>
      <c r="B185" s="63"/>
      <c r="C185" s="245"/>
      <c r="D185" s="69"/>
      <c r="E185" s="246"/>
      <c r="F185" s="850" t="str">
        <f t="shared" si="18"/>
        <v/>
      </c>
      <c r="G185" s="847"/>
      <c r="H185" s="246"/>
      <c r="I185" s="196"/>
      <c r="J185" s="235"/>
      <c r="K185" s="251" t="str">
        <f t="shared" si="20"/>
        <v/>
      </c>
      <c r="L185" s="218"/>
      <c r="M185" s="219"/>
      <c r="N185" s="219"/>
      <c r="O185" s="220"/>
      <c r="P185" s="196"/>
      <c r="Q185" s="183"/>
      <c r="R185" s="942"/>
      <c r="S185" s="943"/>
      <c r="T185" s="944"/>
      <c r="U185" s="806">
        <f>_xlfn.IFNA(IF($A185="Layered-Over",INDEX('Wage Grid'!$D$14:$D$80,MATCH($B185,ListBargainingUnit,0)),IF($C185=0,INDEX('Wage Grid'!$C$14:$C$80,MATCH($B185,ListBargainingUnit,0)),$C185)),0)</f>
        <v>0</v>
      </c>
      <c r="V185" s="806">
        <f>_xlfn.IFNA(IF($A185="Layered-Over",INDEX('Wage Grid'!$D$14:$D$80,MATCH($D185,ListBargainingUnit,0)),IF($E185=0,INDEX('Wage Grid'!$C$14:$C$80,MATCH($D185,ListBargainingUnit,0)),$E185)),0)</f>
        <v>0</v>
      </c>
      <c r="W185" s="806">
        <f t="shared" si="19"/>
        <v>0</v>
      </c>
      <c r="X185" s="353">
        <f>IFERROR(IF(AND($A185="Layered-Over", OR($W185="14-P",$W185="15-P",$W185="16-P",$W185="17-P",$W185="18-P",$W185="19-P",$W185="20-P")),
      INDEX('Wage Grid'!M$14:M$20, MATCH(W185, ListLayeredOverParaproGridLevel, 0)),
      INDEX('Wage Grid'!G$14:G$56, MATCH(W185, ListGridLevel, 0))), 0)</f>
        <v>0</v>
      </c>
      <c r="Y185" s="353">
        <f>IFERROR(IF(AND($A185="Layered-Over", OR($W185="14-P",$W185="15-P",$W185="16-P",$W185="17-P",$W185="18-P",$W185="19-P",$W185="20-P")),
      INDEX('Wage Grid'!N$14:N$20, MATCH($W185, ListLayeredOverParaproGridLevel, 0)),
      INDEX('Wage Grid'!H$14:H$56, MATCH($W185, ListGridLevel, 0))), 0)</f>
        <v>0</v>
      </c>
      <c r="Z185" s="353">
        <f>IFERROR(IF(AND($A185="Layered-Over", OR($W185="14-P",$W185="15-P",$W185="16-P",$W185="17-P",$W185="18-P",$W185="19-P",$W185="20-P")),
      INDEX('Wage Grid'!O$14:O$20, MATCH($W185, ListLayeredOverParaproGridLevel, 0)),
      INDEX('Wage Grid'!I$14:I$56, MATCH($W185, ListGridLevel, 0))), 0)</f>
        <v>0</v>
      </c>
      <c r="AA185" s="353">
        <f>IFERROR(IF(AND($A185="Layered-Over", OR($W185="14-P",$W185="15-P",$W185="16-P",$W185="17-P",$W185="18-P",$W185="19-P",$W185="20-P")),
      INDEX('Wage Grid'!P$14:P$20, MATCH($W185, ListLayeredOverParaproGridLevel, 0)),
      INDEX('Wage Grid'!J$14:J$56, MATCH($W185, ListGridLevel, 0))), 0)</f>
        <v>0</v>
      </c>
      <c r="AB185" s="353">
        <f t="shared" si="21"/>
        <v>0</v>
      </c>
      <c r="AC185" s="353">
        <f t="shared" si="22"/>
        <v>0</v>
      </c>
    </row>
    <row r="186" spans="1:29" ht="15" customHeight="1" x14ac:dyDescent="0.25">
      <c r="A186" s="244"/>
      <c r="B186" s="63"/>
      <c r="C186" s="245"/>
      <c r="D186" s="69"/>
      <c r="E186" s="246"/>
      <c r="F186" s="850" t="str">
        <f t="shared" si="18"/>
        <v/>
      </c>
      <c r="G186" s="847"/>
      <c r="H186" s="246"/>
      <c r="I186" s="196"/>
      <c r="J186" s="235"/>
      <c r="K186" s="251" t="str">
        <f t="shared" si="20"/>
        <v/>
      </c>
      <c r="L186" s="218"/>
      <c r="M186" s="219"/>
      <c r="N186" s="219"/>
      <c r="O186" s="220"/>
      <c r="P186" s="196"/>
      <c r="Q186" s="183"/>
      <c r="R186" s="942"/>
      <c r="S186" s="943"/>
      <c r="T186" s="944"/>
      <c r="U186" s="806">
        <f>_xlfn.IFNA(IF($A186="Layered-Over",INDEX('Wage Grid'!$D$14:$D$80,MATCH($B186,ListBargainingUnit,0)),IF($C186=0,INDEX('Wage Grid'!$C$14:$C$80,MATCH($B186,ListBargainingUnit,0)),$C186)),0)</f>
        <v>0</v>
      </c>
      <c r="V186" s="806">
        <f>_xlfn.IFNA(IF($A186="Layered-Over",INDEX('Wage Grid'!$D$14:$D$80,MATCH($D186,ListBargainingUnit,0)),IF($E186=0,INDEX('Wage Grid'!$C$14:$C$80,MATCH($D186,ListBargainingUnit,0)),$E186)),0)</f>
        <v>0</v>
      </c>
      <c r="W186" s="806">
        <f t="shared" si="19"/>
        <v>0</v>
      </c>
      <c r="X186" s="353">
        <f>IFERROR(IF(AND($A186="Layered-Over", OR($W186="14-P",$W186="15-P",$W186="16-P",$W186="17-P",$W186="18-P",$W186="19-P",$W186="20-P")),
      INDEX('Wage Grid'!M$14:M$20, MATCH(W186, ListLayeredOverParaproGridLevel, 0)),
      INDEX('Wage Grid'!G$14:G$56, MATCH(W186, ListGridLevel, 0))), 0)</f>
        <v>0</v>
      </c>
      <c r="Y186" s="353">
        <f>IFERROR(IF(AND($A186="Layered-Over", OR($W186="14-P",$W186="15-P",$W186="16-P",$W186="17-P",$W186="18-P",$W186="19-P",$W186="20-P")),
      INDEX('Wage Grid'!N$14:N$20, MATCH($W186, ListLayeredOverParaproGridLevel, 0)),
      INDEX('Wage Grid'!H$14:H$56, MATCH($W186, ListGridLevel, 0))), 0)</f>
        <v>0</v>
      </c>
      <c r="Z186" s="353">
        <f>IFERROR(IF(AND($A186="Layered-Over", OR($W186="14-P",$W186="15-P",$W186="16-P",$W186="17-P",$W186="18-P",$W186="19-P",$W186="20-P")),
      INDEX('Wage Grid'!O$14:O$20, MATCH($W186, ListLayeredOverParaproGridLevel, 0)),
      INDEX('Wage Grid'!I$14:I$56, MATCH($W186, ListGridLevel, 0))), 0)</f>
        <v>0</v>
      </c>
      <c r="AA186" s="353">
        <f>IFERROR(IF(AND($A186="Layered-Over", OR($W186="14-P",$W186="15-P",$W186="16-P",$W186="17-P",$W186="18-P",$W186="19-P",$W186="20-P")),
      INDEX('Wage Grid'!P$14:P$20, MATCH($W186, ListLayeredOverParaproGridLevel, 0)),
      INDEX('Wage Grid'!J$14:J$56, MATCH($W186, ListGridLevel, 0))), 0)</f>
        <v>0</v>
      </c>
      <c r="AB186" s="353">
        <f t="shared" si="21"/>
        <v>0</v>
      </c>
      <c r="AC186" s="353">
        <f t="shared" si="22"/>
        <v>0</v>
      </c>
    </row>
    <row r="187" spans="1:29" ht="15" customHeight="1" x14ac:dyDescent="0.25">
      <c r="A187" s="244"/>
      <c r="B187" s="63"/>
      <c r="C187" s="245"/>
      <c r="D187" s="69"/>
      <c r="E187" s="246"/>
      <c r="F187" s="850" t="str">
        <f t="shared" si="18"/>
        <v/>
      </c>
      <c r="G187" s="847"/>
      <c r="H187" s="246"/>
      <c r="I187" s="196"/>
      <c r="J187" s="235"/>
      <c r="K187" s="251" t="str">
        <f t="shared" si="20"/>
        <v/>
      </c>
      <c r="L187" s="218"/>
      <c r="M187" s="219"/>
      <c r="N187" s="219"/>
      <c r="O187" s="220"/>
      <c r="P187" s="196"/>
      <c r="Q187" s="183"/>
      <c r="R187" s="942"/>
      <c r="S187" s="943"/>
      <c r="T187" s="944"/>
      <c r="U187" s="806">
        <f>_xlfn.IFNA(IF($A187="Layered-Over",INDEX('Wage Grid'!$D$14:$D$80,MATCH($B187,ListBargainingUnit,0)),IF($C187=0,INDEX('Wage Grid'!$C$14:$C$80,MATCH($B187,ListBargainingUnit,0)),$C187)),0)</f>
        <v>0</v>
      </c>
      <c r="V187" s="806">
        <f>_xlfn.IFNA(IF($A187="Layered-Over",INDEX('Wage Grid'!$D$14:$D$80,MATCH($D187,ListBargainingUnit,0)),IF($E187=0,INDEX('Wage Grid'!$C$14:$C$80,MATCH($D187,ListBargainingUnit,0)),$E187)),0)</f>
        <v>0</v>
      </c>
      <c r="W187" s="806">
        <f t="shared" si="19"/>
        <v>0</v>
      </c>
      <c r="X187" s="353">
        <f>IFERROR(IF(AND($A187="Layered-Over", OR($W187="14-P",$W187="15-P",$W187="16-P",$W187="17-P",$W187="18-P",$W187="19-P",$W187="20-P")),
      INDEX('Wage Grid'!M$14:M$20, MATCH(W187, ListLayeredOverParaproGridLevel, 0)),
      INDEX('Wage Grid'!G$14:G$56, MATCH(W187, ListGridLevel, 0))), 0)</f>
        <v>0</v>
      </c>
      <c r="Y187" s="353">
        <f>IFERROR(IF(AND($A187="Layered-Over", OR($W187="14-P",$W187="15-P",$W187="16-P",$W187="17-P",$W187="18-P",$W187="19-P",$W187="20-P")),
      INDEX('Wage Grid'!N$14:N$20, MATCH($W187, ListLayeredOverParaproGridLevel, 0)),
      INDEX('Wage Grid'!H$14:H$56, MATCH($W187, ListGridLevel, 0))), 0)</f>
        <v>0</v>
      </c>
      <c r="Z187" s="353">
        <f>IFERROR(IF(AND($A187="Layered-Over", OR($W187="14-P",$W187="15-P",$W187="16-P",$W187="17-P",$W187="18-P",$W187="19-P",$W187="20-P")),
      INDEX('Wage Grid'!O$14:O$20, MATCH($W187, ListLayeredOverParaproGridLevel, 0)),
      INDEX('Wage Grid'!I$14:I$56, MATCH($W187, ListGridLevel, 0))), 0)</f>
        <v>0</v>
      </c>
      <c r="AA187" s="353">
        <f>IFERROR(IF(AND($A187="Layered-Over", OR($W187="14-P",$W187="15-P",$W187="16-P",$W187="17-P",$W187="18-P",$W187="19-P",$W187="20-P")),
      INDEX('Wage Grid'!P$14:P$20, MATCH($W187, ListLayeredOverParaproGridLevel, 0)),
      INDEX('Wage Grid'!J$14:J$56, MATCH($W187, ListGridLevel, 0))), 0)</f>
        <v>0</v>
      </c>
      <c r="AB187" s="353">
        <f t="shared" si="21"/>
        <v>0</v>
      </c>
      <c r="AC187" s="353">
        <f t="shared" si="22"/>
        <v>0</v>
      </c>
    </row>
    <row r="188" spans="1:29" ht="15" customHeight="1" x14ac:dyDescent="0.25">
      <c r="A188" s="244"/>
      <c r="B188" s="63"/>
      <c r="C188" s="245"/>
      <c r="D188" s="69"/>
      <c r="E188" s="246"/>
      <c r="F188" s="850" t="str">
        <f t="shared" si="18"/>
        <v/>
      </c>
      <c r="G188" s="847"/>
      <c r="H188" s="246"/>
      <c r="I188" s="196"/>
      <c r="J188" s="235"/>
      <c r="K188" s="251" t="str">
        <f t="shared" si="20"/>
        <v/>
      </c>
      <c r="L188" s="218"/>
      <c r="M188" s="219"/>
      <c r="N188" s="219"/>
      <c r="O188" s="220"/>
      <c r="P188" s="196"/>
      <c r="Q188" s="183"/>
      <c r="R188" s="942"/>
      <c r="S188" s="943"/>
      <c r="T188" s="944"/>
      <c r="U188" s="806">
        <f>_xlfn.IFNA(IF($A188="Layered-Over",INDEX('Wage Grid'!$D$14:$D$80,MATCH($B188,ListBargainingUnit,0)),IF($C188=0,INDEX('Wage Grid'!$C$14:$C$80,MATCH($B188,ListBargainingUnit,0)),$C188)),0)</f>
        <v>0</v>
      </c>
      <c r="V188" s="806">
        <f>_xlfn.IFNA(IF($A188="Layered-Over",INDEX('Wage Grid'!$D$14:$D$80,MATCH($D188,ListBargainingUnit,0)),IF($E188=0,INDEX('Wage Grid'!$C$14:$C$80,MATCH($D188,ListBargainingUnit,0)),$E188)),0)</f>
        <v>0</v>
      </c>
      <c r="W188" s="806">
        <f t="shared" si="19"/>
        <v>0</v>
      </c>
      <c r="X188" s="353">
        <f>IFERROR(IF(AND($A188="Layered-Over", OR($W188="14-P",$W188="15-P",$W188="16-P",$W188="17-P",$W188="18-P",$W188="19-P",$W188="20-P")),
      INDEX('Wage Grid'!M$14:M$20, MATCH(W188, ListLayeredOverParaproGridLevel, 0)),
      INDEX('Wage Grid'!G$14:G$56, MATCH(W188, ListGridLevel, 0))), 0)</f>
        <v>0</v>
      </c>
      <c r="Y188" s="353">
        <f>IFERROR(IF(AND($A188="Layered-Over", OR($W188="14-P",$W188="15-P",$W188="16-P",$W188="17-P",$W188="18-P",$W188="19-P",$W188="20-P")),
      INDEX('Wage Grid'!N$14:N$20, MATCH($W188, ListLayeredOverParaproGridLevel, 0)),
      INDEX('Wage Grid'!H$14:H$56, MATCH($W188, ListGridLevel, 0))), 0)</f>
        <v>0</v>
      </c>
      <c r="Z188" s="353">
        <f>IFERROR(IF(AND($A188="Layered-Over", OR($W188="14-P",$W188="15-P",$W188="16-P",$W188="17-P",$W188="18-P",$W188="19-P",$W188="20-P")),
      INDEX('Wage Grid'!O$14:O$20, MATCH($W188, ListLayeredOverParaproGridLevel, 0)),
      INDEX('Wage Grid'!I$14:I$56, MATCH($W188, ListGridLevel, 0))), 0)</f>
        <v>0</v>
      </c>
      <c r="AA188" s="353">
        <f>IFERROR(IF(AND($A188="Layered-Over", OR($W188="14-P",$W188="15-P",$W188="16-P",$W188="17-P",$W188="18-P",$W188="19-P",$W188="20-P")),
      INDEX('Wage Grid'!P$14:P$20, MATCH($W188, ListLayeredOverParaproGridLevel, 0)),
      INDEX('Wage Grid'!J$14:J$56, MATCH($W188, ListGridLevel, 0))), 0)</f>
        <v>0</v>
      </c>
      <c r="AB188" s="353">
        <f t="shared" si="21"/>
        <v>0</v>
      </c>
      <c r="AC188" s="353">
        <f t="shared" si="22"/>
        <v>0</v>
      </c>
    </row>
    <row r="189" spans="1:29" ht="15" customHeight="1" x14ac:dyDescent="0.25">
      <c r="A189" s="244"/>
      <c r="B189" s="63"/>
      <c r="C189" s="245"/>
      <c r="D189" s="69"/>
      <c r="E189" s="246"/>
      <c r="F189" s="850" t="str">
        <f t="shared" si="18"/>
        <v/>
      </c>
      <c r="G189" s="847"/>
      <c r="H189" s="246"/>
      <c r="I189" s="196"/>
      <c r="J189" s="235"/>
      <c r="K189" s="251" t="str">
        <f t="shared" si="20"/>
        <v/>
      </c>
      <c r="L189" s="218"/>
      <c r="M189" s="219"/>
      <c r="N189" s="219"/>
      <c r="O189" s="220"/>
      <c r="P189" s="196"/>
      <c r="Q189" s="183"/>
      <c r="R189" s="942"/>
      <c r="S189" s="943"/>
      <c r="T189" s="944"/>
      <c r="U189" s="806">
        <f>_xlfn.IFNA(IF($A189="Layered-Over",INDEX('Wage Grid'!$D$14:$D$80,MATCH($B189,ListBargainingUnit,0)),IF($C189=0,INDEX('Wage Grid'!$C$14:$C$80,MATCH($B189,ListBargainingUnit,0)),$C189)),0)</f>
        <v>0</v>
      </c>
      <c r="V189" s="806">
        <f>_xlfn.IFNA(IF($A189="Layered-Over",INDEX('Wage Grid'!$D$14:$D$80,MATCH($D189,ListBargainingUnit,0)),IF($E189=0,INDEX('Wage Grid'!$C$14:$C$80,MATCH($D189,ListBargainingUnit,0)),$E189)),0)</f>
        <v>0</v>
      </c>
      <c r="W189" s="806">
        <f t="shared" si="19"/>
        <v>0</v>
      </c>
      <c r="X189" s="353">
        <f>IFERROR(IF(AND($A189="Layered-Over", OR($W189="14-P",$W189="15-P",$W189="16-P",$W189="17-P",$W189="18-P",$W189="19-P",$W189="20-P")),
      INDEX('Wage Grid'!M$14:M$20, MATCH(W189, ListLayeredOverParaproGridLevel, 0)),
      INDEX('Wage Grid'!G$14:G$56, MATCH(W189, ListGridLevel, 0))), 0)</f>
        <v>0</v>
      </c>
      <c r="Y189" s="353">
        <f>IFERROR(IF(AND($A189="Layered-Over", OR($W189="14-P",$W189="15-P",$W189="16-P",$W189="17-P",$W189="18-P",$W189="19-P",$W189="20-P")),
      INDEX('Wage Grid'!N$14:N$20, MATCH($W189, ListLayeredOverParaproGridLevel, 0)),
      INDEX('Wage Grid'!H$14:H$56, MATCH($W189, ListGridLevel, 0))), 0)</f>
        <v>0</v>
      </c>
      <c r="Z189" s="353">
        <f>IFERROR(IF(AND($A189="Layered-Over", OR($W189="14-P",$W189="15-P",$W189="16-P",$W189="17-P",$W189="18-P",$W189="19-P",$W189="20-P")),
      INDEX('Wage Grid'!O$14:O$20, MATCH($W189, ListLayeredOverParaproGridLevel, 0)),
      INDEX('Wage Grid'!I$14:I$56, MATCH($W189, ListGridLevel, 0))), 0)</f>
        <v>0</v>
      </c>
      <c r="AA189" s="353">
        <f>IFERROR(IF(AND($A189="Layered-Over", OR($W189="14-P",$W189="15-P",$W189="16-P",$W189="17-P",$W189="18-P",$W189="19-P",$W189="20-P")),
      INDEX('Wage Grid'!P$14:P$20, MATCH($W189, ListLayeredOverParaproGridLevel, 0)),
      INDEX('Wage Grid'!J$14:J$56, MATCH($W189, ListGridLevel, 0))), 0)</f>
        <v>0</v>
      </c>
      <c r="AB189" s="353">
        <f t="shared" si="21"/>
        <v>0</v>
      </c>
      <c r="AC189" s="353">
        <f t="shared" si="22"/>
        <v>0</v>
      </c>
    </row>
    <row r="190" spans="1:29" ht="15" customHeight="1" x14ac:dyDescent="0.25">
      <c r="A190" s="244"/>
      <c r="B190" s="63"/>
      <c r="C190" s="245"/>
      <c r="D190" s="69"/>
      <c r="E190" s="246"/>
      <c r="F190" s="850" t="str">
        <f t="shared" si="18"/>
        <v/>
      </c>
      <c r="G190" s="847"/>
      <c r="H190" s="246"/>
      <c r="I190" s="196"/>
      <c r="J190" s="235"/>
      <c r="K190" s="251" t="str">
        <f t="shared" si="20"/>
        <v/>
      </c>
      <c r="L190" s="218"/>
      <c r="M190" s="219"/>
      <c r="N190" s="219"/>
      <c r="O190" s="220"/>
      <c r="P190" s="196"/>
      <c r="Q190" s="183"/>
      <c r="R190" s="942"/>
      <c r="S190" s="943"/>
      <c r="T190" s="944"/>
      <c r="U190" s="806">
        <f>_xlfn.IFNA(IF($A190="Layered-Over",INDEX('Wage Grid'!$D$14:$D$80,MATCH($B190,ListBargainingUnit,0)),IF($C190=0,INDEX('Wage Grid'!$C$14:$C$80,MATCH($B190,ListBargainingUnit,0)),$C190)),0)</f>
        <v>0</v>
      </c>
      <c r="V190" s="806">
        <f>_xlfn.IFNA(IF($A190="Layered-Over",INDEX('Wage Grid'!$D$14:$D$80,MATCH($D190,ListBargainingUnit,0)),IF($E190=0,INDEX('Wage Grid'!$C$14:$C$80,MATCH($D190,ListBargainingUnit,0)),$E190)),0)</f>
        <v>0</v>
      </c>
      <c r="W190" s="806">
        <f t="shared" si="19"/>
        <v>0</v>
      </c>
      <c r="X190" s="353">
        <f>IFERROR(IF(AND($A190="Layered-Over", OR($W190="14-P",$W190="15-P",$W190="16-P",$W190="17-P",$W190="18-P",$W190="19-P",$W190="20-P")),
      INDEX('Wage Grid'!M$14:M$20, MATCH(W190, ListLayeredOverParaproGridLevel, 0)),
      INDEX('Wage Grid'!G$14:G$56, MATCH(W190, ListGridLevel, 0))), 0)</f>
        <v>0</v>
      </c>
      <c r="Y190" s="353">
        <f>IFERROR(IF(AND($A190="Layered-Over", OR($W190="14-P",$W190="15-P",$W190="16-P",$W190="17-P",$W190="18-P",$W190="19-P",$W190="20-P")),
      INDEX('Wage Grid'!N$14:N$20, MATCH($W190, ListLayeredOverParaproGridLevel, 0)),
      INDEX('Wage Grid'!H$14:H$56, MATCH($W190, ListGridLevel, 0))), 0)</f>
        <v>0</v>
      </c>
      <c r="Z190" s="353">
        <f>IFERROR(IF(AND($A190="Layered-Over", OR($W190="14-P",$W190="15-P",$W190="16-P",$W190="17-P",$W190="18-P",$W190="19-P",$W190="20-P")),
      INDEX('Wage Grid'!O$14:O$20, MATCH($W190, ListLayeredOverParaproGridLevel, 0)),
      INDEX('Wage Grid'!I$14:I$56, MATCH($W190, ListGridLevel, 0))), 0)</f>
        <v>0</v>
      </c>
      <c r="AA190" s="353">
        <f>IFERROR(IF(AND($A190="Layered-Over", OR($W190="14-P",$W190="15-P",$W190="16-P",$W190="17-P",$W190="18-P",$W190="19-P",$W190="20-P")),
      INDEX('Wage Grid'!P$14:P$20, MATCH($W190, ListLayeredOverParaproGridLevel, 0)),
      INDEX('Wage Grid'!J$14:J$56, MATCH($W190, ListGridLevel, 0))), 0)</f>
        <v>0</v>
      </c>
      <c r="AB190" s="353">
        <f t="shared" si="21"/>
        <v>0</v>
      </c>
      <c r="AC190" s="353">
        <f t="shared" si="22"/>
        <v>0</v>
      </c>
    </row>
    <row r="191" spans="1:29" ht="15" customHeight="1" x14ac:dyDescent="0.25">
      <c r="A191" s="244"/>
      <c r="B191" s="63"/>
      <c r="C191" s="245"/>
      <c r="D191" s="69"/>
      <c r="E191" s="246"/>
      <c r="F191" s="850" t="str">
        <f t="shared" si="18"/>
        <v/>
      </c>
      <c r="G191" s="847"/>
      <c r="H191" s="246"/>
      <c r="I191" s="196"/>
      <c r="J191" s="235"/>
      <c r="K191" s="251" t="str">
        <f t="shared" si="20"/>
        <v/>
      </c>
      <c r="L191" s="218"/>
      <c r="M191" s="219"/>
      <c r="N191" s="219"/>
      <c r="O191" s="220"/>
      <c r="P191" s="196"/>
      <c r="Q191" s="183"/>
      <c r="R191" s="942"/>
      <c r="S191" s="943"/>
      <c r="T191" s="944"/>
      <c r="U191" s="806">
        <f>_xlfn.IFNA(IF($A191="Layered-Over",INDEX('Wage Grid'!$D$14:$D$80,MATCH($B191,ListBargainingUnit,0)),IF($C191=0,INDEX('Wage Grid'!$C$14:$C$80,MATCH($B191,ListBargainingUnit,0)),$C191)),0)</f>
        <v>0</v>
      </c>
      <c r="V191" s="806">
        <f>_xlfn.IFNA(IF($A191="Layered-Over",INDEX('Wage Grid'!$D$14:$D$80,MATCH($D191,ListBargainingUnit,0)),IF($E191=0,INDEX('Wage Grid'!$C$14:$C$80,MATCH($D191,ListBargainingUnit,0)),$E191)),0)</f>
        <v>0</v>
      </c>
      <c r="W191" s="806">
        <f t="shared" si="19"/>
        <v>0</v>
      </c>
      <c r="X191" s="353">
        <f>IFERROR(IF(AND($A191="Layered-Over", OR($W191="14-P",$W191="15-P",$W191="16-P",$W191="17-P",$W191="18-P",$W191="19-P",$W191="20-P")),
      INDEX('Wage Grid'!M$14:M$20, MATCH(W191, ListLayeredOverParaproGridLevel, 0)),
      INDEX('Wage Grid'!G$14:G$56, MATCH(W191, ListGridLevel, 0))), 0)</f>
        <v>0</v>
      </c>
      <c r="Y191" s="353">
        <f>IFERROR(IF(AND($A191="Layered-Over", OR($W191="14-P",$W191="15-P",$W191="16-P",$W191="17-P",$W191="18-P",$W191="19-P",$W191="20-P")),
      INDEX('Wage Grid'!N$14:N$20, MATCH($W191, ListLayeredOverParaproGridLevel, 0)),
      INDEX('Wage Grid'!H$14:H$56, MATCH($W191, ListGridLevel, 0))), 0)</f>
        <v>0</v>
      </c>
      <c r="Z191" s="353">
        <f>IFERROR(IF(AND($A191="Layered-Over", OR($W191="14-P",$W191="15-P",$W191="16-P",$W191="17-P",$W191="18-P",$W191="19-P",$W191="20-P")),
      INDEX('Wage Grid'!O$14:O$20, MATCH($W191, ListLayeredOverParaproGridLevel, 0)),
      INDEX('Wage Grid'!I$14:I$56, MATCH($W191, ListGridLevel, 0))), 0)</f>
        <v>0</v>
      </c>
      <c r="AA191" s="353">
        <f>IFERROR(IF(AND($A191="Layered-Over", OR($W191="14-P",$W191="15-P",$W191="16-P",$W191="17-P",$W191="18-P",$W191="19-P",$W191="20-P")),
      INDEX('Wage Grid'!P$14:P$20, MATCH($W191, ListLayeredOverParaproGridLevel, 0)),
      INDEX('Wage Grid'!J$14:J$56, MATCH($W191, ListGridLevel, 0))), 0)</f>
        <v>0</v>
      </c>
      <c r="AB191" s="353">
        <f t="shared" si="21"/>
        <v>0</v>
      </c>
      <c r="AC191" s="353">
        <f t="shared" si="22"/>
        <v>0</v>
      </c>
    </row>
    <row r="192" spans="1:29" ht="15" customHeight="1" x14ac:dyDescent="0.25">
      <c r="A192" s="244"/>
      <c r="B192" s="63"/>
      <c r="C192" s="245"/>
      <c r="D192" s="69"/>
      <c r="E192" s="246"/>
      <c r="F192" s="850" t="str">
        <f t="shared" si="18"/>
        <v/>
      </c>
      <c r="G192" s="847"/>
      <c r="H192" s="246"/>
      <c r="I192" s="196"/>
      <c r="J192" s="235"/>
      <c r="K192" s="251" t="str">
        <f t="shared" si="20"/>
        <v/>
      </c>
      <c r="L192" s="218"/>
      <c r="M192" s="219"/>
      <c r="N192" s="219"/>
      <c r="O192" s="220"/>
      <c r="P192" s="196"/>
      <c r="Q192" s="183"/>
      <c r="R192" s="942"/>
      <c r="S192" s="943"/>
      <c r="T192" s="944"/>
      <c r="U192" s="806">
        <f>_xlfn.IFNA(IF($A192="Layered-Over",INDEX('Wage Grid'!$D$14:$D$80,MATCH($B192,ListBargainingUnit,0)),IF($C192=0,INDEX('Wage Grid'!$C$14:$C$80,MATCH($B192,ListBargainingUnit,0)),$C192)),0)</f>
        <v>0</v>
      </c>
      <c r="V192" s="806">
        <f>_xlfn.IFNA(IF($A192="Layered-Over",INDEX('Wage Grid'!$D$14:$D$80,MATCH($D192,ListBargainingUnit,0)),IF($E192=0,INDEX('Wage Grid'!$C$14:$C$80,MATCH($D192,ListBargainingUnit,0)),$E192)),0)</f>
        <v>0</v>
      </c>
      <c r="W192" s="806">
        <f t="shared" si="19"/>
        <v>0</v>
      </c>
      <c r="X192" s="353">
        <f>IFERROR(IF(AND($A192="Layered-Over", OR($W192="14-P",$W192="15-P",$W192="16-P",$W192="17-P",$W192="18-P",$W192="19-P",$W192="20-P")),
      INDEX('Wage Grid'!M$14:M$20, MATCH(W192, ListLayeredOverParaproGridLevel, 0)),
      INDEX('Wage Grid'!G$14:G$56, MATCH(W192, ListGridLevel, 0))), 0)</f>
        <v>0</v>
      </c>
      <c r="Y192" s="353">
        <f>IFERROR(IF(AND($A192="Layered-Over", OR($W192="14-P",$W192="15-P",$W192="16-P",$W192="17-P",$W192="18-P",$W192="19-P",$W192="20-P")),
      INDEX('Wage Grid'!N$14:N$20, MATCH($W192, ListLayeredOverParaproGridLevel, 0)),
      INDEX('Wage Grid'!H$14:H$56, MATCH($W192, ListGridLevel, 0))), 0)</f>
        <v>0</v>
      </c>
      <c r="Z192" s="353">
        <f>IFERROR(IF(AND($A192="Layered-Over", OR($W192="14-P",$W192="15-P",$W192="16-P",$W192="17-P",$W192="18-P",$W192="19-P",$W192="20-P")),
      INDEX('Wage Grid'!O$14:O$20, MATCH($W192, ListLayeredOverParaproGridLevel, 0)),
      INDEX('Wage Grid'!I$14:I$56, MATCH($W192, ListGridLevel, 0))), 0)</f>
        <v>0</v>
      </c>
      <c r="AA192" s="353">
        <f>IFERROR(IF(AND($A192="Layered-Over", OR($W192="14-P",$W192="15-P",$W192="16-P",$W192="17-P",$W192="18-P",$W192="19-P",$W192="20-P")),
      INDEX('Wage Grid'!P$14:P$20, MATCH($W192, ListLayeredOverParaproGridLevel, 0)),
      INDEX('Wage Grid'!J$14:J$56, MATCH($W192, ListGridLevel, 0))), 0)</f>
        <v>0</v>
      </c>
      <c r="AB192" s="353">
        <f t="shared" si="21"/>
        <v>0</v>
      </c>
      <c r="AC192" s="353">
        <f t="shared" si="22"/>
        <v>0</v>
      </c>
    </row>
    <row r="193" spans="1:29" ht="15" customHeight="1" x14ac:dyDescent="0.25">
      <c r="A193" s="244"/>
      <c r="B193" s="63"/>
      <c r="C193" s="245"/>
      <c r="D193" s="69"/>
      <c r="E193" s="246"/>
      <c r="F193" s="850" t="str">
        <f t="shared" si="18"/>
        <v/>
      </c>
      <c r="G193" s="847"/>
      <c r="H193" s="246"/>
      <c r="I193" s="196"/>
      <c r="J193" s="235"/>
      <c r="K193" s="251" t="str">
        <f t="shared" si="20"/>
        <v/>
      </c>
      <c r="L193" s="218"/>
      <c r="M193" s="219"/>
      <c r="N193" s="219"/>
      <c r="O193" s="220"/>
      <c r="P193" s="196"/>
      <c r="Q193" s="183"/>
      <c r="R193" s="942"/>
      <c r="S193" s="943"/>
      <c r="T193" s="944"/>
      <c r="U193" s="806">
        <f>_xlfn.IFNA(IF($A193="Layered-Over",INDEX('Wage Grid'!$D$14:$D$80,MATCH($B193,ListBargainingUnit,0)),IF($C193=0,INDEX('Wage Grid'!$C$14:$C$80,MATCH($B193,ListBargainingUnit,0)),$C193)),0)</f>
        <v>0</v>
      </c>
      <c r="V193" s="806">
        <f>_xlfn.IFNA(IF($A193="Layered-Over",INDEX('Wage Grid'!$D$14:$D$80,MATCH($D193,ListBargainingUnit,0)),IF($E193=0,INDEX('Wage Grid'!$C$14:$C$80,MATCH($D193,ListBargainingUnit,0)),$E193)),0)</f>
        <v>0</v>
      </c>
      <c r="W193" s="806">
        <f t="shared" si="19"/>
        <v>0</v>
      </c>
      <c r="X193" s="353">
        <f>IFERROR(IF(AND($A193="Layered-Over", OR($W193="14-P",$W193="15-P",$W193="16-P",$W193="17-P",$W193="18-P",$W193="19-P",$W193="20-P")),
      INDEX('Wage Grid'!M$14:M$20, MATCH(W193, ListLayeredOverParaproGridLevel, 0)),
      INDEX('Wage Grid'!G$14:G$56, MATCH(W193, ListGridLevel, 0))), 0)</f>
        <v>0</v>
      </c>
      <c r="Y193" s="353">
        <f>IFERROR(IF(AND($A193="Layered-Over", OR($W193="14-P",$W193="15-P",$W193="16-P",$W193="17-P",$W193="18-P",$W193="19-P",$W193="20-P")),
      INDEX('Wage Grid'!N$14:N$20, MATCH($W193, ListLayeredOverParaproGridLevel, 0)),
      INDEX('Wage Grid'!H$14:H$56, MATCH($W193, ListGridLevel, 0))), 0)</f>
        <v>0</v>
      </c>
      <c r="Z193" s="353">
        <f>IFERROR(IF(AND($A193="Layered-Over", OR($W193="14-P",$W193="15-P",$W193="16-P",$W193="17-P",$W193="18-P",$W193="19-P",$W193="20-P")),
      INDEX('Wage Grid'!O$14:O$20, MATCH($W193, ListLayeredOverParaproGridLevel, 0)),
      INDEX('Wage Grid'!I$14:I$56, MATCH($W193, ListGridLevel, 0))), 0)</f>
        <v>0</v>
      </c>
      <c r="AA193" s="353">
        <f>IFERROR(IF(AND($A193="Layered-Over", OR($W193="14-P",$W193="15-P",$W193="16-P",$W193="17-P",$W193="18-P",$W193="19-P",$W193="20-P")),
      INDEX('Wage Grid'!P$14:P$20, MATCH($W193, ListLayeredOverParaproGridLevel, 0)),
      INDEX('Wage Grid'!J$14:J$56, MATCH($W193, ListGridLevel, 0))), 0)</f>
        <v>0</v>
      </c>
      <c r="AB193" s="353">
        <f t="shared" si="21"/>
        <v>0</v>
      </c>
      <c r="AC193" s="353">
        <f t="shared" si="22"/>
        <v>0</v>
      </c>
    </row>
    <row r="194" spans="1:29" ht="15" customHeight="1" x14ac:dyDescent="0.25">
      <c r="A194" s="244"/>
      <c r="B194" s="63"/>
      <c r="C194" s="245"/>
      <c r="D194" s="69"/>
      <c r="E194" s="246"/>
      <c r="F194" s="850" t="str">
        <f t="shared" si="18"/>
        <v/>
      </c>
      <c r="G194" s="847"/>
      <c r="H194" s="246"/>
      <c r="I194" s="196"/>
      <c r="J194" s="235"/>
      <c r="K194" s="251" t="str">
        <f t="shared" si="20"/>
        <v/>
      </c>
      <c r="L194" s="218"/>
      <c r="M194" s="219"/>
      <c r="N194" s="219"/>
      <c r="O194" s="220"/>
      <c r="P194" s="196"/>
      <c r="Q194" s="183"/>
      <c r="R194" s="942"/>
      <c r="S194" s="943"/>
      <c r="T194" s="944"/>
      <c r="U194" s="806">
        <f>_xlfn.IFNA(IF($A194="Layered-Over",INDEX('Wage Grid'!$D$14:$D$80,MATCH($B194,ListBargainingUnit,0)),IF($C194=0,INDEX('Wage Grid'!$C$14:$C$80,MATCH($B194,ListBargainingUnit,0)),$C194)),0)</f>
        <v>0</v>
      </c>
      <c r="V194" s="806">
        <f>_xlfn.IFNA(IF($A194="Layered-Over",INDEX('Wage Grid'!$D$14:$D$80,MATCH($D194,ListBargainingUnit,0)),IF($E194=0,INDEX('Wage Grid'!$C$14:$C$80,MATCH($D194,ListBargainingUnit,0)),$E194)),0)</f>
        <v>0</v>
      </c>
      <c r="W194" s="806">
        <f t="shared" si="19"/>
        <v>0</v>
      </c>
      <c r="X194" s="353">
        <f>IFERROR(IF(AND($A194="Layered-Over", OR($W194="14-P",$W194="15-P",$W194="16-P",$W194="17-P",$W194="18-P",$W194="19-P",$W194="20-P")),
      INDEX('Wage Grid'!M$14:M$20, MATCH(W194, ListLayeredOverParaproGridLevel, 0)),
      INDEX('Wage Grid'!G$14:G$56, MATCH(W194, ListGridLevel, 0))), 0)</f>
        <v>0</v>
      </c>
      <c r="Y194" s="353">
        <f>IFERROR(IF(AND($A194="Layered-Over", OR($W194="14-P",$W194="15-P",$W194="16-P",$W194="17-P",$W194="18-P",$W194="19-P",$W194="20-P")),
      INDEX('Wage Grid'!N$14:N$20, MATCH($W194, ListLayeredOverParaproGridLevel, 0)),
      INDEX('Wage Grid'!H$14:H$56, MATCH($W194, ListGridLevel, 0))), 0)</f>
        <v>0</v>
      </c>
      <c r="Z194" s="353">
        <f>IFERROR(IF(AND($A194="Layered-Over", OR($W194="14-P",$W194="15-P",$W194="16-P",$W194="17-P",$W194="18-P",$W194="19-P",$W194="20-P")),
      INDEX('Wage Grid'!O$14:O$20, MATCH($W194, ListLayeredOverParaproGridLevel, 0)),
      INDEX('Wage Grid'!I$14:I$56, MATCH($W194, ListGridLevel, 0))), 0)</f>
        <v>0</v>
      </c>
      <c r="AA194" s="353">
        <f>IFERROR(IF(AND($A194="Layered-Over", OR($W194="14-P",$W194="15-P",$W194="16-P",$W194="17-P",$W194="18-P",$W194="19-P",$W194="20-P")),
      INDEX('Wage Grid'!P$14:P$20, MATCH($W194, ListLayeredOverParaproGridLevel, 0)),
      INDEX('Wage Grid'!J$14:J$56, MATCH($W194, ListGridLevel, 0))), 0)</f>
        <v>0</v>
      </c>
      <c r="AB194" s="353">
        <f t="shared" si="21"/>
        <v>0</v>
      </c>
      <c r="AC194" s="353">
        <f t="shared" si="22"/>
        <v>0</v>
      </c>
    </row>
    <row r="195" spans="1:29" ht="15" customHeight="1" x14ac:dyDescent="0.25">
      <c r="A195" s="244"/>
      <c r="B195" s="63"/>
      <c r="C195" s="245"/>
      <c r="D195" s="69"/>
      <c r="E195" s="246"/>
      <c r="F195" s="850" t="str">
        <f t="shared" si="18"/>
        <v/>
      </c>
      <c r="G195" s="847"/>
      <c r="H195" s="246"/>
      <c r="I195" s="196"/>
      <c r="J195" s="235"/>
      <c r="K195" s="251" t="str">
        <f t="shared" si="20"/>
        <v/>
      </c>
      <c r="L195" s="218"/>
      <c r="M195" s="219"/>
      <c r="N195" s="219"/>
      <c r="O195" s="220"/>
      <c r="P195" s="196"/>
      <c r="Q195" s="183"/>
      <c r="R195" s="942"/>
      <c r="S195" s="943"/>
      <c r="T195" s="944"/>
      <c r="U195" s="806">
        <f>_xlfn.IFNA(IF($A195="Layered-Over",INDEX('Wage Grid'!$D$14:$D$80,MATCH($B195,ListBargainingUnit,0)),IF($C195=0,INDEX('Wage Grid'!$C$14:$C$80,MATCH($B195,ListBargainingUnit,0)),$C195)),0)</f>
        <v>0</v>
      </c>
      <c r="V195" s="806">
        <f>_xlfn.IFNA(IF($A195="Layered-Over",INDEX('Wage Grid'!$D$14:$D$80,MATCH($D195,ListBargainingUnit,0)),IF($E195=0,INDEX('Wage Grid'!$C$14:$C$80,MATCH($D195,ListBargainingUnit,0)),$E195)),0)</f>
        <v>0</v>
      </c>
      <c r="W195" s="806">
        <f t="shared" si="19"/>
        <v>0</v>
      </c>
      <c r="X195" s="353">
        <f>IFERROR(IF(AND($A195="Layered-Over", OR($W195="14-P",$W195="15-P",$W195="16-P",$W195="17-P",$W195="18-P",$W195="19-P",$W195="20-P")),
      INDEX('Wage Grid'!M$14:M$20, MATCH(W195, ListLayeredOverParaproGridLevel, 0)),
      INDEX('Wage Grid'!G$14:G$56, MATCH(W195, ListGridLevel, 0))), 0)</f>
        <v>0</v>
      </c>
      <c r="Y195" s="353">
        <f>IFERROR(IF(AND($A195="Layered-Over", OR($W195="14-P",$W195="15-P",$W195="16-P",$W195="17-P",$W195="18-P",$W195="19-P",$W195="20-P")),
      INDEX('Wage Grid'!N$14:N$20, MATCH($W195, ListLayeredOverParaproGridLevel, 0)),
      INDEX('Wage Grid'!H$14:H$56, MATCH($W195, ListGridLevel, 0))), 0)</f>
        <v>0</v>
      </c>
      <c r="Z195" s="353">
        <f>IFERROR(IF(AND($A195="Layered-Over", OR($W195="14-P",$W195="15-P",$W195="16-P",$W195="17-P",$W195="18-P",$W195="19-P",$W195="20-P")),
      INDEX('Wage Grid'!O$14:O$20, MATCH($W195, ListLayeredOverParaproGridLevel, 0)),
      INDEX('Wage Grid'!I$14:I$56, MATCH($W195, ListGridLevel, 0))), 0)</f>
        <v>0</v>
      </c>
      <c r="AA195" s="353">
        <f>IFERROR(IF(AND($A195="Layered-Over", OR($W195="14-P",$W195="15-P",$W195="16-P",$W195="17-P",$W195="18-P",$W195="19-P",$W195="20-P")),
      INDEX('Wage Grid'!P$14:P$20, MATCH($W195, ListLayeredOverParaproGridLevel, 0)),
      INDEX('Wage Grid'!J$14:J$56, MATCH($W195, ListGridLevel, 0))), 0)</f>
        <v>0</v>
      </c>
      <c r="AB195" s="353">
        <f t="shared" si="21"/>
        <v>0</v>
      </c>
      <c r="AC195" s="353">
        <f t="shared" si="22"/>
        <v>0</v>
      </c>
    </row>
    <row r="196" spans="1:29" ht="15" customHeight="1" thickBot="1" x14ac:dyDescent="0.3">
      <c r="A196" s="247"/>
      <c r="B196" s="65"/>
      <c r="C196" s="248"/>
      <c r="D196" s="70"/>
      <c r="E196" s="249"/>
      <c r="F196" s="856" t="str">
        <f t="shared" si="18"/>
        <v/>
      </c>
      <c r="G196" s="848"/>
      <c r="H196" s="249"/>
      <c r="I196" s="198"/>
      <c r="J196" s="236"/>
      <c r="K196" s="252" t="str">
        <f t="shared" si="20"/>
        <v/>
      </c>
      <c r="L196" s="221"/>
      <c r="M196" s="222"/>
      <c r="N196" s="222"/>
      <c r="O196" s="223"/>
      <c r="P196" s="198"/>
      <c r="Q196" s="185"/>
      <c r="R196" s="945"/>
      <c r="S196" s="946"/>
      <c r="T196" s="947"/>
      <c r="U196" s="806">
        <f>_xlfn.IFNA(IF($A196="Layered-Over",INDEX('Wage Grid'!$D$14:$D$80,MATCH($B196,ListBargainingUnit,0)),IF($C196=0,INDEX('Wage Grid'!$C$14:$C$80,MATCH($B196,ListBargainingUnit,0)),$C196)),0)</f>
        <v>0</v>
      </c>
      <c r="V196" s="806">
        <f>_xlfn.IFNA(IF($A196="Layered-Over",INDEX('Wage Grid'!$D$14:$D$80,MATCH($D196,ListBargainingUnit,0)),IF($E196=0,INDEX('Wage Grid'!$C$14:$C$80,MATCH($D196,ListBargainingUnit,0)),$E196)),0)</f>
        <v>0</v>
      </c>
      <c r="W196" s="806">
        <f t="shared" si="19"/>
        <v>0</v>
      </c>
      <c r="X196" s="353">
        <f>IFERROR(IF(AND($A196="Layered-Over", OR($W196="14-P",$W196="15-P",$W196="16-P",$W196="17-P",$W196="18-P",$W196="19-P",$W196="20-P")),
      INDEX('Wage Grid'!M$14:M$20, MATCH(W196, ListLayeredOverParaproGridLevel, 0)),
      INDEX('Wage Grid'!G$14:G$56, MATCH(W196, ListGridLevel, 0))), 0)</f>
        <v>0</v>
      </c>
      <c r="Y196" s="353">
        <f>IFERROR(IF(AND($A196="Layered-Over", OR($W196="14-P",$W196="15-P",$W196="16-P",$W196="17-P",$W196="18-P",$W196="19-P",$W196="20-P")),
      INDEX('Wage Grid'!N$14:N$20, MATCH($W196, ListLayeredOverParaproGridLevel, 0)),
      INDEX('Wage Grid'!H$14:H$56, MATCH($W196, ListGridLevel, 0))), 0)</f>
        <v>0</v>
      </c>
      <c r="Z196" s="353">
        <f>IFERROR(IF(AND($A196="Layered-Over", OR($W196="14-P",$W196="15-P",$W196="16-P",$W196="17-P",$W196="18-P",$W196="19-P",$W196="20-P")),
      INDEX('Wage Grid'!O$14:O$20, MATCH($W196, ListLayeredOverParaproGridLevel, 0)),
      INDEX('Wage Grid'!I$14:I$56, MATCH($W196, ListGridLevel, 0))), 0)</f>
        <v>0</v>
      </c>
      <c r="AA196" s="353">
        <f>IFERROR(IF(AND($A196="Layered-Over", OR($W196="14-P",$W196="15-P",$W196="16-P",$W196="17-P",$W196="18-P",$W196="19-P",$W196="20-P")),
      INDEX('Wage Grid'!P$14:P$20, MATCH($W196, ListLayeredOverParaproGridLevel, 0)),
      INDEX('Wage Grid'!J$14:J$56, MATCH($W196, ListGridLevel, 0))), 0)</f>
        <v>0</v>
      </c>
      <c r="AB196" s="353">
        <f t="shared" si="21"/>
        <v>0</v>
      </c>
      <c r="AC196" s="353">
        <f t="shared" si="22"/>
        <v>0</v>
      </c>
    </row>
  </sheetData>
  <sheetProtection algorithmName="SHA-512" hashValue="K4+rAf8fS83eqgAh0ormeiHt1eqh3GMVGJxJ//+PCPJyRTyZRt2vAiV+/odUBRxMuQub122cXFOshzwN4Hx30g==" saltValue="fb4CZNjc+vDYD2Tc2M+k+g==" spinCount="100000" sheet="1" objects="1" scenarios="1"/>
  <mergeCells count="18">
    <mergeCell ref="I9:L9"/>
    <mergeCell ref="I10:L10"/>
    <mergeCell ref="N9:Q9"/>
    <mergeCell ref="N10:Q10"/>
    <mergeCell ref="A9:H9"/>
    <mergeCell ref="A10:H10"/>
    <mergeCell ref="B13:B15"/>
    <mergeCell ref="A13:A15"/>
    <mergeCell ref="B12:F12"/>
    <mergeCell ref="I13:J13"/>
    <mergeCell ref="G12:G15"/>
    <mergeCell ref="H12:H15"/>
    <mergeCell ref="R12:T12"/>
    <mergeCell ref="R13:R14"/>
    <mergeCell ref="S13:S14"/>
    <mergeCell ref="T13:T14"/>
    <mergeCell ref="K13:Q13"/>
    <mergeCell ref="I12:Q12"/>
  </mergeCells>
  <conditionalFormatting sqref="J17:J196 Q17:Q196">
    <cfRule type="expression" dxfId="130" priority="22">
      <formula>AND(I17&gt;0,ISBLANK(J17))</formula>
    </cfRule>
  </conditionalFormatting>
  <conditionalFormatting sqref="B17:B196">
    <cfRule type="expression" dxfId="129" priority="4">
      <formula>AND(A17&lt;&gt;"",ISBLANK(B17))</formula>
    </cfRule>
    <cfRule type="expression" dxfId="128" priority="20">
      <formula>AND(OR(NOT(ISBLANK(G17)), NOT(ISBLANK(H17))), ISBLANK(B17))</formula>
    </cfRule>
  </conditionalFormatting>
  <conditionalFormatting sqref="D17:D196">
    <cfRule type="expression" dxfId="127" priority="19">
      <formula>IF(A17="Integrated",ISBLANK(D17),FALSE)</formula>
    </cfRule>
  </conditionalFormatting>
  <conditionalFormatting sqref="H17:H196">
    <cfRule type="expression" dxfId="126" priority="12">
      <formula>IF(AND(NOT(ISBLANK(B17)),ISBLANK(H17)),TRUE,FALSE)</formula>
    </cfRule>
    <cfRule type="expression" dxfId="125" priority="14">
      <formula>AND(A17="Day Rate",ISBLANK(H17))</formula>
    </cfRule>
  </conditionalFormatting>
  <conditionalFormatting sqref="G17:G196">
    <cfRule type="expression" dxfId="124" priority="13">
      <formula>IF(AND(NOT(ISBLANK(B17)),ISBLANK(G17)),TRUE,FALSE)</formula>
    </cfRule>
  </conditionalFormatting>
  <conditionalFormatting sqref="E17:E196">
    <cfRule type="expression" dxfId="123" priority="40">
      <formula>IF(ISBLANK(E17),ISNA(#REF!),FALSE)</formula>
    </cfRule>
  </conditionalFormatting>
  <conditionalFormatting sqref="C17:C196">
    <cfRule type="expression" dxfId="122" priority="41">
      <formula>IF(ISBLANK(C17),ISNA(#REF!),FALSE)</formula>
    </cfRule>
    <cfRule type="expression" dxfId="121" priority="42">
      <formula>IF(A17="Unique",ISBLANK(C17),FALSE)</formula>
    </cfRule>
  </conditionalFormatting>
  <conditionalFormatting sqref="A17:A196">
    <cfRule type="expression" dxfId="120" priority="7">
      <formula>IF(AND(NOT(ISBLANK(B17)),ISBLANK(A17)),TRUE,FALSE)</formula>
    </cfRule>
  </conditionalFormatting>
  <conditionalFormatting sqref="I17:I196">
    <cfRule type="expression" dxfId="119" priority="6">
      <formula>AND(J17&gt;0,ISBLANK(I17))</formula>
    </cfRule>
  </conditionalFormatting>
  <conditionalFormatting sqref="R17:R196">
    <cfRule type="expression" dxfId="118" priority="3">
      <formula>AND(OR(B17="Early Childhood Educator", B17="ECE", B17="Early Childhood Educator Senior", B17="ECE Senior"), I17&gt;0)</formula>
    </cfRule>
  </conditionalFormatting>
  <conditionalFormatting sqref="S17:S196">
    <cfRule type="expression" dxfId="117" priority="2">
      <formula>AND(OR(B17="Early Childhood Educator", B17="ECE", B17="Early Childhood Educator Senior", B17="ECE Senior"), K17&gt;0, ISNUMBER(K17))</formula>
    </cfRule>
  </conditionalFormatting>
  <conditionalFormatting sqref="T17:T196">
    <cfRule type="expression" dxfId="116" priority="1">
      <formula>F17=11</formula>
    </cfRule>
  </conditionalFormatting>
  <dataValidations count="9">
    <dataValidation type="decimal" operator="greaterThanOrEqual" allowBlank="1" showInputMessage="1" showErrorMessage="1" error="Please enter a number greater than or equal to 0.0." sqref="L17:P196 I17:I196" xr:uid="{00000000-0002-0000-0400-000000000000}">
      <formula1>0</formula1>
    </dataValidation>
    <dataValidation type="decimal" operator="greaterThanOrEqual" allowBlank="1" showInputMessage="1" showErrorMessage="1" error="Please enter a dollar amount greater than or equal to $0.00." sqref="J17:J196 Q17:Q196" xr:uid="{00000000-0002-0000-0400-000001000000}">
      <formula1>0</formula1>
    </dataValidation>
    <dataValidation type="list" allowBlank="1" sqref="A17:A196" xr:uid="{00000000-0002-0000-0400-000002000000}">
      <formula1>ListPositionType</formula1>
    </dataValidation>
    <dataValidation type="list" allowBlank="1" showInputMessage="1" showErrorMessage="1" error="Please choose an option from the drop-down list." sqref="G17:G196" xr:uid="{00000000-0002-0000-0400-000003000000}">
      <formula1>ListEmploymentType</formula1>
    </dataValidation>
    <dataValidation type="list" allowBlank="1" showInputMessage="1" showErrorMessage="1" error="Please choose an option from the drop-down list." sqref="H17:H196" xr:uid="{00000000-0002-0000-0400-000004000000}">
      <formula1>ListStandardHours</formula1>
    </dataValidation>
    <dataValidation type="list" errorStyle="information" allowBlank="1" sqref="B17:B196" xr:uid="{00000000-0002-0000-0400-000005000000}">
      <formula1>ListBargainingUnit</formula1>
    </dataValidation>
    <dataValidation type="list" allowBlank="1" sqref="E17:E196 C17:C196" xr:uid="{00000000-0002-0000-0400-000006000000}">
      <formula1>ListGridLevel</formula1>
    </dataValidation>
    <dataValidation type="list" allowBlank="1" showInputMessage="1" showErrorMessage="1" error="Please select a classification from the drop-down menu. " sqref="D17:D196" xr:uid="{B92E8843-C028-41F1-90DD-4FF37FC9B43C}">
      <formula1>ListBargainingUnit</formula1>
    </dataValidation>
    <dataValidation type="list" operator="greaterThanOrEqual" allowBlank="1" showInputMessage="1" showErrorMessage="1" error="Please select Y or N from the drop-down list." sqref="R17:T196" xr:uid="{8AC59409-FEE6-4C86-BAAC-8F54463EF8C4}">
      <formula1>ListYN</formula1>
    </dataValidation>
  </dataValidations>
  <pageMargins left="0.7" right="0.7" top="0.75" bottom="0.75" header="0.3" footer="0.3"/>
  <pageSetup paperSize="5" scale="65"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499984740745262"/>
    <pageSetUpPr fitToPage="1"/>
  </sheetPr>
  <dimension ref="A1:S196"/>
  <sheetViews>
    <sheetView zoomScaleNormal="100" workbookViewId="0">
      <selection activeCell="D17" sqref="D17"/>
    </sheetView>
  </sheetViews>
  <sheetFormatPr defaultColWidth="9.140625" defaultRowHeight="15" x14ac:dyDescent="0.25"/>
  <cols>
    <col min="1" max="1" width="13.7109375" style="42" customWidth="1"/>
    <col min="2" max="2" width="31.28515625" style="42" customWidth="1"/>
    <col min="3" max="3" width="30.7109375" style="42" customWidth="1"/>
    <col min="4" max="4" width="13.7109375" style="42" customWidth="1"/>
    <col min="5" max="13" width="10.7109375" style="42" customWidth="1"/>
    <col min="14" max="17" width="13.7109375" style="42" customWidth="1"/>
    <col min="18" max="19" width="13.7109375" style="44" customWidth="1"/>
    <col min="20" max="16384" width="9.140625" style="42"/>
  </cols>
  <sheetData>
    <row r="1" spans="1:19" s="40" customFormat="1" ht="15" customHeight="1" x14ac:dyDescent="0.25">
      <c r="R1" s="368"/>
      <c r="S1" s="368"/>
    </row>
    <row r="2" spans="1:19" s="40" customFormat="1" ht="15" customHeight="1" x14ac:dyDescent="0.25">
      <c r="R2" s="368"/>
      <c r="S2" s="368"/>
    </row>
    <row r="3" spans="1:19" s="40" customFormat="1" ht="15" customHeight="1" x14ac:dyDescent="0.25">
      <c r="R3" s="368"/>
      <c r="S3" s="368"/>
    </row>
    <row r="4" spans="1:19" s="40" customFormat="1" ht="15" customHeight="1" x14ac:dyDescent="0.25">
      <c r="R4" s="368"/>
      <c r="S4" s="368"/>
    </row>
    <row r="5" spans="1:19" s="40" customFormat="1" ht="15" customHeight="1" x14ac:dyDescent="0.25">
      <c r="R5" s="368"/>
      <c r="S5" s="368"/>
    </row>
    <row r="6" spans="1:19" s="40" customFormat="1" ht="15" customHeight="1" x14ac:dyDescent="0.25">
      <c r="R6" s="368"/>
      <c r="S6" s="368"/>
    </row>
    <row r="7" spans="1:19" s="40" customFormat="1" ht="15" customHeight="1" x14ac:dyDescent="0.25">
      <c r="R7" s="368"/>
      <c r="S7" s="368"/>
    </row>
    <row r="8" spans="1:19" s="40" customFormat="1" ht="15" customHeight="1" x14ac:dyDescent="0.25">
      <c r="R8" s="368"/>
      <c r="S8" s="368"/>
    </row>
    <row r="9" spans="1:19" ht="18.75" x14ac:dyDescent="0.25">
      <c r="A9" s="1088" t="s">
        <v>183</v>
      </c>
      <c r="B9" s="1088"/>
      <c r="C9" s="1088"/>
      <c r="D9" s="1088"/>
      <c r="E9" s="1088"/>
      <c r="F9" s="41"/>
      <c r="G9" s="41"/>
      <c r="H9" s="41"/>
      <c r="I9" s="41"/>
      <c r="J9" s="41"/>
      <c r="K9" s="41"/>
      <c r="L9" s="41"/>
      <c r="M9" s="41"/>
      <c r="N9" s="41"/>
      <c r="O9" s="41"/>
      <c r="P9" s="41"/>
      <c r="Q9" s="41"/>
      <c r="R9" s="302"/>
      <c r="S9" s="302"/>
    </row>
    <row r="10" spans="1:19" ht="18.75" x14ac:dyDescent="0.25">
      <c r="A10" s="1088" t="s">
        <v>21</v>
      </c>
      <c r="B10" s="1088"/>
      <c r="C10" s="1088"/>
      <c r="D10" s="1088"/>
      <c r="E10" s="1088"/>
      <c r="F10" s="41"/>
      <c r="G10" s="41"/>
      <c r="H10" s="41"/>
      <c r="I10" s="41"/>
      <c r="J10" s="41"/>
      <c r="K10" s="41"/>
      <c r="L10" s="41"/>
      <c r="M10" s="41"/>
      <c r="N10" s="41"/>
      <c r="O10" s="41"/>
      <c r="P10" s="41"/>
      <c r="Q10" s="41"/>
      <c r="R10" s="302"/>
      <c r="S10" s="302"/>
    </row>
    <row r="11" spans="1:19" ht="15.75" thickBot="1" x14ac:dyDescent="0.3">
      <c r="A11" s="41"/>
      <c r="B11" s="41"/>
      <c r="C11" s="41"/>
      <c r="D11" s="41"/>
      <c r="E11" s="41"/>
      <c r="F11" s="41"/>
      <c r="G11" s="41"/>
      <c r="H11" s="41"/>
      <c r="I11" s="41"/>
      <c r="J11" s="41"/>
      <c r="K11" s="41"/>
      <c r="L11" s="41"/>
      <c r="M11" s="41"/>
      <c r="N11" s="41"/>
      <c r="O11" s="41"/>
      <c r="P11" s="41"/>
      <c r="Q11" s="41"/>
      <c r="R11" s="302"/>
      <c r="S11" s="302"/>
    </row>
    <row r="12" spans="1:19" ht="50.1" customHeight="1" thickBot="1" x14ac:dyDescent="0.3">
      <c r="A12" s="862" t="s">
        <v>162</v>
      </c>
      <c r="B12" s="1063" t="s">
        <v>38</v>
      </c>
      <c r="C12" s="1064"/>
      <c r="D12" s="1074" t="s">
        <v>932</v>
      </c>
      <c r="E12" s="1096" t="s">
        <v>22</v>
      </c>
      <c r="F12" s="1052" t="s">
        <v>825</v>
      </c>
      <c r="G12" s="1053"/>
      <c r="H12" s="1053"/>
      <c r="I12" s="1053"/>
      <c r="J12" s="1053"/>
      <c r="K12" s="1053"/>
      <c r="L12" s="1053"/>
      <c r="M12" s="1053"/>
      <c r="N12" s="1063" t="s">
        <v>505</v>
      </c>
      <c r="O12" s="1064"/>
      <c r="P12" s="1064"/>
      <c r="Q12" s="1071"/>
      <c r="R12" s="1063" t="s">
        <v>781</v>
      </c>
      <c r="S12" s="1101"/>
    </row>
    <row r="13" spans="1:19" ht="15.75" customHeight="1" x14ac:dyDescent="0.25">
      <c r="A13" s="1068" t="s">
        <v>447</v>
      </c>
      <c r="B13" s="27"/>
      <c r="C13" s="28"/>
      <c r="D13" s="1075"/>
      <c r="E13" s="1097"/>
      <c r="F13" s="1094" t="s">
        <v>26</v>
      </c>
      <c r="G13" s="1095"/>
      <c r="H13" s="1089" t="s">
        <v>27</v>
      </c>
      <c r="I13" s="1090"/>
      <c r="J13" s="1090"/>
      <c r="K13" s="1090"/>
      <c r="L13" s="1090"/>
      <c r="M13" s="1091"/>
      <c r="N13" s="1065" t="s">
        <v>289</v>
      </c>
      <c r="O13" s="1092" t="s">
        <v>778</v>
      </c>
      <c r="P13" s="1105" t="s">
        <v>779</v>
      </c>
      <c r="Q13" s="1099" t="s">
        <v>780</v>
      </c>
      <c r="R13" s="1065" t="s">
        <v>405</v>
      </c>
      <c r="S13" s="1103" t="s">
        <v>470</v>
      </c>
    </row>
    <row r="14" spans="1:19" ht="51.75" customHeight="1" x14ac:dyDescent="0.25">
      <c r="A14" s="1069"/>
      <c r="B14" s="864" t="s">
        <v>776</v>
      </c>
      <c r="C14" s="863" t="s">
        <v>23</v>
      </c>
      <c r="D14" s="1075"/>
      <c r="E14" s="1097"/>
      <c r="F14" s="913" t="s">
        <v>179</v>
      </c>
      <c r="G14" s="915" t="s">
        <v>775</v>
      </c>
      <c r="H14" s="608" t="s">
        <v>179</v>
      </c>
      <c r="I14" s="859" t="s">
        <v>717</v>
      </c>
      <c r="J14" s="609" t="s">
        <v>718</v>
      </c>
      <c r="K14" s="609" t="s">
        <v>180</v>
      </c>
      <c r="L14" s="609" t="s">
        <v>181</v>
      </c>
      <c r="M14" s="610" t="s">
        <v>182</v>
      </c>
      <c r="N14" s="1066"/>
      <c r="O14" s="1093"/>
      <c r="P14" s="1106"/>
      <c r="Q14" s="1100"/>
      <c r="R14" s="1102"/>
      <c r="S14" s="1104"/>
    </row>
    <row r="15" spans="1:19" ht="15.75" customHeight="1" thickBot="1" x14ac:dyDescent="0.3">
      <c r="A15" s="1070"/>
      <c r="B15" s="30"/>
      <c r="C15" s="31"/>
      <c r="D15" s="1076"/>
      <c r="E15" s="1098"/>
      <c r="F15" s="914" t="s">
        <v>178</v>
      </c>
      <c r="G15" s="916" t="s">
        <v>178</v>
      </c>
      <c r="H15" s="606" t="s">
        <v>178</v>
      </c>
      <c r="I15" s="611" t="s">
        <v>178</v>
      </c>
      <c r="J15" s="607" t="s">
        <v>178</v>
      </c>
      <c r="K15" s="607" t="s">
        <v>178</v>
      </c>
      <c r="L15" s="607" t="s">
        <v>178</v>
      </c>
      <c r="M15" s="612" t="s">
        <v>178</v>
      </c>
      <c r="N15" s="32" t="s">
        <v>178</v>
      </c>
      <c r="O15" s="50" t="s">
        <v>178</v>
      </c>
      <c r="P15" s="681" t="s">
        <v>178</v>
      </c>
      <c r="Q15" s="663" t="s">
        <v>178</v>
      </c>
      <c r="R15" s="32" t="s">
        <v>28</v>
      </c>
      <c r="S15" s="348" t="s">
        <v>469</v>
      </c>
    </row>
    <row r="16" spans="1:19" ht="15.75" customHeight="1" thickBot="1" x14ac:dyDescent="0.3">
      <c r="A16" s="186"/>
      <c r="B16" s="186"/>
      <c r="C16" s="186"/>
      <c r="D16" s="225"/>
      <c r="E16" s="226" t="s">
        <v>174</v>
      </c>
      <c r="F16" s="224">
        <f>SUM(F17:F196)</f>
        <v>0</v>
      </c>
      <c r="G16" s="224"/>
      <c r="H16" s="224">
        <f>SUM(H17:H196)</f>
        <v>0</v>
      </c>
      <c r="I16" s="224">
        <f t="shared" ref="I16:M16" si="0">SUM(I17:I196)</f>
        <v>0</v>
      </c>
      <c r="J16" s="224">
        <f t="shared" si="0"/>
        <v>0</v>
      </c>
      <c r="K16" s="224">
        <f t="shared" si="0"/>
        <v>0</v>
      </c>
      <c r="L16" s="224">
        <f t="shared" si="0"/>
        <v>0</v>
      </c>
      <c r="M16" s="224">
        <f t="shared" si="0"/>
        <v>0</v>
      </c>
      <c r="N16" s="224">
        <f t="shared" ref="N16" si="1">SUM(N17:N196)</f>
        <v>0</v>
      </c>
      <c r="O16" s="224">
        <f t="shared" ref="O16:R16" si="2">SUM(O17:O196)</f>
        <v>0</v>
      </c>
      <c r="P16" s="224">
        <f t="shared" si="2"/>
        <v>0</v>
      </c>
      <c r="Q16" s="224">
        <f t="shared" si="2"/>
        <v>0</v>
      </c>
      <c r="R16" s="372">
        <f t="shared" si="2"/>
        <v>0</v>
      </c>
      <c r="S16" s="372"/>
    </row>
    <row r="17" spans="1:19" ht="15" customHeight="1" x14ac:dyDescent="0.25">
      <c r="A17" s="227" t="str">
        <f>IF(ISBLANK('A1'!A17),"",'A1'!A17)</f>
        <v/>
      </c>
      <c r="B17" s="34" t="str">
        <f>IF(ISBLANK('A1'!B17),"",'A1'!B17)</f>
        <v/>
      </c>
      <c r="C17" s="35" t="str">
        <f>IF(ISBLANK('A1'!D17),"",'A1'!D17)</f>
        <v/>
      </c>
      <c r="D17" s="36" t="str">
        <f>IF(ISBLANK('A1'!G17),"",'A1'!G17)</f>
        <v/>
      </c>
      <c r="E17" s="228" t="str">
        <f>IF(ISBLANK('A1'!H17),"",'A1'!H17)</f>
        <v/>
      </c>
      <c r="F17" s="886"/>
      <c r="G17" s="204"/>
      <c r="H17" s="200"/>
      <c r="I17" s="201"/>
      <c r="J17" s="201"/>
      <c r="K17" s="201"/>
      <c r="L17" s="201"/>
      <c r="M17" s="202"/>
      <c r="N17" s="203"/>
      <c r="O17" s="202"/>
      <c r="P17" s="202"/>
      <c r="Q17" s="204"/>
      <c r="R17" s="369" t="str">
        <f>IF(SUM('A1'!I17,'A1'!L17:P17)=0,"",SUM('A1'!I17,'A1'!L17:P17))</f>
        <v/>
      </c>
      <c r="S17" s="467"/>
    </row>
    <row r="18" spans="1:19" ht="15" customHeight="1" x14ac:dyDescent="0.25">
      <c r="A18" s="227" t="str">
        <f>IF(ISBLANK('A1'!A18),"",'A1'!A18)</f>
        <v/>
      </c>
      <c r="B18" s="34" t="str">
        <f>IF(ISBLANK('A1'!B18),"",'A1'!B18)</f>
        <v/>
      </c>
      <c r="C18" s="35" t="str">
        <f>IF(ISBLANK('A1'!D18),"",'A1'!D18)</f>
        <v/>
      </c>
      <c r="D18" s="36" t="str">
        <f>IF(ISBLANK('A1'!G18),"",'A1'!G18)</f>
        <v/>
      </c>
      <c r="E18" s="228" t="str">
        <f>IF(ISBLANK('A1'!H18),"",'A1'!H18)</f>
        <v/>
      </c>
      <c r="F18" s="887"/>
      <c r="G18" s="209"/>
      <c r="H18" s="205"/>
      <c r="I18" s="206"/>
      <c r="J18" s="206"/>
      <c r="K18" s="206"/>
      <c r="L18" s="206"/>
      <c r="M18" s="207"/>
      <c r="N18" s="208"/>
      <c r="O18" s="207"/>
      <c r="P18" s="207"/>
      <c r="Q18" s="209"/>
      <c r="R18" s="370" t="str">
        <f>IF(SUM('A1'!I18,'A1'!L18:P18)=0,"",SUM('A1'!I18,'A1'!L18:P18))</f>
        <v/>
      </c>
      <c r="S18" s="468"/>
    </row>
    <row r="19" spans="1:19" ht="15" customHeight="1" x14ac:dyDescent="0.25">
      <c r="A19" s="227" t="str">
        <f>IF(ISBLANK('A1'!A19),"",'A1'!A19)</f>
        <v/>
      </c>
      <c r="B19" s="34" t="str">
        <f>IF(ISBLANK('A1'!B19),"",'A1'!B19)</f>
        <v/>
      </c>
      <c r="C19" s="35" t="str">
        <f>IF(ISBLANK('A1'!D19),"",'A1'!D19)</f>
        <v/>
      </c>
      <c r="D19" s="36" t="str">
        <f>IF(ISBLANK('A1'!G19),"",'A1'!G19)</f>
        <v/>
      </c>
      <c r="E19" s="228" t="str">
        <f>IF(ISBLANK('A1'!H19),"",'A1'!H19)</f>
        <v/>
      </c>
      <c r="F19" s="887"/>
      <c r="G19" s="209"/>
      <c r="H19" s="205"/>
      <c r="I19" s="206"/>
      <c r="J19" s="206"/>
      <c r="K19" s="206"/>
      <c r="L19" s="206"/>
      <c r="M19" s="207"/>
      <c r="N19" s="208"/>
      <c r="O19" s="207"/>
      <c r="P19" s="207"/>
      <c r="Q19" s="209"/>
      <c r="R19" s="370" t="str">
        <f>IF(SUM('A1'!I19,'A1'!L19:P19)=0,"",SUM('A1'!I19,'A1'!L19:P19))</f>
        <v/>
      </c>
      <c r="S19" s="468"/>
    </row>
    <row r="20" spans="1:19" ht="15" customHeight="1" x14ac:dyDescent="0.25">
      <c r="A20" s="227" t="str">
        <f>IF(ISBLANK('A1'!A20),"",'A1'!A20)</f>
        <v/>
      </c>
      <c r="B20" s="34" t="str">
        <f>IF(ISBLANK('A1'!B20),"",'A1'!B20)</f>
        <v/>
      </c>
      <c r="C20" s="35" t="str">
        <f>IF(ISBLANK('A1'!D20),"",'A1'!D20)</f>
        <v/>
      </c>
      <c r="D20" s="36" t="str">
        <f>IF(ISBLANK('A1'!G20),"",'A1'!G20)</f>
        <v/>
      </c>
      <c r="E20" s="228" t="str">
        <f>IF(ISBLANK('A1'!H20),"",'A1'!H20)</f>
        <v/>
      </c>
      <c r="F20" s="887"/>
      <c r="G20" s="209"/>
      <c r="H20" s="205"/>
      <c r="I20" s="206"/>
      <c r="J20" s="206"/>
      <c r="K20" s="206"/>
      <c r="L20" s="206"/>
      <c r="M20" s="207"/>
      <c r="N20" s="208"/>
      <c r="O20" s="207"/>
      <c r="P20" s="207"/>
      <c r="Q20" s="209"/>
      <c r="R20" s="370" t="str">
        <f>IF(SUM('A1'!I20,'A1'!L20:P20)=0,"",SUM('A1'!I20,'A1'!L20:P20))</f>
        <v/>
      </c>
      <c r="S20" s="468"/>
    </row>
    <row r="21" spans="1:19" ht="15" customHeight="1" x14ac:dyDescent="0.25">
      <c r="A21" s="227" t="str">
        <f>IF(ISBLANK('A1'!A21),"",'A1'!A21)</f>
        <v/>
      </c>
      <c r="B21" s="34" t="str">
        <f>IF(ISBLANK('A1'!B21),"",'A1'!B21)</f>
        <v/>
      </c>
      <c r="C21" s="35" t="str">
        <f>IF(ISBLANK('A1'!D21),"",'A1'!D21)</f>
        <v/>
      </c>
      <c r="D21" s="36" t="str">
        <f>IF(ISBLANK('A1'!G21),"",'A1'!G21)</f>
        <v/>
      </c>
      <c r="E21" s="228" t="str">
        <f>IF(ISBLANK('A1'!H21),"",'A1'!H21)</f>
        <v/>
      </c>
      <c r="F21" s="887"/>
      <c r="G21" s="209"/>
      <c r="H21" s="205"/>
      <c r="I21" s="206"/>
      <c r="J21" s="206"/>
      <c r="K21" s="206"/>
      <c r="L21" s="206"/>
      <c r="M21" s="207"/>
      <c r="N21" s="208"/>
      <c r="O21" s="207"/>
      <c r="P21" s="207"/>
      <c r="Q21" s="209"/>
      <c r="R21" s="370" t="str">
        <f>IF(SUM('A1'!I21,'A1'!L21:P21)=0,"",SUM('A1'!I21,'A1'!L21:P21))</f>
        <v/>
      </c>
      <c r="S21" s="468"/>
    </row>
    <row r="22" spans="1:19" ht="15" customHeight="1" x14ac:dyDescent="0.25">
      <c r="A22" s="227" t="str">
        <f>IF(ISBLANK('A1'!A22),"",'A1'!A22)</f>
        <v/>
      </c>
      <c r="B22" s="34" t="str">
        <f>IF(ISBLANK('A1'!B22),"",'A1'!B22)</f>
        <v/>
      </c>
      <c r="C22" s="35" t="str">
        <f>IF(ISBLANK('A1'!D22),"",'A1'!D22)</f>
        <v/>
      </c>
      <c r="D22" s="36" t="str">
        <f>IF(ISBLANK('A1'!G22),"",'A1'!G22)</f>
        <v/>
      </c>
      <c r="E22" s="228" t="str">
        <f>IF(ISBLANK('A1'!H22),"",'A1'!H22)</f>
        <v/>
      </c>
      <c r="F22" s="887"/>
      <c r="G22" s="209"/>
      <c r="H22" s="205"/>
      <c r="I22" s="206"/>
      <c r="J22" s="206"/>
      <c r="K22" s="206"/>
      <c r="L22" s="206"/>
      <c r="M22" s="207"/>
      <c r="N22" s="208"/>
      <c r="O22" s="207"/>
      <c r="P22" s="207"/>
      <c r="Q22" s="209"/>
      <c r="R22" s="370" t="str">
        <f>IF(SUM('A1'!I22,'A1'!L22:P22)=0,"",SUM('A1'!I22,'A1'!L22:P22))</f>
        <v/>
      </c>
      <c r="S22" s="468"/>
    </row>
    <row r="23" spans="1:19" ht="15" customHeight="1" x14ac:dyDescent="0.25">
      <c r="A23" s="227" t="str">
        <f>IF(ISBLANK('A1'!A23),"",'A1'!A23)</f>
        <v/>
      </c>
      <c r="B23" s="34" t="str">
        <f>IF(ISBLANK('A1'!B23),"",'A1'!B23)</f>
        <v/>
      </c>
      <c r="C23" s="35" t="str">
        <f>IF(ISBLANK('A1'!D23),"",'A1'!D23)</f>
        <v/>
      </c>
      <c r="D23" s="36" t="str">
        <f>IF(ISBLANK('A1'!G23),"",'A1'!G23)</f>
        <v/>
      </c>
      <c r="E23" s="228" t="str">
        <f>IF(ISBLANK('A1'!H23),"",'A1'!H23)</f>
        <v/>
      </c>
      <c r="F23" s="887"/>
      <c r="G23" s="209"/>
      <c r="H23" s="205"/>
      <c r="I23" s="206"/>
      <c r="J23" s="206"/>
      <c r="K23" s="206"/>
      <c r="L23" s="206"/>
      <c r="M23" s="207"/>
      <c r="N23" s="208"/>
      <c r="O23" s="207"/>
      <c r="P23" s="207"/>
      <c r="Q23" s="209"/>
      <c r="R23" s="370" t="str">
        <f>IF(SUM('A1'!I23,'A1'!L23:P23)=0,"",SUM('A1'!I23,'A1'!L23:P23))</f>
        <v/>
      </c>
      <c r="S23" s="468"/>
    </row>
    <row r="24" spans="1:19" ht="15" customHeight="1" x14ac:dyDescent="0.25">
      <c r="A24" s="227" t="str">
        <f>IF(ISBLANK('A1'!A24),"",'A1'!A24)</f>
        <v/>
      </c>
      <c r="B24" s="34" t="str">
        <f>IF(ISBLANK('A1'!B24),"",'A1'!B24)</f>
        <v/>
      </c>
      <c r="C24" s="35" t="str">
        <f>IF(ISBLANK('A1'!D24),"",'A1'!D24)</f>
        <v/>
      </c>
      <c r="D24" s="36" t="str">
        <f>IF(ISBLANK('A1'!G24),"",'A1'!G24)</f>
        <v/>
      </c>
      <c r="E24" s="228" t="str">
        <f>IF(ISBLANK('A1'!H24),"",'A1'!H24)</f>
        <v/>
      </c>
      <c r="F24" s="887"/>
      <c r="G24" s="209"/>
      <c r="H24" s="205"/>
      <c r="I24" s="206"/>
      <c r="J24" s="206"/>
      <c r="K24" s="206"/>
      <c r="L24" s="206"/>
      <c r="M24" s="207"/>
      <c r="N24" s="208"/>
      <c r="O24" s="207"/>
      <c r="P24" s="207"/>
      <c r="Q24" s="209"/>
      <c r="R24" s="370" t="str">
        <f>IF(SUM('A1'!I24,'A1'!L24:P24)=0,"",SUM('A1'!I24,'A1'!L24:P24))</f>
        <v/>
      </c>
      <c r="S24" s="468"/>
    </row>
    <row r="25" spans="1:19" ht="15" customHeight="1" x14ac:dyDescent="0.25">
      <c r="A25" s="227" t="str">
        <f>IF(ISBLANK('A1'!A25),"",'A1'!A25)</f>
        <v/>
      </c>
      <c r="B25" s="34" t="str">
        <f>IF(ISBLANK('A1'!B25),"",'A1'!B25)</f>
        <v/>
      </c>
      <c r="C25" s="35" t="str">
        <f>IF(ISBLANK('A1'!D25),"",'A1'!D25)</f>
        <v/>
      </c>
      <c r="D25" s="36" t="str">
        <f>IF(ISBLANK('A1'!G25),"",'A1'!G25)</f>
        <v/>
      </c>
      <c r="E25" s="228" t="str">
        <f>IF(ISBLANK('A1'!H25),"",'A1'!H25)</f>
        <v/>
      </c>
      <c r="F25" s="887"/>
      <c r="G25" s="209"/>
      <c r="H25" s="205"/>
      <c r="I25" s="206"/>
      <c r="J25" s="206"/>
      <c r="K25" s="206"/>
      <c r="L25" s="206"/>
      <c r="M25" s="207"/>
      <c r="N25" s="208"/>
      <c r="O25" s="207"/>
      <c r="P25" s="207"/>
      <c r="Q25" s="209"/>
      <c r="R25" s="370" t="str">
        <f>IF(SUM('A1'!I25,'A1'!L25:P25)=0,"",SUM('A1'!I25,'A1'!L25:P25))</f>
        <v/>
      </c>
      <c r="S25" s="468"/>
    </row>
    <row r="26" spans="1:19" ht="15" customHeight="1" x14ac:dyDescent="0.25">
      <c r="A26" s="227" t="str">
        <f>IF(ISBLANK('A1'!A26),"",'A1'!A26)</f>
        <v/>
      </c>
      <c r="B26" s="34" t="str">
        <f>IF(ISBLANK('A1'!B26),"",'A1'!B26)</f>
        <v/>
      </c>
      <c r="C26" s="35" t="str">
        <f>IF(ISBLANK('A1'!D26),"",'A1'!D26)</f>
        <v/>
      </c>
      <c r="D26" s="36" t="str">
        <f>IF(ISBLANK('A1'!G26),"",'A1'!G26)</f>
        <v/>
      </c>
      <c r="E26" s="228" t="str">
        <f>IF(ISBLANK('A1'!H26),"",'A1'!H26)</f>
        <v/>
      </c>
      <c r="F26" s="887"/>
      <c r="G26" s="209"/>
      <c r="H26" s="205"/>
      <c r="I26" s="206"/>
      <c r="J26" s="206"/>
      <c r="K26" s="206"/>
      <c r="L26" s="206"/>
      <c r="M26" s="207"/>
      <c r="N26" s="208"/>
      <c r="O26" s="207"/>
      <c r="P26" s="207"/>
      <c r="Q26" s="209"/>
      <c r="R26" s="370" t="str">
        <f>IF(SUM('A1'!I26,'A1'!L26:P26)=0,"",SUM('A1'!I26,'A1'!L26:P26))</f>
        <v/>
      </c>
      <c r="S26" s="468"/>
    </row>
    <row r="27" spans="1:19" ht="15" customHeight="1" x14ac:dyDescent="0.25">
      <c r="A27" s="227" t="str">
        <f>IF(ISBLANK('A1'!A27),"",'A1'!A27)</f>
        <v/>
      </c>
      <c r="B27" s="34" t="str">
        <f>IF(ISBLANK('A1'!B27),"",'A1'!B27)</f>
        <v/>
      </c>
      <c r="C27" s="35" t="str">
        <f>IF(ISBLANK('A1'!D27),"",'A1'!D27)</f>
        <v/>
      </c>
      <c r="D27" s="36" t="str">
        <f>IF(ISBLANK('A1'!G27),"",'A1'!G27)</f>
        <v/>
      </c>
      <c r="E27" s="228" t="str">
        <f>IF(ISBLANK('A1'!H27),"",'A1'!H27)</f>
        <v/>
      </c>
      <c r="F27" s="887"/>
      <c r="G27" s="209"/>
      <c r="H27" s="205"/>
      <c r="I27" s="206"/>
      <c r="J27" s="206"/>
      <c r="K27" s="206"/>
      <c r="L27" s="206"/>
      <c r="M27" s="207"/>
      <c r="N27" s="208"/>
      <c r="O27" s="207"/>
      <c r="P27" s="207"/>
      <c r="Q27" s="209"/>
      <c r="R27" s="370" t="str">
        <f>IF(SUM('A1'!I27,'A1'!L27:P27)=0,"",SUM('A1'!I27,'A1'!L27:P27))</f>
        <v/>
      </c>
      <c r="S27" s="468"/>
    </row>
    <row r="28" spans="1:19" ht="15" customHeight="1" x14ac:dyDescent="0.25">
      <c r="A28" s="227" t="str">
        <f>IF(ISBLANK('A1'!A28),"",'A1'!A28)</f>
        <v/>
      </c>
      <c r="B28" s="34" t="str">
        <f>IF(ISBLANK('A1'!B28),"",'A1'!B28)</f>
        <v/>
      </c>
      <c r="C28" s="35" t="str">
        <f>IF(ISBLANK('A1'!D28),"",'A1'!D28)</f>
        <v/>
      </c>
      <c r="D28" s="36" t="str">
        <f>IF(ISBLANK('A1'!G28),"",'A1'!G28)</f>
        <v/>
      </c>
      <c r="E28" s="228" t="str">
        <f>IF(ISBLANK('A1'!H28),"",'A1'!H28)</f>
        <v/>
      </c>
      <c r="F28" s="887"/>
      <c r="G28" s="209"/>
      <c r="H28" s="205"/>
      <c r="I28" s="206"/>
      <c r="J28" s="206"/>
      <c r="K28" s="206"/>
      <c r="L28" s="206"/>
      <c r="M28" s="207"/>
      <c r="N28" s="208"/>
      <c r="O28" s="207"/>
      <c r="P28" s="207"/>
      <c r="Q28" s="209"/>
      <c r="R28" s="370" t="str">
        <f>IF(SUM('A1'!I28,'A1'!L28:P28)=0,"",SUM('A1'!I28,'A1'!L28:P28))</f>
        <v/>
      </c>
      <c r="S28" s="468"/>
    </row>
    <row r="29" spans="1:19" ht="15" customHeight="1" x14ac:dyDescent="0.25">
      <c r="A29" s="227" t="str">
        <f>IF(ISBLANK('A1'!A29),"",'A1'!A29)</f>
        <v/>
      </c>
      <c r="B29" s="34" t="str">
        <f>IF(ISBLANK('A1'!B29),"",'A1'!B29)</f>
        <v/>
      </c>
      <c r="C29" s="35" t="str">
        <f>IF(ISBLANK('A1'!D29),"",'A1'!D29)</f>
        <v/>
      </c>
      <c r="D29" s="36" t="str">
        <f>IF(ISBLANK('A1'!G29),"",'A1'!G29)</f>
        <v/>
      </c>
      <c r="E29" s="228" t="str">
        <f>IF(ISBLANK('A1'!H29),"",'A1'!H29)</f>
        <v/>
      </c>
      <c r="F29" s="887"/>
      <c r="G29" s="209"/>
      <c r="H29" s="205"/>
      <c r="I29" s="206"/>
      <c r="J29" s="206"/>
      <c r="K29" s="206"/>
      <c r="L29" s="206"/>
      <c r="M29" s="207"/>
      <c r="N29" s="208"/>
      <c r="O29" s="207"/>
      <c r="P29" s="207"/>
      <c r="Q29" s="209"/>
      <c r="R29" s="370" t="str">
        <f>IF(SUM('A1'!I29,'A1'!L29:P29)=0,"",SUM('A1'!I29,'A1'!L29:P29))</f>
        <v/>
      </c>
      <c r="S29" s="468"/>
    </row>
    <row r="30" spans="1:19" ht="15" customHeight="1" x14ac:dyDescent="0.25">
      <c r="A30" s="227" t="str">
        <f>IF(ISBLANK('A1'!A30),"",'A1'!A30)</f>
        <v/>
      </c>
      <c r="B30" s="34" t="str">
        <f>IF(ISBLANK('A1'!B30),"",'A1'!B30)</f>
        <v/>
      </c>
      <c r="C30" s="35" t="str">
        <f>IF(ISBLANK('A1'!D30),"",'A1'!D30)</f>
        <v/>
      </c>
      <c r="D30" s="36" t="str">
        <f>IF(ISBLANK('A1'!G30),"",'A1'!G30)</f>
        <v/>
      </c>
      <c r="E30" s="228" t="str">
        <f>IF(ISBLANK('A1'!H30),"",'A1'!H30)</f>
        <v/>
      </c>
      <c r="F30" s="887"/>
      <c r="G30" s="209"/>
      <c r="H30" s="205"/>
      <c r="I30" s="206"/>
      <c r="J30" s="206"/>
      <c r="K30" s="206"/>
      <c r="L30" s="206"/>
      <c r="M30" s="207"/>
      <c r="N30" s="208"/>
      <c r="O30" s="207"/>
      <c r="P30" s="207"/>
      <c r="Q30" s="209"/>
      <c r="R30" s="370" t="str">
        <f>IF(SUM('A1'!I30,'A1'!L30:P30)=0,"",SUM('A1'!I30,'A1'!L30:P30))</f>
        <v/>
      </c>
      <c r="S30" s="468"/>
    </row>
    <row r="31" spans="1:19" ht="15" customHeight="1" x14ac:dyDescent="0.25">
      <c r="A31" s="227" t="str">
        <f>IF(ISBLANK('A1'!A31),"",'A1'!A31)</f>
        <v/>
      </c>
      <c r="B31" s="34" t="str">
        <f>IF(ISBLANK('A1'!B31),"",'A1'!B31)</f>
        <v/>
      </c>
      <c r="C31" s="35" t="str">
        <f>IF(ISBLANK('A1'!D31),"",'A1'!D31)</f>
        <v/>
      </c>
      <c r="D31" s="36" t="str">
        <f>IF(ISBLANK('A1'!G31),"",'A1'!G31)</f>
        <v/>
      </c>
      <c r="E31" s="228" t="str">
        <f>IF(ISBLANK('A1'!H31),"",'A1'!H31)</f>
        <v/>
      </c>
      <c r="F31" s="887"/>
      <c r="G31" s="209"/>
      <c r="H31" s="205"/>
      <c r="I31" s="206"/>
      <c r="J31" s="206"/>
      <c r="K31" s="206"/>
      <c r="L31" s="206"/>
      <c r="M31" s="207"/>
      <c r="N31" s="208"/>
      <c r="O31" s="207"/>
      <c r="P31" s="207"/>
      <c r="Q31" s="209"/>
      <c r="R31" s="370" t="str">
        <f>IF(SUM('A1'!I31,'A1'!L31:P31)=0,"",SUM('A1'!I31,'A1'!L31:P31))</f>
        <v/>
      </c>
      <c r="S31" s="468"/>
    </row>
    <row r="32" spans="1:19" ht="15" customHeight="1" x14ac:dyDescent="0.25">
      <c r="A32" s="227" t="str">
        <f>IF(ISBLANK('A1'!A32),"",'A1'!A32)</f>
        <v/>
      </c>
      <c r="B32" s="34" t="str">
        <f>IF(ISBLANK('A1'!B32),"",'A1'!B32)</f>
        <v/>
      </c>
      <c r="C32" s="35" t="str">
        <f>IF(ISBLANK('A1'!D32),"",'A1'!D32)</f>
        <v/>
      </c>
      <c r="D32" s="36" t="str">
        <f>IF(ISBLANK('A1'!G32),"",'A1'!G32)</f>
        <v/>
      </c>
      <c r="E32" s="228" t="str">
        <f>IF(ISBLANK('A1'!H32),"",'A1'!H32)</f>
        <v/>
      </c>
      <c r="F32" s="887"/>
      <c r="G32" s="209"/>
      <c r="H32" s="205"/>
      <c r="I32" s="206"/>
      <c r="J32" s="206"/>
      <c r="K32" s="206"/>
      <c r="L32" s="206"/>
      <c r="M32" s="207"/>
      <c r="N32" s="208"/>
      <c r="O32" s="207"/>
      <c r="P32" s="207"/>
      <c r="Q32" s="209"/>
      <c r="R32" s="370" t="str">
        <f>IF(SUM('A1'!I32,'A1'!L32:P32)=0,"",SUM('A1'!I32,'A1'!L32:P32))</f>
        <v/>
      </c>
      <c r="S32" s="468"/>
    </row>
    <row r="33" spans="1:19" ht="15" customHeight="1" x14ac:dyDescent="0.25">
      <c r="A33" s="227" t="str">
        <f>IF(ISBLANK('A1'!A33),"",'A1'!A33)</f>
        <v/>
      </c>
      <c r="B33" s="34" t="str">
        <f>IF(ISBLANK('A1'!B33),"",'A1'!B33)</f>
        <v/>
      </c>
      <c r="C33" s="35" t="str">
        <f>IF(ISBLANK('A1'!D33),"",'A1'!D33)</f>
        <v/>
      </c>
      <c r="D33" s="36" t="str">
        <f>IF(ISBLANK('A1'!G33),"",'A1'!G33)</f>
        <v/>
      </c>
      <c r="E33" s="228" t="str">
        <f>IF(ISBLANK('A1'!H33),"",'A1'!H33)</f>
        <v/>
      </c>
      <c r="F33" s="887"/>
      <c r="G33" s="209"/>
      <c r="H33" s="205"/>
      <c r="I33" s="206"/>
      <c r="J33" s="206"/>
      <c r="K33" s="206"/>
      <c r="L33" s="206"/>
      <c r="M33" s="207"/>
      <c r="N33" s="208"/>
      <c r="O33" s="207"/>
      <c r="P33" s="207"/>
      <c r="Q33" s="209"/>
      <c r="R33" s="370" t="str">
        <f>IF(SUM('A1'!I33,'A1'!L33:P33)=0,"",SUM('A1'!I33,'A1'!L33:P33))</f>
        <v/>
      </c>
      <c r="S33" s="468"/>
    </row>
    <row r="34" spans="1:19" ht="15" customHeight="1" x14ac:dyDescent="0.25">
      <c r="A34" s="227" t="str">
        <f>IF(ISBLANK('A1'!A34),"",'A1'!A34)</f>
        <v/>
      </c>
      <c r="B34" s="34" t="str">
        <f>IF(ISBLANK('A1'!B34),"",'A1'!B34)</f>
        <v/>
      </c>
      <c r="C34" s="35" t="str">
        <f>IF(ISBLANK('A1'!D34),"",'A1'!D34)</f>
        <v/>
      </c>
      <c r="D34" s="36" t="str">
        <f>IF(ISBLANK('A1'!G34),"",'A1'!G34)</f>
        <v/>
      </c>
      <c r="E34" s="228" t="str">
        <f>IF(ISBLANK('A1'!H34),"",'A1'!H34)</f>
        <v/>
      </c>
      <c r="F34" s="887"/>
      <c r="G34" s="209"/>
      <c r="H34" s="205"/>
      <c r="I34" s="206"/>
      <c r="J34" s="206"/>
      <c r="K34" s="206"/>
      <c r="L34" s="206"/>
      <c r="M34" s="207"/>
      <c r="N34" s="208"/>
      <c r="O34" s="207"/>
      <c r="P34" s="207"/>
      <c r="Q34" s="209"/>
      <c r="R34" s="370" t="str">
        <f>IF(SUM('A1'!I34,'A1'!L34:P34)=0,"",SUM('A1'!I34,'A1'!L34:P34))</f>
        <v/>
      </c>
      <c r="S34" s="468"/>
    </row>
    <row r="35" spans="1:19" ht="15" customHeight="1" x14ac:dyDescent="0.25">
      <c r="A35" s="227" t="str">
        <f>IF(ISBLANK('A1'!A35),"",'A1'!A35)</f>
        <v/>
      </c>
      <c r="B35" s="34" t="str">
        <f>IF(ISBLANK('A1'!B35),"",'A1'!B35)</f>
        <v/>
      </c>
      <c r="C35" s="35" t="str">
        <f>IF(ISBLANK('A1'!D35),"",'A1'!D35)</f>
        <v/>
      </c>
      <c r="D35" s="36" t="str">
        <f>IF(ISBLANK('A1'!G35),"",'A1'!G35)</f>
        <v/>
      </c>
      <c r="E35" s="228" t="str">
        <f>IF(ISBLANK('A1'!H35),"",'A1'!H35)</f>
        <v/>
      </c>
      <c r="F35" s="887"/>
      <c r="G35" s="209"/>
      <c r="H35" s="205"/>
      <c r="I35" s="206"/>
      <c r="J35" s="206"/>
      <c r="K35" s="206"/>
      <c r="L35" s="206"/>
      <c r="M35" s="207"/>
      <c r="N35" s="208"/>
      <c r="O35" s="207"/>
      <c r="P35" s="207"/>
      <c r="Q35" s="209"/>
      <c r="R35" s="370" t="str">
        <f>IF(SUM('A1'!I35,'A1'!L35:P35)=0,"",SUM('A1'!I35,'A1'!L35:P35))</f>
        <v/>
      </c>
      <c r="S35" s="468"/>
    </row>
    <row r="36" spans="1:19" ht="15" customHeight="1" x14ac:dyDescent="0.25">
      <c r="A36" s="227" t="str">
        <f>IF(ISBLANK('A1'!A36),"",'A1'!A36)</f>
        <v/>
      </c>
      <c r="B36" s="34" t="str">
        <f>IF(ISBLANK('A1'!B36),"",'A1'!B36)</f>
        <v/>
      </c>
      <c r="C36" s="35" t="str">
        <f>IF(ISBLANK('A1'!D36),"",'A1'!D36)</f>
        <v/>
      </c>
      <c r="D36" s="36" t="str">
        <f>IF(ISBLANK('A1'!G36),"",'A1'!G36)</f>
        <v/>
      </c>
      <c r="E36" s="228" t="str">
        <f>IF(ISBLANK('A1'!H36),"",'A1'!H36)</f>
        <v/>
      </c>
      <c r="F36" s="887"/>
      <c r="G36" s="209"/>
      <c r="H36" s="205"/>
      <c r="I36" s="206"/>
      <c r="J36" s="206"/>
      <c r="K36" s="206"/>
      <c r="L36" s="206"/>
      <c r="M36" s="207"/>
      <c r="N36" s="208"/>
      <c r="O36" s="207"/>
      <c r="P36" s="207"/>
      <c r="Q36" s="209"/>
      <c r="R36" s="370" t="str">
        <f>IF(SUM('A1'!I36,'A1'!L36:P36)=0,"",SUM('A1'!I36,'A1'!L36:P36))</f>
        <v/>
      </c>
      <c r="S36" s="468"/>
    </row>
    <row r="37" spans="1:19" ht="15" customHeight="1" x14ac:dyDescent="0.25">
      <c r="A37" s="227" t="str">
        <f>IF(ISBLANK('A1'!A37),"",'A1'!A37)</f>
        <v/>
      </c>
      <c r="B37" s="34" t="str">
        <f>IF(ISBLANK('A1'!B37),"",'A1'!B37)</f>
        <v/>
      </c>
      <c r="C37" s="35" t="str">
        <f>IF(ISBLANK('A1'!D37),"",'A1'!D37)</f>
        <v/>
      </c>
      <c r="D37" s="36" t="str">
        <f>IF(ISBLANK('A1'!G37),"",'A1'!G37)</f>
        <v/>
      </c>
      <c r="E37" s="228" t="str">
        <f>IF(ISBLANK('A1'!H37),"",'A1'!H37)</f>
        <v/>
      </c>
      <c r="F37" s="887"/>
      <c r="G37" s="209"/>
      <c r="H37" s="205"/>
      <c r="I37" s="206"/>
      <c r="J37" s="206"/>
      <c r="K37" s="206"/>
      <c r="L37" s="206"/>
      <c r="M37" s="207"/>
      <c r="N37" s="208"/>
      <c r="O37" s="207"/>
      <c r="P37" s="207"/>
      <c r="Q37" s="209"/>
      <c r="R37" s="370" t="str">
        <f>IF(SUM('A1'!I37,'A1'!L37:P37)=0,"",SUM('A1'!I37,'A1'!L37:P37))</f>
        <v/>
      </c>
      <c r="S37" s="468"/>
    </row>
    <row r="38" spans="1:19" ht="15" customHeight="1" x14ac:dyDescent="0.25">
      <c r="A38" s="227" t="str">
        <f>IF(ISBLANK('A1'!A38),"",'A1'!A38)</f>
        <v/>
      </c>
      <c r="B38" s="34" t="str">
        <f>IF(ISBLANK('A1'!B38),"",'A1'!B38)</f>
        <v/>
      </c>
      <c r="C38" s="35" t="str">
        <f>IF(ISBLANK('A1'!D38),"",'A1'!D38)</f>
        <v/>
      </c>
      <c r="D38" s="36" t="str">
        <f>IF(ISBLANK('A1'!G38),"",'A1'!G38)</f>
        <v/>
      </c>
      <c r="E38" s="228" t="str">
        <f>IF(ISBLANK('A1'!H38),"",'A1'!H38)</f>
        <v/>
      </c>
      <c r="F38" s="887"/>
      <c r="G38" s="209"/>
      <c r="H38" s="205"/>
      <c r="I38" s="206"/>
      <c r="J38" s="206"/>
      <c r="K38" s="206"/>
      <c r="L38" s="206"/>
      <c r="M38" s="207"/>
      <c r="N38" s="208"/>
      <c r="O38" s="207"/>
      <c r="P38" s="207"/>
      <c r="Q38" s="209"/>
      <c r="R38" s="370" t="str">
        <f>IF(SUM('A1'!I38,'A1'!L38:P38)=0,"",SUM('A1'!I38,'A1'!L38:P38))</f>
        <v/>
      </c>
      <c r="S38" s="468"/>
    </row>
    <row r="39" spans="1:19" ht="15" customHeight="1" x14ac:dyDescent="0.25">
      <c r="A39" s="227" t="str">
        <f>IF(ISBLANK('A1'!A39),"",'A1'!A39)</f>
        <v/>
      </c>
      <c r="B39" s="34" t="str">
        <f>IF(ISBLANK('A1'!B39),"",'A1'!B39)</f>
        <v/>
      </c>
      <c r="C39" s="35" t="str">
        <f>IF(ISBLANK('A1'!D39),"",'A1'!D39)</f>
        <v/>
      </c>
      <c r="D39" s="36" t="str">
        <f>IF(ISBLANK('A1'!G39),"",'A1'!G39)</f>
        <v/>
      </c>
      <c r="E39" s="228" t="str">
        <f>IF(ISBLANK('A1'!H39),"",'A1'!H39)</f>
        <v/>
      </c>
      <c r="F39" s="887"/>
      <c r="G39" s="209"/>
      <c r="H39" s="205"/>
      <c r="I39" s="206"/>
      <c r="J39" s="206"/>
      <c r="K39" s="206"/>
      <c r="L39" s="206"/>
      <c r="M39" s="207"/>
      <c r="N39" s="208"/>
      <c r="O39" s="207"/>
      <c r="P39" s="207"/>
      <c r="Q39" s="209"/>
      <c r="R39" s="370" t="str">
        <f>IF(SUM('A1'!I39,'A1'!L39:P39)=0,"",SUM('A1'!I39,'A1'!L39:P39))</f>
        <v/>
      </c>
      <c r="S39" s="468"/>
    </row>
    <row r="40" spans="1:19" ht="15" customHeight="1" x14ac:dyDescent="0.25">
      <c r="A40" s="227" t="str">
        <f>IF(ISBLANK('A1'!A40),"",'A1'!A40)</f>
        <v/>
      </c>
      <c r="B40" s="34" t="str">
        <f>IF(ISBLANK('A1'!B40),"",'A1'!B40)</f>
        <v/>
      </c>
      <c r="C40" s="35" t="str">
        <f>IF(ISBLANK('A1'!D40),"",'A1'!D40)</f>
        <v/>
      </c>
      <c r="D40" s="36" t="str">
        <f>IF(ISBLANK('A1'!G40),"",'A1'!G40)</f>
        <v/>
      </c>
      <c r="E40" s="228" t="str">
        <f>IF(ISBLANK('A1'!H40),"",'A1'!H40)</f>
        <v/>
      </c>
      <c r="F40" s="887"/>
      <c r="G40" s="209"/>
      <c r="H40" s="205"/>
      <c r="I40" s="206"/>
      <c r="J40" s="206"/>
      <c r="K40" s="206"/>
      <c r="L40" s="206"/>
      <c r="M40" s="207"/>
      <c r="N40" s="208"/>
      <c r="O40" s="207"/>
      <c r="P40" s="207"/>
      <c r="Q40" s="209"/>
      <c r="R40" s="370" t="str">
        <f>IF(SUM('A1'!I40,'A1'!L40:P40)=0,"",SUM('A1'!I40,'A1'!L40:P40))</f>
        <v/>
      </c>
      <c r="S40" s="468"/>
    </row>
    <row r="41" spans="1:19" ht="15" customHeight="1" x14ac:dyDescent="0.25">
      <c r="A41" s="227" t="str">
        <f>IF(ISBLANK('A1'!A41),"",'A1'!A41)</f>
        <v/>
      </c>
      <c r="B41" s="34" t="str">
        <f>IF(ISBLANK('A1'!B41),"",'A1'!B41)</f>
        <v/>
      </c>
      <c r="C41" s="35" t="str">
        <f>IF(ISBLANK('A1'!D41),"",'A1'!D41)</f>
        <v/>
      </c>
      <c r="D41" s="36" t="str">
        <f>IF(ISBLANK('A1'!G41),"",'A1'!G41)</f>
        <v/>
      </c>
      <c r="E41" s="228" t="str">
        <f>IF(ISBLANK('A1'!H41),"",'A1'!H41)</f>
        <v/>
      </c>
      <c r="F41" s="887"/>
      <c r="G41" s="209"/>
      <c r="H41" s="205"/>
      <c r="I41" s="206"/>
      <c r="J41" s="206"/>
      <c r="K41" s="206"/>
      <c r="L41" s="206"/>
      <c r="M41" s="207"/>
      <c r="N41" s="208"/>
      <c r="O41" s="207"/>
      <c r="P41" s="207"/>
      <c r="Q41" s="209"/>
      <c r="R41" s="370" t="str">
        <f>IF(SUM('A1'!I41,'A1'!L41:P41)=0,"",SUM('A1'!I41,'A1'!L41:P41))</f>
        <v/>
      </c>
      <c r="S41" s="468"/>
    </row>
    <row r="42" spans="1:19" ht="15" customHeight="1" x14ac:dyDescent="0.25">
      <c r="A42" s="227" t="str">
        <f>IF(ISBLANK('A1'!A42),"",'A1'!A42)</f>
        <v/>
      </c>
      <c r="B42" s="34" t="str">
        <f>IF(ISBLANK('A1'!B42),"",'A1'!B42)</f>
        <v/>
      </c>
      <c r="C42" s="35" t="str">
        <f>IF(ISBLANK('A1'!D42),"",'A1'!D42)</f>
        <v/>
      </c>
      <c r="D42" s="36" t="str">
        <f>IF(ISBLANK('A1'!G42),"",'A1'!G42)</f>
        <v/>
      </c>
      <c r="E42" s="228" t="str">
        <f>IF(ISBLANK('A1'!H42),"",'A1'!H42)</f>
        <v/>
      </c>
      <c r="F42" s="887"/>
      <c r="G42" s="209"/>
      <c r="H42" s="205"/>
      <c r="I42" s="206"/>
      <c r="J42" s="206"/>
      <c r="K42" s="206"/>
      <c r="L42" s="206"/>
      <c r="M42" s="207"/>
      <c r="N42" s="208"/>
      <c r="O42" s="207"/>
      <c r="P42" s="207"/>
      <c r="Q42" s="209"/>
      <c r="R42" s="370" t="str">
        <f>IF(SUM('A1'!I42,'A1'!L42:P42)=0,"",SUM('A1'!I42,'A1'!L42:P42))</f>
        <v/>
      </c>
      <c r="S42" s="468"/>
    </row>
    <row r="43" spans="1:19" ht="15" customHeight="1" x14ac:dyDescent="0.25">
      <c r="A43" s="227" t="str">
        <f>IF(ISBLANK('A1'!A43),"",'A1'!A43)</f>
        <v/>
      </c>
      <c r="B43" s="34" t="str">
        <f>IF(ISBLANK('A1'!B43),"",'A1'!B43)</f>
        <v/>
      </c>
      <c r="C43" s="35" t="str">
        <f>IF(ISBLANK('A1'!D43),"",'A1'!D43)</f>
        <v/>
      </c>
      <c r="D43" s="36" t="str">
        <f>IF(ISBLANK('A1'!G43),"",'A1'!G43)</f>
        <v/>
      </c>
      <c r="E43" s="228" t="str">
        <f>IF(ISBLANK('A1'!H43),"",'A1'!H43)</f>
        <v/>
      </c>
      <c r="F43" s="887"/>
      <c r="G43" s="209"/>
      <c r="H43" s="205"/>
      <c r="I43" s="206"/>
      <c r="J43" s="206"/>
      <c r="K43" s="206"/>
      <c r="L43" s="206"/>
      <c r="M43" s="207"/>
      <c r="N43" s="208"/>
      <c r="O43" s="207"/>
      <c r="P43" s="207"/>
      <c r="Q43" s="209"/>
      <c r="R43" s="370" t="str">
        <f>IF(SUM('A1'!I43,'A1'!L43:P43)=0,"",SUM('A1'!I43,'A1'!L43:P43))</f>
        <v/>
      </c>
      <c r="S43" s="468"/>
    </row>
    <row r="44" spans="1:19" ht="15" customHeight="1" x14ac:dyDescent="0.25">
      <c r="A44" s="227" t="str">
        <f>IF(ISBLANK('A1'!A44),"",'A1'!A44)</f>
        <v/>
      </c>
      <c r="B44" s="34" t="str">
        <f>IF(ISBLANK('A1'!B44),"",'A1'!B44)</f>
        <v/>
      </c>
      <c r="C44" s="35" t="str">
        <f>IF(ISBLANK('A1'!D44),"",'A1'!D44)</f>
        <v/>
      </c>
      <c r="D44" s="36" t="str">
        <f>IF(ISBLANK('A1'!G44),"",'A1'!G44)</f>
        <v/>
      </c>
      <c r="E44" s="228" t="str">
        <f>IF(ISBLANK('A1'!H44),"",'A1'!H44)</f>
        <v/>
      </c>
      <c r="F44" s="887"/>
      <c r="G44" s="209"/>
      <c r="H44" s="205"/>
      <c r="I44" s="206"/>
      <c r="J44" s="206"/>
      <c r="K44" s="206"/>
      <c r="L44" s="206"/>
      <c r="M44" s="207"/>
      <c r="N44" s="208"/>
      <c r="O44" s="207"/>
      <c r="P44" s="207"/>
      <c r="Q44" s="209"/>
      <c r="R44" s="370" t="str">
        <f>IF(SUM('A1'!I44,'A1'!L44:P44)=0,"",SUM('A1'!I44,'A1'!L44:P44))</f>
        <v/>
      </c>
      <c r="S44" s="468"/>
    </row>
    <row r="45" spans="1:19" ht="15" customHeight="1" x14ac:dyDescent="0.25">
      <c r="A45" s="227" t="str">
        <f>IF(ISBLANK('A1'!A45),"",'A1'!A45)</f>
        <v/>
      </c>
      <c r="B45" s="34" t="str">
        <f>IF(ISBLANK('A1'!B45),"",'A1'!B45)</f>
        <v/>
      </c>
      <c r="C45" s="35" t="str">
        <f>IF(ISBLANK('A1'!D45),"",'A1'!D45)</f>
        <v/>
      </c>
      <c r="D45" s="36" t="str">
        <f>IF(ISBLANK('A1'!G45),"",'A1'!G45)</f>
        <v/>
      </c>
      <c r="E45" s="228" t="str">
        <f>IF(ISBLANK('A1'!H45),"",'A1'!H45)</f>
        <v/>
      </c>
      <c r="F45" s="887"/>
      <c r="G45" s="209"/>
      <c r="H45" s="205"/>
      <c r="I45" s="206"/>
      <c r="J45" s="206"/>
      <c r="K45" s="206"/>
      <c r="L45" s="206"/>
      <c r="M45" s="207"/>
      <c r="N45" s="208"/>
      <c r="O45" s="207"/>
      <c r="P45" s="207"/>
      <c r="Q45" s="209"/>
      <c r="R45" s="370" t="str">
        <f>IF(SUM('A1'!I45,'A1'!L45:P45)=0,"",SUM('A1'!I45,'A1'!L45:P45))</f>
        <v/>
      </c>
      <c r="S45" s="468"/>
    </row>
    <row r="46" spans="1:19" ht="15" customHeight="1" x14ac:dyDescent="0.25">
      <c r="A46" s="227" t="str">
        <f>IF(ISBLANK('A1'!A46),"",'A1'!A46)</f>
        <v/>
      </c>
      <c r="B46" s="34" t="str">
        <f>IF(ISBLANK('A1'!B46),"",'A1'!B46)</f>
        <v/>
      </c>
      <c r="C46" s="35" t="str">
        <f>IF(ISBLANK('A1'!D46),"",'A1'!D46)</f>
        <v/>
      </c>
      <c r="D46" s="36" t="str">
        <f>IF(ISBLANK('A1'!G46),"",'A1'!G46)</f>
        <v/>
      </c>
      <c r="E46" s="228" t="str">
        <f>IF(ISBLANK('A1'!H46),"",'A1'!H46)</f>
        <v/>
      </c>
      <c r="F46" s="887"/>
      <c r="G46" s="209"/>
      <c r="H46" s="205"/>
      <c r="I46" s="206"/>
      <c r="J46" s="206"/>
      <c r="K46" s="206"/>
      <c r="L46" s="206"/>
      <c r="M46" s="207"/>
      <c r="N46" s="208"/>
      <c r="O46" s="207"/>
      <c r="P46" s="207"/>
      <c r="Q46" s="209"/>
      <c r="R46" s="370" t="str">
        <f>IF(SUM('A1'!I46,'A1'!L46:P46)=0,"",SUM('A1'!I46,'A1'!L46:P46))</f>
        <v/>
      </c>
      <c r="S46" s="468"/>
    </row>
    <row r="47" spans="1:19" ht="15" customHeight="1" x14ac:dyDescent="0.25">
      <c r="A47" s="227" t="str">
        <f>IF(ISBLANK('A1'!A47),"",'A1'!A47)</f>
        <v/>
      </c>
      <c r="B47" s="34" t="str">
        <f>IF(ISBLANK('A1'!B47),"",'A1'!B47)</f>
        <v/>
      </c>
      <c r="C47" s="35" t="str">
        <f>IF(ISBLANK('A1'!D47),"",'A1'!D47)</f>
        <v/>
      </c>
      <c r="D47" s="36" t="str">
        <f>IF(ISBLANK('A1'!G47),"",'A1'!G47)</f>
        <v/>
      </c>
      <c r="E47" s="228" t="str">
        <f>IF(ISBLANK('A1'!H47),"",'A1'!H47)</f>
        <v/>
      </c>
      <c r="F47" s="887"/>
      <c r="G47" s="209"/>
      <c r="H47" s="205"/>
      <c r="I47" s="206"/>
      <c r="J47" s="206"/>
      <c r="K47" s="206"/>
      <c r="L47" s="206"/>
      <c r="M47" s="207"/>
      <c r="N47" s="208"/>
      <c r="O47" s="207"/>
      <c r="P47" s="207"/>
      <c r="Q47" s="209"/>
      <c r="R47" s="370" t="str">
        <f>IF(SUM('A1'!I47,'A1'!L47:P47)=0,"",SUM('A1'!I47,'A1'!L47:P47))</f>
        <v/>
      </c>
      <c r="S47" s="468"/>
    </row>
    <row r="48" spans="1:19" ht="15" customHeight="1" x14ac:dyDescent="0.25">
      <c r="A48" s="227" t="str">
        <f>IF(ISBLANK('A1'!A48),"",'A1'!A48)</f>
        <v/>
      </c>
      <c r="B48" s="34" t="str">
        <f>IF(ISBLANK('A1'!B48),"",'A1'!B48)</f>
        <v/>
      </c>
      <c r="C48" s="35" t="str">
        <f>IF(ISBLANK('A1'!D48),"",'A1'!D48)</f>
        <v/>
      </c>
      <c r="D48" s="36" t="str">
        <f>IF(ISBLANK('A1'!G48),"",'A1'!G48)</f>
        <v/>
      </c>
      <c r="E48" s="228" t="str">
        <f>IF(ISBLANK('A1'!H48),"",'A1'!H48)</f>
        <v/>
      </c>
      <c r="F48" s="887"/>
      <c r="G48" s="209"/>
      <c r="H48" s="205"/>
      <c r="I48" s="206"/>
      <c r="J48" s="206"/>
      <c r="K48" s="206"/>
      <c r="L48" s="206"/>
      <c r="M48" s="207"/>
      <c r="N48" s="208"/>
      <c r="O48" s="207"/>
      <c r="P48" s="207"/>
      <c r="Q48" s="209"/>
      <c r="R48" s="370" t="str">
        <f>IF(SUM('A1'!I48,'A1'!L48:P48)=0,"",SUM('A1'!I48,'A1'!L48:P48))</f>
        <v/>
      </c>
      <c r="S48" s="468"/>
    </row>
    <row r="49" spans="1:19" ht="15" customHeight="1" x14ac:dyDescent="0.25">
      <c r="A49" s="227" t="str">
        <f>IF(ISBLANK('A1'!A49),"",'A1'!A49)</f>
        <v/>
      </c>
      <c r="B49" s="34" t="str">
        <f>IF(ISBLANK('A1'!B49),"",'A1'!B49)</f>
        <v/>
      </c>
      <c r="C49" s="35" t="str">
        <f>IF(ISBLANK('A1'!D49),"",'A1'!D49)</f>
        <v/>
      </c>
      <c r="D49" s="36" t="str">
        <f>IF(ISBLANK('A1'!G49),"",'A1'!G49)</f>
        <v/>
      </c>
      <c r="E49" s="228" t="str">
        <f>IF(ISBLANK('A1'!H49),"",'A1'!H49)</f>
        <v/>
      </c>
      <c r="F49" s="887"/>
      <c r="G49" s="209"/>
      <c r="H49" s="205"/>
      <c r="I49" s="206"/>
      <c r="J49" s="206"/>
      <c r="K49" s="206"/>
      <c r="L49" s="206"/>
      <c r="M49" s="207"/>
      <c r="N49" s="208"/>
      <c r="O49" s="207"/>
      <c r="P49" s="207"/>
      <c r="Q49" s="209"/>
      <c r="R49" s="370" t="str">
        <f>IF(SUM('A1'!I49,'A1'!L49:P49)=0,"",SUM('A1'!I49,'A1'!L49:P49))</f>
        <v/>
      </c>
      <c r="S49" s="468"/>
    </row>
    <row r="50" spans="1:19" ht="15" customHeight="1" x14ac:dyDescent="0.25">
      <c r="A50" s="227" t="str">
        <f>IF(ISBLANK('A1'!A50),"",'A1'!A50)</f>
        <v/>
      </c>
      <c r="B50" s="34" t="str">
        <f>IF(ISBLANK('A1'!B50),"",'A1'!B50)</f>
        <v/>
      </c>
      <c r="C50" s="35" t="str">
        <f>IF(ISBLANK('A1'!D50),"",'A1'!D50)</f>
        <v/>
      </c>
      <c r="D50" s="36" t="str">
        <f>IF(ISBLANK('A1'!G50),"",'A1'!G50)</f>
        <v/>
      </c>
      <c r="E50" s="228" t="str">
        <f>IF(ISBLANK('A1'!H50),"",'A1'!H50)</f>
        <v/>
      </c>
      <c r="F50" s="887"/>
      <c r="G50" s="209"/>
      <c r="H50" s="205"/>
      <c r="I50" s="206"/>
      <c r="J50" s="206"/>
      <c r="K50" s="206"/>
      <c r="L50" s="206"/>
      <c r="M50" s="207"/>
      <c r="N50" s="208"/>
      <c r="O50" s="207"/>
      <c r="P50" s="207"/>
      <c r="Q50" s="209"/>
      <c r="R50" s="370" t="str">
        <f>IF(SUM('A1'!I50,'A1'!L50:P50)=0,"",SUM('A1'!I50,'A1'!L50:P50))</f>
        <v/>
      </c>
      <c r="S50" s="468"/>
    </row>
    <row r="51" spans="1:19" ht="15" customHeight="1" x14ac:dyDescent="0.25">
      <c r="A51" s="227" t="str">
        <f>IF(ISBLANK('A1'!A51),"",'A1'!A51)</f>
        <v/>
      </c>
      <c r="B51" s="34" t="str">
        <f>IF(ISBLANK('A1'!B51),"",'A1'!B51)</f>
        <v/>
      </c>
      <c r="C51" s="35" t="str">
        <f>IF(ISBLANK('A1'!D51),"",'A1'!D51)</f>
        <v/>
      </c>
      <c r="D51" s="36" t="str">
        <f>IF(ISBLANK('A1'!G51),"",'A1'!G51)</f>
        <v/>
      </c>
      <c r="E51" s="228" t="str">
        <f>IF(ISBLANK('A1'!H51),"",'A1'!H51)</f>
        <v/>
      </c>
      <c r="F51" s="887"/>
      <c r="G51" s="209"/>
      <c r="H51" s="205"/>
      <c r="I51" s="206"/>
      <c r="J51" s="206"/>
      <c r="K51" s="206"/>
      <c r="L51" s="206"/>
      <c r="M51" s="207"/>
      <c r="N51" s="208"/>
      <c r="O51" s="207"/>
      <c r="P51" s="207"/>
      <c r="Q51" s="209"/>
      <c r="R51" s="370" t="str">
        <f>IF(SUM('A1'!I51,'A1'!L51:P51)=0,"",SUM('A1'!I51,'A1'!L51:P51))</f>
        <v/>
      </c>
      <c r="S51" s="468"/>
    </row>
    <row r="52" spans="1:19" ht="15" customHeight="1" x14ac:dyDescent="0.25">
      <c r="A52" s="227" t="str">
        <f>IF(ISBLANK('A1'!A52),"",'A1'!A52)</f>
        <v/>
      </c>
      <c r="B52" s="34" t="str">
        <f>IF(ISBLANK('A1'!B52),"",'A1'!B52)</f>
        <v/>
      </c>
      <c r="C52" s="35" t="str">
        <f>IF(ISBLANK('A1'!D52),"",'A1'!D52)</f>
        <v/>
      </c>
      <c r="D52" s="36" t="str">
        <f>IF(ISBLANK('A1'!G52),"",'A1'!G52)</f>
        <v/>
      </c>
      <c r="E52" s="228" t="str">
        <f>IF(ISBLANK('A1'!H52),"",'A1'!H52)</f>
        <v/>
      </c>
      <c r="F52" s="887"/>
      <c r="G52" s="209"/>
      <c r="H52" s="205"/>
      <c r="I52" s="206"/>
      <c r="J52" s="206"/>
      <c r="K52" s="206"/>
      <c r="L52" s="206"/>
      <c r="M52" s="207"/>
      <c r="N52" s="208"/>
      <c r="O52" s="207"/>
      <c r="P52" s="207"/>
      <c r="Q52" s="209"/>
      <c r="R52" s="370" t="str">
        <f>IF(SUM('A1'!I52,'A1'!L52:P52)=0,"",SUM('A1'!I52,'A1'!L52:P52))</f>
        <v/>
      </c>
      <c r="S52" s="468"/>
    </row>
    <row r="53" spans="1:19" ht="15" customHeight="1" x14ac:dyDescent="0.25">
      <c r="A53" s="227" t="str">
        <f>IF(ISBLANK('A1'!A53),"",'A1'!A53)</f>
        <v/>
      </c>
      <c r="B53" s="34" t="str">
        <f>IF(ISBLANK('A1'!B53),"",'A1'!B53)</f>
        <v/>
      </c>
      <c r="C53" s="35" t="str">
        <f>IF(ISBLANK('A1'!D53),"",'A1'!D53)</f>
        <v/>
      </c>
      <c r="D53" s="36" t="str">
        <f>IF(ISBLANK('A1'!G53),"",'A1'!G53)</f>
        <v/>
      </c>
      <c r="E53" s="228" t="str">
        <f>IF(ISBLANK('A1'!H53),"",'A1'!H53)</f>
        <v/>
      </c>
      <c r="F53" s="887"/>
      <c r="G53" s="209"/>
      <c r="H53" s="205"/>
      <c r="I53" s="206"/>
      <c r="J53" s="206"/>
      <c r="K53" s="206"/>
      <c r="L53" s="206"/>
      <c r="M53" s="207"/>
      <c r="N53" s="208"/>
      <c r="O53" s="207"/>
      <c r="P53" s="207"/>
      <c r="Q53" s="209"/>
      <c r="R53" s="370" t="str">
        <f>IF(SUM('A1'!I53,'A1'!L53:P53)=0,"",SUM('A1'!I53,'A1'!L53:P53))</f>
        <v/>
      </c>
      <c r="S53" s="468"/>
    </row>
    <row r="54" spans="1:19" ht="15" customHeight="1" x14ac:dyDescent="0.25">
      <c r="A54" s="227" t="str">
        <f>IF(ISBLANK('A1'!A54),"",'A1'!A54)</f>
        <v/>
      </c>
      <c r="B54" s="34" t="str">
        <f>IF(ISBLANK('A1'!B54),"",'A1'!B54)</f>
        <v/>
      </c>
      <c r="C54" s="35" t="str">
        <f>IF(ISBLANK('A1'!D54),"",'A1'!D54)</f>
        <v/>
      </c>
      <c r="D54" s="36" t="str">
        <f>IF(ISBLANK('A1'!G54),"",'A1'!G54)</f>
        <v/>
      </c>
      <c r="E54" s="228" t="str">
        <f>IF(ISBLANK('A1'!H54),"",'A1'!H54)</f>
        <v/>
      </c>
      <c r="F54" s="887"/>
      <c r="G54" s="209"/>
      <c r="H54" s="205"/>
      <c r="I54" s="206"/>
      <c r="J54" s="206"/>
      <c r="K54" s="206"/>
      <c r="L54" s="206"/>
      <c r="M54" s="207"/>
      <c r="N54" s="208"/>
      <c r="O54" s="207"/>
      <c r="P54" s="207"/>
      <c r="Q54" s="209"/>
      <c r="R54" s="370" t="str">
        <f>IF(SUM('A1'!I54,'A1'!L54:P54)=0,"",SUM('A1'!I54,'A1'!L54:P54))</f>
        <v/>
      </c>
      <c r="S54" s="468"/>
    </row>
    <row r="55" spans="1:19" ht="15" customHeight="1" x14ac:dyDescent="0.25">
      <c r="A55" s="227" t="str">
        <f>IF(ISBLANK('A1'!A55),"",'A1'!A55)</f>
        <v/>
      </c>
      <c r="B55" s="34" t="str">
        <f>IF(ISBLANK('A1'!B55),"",'A1'!B55)</f>
        <v/>
      </c>
      <c r="C55" s="35" t="str">
        <f>IF(ISBLANK('A1'!D55),"",'A1'!D55)</f>
        <v/>
      </c>
      <c r="D55" s="36" t="str">
        <f>IF(ISBLANK('A1'!G55),"",'A1'!G55)</f>
        <v/>
      </c>
      <c r="E55" s="228" t="str">
        <f>IF(ISBLANK('A1'!H55),"",'A1'!H55)</f>
        <v/>
      </c>
      <c r="F55" s="887"/>
      <c r="G55" s="209"/>
      <c r="H55" s="205"/>
      <c r="I55" s="206"/>
      <c r="J55" s="206"/>
      <c r="K55" s="206"/>
      <c r="L55" s="206"/>
      <c r="M55" s="207"/>
      <c r="N55" s="208"/>
      <c r="O55" s="207"/>
      <c r="P55" s="207"/>
      <c r="Q55" s="209"/>
      <c r="R55" s="370" t="str">
        <f>IF(SUM('A1'!I55,'A1'!L55:P55)=0,"",SUM('A1'!I55,'A1'!L55:P55))</f>
        <v/>
      </c>
      <c r="S55" s="468"/>
    </row>
    <row r="56" spans="1:19" ht="15" customHeight="1" x14ac:dyDescent="0.25">
      <c r="A56" s="227" t="str">
        <f>IF(ISBLANK('A1'!A56),"",'A1'!A56)</f>
        <v/>
      </c>
      <c r="B56" s="34" t="str">
        <f>IF(ISBLANK('A1'!B56),"",'A1'!B56)</f>
        <v/>
      </c>
      <c r="C56" s="35" t="str">
        <f>IF(ISBLANK('A1'!D56),"",'A1'!D56)</f>
        <v/>
      </c>
      <c r="D56" s="36" t="str">
        <f>IF(ISBLANK('A1'!G56),"",'A1'!G56)</f>
        <v/>
      </c>
      <c r="E56" s="228" t="str">
        <f>IF(ISBLANK('A1'!H56),"",'A1'!H56)</f>
        <v/>
      </c>
      <c r="F56" s="887"/>
      <c r="G56" s="209"/>
      <c r="H56" s="205"/>
      <c r="I56" s="206"/>
      <c r="J56" s="206"/>
      <c r="K56" s="206"/>
      <c r="L56" s="206"/>
      <c r="M56" s="207"/>
      <c r="N56" s="208"/>
      <c r="O56" s="207"/>
      <c r="P56" s="207"/>
      <c r="Q56" s="209"/>
      <c r="R56" s="370" t="str">
        <f>IF(SUM('A1'!I56,'A1'!L56:P56)=0,"",SUM('A1'!I56,'A1'!L56:P56))</f>
        <v/>
      </c>
      <c r="S56" s="468"/>
    </row>
    <row r="57" spans="1:19" ht="15" customHeight="1" x14ac:dyDescent="0.25">
      <c r="A57" s="227" t="str">
        <f>IF(ISBLANK('A1'!A57),"",'A1'!A57)</f>
        <v/>
      </c>
      <c r="B57" s="34" t="str">
        <f>IF(ISBLANK('A1'!B57),"",'A1'!B57)</f>
        <v/>
      </c>
      <c r="C57" s="35" t="str">
        <f>IF(ISBLANK('A1'!D57),"",'A1'!D57)</f>
        <v/>
      </c>
      <c r="D57" s="36" t="str">
        <f>IF(ISBLANK('A1'!G57),"",'A1'!G57)</f>
        <v/>
      </c>
      <c r="E57" s="228" t="str">
        <f>IF(ISBLANK('A1'!H57),"",'A1'!H57)</f>
        <v/>
      </c>
      <c r="F57" s="887"/>
      <c r="G57" s="209"/>
      <c r="H57" s="205"/>
      <c r="I57" s="206"/>
      <c r="J57" s="206"/>
      <c r="K57" s="206"/>
      <c r="L57" s="206"/>
      <c r="M57" s="207"/>
      <c r="N57" s="208"/>
      <c r="O57" s="207"/>
      <c r="P57" s="207"/>
      <c r="Q57" s="209"/>
      <c r="R57" s="370" t="str">
        <f>IF(SUM('A1'!I57,'A1'!L57:P57)=0,"",SUM('A1'!I57,'A1'!L57:P57))</f>
        <v/>
      </c>
      <c r="S57" s="468"/>
    </row>
    <row r="58" spans="1:19" ht="15" customHeight="1" x14ac:dyDescent="0.25">
      <c r="A58" s="227" t="str">
        <f>IF(ISBLANK('A1'!A58),"",'A1'!A58)</f>
        <v/>
      </c>
      <c r="B58" s="34" t="str">
        <f>IF(ISBLANK('A1'!B58),"",'A1'!B58)</f>
        <v/>
      </c>
      <c r="C58" s="35" t="str">
        <f>IF(ISBLANK('A1'!D58),"",'A1'!D58)</f>
        <v/>
      </c>
      <c r="D58" s="36" t="str">
        <f>IF(ISBLANK('A1'!G58),"",'A1'!G58)</f>
        <v/>
      </c>
      <c r="E58" s="228" t="str">
        <f>IF(ISBLANK('A1'!H58),"",'A1'!H58)</f>
        <v/>
      </c>
      <c r="F58" s="887"/>
      <c r="G58" s="209"/>
      <c r="H58" s="205"/>
      <c r="I58" s="206"/>
      <c r="J58" s="206"/>
      <c r="K58" s="206"/>
      <c r="L58" s="206"/>
      <c r="M58" s="207"/>
      <c r="N58" s="208"/>
      <c r="O58" s="207"/>
      <c r="P58" s="207"/>
      <c r="Q58" s="209"/>
      <c r="R58" s="370" t="str">
        <f>IF(SUM('A1'!I58,'A1'!L58:P58)=0,"",SUM('A1'!I58,'A1'!L58:P58))</f>
        <v/>
      </c>
      <c r="S58" s="468"/>
    </row>
    <row r="59" spans="1:19" ht="15" customHeight="1" x14ac:dyDescent="0.25">
      <c r="A59" s="227" t="str">
        <f>IF(ISBLANK('A1'!A59),"",'A1'!A59)</f>
        <v/>
      </c>
      <c r="B59" s="34" t="str">
        <f>IF(ISBLANK('A1'!B59),"",'A1'!B59)</f>
        <v/>
      </c>
      <c r="C59" s="35" t="str">
        <f>IF(ISBLANK('A1'!D59),"",'A1'!D59)</f>
        <v/>
      </c>
      <c r="D59" s="36" t="str">
        <f>IF(ISBLANK('A1'!G59),"",'A1'!G59)</f>
        <v/>
      </c>
      <c r="E59" s="228" t="str">
        <f>IF(ISBLANK('A1'!H59),"",'A1'!H59)</f>
        <v/>
      </c>
      <c r="F59" s="887"/>
      <c r="G59" s="209"/>
      <c r="H59" s="205"/>
      <c r="I59" s="206"/>
      <c r="J59" s="206"/>
      <c r="K59" s="206"/>
      <c r="L59" s="206"/>
      <c r="M59" s="207"/>
      <c r="N59" s="208"/>
      <c r="O59" s="207"/>
      <c r="P59" s="207"/>
      <c r="Q59" s="209"/>
      <c r="R59" s="370" t="str">
        <f>IF(SUM('A1'!I59,'A1'!L59:P59)=0,"",SUM('A1'!I59,'A1'!L59:P59))</f>
        <v/>
      </c>
      <c r="S59" s="468"/>
    </row>
    <row r="60" spans="1:19" ht="15" customHeight="1" x14ac:dyDescent="0.25">
      <c r="A60" s="227" t="str">
        <f>IF(ISBLANK('A1'!A60),"",'A1'!A60)</f>
        <v/>
      </c>
      <c r="B60" s="34" t="str">
        <f>IF(ISBLANK('A1'!B60),"",'A1'!B60)</f>
        <v/>
      </c>
      <c r="C60" s="35" t="str">
        <f>IF(ISBLANK('A1'!D60),"",'A1'!D60)</f>
        <v/>
      </c>
      <c r="D60" s="36" t="str">
        <f>IF(ISBLANK('A1'!G60),"",'A1'!G60)</f>
        <v/>
      </c>
      <c r="E60" s="228" t="str">
        <f>IF(ISBLANK('A1'!H60),"",'A1'!H60)</f>
        <v/>
      </c>
      <c r="F60" s="887"/>
      <c r="G60" s="209"/>
      <c r="H60" s="205"/>
      <c r="I60" s="206"/>
      <c r="J60" s="206"/>
      <c r="K60" s="206"/>
      <c r="L60" s="206"/>
      <c r="M60" s="207"/>
      <c r="N60" s="208"/>
      <c r="O60" s="207"/>
      <c r="P60" s="207"/>
      <c r="Q60" s="209"/>
      <c r="R60" s="370" t="str">
        <f>IF(SUM('A1'!I60,'A1'!L60:P60)=0,"",SUM('A1'!I60,'A1'!L60:P60))</f>
        <v/>
      </c>
      <c r="S60" s="468"/>
    </row>
    <row r="61" spans="1:19" ht="15" customHeight="1" x14ac:dyDescent="0.25">
      <c r="A61" s="227" t="str">
        <f>IF(ISBLANK('A1'!A61),"",'A1'!A61)</f>
        <v/>
      </c>
      <c r="B61" s="34" t="str">
        <f>IF(ISBLANK('A1'!B61),"",'A1'!B61)</f>
        <v/>
      </c>
      <c r="C61" s="35" t="str">
        <f>IF(ISBLANK('A1'!D61),"",'A1'!D61)</f>
        <v/>
      </c>
      <c r="D61" s="36" t="str">
        <f>IF(ISBLANK('A1'!G61),"",'A1'!G61)</f>
        <v/>
      </c>
      <c r="E61" s="228" t="str">
        <f>IF(ISBLANK('A1'!H61),"",'A1'!H61)</f>
        <v/>
      </c>
      <c r="F61" s="887"/>
      <c r="G61" s="209"/>
      <c r="H61" s="205"/>
      <c r="I61" s="206"/>
      <c r="J61" s="206"/>
      <c r="K61" s="206"/>
      <c r="L61" s="206"/>
      <c r="M61" s="207"/>
      <c r="N61" s="208"/>
      <c r="O61" s="207"/>
      <c r="P61" s="207"/>
      <c r="Q61" s="209"/>
      <c r="R61" s="370" t="str">
        <f>IF(SUM('A1'!I61,'A1'!L61:P61)=0,"",SUM('A1'!I61,'A1'!L61:P61))</f>
        <v/>
      </c>
      <c r="S61" s="468"/>
    </row>
    <row r="62" spans="1:19" ht="15" customHeight="1" x14ac:dyDescent="0.25">
      <c r="A62" s="227" t="str">
        <f>IF(ISBLANK('A1'!A62),"",'A1'!A62)</f>
        <v/>
      </c>
      <c r="B62" s="34" t="str">
        <f>IF(ISBLANK('A1'!B62),"",'A1'!B62)</f>
        <v/>
      </c>
      <c r="C62" s="35" t="str">
        <f>IF(ISBLANK('A1'!D62),"",'A1'!D62)</f>
        <v/>
      </c>
      <c r="D62" s="36" t="str">
        <f>IF(ISBLANK('A1'!G62),"",'A1'!G62)</f>
        <v/>
      </c>
      <c r="E62" s="228" t="str">
        <f>IF(ISBLANK('A1'!H62),"",'A1'!H62)</f>
        <v/>
      </c>
      <c r="F62" s="887"/>
      <c r="G62" s="209"/>
      <c r="H62" s="205"/>
      <c r="I62" s="206"/>
      <c r="J62" s="206"/>
      <c r="K62" s="206"/>
      <c r="L62" s="206"/>
      <c r="M62" s="207"/>
      <c r="N62" s="208"/>
      <c r="O62" s="207"/>
      <c r="P62" s="207"/>
      <c r="Q62" s="209"/>
      <c r="R62" s="370" t="str">
        <f>IF(SUM('A1'!I62,'A1'!L62:P62)=0,"",SUM('A1'!I62,'A1'!L62:P62))</f>
        <v/>
      </c>
      <c r="S62" s="468"/>
    </row>
    <row r="63" spans="1:19" ht="15" customHeight="1" x14ac:dyDescent="0.25">
      <c r="A63" s="227" t="str">
        <f>IF(ISBLANK('A1'!A63),"",'A1'!A63)</f>
        <v/>
      </c>
      <c r="B63" s="34" t="str">
        <f>IF(ISBLANK('A1'!B63),"",'A1'!B63)</f>
        <v/>
      </c>
      <c r="C63" s="35" t="str">
        <f>IF(ISBLANK('A1'!D63),"",'A1'!D63)</f>
        <v/>
      </c>
      <c r="D63" s="36" t="str">
        <f>IF(ISBLANK('A1'!G63),"",'A1'!G63)</f>
        <v/>
      </c>
      <c r="E63" s="228" t="str">
        <f>IF(ISBLANK('A1'!H63),"",'A1'!H63)</f>
        <v/>
      </c>
      <c r="F63" s="887"/>
      <c r="G63" s="209"/>
      <c r="H63" s="205"/>
      <c r="I63" s="206"/>
      <c r="J63" s="206"/>
      <c r="K63" s="206"/>
      <c r="L63" s="206"/>
      <c r="M63" s="207"/>
      <c r="N63" s="208"/>
      <c r="O63" s="207"/>
      <c r="P63" s="207"/>
      <c r="Q63" s="209"/>
      <c r="R63" s="370" t="str">
        <f>IF(SUM('A1'!I63,'A1'!L63:P63)=0,"",SUM('A1'!I63,'A1'!L63:P63))</f>
        <v/>
      </c>
      <c r="S63" s="468"/>
    </row>
    <row r="64" spans="1:19" ht="15" customHeight="1" x14ac:dyDescent="0.25">
      <c r="A64" s="227" t="str">
        <f>IF(ISBLANK('A1'!A64),"",'A1'!A64)</f>
        <v/>
      </c>
      <c r="B64" s="34" t="str">
        <f>IF(ISBLANK('A1'!B64),"",'A1'!B64)</f>
        <v/>
      </c>
      <c r="C64" s="35" t="str">
        <f>IF(ISBLANK('A1'!D64),"",'A1'!D64)</f>
        <v/>
      </c>
      <c r="D64" s="36" t="str">
        <f>IF(ISBLANK('A1'!G64),"",'A1'!G64)</f>
        <v/>
      </c>
      <c r="E64" s="228" t="str">
        <f>IF(ISBLANK('A1'!H64),"",'A1'!H64)</f>
        <v/>
      </c>
      <c r="F64" s="887"/>
      <c r="G64" s="209"/>
      <c r="H64" s="205"/>
      <c r="I64" s="206"/>
      <c r="J64" s="206"/>
      <c r="K64" s="206"/>
      <c r="L64" s="206"/>
      <c r="M64" s="207"/>
      <c r="N64" s="208"/>
      <c r="O64" s="207"/>
      <c r="P64" s="207"/>
      <c r="Q64" s="209"/>
      <c r="R64" s="370" t="str">
        <f>IF(SUM('A1'!I64,'A1'!L64:P64)=0,"",SUM('A1'!I64,'A1'!L64:P64))</f>
        <v/>
      </c>
      <c r="S64" s="468"/>
    </row>
    <row r="65" spans="1:19" ht="15" customHeight="1" x14ac:dyDescent="0.25">
      <c r="A65" s="227" t="str">
        <f>IF(ISBLANK('A1'!A65),"",'A1'!A65)</f>
        <v/>
      </c>
      <c r="B65" s="34" t="str">
        <f>IF(ISBLANK('A1'!B65),"",'A1'!B65)</f>
        <v/>
      </c>
      <c r="C65" s="35" t="str">
        <f>IF(ISBLANK('A1'!D65),"",'A1'!D65)</f>
        <v/>
      </c>
      <c r="D65" s="36" t="str">
        <f>IF(ISBLANK('A1'!G65),"",'A1'!G65)</f>
        <v/>
      </c>
      <c r="E65" s="228" t="str">
        <f>IF(ISBLANK('A1'!H65),"",'A1'!H65)</f>
        <v/>
      </c>
      <c r="F65" s="887"/>
      <c r="G65" s="209"/>
      <c r="H65" s="205"/>
      <c r="I65" s="206"/>
      <c r="J65" s="206"/>
      <c r="K65" s="206"/>
      <c r="L65" s="206"/>
      <c r="M65" s="207"/>
      <c r="N65" s="208"/>
      <c r="O65" s="207"/>
      <c r="P65" s="207"/>
      <c r="Q65" s="209"/>
      <c r="R65" s="370" t="str">
        <f>IF(SUM('A1'!I65,'A1'!L65:P65)=0,"",SUM('A1'!I65,'A1'!L65:P65))</f>
        <v/>
      </c>
      <c r="S65" s="468"/>
    </row>
    <row r="66" spans="1:19" ht="15" customHeight="1" x14ac:dyDescent="0.25">
      <c r="A66" s="227" t="str">
        <f>IF(ISBLANK('A1'!A66),"",'A1'!A66)</f>
        <v/>
      </c>
      <c r="B66" s="34" t="str">
        <f>IF(ISBLANK('A1'!B66),"",'A1'!B66)</f>
        <v/>
      </c>
      <c r="C66" s="35" t="str">
        <f>IF(ISBLANK('A1'!D66),"",'A1'!D66)</f>
        <v/>
      </c>
      <c r="D66" s="36" t="str">
        <f>IF(ISBLANK('A1'!G66),"",'A1'!G66)</f>
        <v/>
      </c>
      <c r="E66" s="228" t="str">
        <f>IF(ISBLANK('A1'!H66),"",'A1'!H66)</f>
        <v/>
      </c>
      <c r="F66" s="887"/>
      <c r="G66" s="209"/>
      <c r="H66" s="205"/>
      <c r="I66" s="206"/>
      <c r="J66" s="206"/>
      <c r="K66" s="206"/>
      <c r="L66" s="206"/>
      <c r="M66" s="207"/>
      <c r="N66" s="208"/>
      <c r="O66" s="207"/>
      <c r="P66" s="207"/>
      <c r="Q66" s="209"/>
      <c r="R66" s="370" t="str">
        <f>IF(SUM('A1'!I66,'A1'!L66:P66)=0,"",SUM('A1'!I66,'A1'!L66:P66))</f>
        <v/>
      </c>
      <c r="S66" s="468"/>
    </row>
    <row r="67" spans="1:19" ht="15" customHeight="1" x14ac:dyDescent="0.25">
      <c r="A67" s="227" t="str">
        <f>IF(ISBLANK('A1'!A67),"",'A1'!A67)</f>
        <v/>
      </c>
      <c r="B67" s="34" t="str">
        <f>IF(ISBLANK('A1'!B67),"",'A1'!B67)</f>
        <v/>
      </c>
      <c r="C67" s="35" t="str">
        <f>IF(ISBLANK('A1'!D67),"",'A1'!D67)</f>
        <v/>
      </c>
      <c r="D67" s="36" t="str">
        <f>IF(ISBLANK('A1'!G67),"",'A1'!G67)</f>
        <v/>
      </c>
      <c r="E67" s="228" t="str">
        <f>IF(ISBLANK('A1'!H67),"",'A1'!H67)</f>
        <v/>
      </c>
      <c r="F67" s="887"/>
      <c r="G67" s="209"/>
      <c r="H67" s="205"/>
      <c r="I67" s="206"/>
      <c r="J67" s="206"/>
      <c r="K67" s="206"/>
      <c r="L67" s="206"/>
      <c r="M67" s="207"/>
      <c r="N67" s="208"/>
      <c r="O67" s="207"/>
      <c r="P67" s="207"/>
      <c r="Q67" s="209"/>
      <c r="R67" s="370" t="str">
        <f>IF(SUM('A1'!I67,'A1'!L67:P67)=0,"",SUM('A1'!I67,'A1'!L67:P67))</f>
        <v/>
      </c>
      <c r="S67" s="468"/>
    </row>
    <row r="68" spans="1:19" ht="15" customHeight="1" x14ac:dyDescent="0.25">
      <c r="A68" s="227" t="str">
        <f>IF(ISBLANK('A1'!A68),"",'A1'!A68)</f>
        <v/>
      </c>
      <c r="B68" s="34" t="str">
        <f>IF(ISBLANK('A1'!B68),"",'A1'!B68)</f>
        <v/>
      </c>
      <c r="C68" s="35" t="str">
        <f>IF(ISBLANK('A1'!D68),"",'A1'!D68)</f>
        <v/>
      </c>
      <c r="D68" s="36" t="str">
        <f>IF(ISBLANK('A1'!G68),"",'A1'!G68)</f>
        <v/>
      </c>
      <c r="E68" s="228" t="str">
        <f>IF(ISBLANK('A1'!H68),"",'A1'!H68)</f>
        <v/>
      </c>
      <c r="F68" s="887"/>
      <c r="G68" s="209"/>
      <c r="H68" s="205"/>
      <c r="I68" s="206"/>
      <c r="J68" s="206"/>
      <c r="K68" s="206"/>
      <c r="L68" s="206"/>
      <c r="M68" s="207"/>
      <c r="N68" s="208"/>
      <c r="O68" s="207"/>
      <c r="P68" s="207"/>
      <c r="Q68" s="209"/>
      <c r="R68" s="370" t="str">
        <f>IF(SUM('A1'!I68,'A1'!L68:P68)=0,"",SUM('A1'!I68,'A1'!L68:P68))</f>
        <v/>
      </c>
      <c r="S68" s="468"/>
    </row>
    <row r="69" spans="1:19" ht="15" customHeight="1" x14ac:dyDescent="0.25">
      <c r="A69" s="227" t="str">
        <f>IF(ISBLANK('A1'!A69),"",'A1'!A69)</f>
        <v/>
      </c>
      <c r="B69" s="34" t="str">
        <f>IF(ISBLANK('A1'!B69),"",'A1'!B69)</f>
        <v/>
      </c>
      <c r="C69" s="35" t="str">
        <f>IF(ISBLANK('A1'!D69),"",'A1'!D69)</f>
        <v/>
      </c>
      <c r="D69" s="36" t="str">
        <f>IF(ISBLANK('A1'!G69),"",'A1'!G69)</f>
        <v/>
      </c>
      <c r="E69" s="228" t="str">
        <f>IF(ISBLANK('A1'!H69),"",'A1'!H69)</f>
        <v/>
      </c>
      <c r="F69" s="887"/>
      <c r="G69" s="209"/>
      <c r="H69" s="205"/>
      <c r="I69" s="206"/>
      <c r="J69" s="206"/>
      <c r="K69" s="206"/>
      <c r="L69" s="206"/>
      <c r="M69" s="207"/>
      <c r="N69" s="208"/>
      <c r="O69" s="207"/>
      <c r="P69" s="207"/>
      <c r="Q69" s="209"/>
      <c r="R69" s="370" t="str">
        <f>IF(SUM('A1'!I69,'A1'!L69:P69)=0,"",SUM('A1'!I69,'A1'!L69:P69))</f>
        <v/>
      </c>
      <c r="S69" s="468"/>
    </row>
    <row r="70" spans="1:19" ht="15" customHeight="1" x14ac:dyDescent="0.25">
      <c r="A70" s="227" t="str">
        <f>IF(ISBLANK('A1'!A70),"",'A1'!A70)</f>
        <v/>
      </c>
      <c r="B70" s="34" t="str">
        <f>IF(ISBLANK('A1'!B70),"",'A1'!B70)</f>
        <v/>
      </c>
      <c r="C70" s="35" t="str">
        <f>IF(ISBLANK('A1'!D70),"",'A1'!D70)</f>
        <v/>
      </c>
      <c r="D70" s="36" t="str">
        <f>IF(ISBLANK('A1'!G70),"",'A1'!G70)</f>
        <v/>
      </c>
      <c r="E70" s="228" t="str">
        <f>IF(ISBLANK('A1'!H70),"",'A1'!H70)</f>
        <v/>
      </c>
      <c r="F70" s="887"/>
      <c r="G70" s="209"/>
      <c r="H70" s="205"/>
      <c r="I70" s="206"/>
      <c r="J70" s="206"/>
      <c r="K70" s="206"/>
      <c r="L70" s="206"/>
      <c r="M70" s="207"/>
      <c r="N70" s="208"/>
      <c r="O70" s="207"/>
      <c r="P70" s="207"/>
      <c r="Q70" s="209"/>
      <c r="R70" s="370" t="str">
        <f>IF(SUM('A1'!I70,'A1'!L70:P70)=0,"",SUM('A1'!I70,'A1'!L70:P70))</f>
        <v/>
      </c>
      <c r="S70" s="468"/>
    </row>
    <row r="71" spans="1:19" ht="15" customHeight="1" x14ac:dyDescent="0.25">
      <c r="A71" s="227" t="str">
        <f>IF(ISBLANK('A1'!A71),"",'A1'!A71)</f>
        <v/>
      </c>
      <c r="B71" s="34" t="str">
        <f>IF(ISBLANK('A1'!B71),"",'A1'!B71)</f>
        <v/>
      </c>
      <c r="C71" s="35" t="str">
        <f>IF(ISBLANK('A1'!D71),"",'A1'!D71)</f>
        <v/>
      </c>
      <c r="D71" s="36" t="str">
        <f>IF(ISBLANK('A1'!G71),"",'A1'!G71)</f>
        <v/>
      </c>
      <c r="E71" s="228" t="str">
        <f>IF(ISBLANK('A1'!H71),"",'A1'!H71)</f>
        <v/>
      </c>
      <c r="F71" s="887"/>
      <c r="G71" s="209"/>
      <c r="H71" s="205"/>
      <c r="I71" s="206"/>
      <c r="J71" s="206"/>
      <c r="K71" s="206"/>
      <c r="L71" s="206"/>
      <c r="M71" s="207"/>
      <c r="N71" s="208"/>
      <c r="O71" s="207"/>
      <c r="P71" s="207"/>
      <c r="Q71" s="209"/>
      <c r="R71" s="370" t="str">
        <f>IF(SUM('A1'!I71,'A1'!L71:P71)=0,"",SUM('A1'!I71,'A1'!L71:P71))</f>
        <v/>
      </c>
      <c r="S71" s="468"/>
    </row>
    <row r="72" spans="1:19" ht="15" customHeight="1" x14ac:dyDescent="0.25">
      <c r="A72" s="227" t="str">
        <f>IF(ISBLANK('A1'!A72),"",'A1'!A72)</f>
        <v/>
      </c>
      <c r="B72" s="34" t="str">
        <f>IF(ISBLANK('A1'!B72),"",'A1'!B72)</f>
        <v/>
      </c>
      <c r="C72" s="35" t="str">
        <f>IF(ISBLANK('A1'!D72),"",'A1'!D72)</f>
        <v/>
      </c>
      <c r="D72" s="36" t="str">
        <f>IF(ISBLANK('A1'!G72),"",'A1'!G72)</f>
        <v/>
      </c>
      <c r="E72" s="228" t="str">
        <f>IF(ISBLANK('A1'!H72),"",'A1'!H72)</f>
        <v/>
      </c>
      <c r="F72" s="887"/>
      <c r="G72" s="209"/>
      <c r="H72" s="205"/>
      <c r="I72" s="206"/>
      <c r="J72" s="206"/>
      <c r="K72" s="206"/>
      <c r="L72" s="206"/>
      <c r="M72" s="207"/>
      <c r="N72" s="208"/>
      <c r="O72" s="207"/>
      <c r="P72" s="207"/>
      <c r="Q72" s="209"/>
      <c r="R72" s="370" t="str">
        <f>IF(SUM('A1'!I72,'A1'!L72:P72)=0,"",SUM('A1'!I72,'A1'!L72:P72))</f>
        <v/>
      </c>
      <c r="S72" s="468"/>
    </row>
    <row r="73" spans="1:19" ht="15" customHeight="1" x14ac:dyDescent="0.25">
      <c r="A73" s="227" t="str">
        <f>IF(ISBLANK('A1'!A73),"",'A1'!A73)</f>
        <v/>
      </c>
      <c r="B73" s="34" t="str">
        <f>IF(ISBLANK('A1'!B73),"",'A1'!B73)</f>
        <v/>
      </c>
      <c r="C73" s="35" t="str">
        <f>IF(ISBLANK('A1'!D73),"",'A1'!D73)</f>
        <v/>
      </c>
      <c r="D73" s="36" t="str">
        <f>IF(ISBLANK('A1'!G73),"",'A1'!G73)</f>
        <v/>
      </c>
      <c r="E73" s="228" t="str">
        <f>IF(ISBLANK('A1'!H73),"",'A1'!H73)</f>
        <v/>
      </c>
      <c r="F73" s="887"/>
      <c r="G73" s="209"/>
      <c r="H73" s="205"/>
      <c r="I73" s="206"/>
      <c r="J73" s="206"/>
      <c r="K73" s="206"/>
      <c r="L73" s="206"/>
      <c r="M73" s="207"/>
      <c r="N73" s="208"/>
      <c r="O73" s="207"/>
      <c r="P73" s="207"/>
      <c r="Q73" s="209"/>
      <c r="R73" s="370" t="str">
        <f>IF(SUM('A1'!I73,'A1'!L73:P73)=0,"",SUM('A1'!I73,'A1'!L73:P73))</f>
        <v/>
      </c>
      <c r="S73" s="468"/>
    </row>
    <row r="74" spans="1:19" ht="15" customHeight="1" x14ac:dyDescent="0.25">
      <c r="A74" s="227" t="str">
        <f>IF(ISBLANK('A1'!A74),"",'A1'!A74)</f>
        <v/>
      </c>
      <c r="B74" s="34" t="str">
        <f>IF(ISBLANK('A1'!B74),"",'A1'!B74)</f>
        <v/>
      </c>
      <c r="C74" s="35" t="str">
        <f>IF(ISBLANK('A1'!D74),"",'A1'!D74)</f>
        <v/>
      </c>
      <c r="D74" s="36" t="str">
        <f>IF(ISBLANK('A1'!G74),"",'A1'!G74)</f>
        <v/>
      </c>
      <c r="E74" s="228" t="str">
        <f>IF(ISBLANK('A1'!H74),"",'A1'!H74)</f>
        <v/>
      </c>
      <c r="F74" s="887"/>
      <c r="G74" s="209"/>
      <c r="H74" s="205"/>
      <c r="I74" s="206"/>
      <c r="J74" s="206"/>
      <c r="K74" s="206"/>
      <c r="L74" s="206"/>
      <c r="M74" s="207"/>
      <c r="N74" s="208"/>
      <c r="O74" s="207"/>
      <c r="P74" s="207"/>
      <c r="Q74" s="209"/>
      <c r="R74" s="370" t="str">
        <f>IF(SUM('A1'!I74,'A1'!L74:P74)=0,"",SUM('A1'!I74,'A1'!L74:P74))</f>
        <v/>
      </c>
      <c r="S74" s="468"/>
    </row>
    <row r="75" spans="1:19" ht="15" customHeight="1" x14ac:dyDescent="0.25">
      <c r="A75" s="227" t="str">
        <f>IF(ISBLANK('A1'!A75),"",'A1'!A75)</f>
        <v/>
      </c>
      <c r="B75" s="34" t="str">
        <f>IF(ISBLANK('A1'!B75),"",'A1'!B75)</f>
        <v/>
      </c>
      <c r="C75" s="35" t="str">
        <f>IF(ISBLANK('A1'!D75),"",'A1'!D75)</f>
        <v/>
      </c>
      <c r="D75" s="36" t="str">
        <f>IF(ISBLANK('A1'!G75),"",'A1'!G75)</f>
        <v/>
      </c>
      <c r="E75" s="228" t="str">
        <f>IF(ISBLANK('A1'!H75),"",'A1'!H75)</f>
        <v/>
      </c>
      <c r="F75" s="887"/>
      <c r="G75" s="209"/>
      <c r="H75" s="205"/>
      <c r="I75" s="206"/>
      <c r="J75" s="206"/>
      <c r="K75" s="206"/>
      <c r="L75" s="206"/>
      <c r="M75" s="207"/>
      <c r="N75" s="208"/>
      <c r="O75" s="207"/>
      <c r="P75" s="207"/>
      <c r="Q75" s="209"/>
      <c r="R75" s="370" t="str">
        <f>IF(SUM('A1'!I75,'A1'!L75:P75)=0,"",SUM('A1'!I75,'A1'!L75:P75))</f>
        <v/>
      </c>
      <c r="S75" s="468"/>
    </row>
    <row r="76" spans="1:19" ht="15" customHeight="1" x14ac:dyDescent="0.25">
      <c r="A76" s="227" t="str">
        <f>IF(ISBLANK('A1'!A76),"",'A1'!A76)</f>
        <v/>
      </c>
      <c r="B76" s="34" t="str">
        <f>IF(ISBLANK('A1'!B76),"",'A1'!B76)</f>
        <v/>
      </c>
      <c r="C76" s="35" t="str">
        <f>IF(ISBLANK('A1'!D76),"",'A1'!D76)</f>
        <v/>
      </c>
      <c r="D76" s="36" t="str">
        <f>IF(ISBLANK('A1'!G76),"",'A1'!G76)</f>
        <v/>
      </c>
      <c r="E76" s="228" t="str">
        <f>IF(ISBLANK('A1'!H76),"",'A1'!H76)</f>
        <v/>
      </c>
      <c r="F76" s="887"/>
      <c r="G76" s="209"/>
      <c r="H76" s="205"/>
      <c r="I76" s="206"/>
      <c r="J76" s="206"/>
      <c r="K76" s="206"/>
      <c r="L76" s="206"/>
      <c r="M76" s="207"/>
      <c r="N76" s="208"/>
      <c r="O76" s="207"/>
      <c r="P76" s="207"/>
      <c r="Q76" s="209"/>
      <c r="R76" s="370" t="str">
        <f>IF(SUM('A1'!I76,'A1'!L76:P76)=0,"",SUM('A1'!I76,'A1'!L76:P76))</f>
        <v/>
      </c>
      <c r="S76" s="468"/>
    </row>
    <row r="77" spans="1:19" ht="15" customHeight="1" x14ac:dyDescent="0.25">
      <c r="A77" s="227" t="str">
        <f>IF(ISBLANK('A1'!A77),"",'A1'!A77)</f>
        <v/>
      </c>
      <c r="B77" s="34" t="str">
        <f>IF(ISBLANK('A1'!B77),"",'A1'!B77)</f>
        <v/>
      </c>
      <c r="C77" s="35" t="str">
        <f>IF(ISBLANK('A1'!D77),"",'A1'!D77)</f>
        <v/>
      </c>
      <c r="D77" s="36" t="str">
        <f>IF(ISBLANK('A1'!G77),"",'A1'!G77)</f>
        <v/>
      </c>
      <c r="E77" s="228" t="str">
        <f>IF(ISBLANK('A1'!H77),"",'A1'!H77)</f>
        <v/>
      </c>
      <c r="F77" s="887"/>
      <c r="G77" s="209"/>
      <c r="H77" s="205"/>
      <c r="I77" s="206"/>
      <c r="J77" s="206"/>
      <c r="K77" s="206"/>
      <c r="L77" s="206"/>
      <c r="M77" s="207"/>
      <c r="N77" s="208"/>
      <c r="O77" s="207"/>
      <c r="P77" s="207"/>
      <c r="Q77" s="209"/>
      <c r="R77" s="370" t="str">
        <f>IF(SUM('A1'!I77,'A1'!L77:P77)=0,"",SUM('A1'!I77,'A1'!L77:P77))</f>
        <v/>
      </c>
      <c r="S77" s="468"/>
    </row>
    <row r="78" spans="1:19" ht="15" customHeight="1" x14ac:dyDescent="0.25">
      <c r="A78" s="227" t="str">
        <f>IF(ISBLANK('A1'!A78),"",'A1'!A78)</f>
        <v/>
      </c>
      <c r="B78" s="34" t="str">
        <f>IF(ISBLANK('A1'!B78),"",'A1'!B78)</f>
        <v/>
      </c>
      <c r="C78" s="35" t="str">
        <f>IF(ISBLANK('A1'!D78),"",'A1'!D78)</f>
        <v/>
      </c>
      <c r="D78" s="36" t="str">
        <f>IF(ISBLANK('A1'!G78),"",'A1'!G78)</f>
        <v/>
      </c>
      <c r="E78" s="228" t="str">
        <f>IF(ISBLANK('A1'!H78),"",'A1'!H78)</f>
        <v/>
      </c>
      <c r="F78" s="887"/>
      <c r="G78" s="209"/>
      <c r="H78" s="205"/>
      <c r="I78" s="206"/>
      <c r="J78" s="206"/>
      <c r="K78" s="206"/>
      <c r="L78" s="206"/>
      <c r="M78" s="207"/>
      <c r="N78" s="208"/>
      <c r="O78" s="207"/>
      <c r="P78" s="207"/>
      <c r="Q78" s="209"/>
      <c r="R78" s="370" t="str">
        <f>IF(SUM('A1'!I78,'A1'!L78:P78)=0,"",SUM('A1'!I78,'A1'!L78:P78))</f>
        <v/>
      </c>
      <c r="S78" s="468"/>
    </row>
    <row r="79" spans="1:19" ht="15" customHeight="1" x14ac:dyDescent="0.25">
      <c r="A79" s="227" t="str">
        <f>IF(ISBLANK('A1'!A79),"",'A1'!A79)</f>
        <v/>
      </c>
      <c r="B79" s="34" t="str">
        <f>IF(ISBLANK('A1'!B79),"",'A1'!B79)</f>
        <v/>
      </c>
      <c r="C79" s="35" t="str">
        <f>IF(ISBLANK('A1'!D79),"",'A1'!D79)</f>
        <v/>
      </c>
      <c r="D79" s="36" t="str">
        <f>IF(ISBLANK('A1'!G79),"",'A1'!G79)</f>
        <v/>
      </c>
      <c r="E79" s="228" t="str">
        <f>IF(ISBLANK('A1'!H79),"",'A1'!H79)</f>
        <v/>
      </c>
      <c r="F79" s="887"/>
      <c r="G79" s="209"/>
      <c r="H79" s="205"/>
      <c r="I79" s="206"/>
      <c r="J79" s="206"/>
      <c r="K79" s="206"/>
      <c r="L79" s="206"/>
      <c r="M79" s="207"/>
      <c r="N79" s="208"/>
      <c r="O79" s="207"/>
      <c r="P79" s="207"/>
      <c r="Q79" s="209"/>
      <c r="R79" s="370" t="str">
        <f>IF(SUM('A1'!I79,'A1'!L79:P79)=0,"",SUM('A1'!I79,'A1'!L79:P79))</f>
        <v/>
      </c>
      <c r="S79" s="468"/>
    </row>
    <row r="80" spans="1:19" ht="15" customHeight="1" x14ac:dyDescent="0.25">
      <c r="A80" s="227" t="str">
        <f>IF(ISBLANK('A1'!A80),"",'A1'!A80)</f>
        <v/>
      </c>
      <c r="B80" s="34" t="str">
        <f>IF(ISBLANK('A1'!B80),"",'A1'!B80)</f>
        <v/>
      </c>
      <c r="C80" s="35" t="str">
        <f>IF(ISBLANK('A1'!D80),"",'A1'!D80)</f>
        <v/>
      </c>
      <c r="D80" s="36" t="str">
        <f>IF(ISBLANK('A1'!G80),"",'A1'!G80)</f>
        <v/>
      </c>
      <c r="E80" s="228" t="str">
        <f>IF(ISBLANK('A1'!H80),"",'A1'!H80)</f>
        <v/>
      </c>
      <c r="F80" s="887"/>
      <c r="G80" s="209"/>
      <c r="H80" s="205"/>
      <c r="I80" s="206"/>
      <c r="J80" s="206"/>
      <c r="K80" s="206"/>
      <c r="L80" s="206"/>
      <c r="M80" s="207"/>
      <c r="N80" s="208"/>
      <c r="O80" s="207"/>
      <c r="P80" s="207"/>
      <c r="Q80" s="209"/>
      <c r="R80" s="370" t="str">
        <f>IF(SUM('A1'!I80,'A1'!L80:P80)=0,"",SUM('A1'!I80,'A1'!L80:P80))</f>
        <v/>
      </c>
      <c r="S80" s="468"/>
    </row>
    <row r="81" spans="1:19" ht="15" customHeight="1" x14ac:dyDescent="0.25">
      <c r="A81" s="227" t="str">
        <f>IF(ISBLANK('A1'!A81),"",'A1'!A81)</f>
        <v/>
      </c>
      <c r="B81" s="34" t="str">
        <f>IF(ISBLANK('A1'!B81),"",'A1'!B81)</f>
        <v/>
      </c>
      <c r="C81" s="35" t="str">
        <f>IF(ISBLANK('A1'!D81),"",'A1'!D81)</f>
        <v/>
      </c>
      <c r="D81" s="36" t="str">
        <f>IF(ISBLANK('A1'!G81),"",'A1'!G81)</f>
        <v/>
      </c>
      <c r="E81" s="228" t="str">
        <f>IF(ISBLANK('A1'!H81),"",'A1'!H81)</f>
        <v/>
      </c>
      <c r="F81" s="887"/>
      <c r="G81" s="209"/>
      <c r="H81" s="205"/>
      <c r="I81" s="206"/>
      <c r="J81" s="206"/>
      <c r="K81" s="206"/>
      <c r="L81" s="206"/>
      <c r="M81" s="207"/>
      <c r="N81" s="208"/>
      <c r="O81" s="207"/>
      <c r="P81" s="207"/>
      <c r="Q81" s="209"/>
      <c r="R81" s="370" t="str">
        <f>IF(SUM('A1'!I81,'A1'!L81:P81)=0,"",SUM('A1'!I81,'A1'!L81:P81))</f>
        <v/>
      </c>
      <c r="S81" s="468"/>
    </row>
    <row r="82" spans="1:19" ht="15" customHeight="1" x14ac:dyDescent="0.25">
      <c r="A82" s="227" t="str">
        <f>IF(ISBLANK('A1'!A82),"",'A1'!A82)</f>
        <v/>
      </c>
      <c r="B82" s="34" t="str">
        <f>IF(ISBLANK('A1'!B82),"",'A1'!B82)</f>
        <v/>
      </c>
      <c r="C82" s="35" t="str">
        <f>IF(ISBLANK('A1'!D82),"",'A1'!D82)</f>
        <v/>
      </c>
      <c r="D82" s="36" t="str">
        <f>IF(ISBLANK('A1'!G82),"",'A1'!G82)</f>
        <v/>
      </c>
      <c r="E82" s="228" t="str">
        <f>IF(ISBLANK('A1'!H82),"",'A1'!H82)</f>
        <v/>
      </c>
      <c r="F82" s="887"/>
      <c r="G82" s="209"/>
      <c r="H82" s="205"/>
      <c r="I82" s="206"/>
      <c r="J82" s="206"/>
      <c r="K82" s="206"/>
      <c r="L82" s="206"/>
      <c r="M82" s="207"/>
      <c r="N82" s="208"/>
      <c r="O82" s="207"/>
      <c r="P82" s="207"/>
      <c r="Q82" s="209"/>
      <c r="R82" s="370" t="str">
        <f>IF(SUM('A1'!I82,'A1'!L82:P82)=0,"",SUM('A1'!I82,'A1'!L82:P82))</f>
        <v/>
      </c>
      <c r="S82" s="468"/>
    </row>
    <row r="83" spans="1:19" ht="15" customHeight="1" x14ac:dyDescent="0.25">
      <c r="A83" s="227" t="str">
        <f>IF(ISBLANK('A1'!A83),"",'A1'!A83)</f>
        <v/>
      </c>
      <c r="B83" s="34" t="str">
        <f>IF(ISBLANK('A1'!B83),"",'A1'!B83)</f>
        <v/>
      </c>
      <c r="C83" s="35" t="str">
        <f>IF(ISBLANK('A1'!D83),"",'A1'!D83)</f>
        <v/>
      </c>
      <c r="D83" s="36" t="str">
        <f>IF(ISBLANK('A1'!G83),"",'A1'!G83)</f>
        <v/>
      </c>
      <c r="E83" s="228" t="str">
        <f>IF(ISBLANK('A1'!H83),"",'A1'!H83)</f>
        <v/>
      </c>
      <c r="F83" s="887"/>
      <c r="G83" s="209"/>
      <c r="H83" s="205"/>
      <c r="I83" s="206"/>
      <c r="J83" s="206"/>
      <c r="K83" s="206"/>
      <c r="L83" s="206"/>
      <c r="M83" s="207"/>
      <c r="N83" s="208"/>
      <c r="O83" s="207"/>
      <c r="P83" s="207"/>
      <c r="Q83" s="209"/>
      <c r="R83" s="370" t="str">
        <f>IF(SUM('A1'!I83,'A1'!L83:P83)=0,"",SUM('A1'!I83,'A1'!L83:P83))</f>
        <v/>
      </c>
      <c r="S83" s="468"/>
    </row>
    <row r="84" spans="1:19" ht="15" customHeight="1" x14ac:dyDescent="0.25">
      <c r="A84" s="227" t="str">
        <f>IF(ISBLANK('A1'!A84),"",'A1'!A84)</f>
        <v/>
      </c>
      <c r="B84" s="34" t="str">
        <f>IF(ISBLANK('A1'!B84),"",'A1'!B84)</f>
        <v/>
      </c>
      <c r="C84" s="35" t="str">
        <f>IF(ISBLANK('A1'!D84),"",'A1'!D84)</f>
        <v/>
      </c>
      <c r="D84" s="36" t="str">
        <f>IF(ISBLANK('A1'!G84),"",'A1'!G84)</f>
        <v/>
      </c>
      <c r="E84" s="228" t="str">
        <f>IF(ISBLANK('A1'!H84),"",'A1'!H84)</f>
        <v/>
      </c>
      <c r="F84" s="887"/>
      <c r="G84" s="209"/>
      <c r="H84" s="205"/>
      <c r="I84" s="206"/>
      <c r="J84" s="206"/>
      <c r="K84" s="206"/>
      <c r="L84" s="206"/>
      <c r="M84" s="207"/>
      <c r="N84" s="208"/>
      <c r="O84" s="207"/>
      <c r="P84" s="207"/>
      <c r="Q84" s="209"/>
      <c r="R84" s="370" t="str">
        <f>IF(SUM('A1'!I84,'A1'!L84:P84)=0,"",SUM('A1'!I84,'A1'!L84:P84))</f>
        <v/>
      </c>
      <c r="S84" s="468"/>
    </row>
    <row r="85" spans="1:19" ht="15" customHeight="1" x14ac:dyDescent="0.25">
      <c r="A85" s="227" t="str">
        <f>IF(ISBLANK('A1'!A85),"",'A1'!A85)</f>
        <v/>
      </c>
      <c r="B85" s="34" t="str">
        <f>IF(ISBLANK('A1'!B85),"",'A1'!B85)</f>
        <v/>
      </c>
      <c r="C85" s="35" t="str">
        <f>IF(ISBLANK('A1'!D85),"",'A1'!D85)</f>
        <v/>
      </c>
      <c r="D85" s="36" t="str">
        <f>IF(ISBLANK('A1'!G85),"",'A1'!G85)</f>
        <v/>
      </c>
      <c r="E85" s="228" t="str">
        <f>IF(ISBLANK('A1'!H85),"",'A1'!H85)</f>
        <v/>
      </c>
      <c r="F85" s="887"/>
      <c r="G85" s="209"/>
      <c r="H85" s="205"/>
      <c r="I85" s="206"/>
      <c r="J85" s="206"/>
      <c r="K85" s="206"/>
      <c r="L85" s="206"/>
      <c r="M85" s="207"/>
      <c r="N85" s="208"/>
      <c r="O85" s="207"/>
      <c r="P85" s="207"/>
      <c r="Q85" s="209"/>
      <c r="R85" s="370" t="str">
        <f>IF(SUM('A1'!I85,'A1'!L85:P85)=0,"",SUM('A1'!I85,'A1'!L85:P85))</f>
        <v/>
      </c>
      <c r="S85" s="468"/>
    </row>
    <row r="86" spans="1:19" ht="15" customHeight="1" x14ac:dyDescent="0.25">
      <c r="A86" s="227" t="str">
        <f>IF(ISBLANK('A1'!A86),"",'A1'!A86)</f>
        <v/>
      </c>
      <c r="B86" s="34" t="str">
        <f>IF(ISBLANK('A1'!B86),"",'A1'!B86)</f>
        <v/>
      </c>
      <c r="C86" s="35" t="str">
        <f>IF(ISBLANK('A1'!D86),"",'A1'!D86)</f>
        <v/>
      </c>
      <c r="D86" s="36" t="str">
        <f>IF(ISBLANK('A1'!G86),"",'A1'!G86)</f>
        <v/>
      </c>
      <c r="E86" s="228" t="str">
        <f>IF(ISBLANK('A1'!H86),"",'A1'!H86)</f>
        <v/>
      </c>
      <c r="F86" s="887"/>
      <c r="G86" s="209"/>
      <c r="H86" s="205"/>
      <c r="I86" s="206"/>
      <c r="J86" s="206"/>
      <c r="K86" s="206"/>
      <c r="L86" s="206"/>
      <c r="M86" s="207"/>
      <c r="N86" s="208"/>
      <c r="O86" s="207"/>
      <c r="P86" s="207"/>
      <c r="Q86" s="209"/>
      <c r="R86" s="370" t="str">
        <f>IF(SUM('A1'!I86,'A1'!L86:P86)=0,"",SUM('A1'!I86,'A1'!L86:P86))</f>
        <v/>
      </c>
      <c r="S86" s="468"/>
    </row>
    <row r="87" spans="1:19" ht="15" customHeight="1" x14ac:dyDescent="0.25">
      <c r="A87" s="227" t="str">
        <f>IF(ISBLANK('A1'!A87),"",'A1'!A87)</f>
        <v/>
      </c>
      <c r="B87" s="34" t="str">
        <f>IF(ISBLANK('A1'!B87),"",'A1'!B87)</f>
        <v/>
      </c>
      <c r="C87" s="35" t="str">
        <f>IF(ISBLANK('A1'!D87),"",'A1'!D87)</f>
        <v/>
      </c>
      <c r="D87" s="36" t="str">
        <f>IF(ISBLANK('A1'!G87),"",'A1'!G87)</f>
        <v/>
      </c>
      <c r="E87" s="228" t="str">
        <f>IF(ISBLANK('A1'!H87),"",'A1'!H87)</f>
        <v/>
      </c>
      <c r="F87" s="887"/>
      <c r="G87" s="209"/>
      <c r="H87" s="205"/>
      <c r="I87" s="206"/>
      <c r="J87" s="206"/>
      <c r="K87" s="206"/>
      <c r="L87" s="206"/>
      <c r="M87" s="207"/>
      <c r="N87" s="208"/>
      <c r="O87" s="207"/>
      <c r="P87" s="207"/>
      <c r="Q87" s="209"/>
      <c r="R87" s="370" t="str">
        <f>IF(SUM('A1'!I87,'A1'!L87:P87)=0,"",SUM('A1'!I87,'A1'!L87:P87))</f>
        <v/>
      </c>
      <c r="S87" s="468"/>
    </row>
    <row r="88" spans="1:19" ht="15" customHeight="1" x14ac:dyDescent="0.25">
      <c r="A88" s="227" t="str">
        <f>IF(ISBLANK('A1'!A88),"",'A1'!A88)</f>
        <v/>
      </c>
      <c r="B88" s="34" t="str">
        <f>IF(ISBLANK('A1'!B88),"",'A1'!B88)</f>
        <v/>
      </c>
      <c r="C88" s="35" t="str">
        <f>IF(ISBLANK('A1'!D88),"",'A1'!D88)</f>
        <v/>
      </c>
      <c r="D88" s="36" t="str">
        <f>IF(ISBLANK('A1'!G88),"",'A1'!G88)</f>
        <v/>
      </c>
      <c r="E88" s="228" t="str">
        <f>IF(ISBLANK('A1'!H88),"",'A1'!H88)</f>
        <v/>
      </c>
      <c r="F88" s="887"/>
      <c r="G88" s="209"/>
      <c r="H88" s="205"/>
      <c r="I88" s="206"/>
      <c r="J88" s="206"/>
      <c r="K88" s="206"/>
      <c r="L88" s="206"/>
      <c r="M88" s="207"/>
      <c r="N88" s="208"/>
      <c r="O88" s="207"/>
      <c r="P88" s="207"/>
      <c r="Q88" s="209"/>
      <c r="R88" s="370" t="str">
        <f>IF(SUM('A1'!I88,'A1'!L88:P88)=0,"",SUM('A1'!I88,'A1'!L88:P88))</f>
        <v/>
      </c>
      <c r="S88" s="468"/>
    </row>
    <row r="89" spans="1:19" ht="15" customHeight="1" x14ac:dyDescent="0.25">
      <c r="A89" s="227" t="str">
        <f>IF(ISBLANK('A1'!A89),"",'A1'!A89)</f>
        <v/>
      </c>
      <c r="B89" s="34" t="str">
        <f>IF(ISBLANK('A1'!B89),"",'A1'!B89)</f>
        <v/>
      </c>
      <c r="C89" s="35" t="str">
        <f>IF(ISBLANK('A1'!D89),"",'A1'!D89)</f>
        <v/>
      </c>
      <c r="D89" s="36" t="str">
        <f>IF(ISBLANK('A1'!G89),"",'A1'!G89)</f>
        <v/>
      </c>
      <c r="E89" s="228" t="str">
        <f>IF(ISBLANK('A1'!H89),"",'A1'!H89)</f>
        <v/>
      </c>
      <c r="F89" s="887"/>
      <c r="G89" s="209"/>
      <c r="H89" s="205"/>
      <c r="I89" s="206"/>
      <c r="J89" s="206"/>
      <c r="K89" s="206"/>
      <c r="L89" s="206"/>
      <c r="M89" s="207"/>
      <c r="N89" s="208"/>
      <c r="O89" s="207"/>
      <c r="P89" s="207"/>
      <c r="Q89" s="209"/>
      <c r="R89" s="370" t="str">
        <f>IF(SUM('A1'!I89,'A1'!L89:P89)=0,"",SUM('A1'!I89,'A1'!L89:P89))</f>
        <v/>
      </c>
      <c r="S89" s="468"/>
    </row>
    <row r="90" spans="1:19" ht="15" customHeight="1" x14ac:dyDescent="0.25">
      <c r="A90" s="227" t="str">
        <f>IF(ISBLANK('A1'!A90),"",'A1'!A90)</f>
        <v/>
      </c>
      <c r="B90" s="34" t="str">
        <f>IF(ISBLANK('A1'!B90),"",'A1'!B90)</f>
        <v/>
      </c>
      <c r="C90" s="35" t="str">
        <f>IF(ISBLANK('A1'!D90),"",'A1'!D90)</f>
        <v/>
      </c>
      <c r="D90" s="36" t="str">
        <f>IF(ISBLANK('A1'!G90),"",'A1'!G90)</f>
        <v/>
      </c>
      <c r="E90" s="228" t="str">
        <f>IF(ISBLANK('A1'!H90),"",'A1'!H90)</f>
        <v/>
      </c>
      <c r="F90" s="887"/>
      <c r="G90" s="209"/>
      <c r="H90" s="205"/>
      <c r="I90" s="206"/>
      <c r="J90" s="206"/>
      <c r="K90" s="206"/>
      <c r="L90" s="206"/>
      <c r="M90" s="207"/>
      <c r="N90" s="208"/>
      <c r="O90" s="207"/>
      <c r="P90" s="207"/>
      <c r="Q90" s="209"/>
      <c r="R90" s="370" t="str">
        <f>IF(SUM('A1'!I90,'A1'!L90:P90)=0,"",SUM('A1'!I90,'A1'!L90:P90))</f>
        <v/>
      </c>
      <c r="S90" s="468"/>
    </row>
    <row r="91" spans="1:19" ht="15" customHeight="1" x14ac:dyDescent="0.25">
      <c r="A91" s="227" t="str">
        <f>IF(ISBLANK('A1'!A91),"",'A1'!A91)</f>
        <v/>
      </c>
      <c r="B91" s="34" t="str">
        <f>IF(ISBLANK('A1'!B91),"",'A1'!B91)</f>
        <v/>
      </c>
      <c r="C91" s="35" t="str">
        <f>IF(ISBLANK('A1'!D91),"",'A1'!D91)</f>
        <v/>
      </c>
      <c r="D91" s="36" t="str">
        <f>IF(ISBLANK('A1'!G91),"",'A1'!G91)</f>
        <v/>
      </c>
      <c r="E91" s="228" t="str">
        <f>IF(ISBLANK('A1'!H91),"",'A1'!H91)</f>
        <v/>
      </c>
      <c r="F91" s="887"/>
      <c r="G91" s="209"/>
      <c r="H91" s="205"/>
      <c r="I91" s="206"/>
      <c r="J91" s="206"/>
      <c r="K91" s="206"/>
      <c r="L91" s="206"/>
      <c r="M91" s="207"/>
      <c r="N91" s="208"/>
      <c r="O91" s="207"/>
      <c r="P91" s="207"/>
      <c r="Q91" s="209"/>
      <c r="R91" s="370" t="str">
        <f>IF(SUM('A1'!I91,'A1'!L91:P91)=0,"",SUM('A1'!I91,'A1'!L91:P91))</f>
        <v/>
      </c>
      <c r="S91" s="468"/>
    </row>
    <row r="92" spans="1:19" ht="15" customHeight="1" x14ac:dyDescent="0.25">
      <c r="A92" s="227" t="str">
        <f>IF(ISBLANK('A1'!A92),"",'A1'!A92)</f>
        <v/>
      </c>
      <c r="B92" s="34" t="str">
        <f>IF(ISBLANK('A1'!B92),"",'A1'!B92)</f>
        <v/>
      </c>
      <c r="C92" s="35" t="str">
        <f>IF(ISBLANK('A1'!D92),"",'A1'!D92)</f>
        <v/>
      </c>
      <c r="D92" s="36" t="str">
        <f>IF(ISBLANK('A1'!G92),"",'A1'!G92)</f>
        <v/>
      </c>
      <c r="E92" s="228" t="str">
        <f>IF(ISBLANK('A1'!H92),"",'A1'!H92)</f>
        <v/>
      </c>
      <c r="F92" s="887"/>
      <c r="G92" s="209"/>
      <c r="H92" s="205"/>
      <c r="I92" s="206"/>
      <c r="J92" s="206"/>
      <c r="K92" s="206"/>
      <c r="L92" s="206"/>
      <c r="M92" s="207"/>
      <c r="N92" s="208"/>
      <c r="O92" s="207"/>
      <c r="P92" s="207"/>
      <c r="Q92" s="209"/>
      <c r="R92" s="370" t="str">
        <f>IF(SUM('A1'!I92,'A1'!L92:P92)=0,"",SUM('A1'!I92,'A1'!L92:P92))</f>
        <v/>
      </c>
      <c r="S92" s="468"/>
    </row>
    <row r="93" spans="1:19" ht="15" customHeight="1" x14ac:dyDescent="0.25">
      <c r="A93" s="227" t="str">
        <f>IF(ISBLANK('A1'!A93),"",'A1'!A93)</f>
        <v/>
      </c>
      <c r="B93" s="34" t="str">
        <f>IF(ISBLANK('A1'!B93),"",'A1'!B93)</f>
        <v/>
      </c>
      <c r="C93" s="35" t="str">
        <f>IF(ISBLANK('A1'!D93),"",'A1'!D93)</f>
        <v/>
      </c>
      <c r="D93" s="36" t="str">
        <f>IF(ISBLANK('A1'!G93),"",'A1'!G93)</f>
        <v/>
      </c>
      <c r="E93" s="228" t="str">
        <f>IF(ISBLANK('A1'!H93),"",'A1'!H93)</f>
        <v/>
      </c>
      <c r="F93" s="887"/>
      <c r="G93" s="209"/>
      <c r="H93" s="205"/>
      <c r="I93" s="206"/>
      <c r="J93" s="206"/>
      <c r="K93" s="206"/>
      <c r="L93" s="206"/>
      <c r="M93" s="207"/>
      <c r="N93" s="208"/>
      <c r="O93" s="207"/>
      <c r="P93" s="207"/>
      <c r="Q93" s="209"/>
      <c r="R93" s="370" t="str">
        <f>IF(SUM('A1'!I93,'A1'!L93:P93)=0,"",SUM('A1'!I93,'A1'!L93:P93))</f>
        <v/>
      </c>
      <c r="S93" s="468"/>
    </row>
    <row r="94" spans="1:19" ht="15" customHeight="1" x14ac:dyDescent="0.25">
      <c r="A94" s="227" t="str">
        <f>IF(ISBLANK('A1'!A94),"",'A1'!A94)</f>
        <v/>
      </c>
      <c r="B94" s="34" t="str">
        <f>IF(ISBLANK('A1'!B94),"",'A1'!B94)</f>
        <v/>
      </c>
      <c r="C94" s="35" t="str">
        <f>IF(ISBLANK('A1'!D94),"",'A1'!D94)</f>
        <v/>
      </c>
      <c r="D94" s="36" t="str">
        <f>IF(ISBLANK('A1'!G94),"",'A1'!G94)</f>
        <v/>
      </c>
      <c r="E94" s="228" t="str">
        <f>IF(ISBLANK('A1'!H94),"",'A1'!H94)</f>
        <v/>
      </c>
      <c r="F94" s="887"/>
      <c r="G94" s="209"/>
      <c r="H94" s="205"/>
      <c r="I94" s="206"/>
      <c r="J94" s="206"/>
      <c r="K94" s="206"/>
      <c r="L94" s="206"/>
      <c r="M94" s="207"/>
      <c r="N94" s="208"/>
      <c r="O94" s="207"/>
      <c r="P94" s="207"/>
      <c r="Q94" s="209"/>
      <c r="R94" s="370" t="str">
        <f>IF(SUM('A1'!I94,'A1'!L94:P94)=0,"",SUM('A1'!I94,'A1'!L94:P94))</f>
        <v/>
      </c>
      <c r="S94" s="468"/>
    </row>
    <row r="95" spans="1:19" ht="15" customHeight="1" x14ac:dyDescent="0.25">
      <c r="A95" s="227" t="str">
        <f>IF(ISBLANK('A1'!A95),"",'A1'!A95)</f>
        <v/>
      </c>
      <c r="B95" s="34" t="str">
        <f>IF(ISBLANK('A1'!B95),"",'A1'!B95)</f>
        <v/>
      </c>
      <c r="C95" s="35" t="str">
        <f>IF(ISBLANK('A1'!D95),"",'A1'!D95)</f>
        <v/>
      </c>
      <c r="D95" s="36" t="str">
        <f>IF(ISBLANK('A1'!G95),"",'A1'!G95)</f>
        <v/>
      </c>
      <c r="E95" s="228" t="str">
        <f>IF(ISBLANK('A1'!H95),"",'A1'!H95)</f>
        <v/>
      </c>
      <c r="F95" s="887"/>
      <c r="G95" s="209"/>
      <c r="H95" s="205"/>
      <c r="I95" s="206"/>
      <c r="J95" s="206"/>
      <c r="K95" s="206"/>
      <c r="L95" s="206"/>
      <c r="M95" s="207"/>
      <c r="N95" s="208"/>
      <c r="O95" s="207"/>
      <c r="P95" s="207"/>
      <c r="Q95" s="209"/>
      <c r="R95" s="370" t="str">
        <f>IF(SUM('A1'!I95,'A1'!L95:P95)=0,"",SUM('A1'!I95,'A1'!L95:P95))</f>
        <v/>
      </c>
      <c r="S95" s="468"/>
    </row>
    <row r="96" spans="1:19" ht="15" customHeight="1" x14ac:dyDescent="0.25">
      <c r="A96" s="227" t="str">
        <f>IF(ISBLANK('A1'!A96),"",'A1'!A96)</f>
        <v/>
      </c>
      <c r="B96" s="34" t="str">
        <f>IF(ISBLANK('A1'!B96),"",'A1'!B96)</f>
        <v/>
      </c>
      <c r="C96" s="35" t="str">
        <f>IF(ISBLANK('A1'!D96),"",'A1'!D96)</f>
        <v/>
      </c>
      <c r="D96" s="36" t="str">
        <f>IF(ISBLANK('A1'!G96),"",'A1'!G96)</f>
        <v/>
      </c>
      <c r="E96" s="228" t="str">
        <f>IF(ISBLANK('A1'!H96),"",'A1'!H96)</f>
        <v/>
      </c>
      <c r="F96" s="887"/>
      <c r="G96" s="209"/>
      <c r="H96" s="205"/>
      <c r="I96" s="206"/>
      <c r="J96" s="206"/>
      <c r="K96" s="206"/>
      <c r="L96" s="206"/>
      <c r="M96" s="207"/>
      <c r="N96" s="208"/>
      <c r="O96" s="207"/>
      <c r="P96" s="207"/>
      <c r="Q96" s="209"/>
      <c r="R96" s="370" t="str">
        <f>IF(SUM('A1'!I96,'A1'!L96:P96)=0,"",SUM('A1'!I96,'A1'!L96:P96))</f>
        <v/>
      </c>
      <c r="S96" s="468"/>
    </row>
    <row r="97" spans="1:19" ht="15" customHeight="1" x14ac:dyDescent="0.25">
      <c r="A97" s="227" t="str">
        <f>IF(ISBLANK('A1'!A97),"",'A1'!A97)</f>
        <v/>
      </c>
      <c r="B97" s="34" t="str">
        <f>IF(ISBLANK('A1'!B97),"",'A1'!B97)</f>
        <v/>
      </c>
      <c r="C97" s="35" t="str">
        <f>IF(ISBLANK('A1'!D97),"",'A1'!D97)</f>
        <v/>
      </c>
      <c r="D97" s="36" t="str">
        <f>IF(ISBLANK('A1'!G97),"",'A1'!G97)</f>
        <v/>
      </c>
      <c r="E97" s="228" t="str">
        <f>IF(ISBLANK('A1'!H97),"",'A1'!H97)</f>
        <v/>
      </c>
      <c r="F97" s="887"/>
      <c r="G97" s="209"/>
      <c r="H97" s="205"/>
      <c r="I97" s="206"/>
      <c r="J97" s="206"/>
      <c r="K97" s="206"/>
      <c r="L97" s="206"/>
      <c r="M97" s="207"/>
      <c r="N97" s="208"/>
      <c r="O97" s="207"/>
      <c r="P97" s="207"/>
      <c r="Q97" s="209"/>
      <c r="R97" s="370" t="str">
        <f>IF(SUM('A1'!I97,'A1'!L97:P97)=0,"",SUM('A1'!I97,'A1'!L97:P97))</f>
        <v/>
      </c>
      <c r="S97" s="468"/>
    </row>
    <row r="98" spans="1:19" ht="15" customHeight="1" x14ac:dyDescent="0.25">
      <c r="A98" s="227" t="str">
        <f>IF(ISBLANK('A1'!A98),"",'A1'!A98)</f>
        <v/>
      </c>
      <c r="B98" s="34" t="str">
        <f>IF(ISBLANK('A1'!B98),"",'A1'!B98)</f>
        <v/>
      </c>
      <c r="C98" s="35" t="str">
        <f>IF(ISBLANK('A1'!D98),"",'A1'!D98)</f>
        <v/>
      </c>
      <c r="D98" s="36" t="str">
        <f>IF(ISBLANK('A1'!G98),"",'A1'!G98)</f>
        <v/>
      </c>
      <c r="E98" s="228" t="str">
        <f>IF(ISBLANK('A1'!H98),"",'A1'!H98)</f>
        <v/>
      </c>
      <c r="F98" s="887"/>
      <c r="G98" s="209"/>
      <c r="H98" s="205"/>
      <c r="I98" s="206"/>
      <c r="J98" s="206"/>
      <c r="K98" s="206"/>
      <c r="L98" s="206"/>
      <c r="M98" s="207"/>
      <c r="N98" s="208"/>
      <c r="O98" s="207"/>
      <c r="P98" s="207"/>
      <c r="Q98" s="209"/>
      <c r="R98" s="370" t="str">
        <f>IF(SUM('A1'!I98,'A1'!L98:P98)=0,"",SUM('A1'!I98,'A1'!L98:P98))</f>
        <v/>
      </c>
      <c r="S98" s="468"/>
    </row>
    <row r="99" spans="1:19" ht="15" customHeight="1" x14ac:dyDescent="0.25">
      <c r="A99" s="227" t="str">
        <f>IF(ISBLANK('A1'!A99),"",'A1'!A99)</f>
        <v/>
      </c>
      <c r="B99" s="34" t="str">
        <f>IF(ISBLANK('A1'!B99),"",'A1'!B99)</f>
        <v/>
      </c>
      <c r="C99" s="35" t="str">
        <f>IF(ISBLANK('A1'!D99),"",'A1'!D99)</f>
        <v/>
      </c>
      <c r="D99" s="36" t="str">
        <f>IF(ISBLANK('A1'!G99),"",'A1'!G99)</f>
        <v/>
      </c>
      <c r="E99" s="228" t="str">
        <f>IF(ISBLANK('A1'!H99),"",'A1'!H99)</f>
        <v/>
      </c>
      <c r="F99" s="887"/>
      <c r="G99" s="209"/>
      <c r="H99" s="205"/>
      <c r="I99" s="206"/>
      <c r="J99" s="206"/>
      <c r="K99" s="206"/>
      <c r="L99" s="206"/>
      <c r="M99" s="207"/>
      <c r="N99" s="208"/>
      <c r="O99" s="207"/>
      <c r="P99" s="207"/>
      <c r="Q99" s="209"/>
      <c r="R99" s="370" t="str">
        <f>IF(SUM('A1'!I99,'A1'!L99:P99)=0,"",SUM('A1'!I99,'A1'!L99:P99))</f>
        <v/>
      </c>
      <c r="S99" s="468"/>
    </row>
    <row r="100" spans="1:19" ht="15" customHeight="1" x14ac:dyDescent="0.25">
      <c r="A100" s="227" t="str">
        <f>IF(ISBLANK('A1'!A100),"",'A1'!A100)</f>
        <v/>
      </c>
      <c r="B100" s="34" t="str">
        <f>IF(ISBLANK('A1'!B100),"",'A1'!B100)</f>
        <v/>
      </c>
      <c r="C100" s="35" t="str">
        <f>IF(ISBLANK('A1'!D100),"",'A1'!D100)</f>
        <v/>
      </c>
      <c r="D100" s="36" t="str">
        <f>IF(ISBLANK('A1'!G100),"",'A1'!G100)</f>
        <v/>
      </c>
      <c r="E100" s="228" t="str">
        <f>IF(ISBLANK('A1'!H100),"",'A1'!H100)</f>
        <v/>
      </c>
      <c r="F100" s="887"/>
      <c r="G100" s="209"/>
      <c r="H100" s="205"/>
      <c r="I100" s="206"/>
      <c r="J100" s="206"/>
      <c r="K100" s="206"/>
      <c r="L100" s="206"/>
      <c r="M100" s="207"/>
      <c r="N100" s="208"/>
      <c r="O100" s="207"/>
      <c r="P100" s="207"/>
      <c r="Q100" s="209"/>
      <c r="R100" s="370" t="str">
        <f>IF(SUM('A1'!I100,'A1'!L100:P100)=0,"",SUM('A1'!I100,'A1'!L100:P100))</f>
        <v/>
      </c>
      <c r="S100" s="468"/>
    </row>
    <row r="101" spans="1:19" ht="15" customHeight="1" x14ac:dyDescent="0.25">
      <c r="A101" s="227" t="str">
        <f>IF(ISBLANK('A1'!A101),"",'A1'!A101)</f>
        <v/>
      </c>
      <c r="B101" s="34" t="str">
        <f>IF(ISBLANK('A1'!B101),"",'A1'!B101)</f>
        <v/>
      </c>
      <c r="C101" s="35" t="str">
        <f>IF(ISBLANK('A1'!D101),"",'A1'!D101)</f>
        <v/>
      </c>
      <c r="D101" s="36" t="str">
        <f>IF(ISBLANK('A1'!G101),"",'A1'!G101)</f>
        <v/>
      </c>
      <c r="E101" s="228" t="str">
        <f>IF(ISBLANK('A1'!H101),"",'A1'!H101)</f>
        <v/>
      </c>
      <c r="F101" s="887"/>
      <c r="G101" s="209"/>
      <c r="H101" s="205"/>
      <c r="I101" s="206"/>
      <c r="J101" s="206"/>
      <c r="K101" s="206"/>
      <c r="L101" s="206"/>
      <c r="M101" s="207"/>
      <c r="N101" s="208"/>
      <c r="O101" s="207"/>
      <c r="P101" s="207"/>
      <c r="Q101" s="209"/>
      <c r="R101" s="370" t="str">
        <f>IF(SUM('A1'!I101,'A1'!L101:P101)=0,"",SUM('A1'!I101,'A1'!L101:P101))</f>
        <v/>
      </c>
      <c r="S101" s="468"/>
    </row>
    <row r="102" spans="1:19" ht="15" customHeight="1" x14ac:dyDescent="0.25">
      <c r="A102" s="227" t="str">
        <f>IF(ISBLANK('A1'!A102),"",'A1'!A102)</f>
        <v/>
      </c>
      <c r="B102" s="34" t="str">
        <f>IF(ISBLANK('A1'!B102),"",'A1'!B102)</f>
        <v/>
      </c>
      <c r="C102" s="35" t="str">
        <f>IF(ISBLANK('A1'!D102),"",'A1'!D102)</f>
        <v/>
      </c>
      <c r="D102" s="36" t="str">
        <f>IF(ISBLANK('A1'!G102),"",'A1'!G102)</f>
        <v/>
      </c>
      <c r="E102" s="228" t="str">
        <f>IF(ISBLANK('A1'!H102),"",'A1'!H102)</f>
        <v/>
      </c>
      <c r="F102" s="887"/>
      <c r="G102" s="209"/>
      <c r="H102" s="205"/>
      <c r="I102" s="206"/>
      <c r="J102" s="206"/>
      <c r="K102" s="206"/>
      <c r="L102" s="206"/>
      <c r="M102" s="207"/>
      <c r="N102" s="208"/>
      <c r="O102" s="207"/>
      <c r="P102" s="207"/>
      <c r="Q102" s="209"/>
      <c r="R102" s="370" t="str">
        <f>IF(SUM('A1'!I102,'A1'!L102:P102)=0,"",SUM('A1'!I102,'A1'!L102:P102))</f>
        <v/>
      </c>
      <c r="S102" s="468"/>
    </row>
    <row r="103" spans="1:19" ht="15" customHeight="1" x14ac:dyDescent="0.25">
      <c r="A103" s="227" t="str">
        <f>IF(ISBLANK('A1'!A103),"",'A1'!A103)</f>
        <v/>
      </c>
      <c r="B103" s="34" t="str">
        <f>IF(ISBLANK('A1'!B103),"",'A1'!B103)</f>
        <v/>
      </c>
      <c r="C103" s="35" t="str">
        <f>IF(ISBLANK('A1'!D103),"",'A1'!D103)</f>
        <v/>
      </c>
      <c r="D103" s="36" t="str">
        <f>IF(ISBLANK('A1'!G103),"",'A1'!G103)</f>
        <v/>
      </c>
      <c r="E103" s="228" t="str">
        <f>IF(ISBLANK('A1'!H103),"",'A1'!H103)</f>
        <v/>
      </c>
      <c r="F103" s="887"/>
      <c r="G103" s="209"/>
      <c r="H103" s="205"/>
      <c r="I103" s="206"/>
      <c r="J103" s="206"/>
      <c r="K103" s="206"/>
      <c r="L103" s="206"/>
      <c r="M103" s="207"/>
      <c r="N103" s="208"/>
      <c r="O103" s="207"/>
      <c r="P103" s="207"/>
      <c r="Q103" s="209"/>
      <c r="R103" s="370" t="str">
        <f>IF(SUM('A1'!I103,'A1'!L103:P103)=0,"",SUM('A1'!I103,'A1'!L103:P103))</f>
        <v/>
      </c>
      <c r="S103" s="468"/>
    </row>
    <row r="104" spans="1:19" ht="15" customHeight="1" x14ac:dyDescent="0.25">
      <c r="A104" s="227" t="str">
        <f>IF(ISBLANK('A1'!A104),"",'A1'!A104)</f>
        <v/>
      </c>
      <c r="B104" s="34" t="str">
        <f>IF(ISBLANK('A1'!B104),"",'A1'!B104)</f>
        <v/>
      </c>
      <c r="C104" s="35" t="str">
        <f>IF(ISBLANK('A1'!D104),"",'A1'!D104)</f>
        <v/>
      </c>
      <c r="D104" s="36" t="str">
        <f>IF(ISBLANK('A1'!G104),"",'A1'!G104)</f>
        <v/>
      </c>
      <c r="E104" s="228" t="str">
        <f>IF(ISBLANK('A1'!H104),"",'A1'!H104)</f>
        <v/>
      </c>
      <c r="F104" s="887"/>
      <c r="G104" s="209"/>
      <c r="H104" s="205"/>
      <c r="I104" s="206"/>
      <c r="J104" s="206"/>
      <c r="K104" s="206"/>
      <c r="L104" s="206"/>
      <c r="M104" s="207"/>
      <c r="N104" s="208"/>
      <c r="O104" s="207"/>
      <c r="P104" s="207"/>
      <c r="Q104" s="209"/>
      <c r="R104" s="370" t="str">
        <f>IF(SUM('A1'!I104,'A1'!L104:P104)=0,"",SUM('A1'!I104,'A1'!L104:P104))</f>
        <v/>
      </c>
      <c r="S104" s="468"/>
    </row>
    <row r="105" spans="1:19" ht="15" customHeight="1" x14ac:dyDescent="0.25">
      <c r="A105" s="227" t="str">
        <f>IF(ISBLANK('A1'!A105),"",'A1'!A105)</f>
        <v/>
      </c>
      <c r="B105" s="34" t="str">
        <f>IF(ISBLANK('A1'!B105),"",'A1'!B105)</f>
        <v/>
      </c>
      <c r="C105" s="35" t="str">
        <f>IF(ISBLANK('A1'!D105),"",'A1'!D105)</f>
        <v/>
      </c>
      <c r="D105" s="36" t="str">
        <f>IF(ISBLANK('A1'!G105),"",'A1'!G105)</f>
        <v/>
      </c>
      <c r="E105" s="228" t="str">
        <f>IF(ISBLANK('A1'!H105),"",'A1'!H105)</f>
        <v/>
      </c>
      <c r="F105" s="887"/>
      <c r="G105" s="209"/>
      <c r="H105" s="205"/>
      <c r="I105" s="206"/>
      <c r="J105" s="206"/>
      <c r="K105" s="206"/>
      <c r="L105" s="206"/>
      <c r="M105" s="207"/>
      <c r="N105" s="208"/>
      <c r="O105" s="207"/>
      <c r="P105" s="207"/>
      <c r="Q105" s="209"/>
      <c r="R105" s="370" t="str">
        <f>IF(SUM('A1'!I105,'A1'!L105:P105)=0,"",SUM('A1'!I105,'A1'!L105:P105))</f>
        <v/>
      </c>
      <c r="S105" s="468"/>
    </row>
    <row r="106" spans="1:19" ht="15" customHeight="1" x14ac:dyDescent="0.25">
      <c r="A106" s="227" t="str">
        <f>IF(ISBLANK('A1'!A106),"",'A1'!A106)</f>
        <v/>
      </c>
      <c r="B106" s="34" t="str">
        <f>IF(ISBLANK('A1'!B106),"",'A1'!B106)</f>
        <v/>
      </c>
      <c r="C106" s="35" t="str">
        <f>IF(ISBLANK('A1'!D106),"",'A1'!D106)</f>
        <v/>
      </c>
      <c r="D106" s="36" t="str">
        <f>IF(ISBLANK('A1'!G106),"",'A1'!G106)</f>
        <v/>
      </c>
      <c r="E106" s="228" t="str">
        <f>IF(ISBLANK('A1'!H106),"",'A1'!H106)</f>
        <v/>
      </c>
      <c r="F106" s="887"/>
      <c r="G106" s="209"/>
      <c r="H106" s="205"/>
      <c r="I106" s="206"/>
      <c r="J106" s="206"/>
      <c r="K106" s="206"/>
      <c r="L106" s="206"/>
      <c r="M106" s="207"/>
      <c r="N106" s="208"/>
      <c r="O106" s="207"/>
      <c r="P106" s="207"/>
      <c r="Q106" s="209"/>
      <c r="R106" s="370" t="str">
        <f>IF(SUM('A1'!I106,'A1'!L106:P106)=0,"",SUM('A1'!I106,'A1'!L106:P106))</f>
        <v/>
      </c>
      <c r="S106" s="468"/>
    </row>
    <row r="107" spans="1:19" ht="15" customHeight="1" x14ac:dyDescent="0.25">
      <c r="A107" s="227" t="str">
        <f>IF(ISBLANK('A1'!A107),"",'A1'!A107)</f>
        <v/>
      </c>
      <c r="B107" s="34" t="str">
        <f>IF(ISBLANK('A1'!B107),"",'A1'!B107)</f>
        <v/>
      </c>
      <c r="C107" s="35" t="str">
        <f>IF(ISBLANK('A1'!D107),"",'A1'!D107)</f>
        <v/>
      </c>
      <c r="D107" s="36" t="str">
        <f>IF(ISBLANK('A1'!G107),"",'A1'!G107)</f>
        <v/>
      </c>
      <c r="E107" s="228" t="str">
        <f>IF(ISBLANK('A1'!H107),"",'A1'!H107)</f>
        <v/>
      </c>
      <c r="F107" s="887"/>
      <c r="G107" s="209"/>
      <c r="H107" s="205"/>
      <c r="I107" s="206"/>
      <c r="J107" s="206"/>
      <c r="K107" s="206"/>
      <c r="L107" s="206"/>
      <c r="M107" s="207"/>
      <c r="N107" s="208"/>
      <c r="O107" s="207"/>
      <c r="P107" s="207"/>
      <c r="Q107" s="209"/>
      <c r="R107" s="370" t="str">
        <f>IF(SUM('A1'!I107,'A1'!L107:P107)=0,"",SUM('A1'!I107,'A1'!L107:P107))</f>
        <v/>
      </c>
      <c r="S107" s="468"/>
    </row>
    <row r="108" spans="1:19" ht="15" customHeight="1" x14ac:dyDescent="0.25">
      <c r="A108" s="227" t="str">
        <f>IF(ISBLANK('A1'!A108),"",'A1'!A108)</f>
        <v/>
      </c>
      <c r="B108" s="34" t="str">
        <f>IF(ISBLANK('A1'!B108),"",'A1'!B108)</f>
        <v/>
      </c>
      <c r="C108" s="35" t="str">
        <f>IF(ISBLANK('A1'!D108),"",'A1'!D108)</f>
        <v/>
      </c>
      <c r="D108" s="36" t="str">
        <f>IF(ISBLANK('A1'!G108),"",'A1'!G108)</f>
        <v/>
      </c>
      <c r="E108" s="228" t="str">
        <f>IF(ISBLANK('A1'!H108),"",'A1'!H108)</f>
        <v/>
      </c>
      <c r="F108" s="887"/>
      <c r="G108" s="209"/>
      <c r="H108" s="205"/>
      <c r="I108" s="206"/>
      <c r="J108" s="206"/>
      <c r="K108" s="206"/>
      <c r="L108" s="206"/>
      <c r="M108" s="207"/>
      <c r="N108" s="208"/>
      <c r="O108" s="207"/>
      <c r="P108" s="207"/>
      <c r="Q108" s="209"/>
      <c r="R108" s="370" t="str">
        <f>IF(SUM('A1'!I108,'A1'!L108:P108)=0,"",SUM('A1'!I108,'A1'!L108:P108))</f>
        <v/>
      </c>
      <c r="S108" s="468"/>
    </row>
    <row r="109" spans="1:19" ht="15" customHeight="1" x14ac:dyDescent="0.25">
      <c r="A109" s="227" t="str">
        <f>IF(ISBLANK('A1'!A109),"",'A1'!A109)</f>
        <v/>
      </c>
      <c r="B109" s="34" t="str">
        <f>IF(ISBLANK('A1'!B109),"",'A1'!B109)</f>
        <v/>
      </c>
      <c r="C109" s="35" t="str">
        <f>IF(ISBLANK('A1'!D109),"",'A1'!D109)</f>
        <v/>
      </c>
      <c r="D109" s="36" t="str">
        <f>IF(ISBLANK('A1'!G109),"",'A1'!G109)</f>
        <v/>
      </c>
      <c r="E109" s="228" t="str">
        <f>IF(ISBLANK('A1'!H109),"",'A1'!H109)</f>
        <v/>
      </c>
      <c r="F109" s="887"/>
      <c r="G109" s="209"/>
      <c r="H109" s="205"/>
      <c r="I109" s="206"/>
      <c r="J109" s="206"/>
      <c r="K109" s="206"/>
      <c r="L109" s="206"/>
      <c r="M109" s="207"/>
      <c r="N109" s="208"/>
      <c r="O109" s="207"/>
      <c r="P109" s="207"/>
      <c r="Q109" s="209"/>
      <c r="R109" s="370" t="str">
        <f>IF(SUM('A1'!I109,'A1'!L109:P109)=0,"",SUM('A1'!I109,'A1'!L109:P109))</f>
        <v/>
      </c>
      <c r="S109" s="468"/>
    </row>
    <row r="110" spans="1:19" ht="15" customHeight="1" x14ac:dyDescent="0.25">
      <c r="A110" s="227" t="str">
        <f>IF(ISBLANK('A1'!A110),"",'A1'!A110)</f>
        <v/>
      </c>
      <c r="B110" s="34" t="str">
        <f>IF(ISBLANK('A1'!B110),"",'A1'!B110)</f>
        <v/>
      </c>
      <c r="C110" s="35" t="str">
        <f>IF(ISBLANK('A1'!D110),"",'A1'!D110)</f>
        <v/>
      </c>
      <c r="D110" s="36" t="str">
        <f>IF(ISBLANK('A1'!G110),"",'A1'!G110)</f>
        <v/>
      </c>
      <c r="E110" s="228" t="str">
        <f>IF(ISBLANK('A1'!H110),"",'A1'!H110)</f>
        <v/>
      </c>
      <c r="F110" s="887"/>
      <c r="G110" s="209"/>
      <c r="H110" s="205"/>
      <c r="I110" s="206"/>
      <c r="J110" s="206"/>
      <c r="K110" s="206"/>
      <c r="L110" s="206"/>
      <c r="M110" s="207"/>
      <c r="N110" s="208"/>
      <c r="O110" s="207"/>
      <c r="P110" s="207"/>
      <c r="Q110" s="209"/>
      <c r="R110" s="370" t="str">
        <f>IF(SUM('A1'!I110,'A1'!L110:P110)=0,"",SUM('A1'!I110,'A1'!L110:P110))</f>
        <v/>
      </c>
      <c r="S110" s="468"/>
    </row>
    <row r="111" spans="1:19" ht="15" customHeight="1" x14ac:dyDescent="0.25">
      <c r="A111" s="227" t="str">
        <f>IF(ISBLANK('A1'!A111),"",'A1'!A111)</f>
        <v/>
      </c>
      <c r="B111" s="34" t="str">
        <f>IF(ISBLANK('A1'!B111),"",'A1'!B111)</f>
        <v/>
      </c>
      <c r="C111" s="35" t="str">
        <f>IF(ISBLANK('A1'!D111),"",'A1'!D111)</f>
        <v/>
      </c>
      <c r="D111" s="36" t="str">
        <f>IF(ISBLANK('A1'!G111),"",'A1'!G111)</f>
        <v/>
      </c>
      <c r="E111" s="228" t="str">
        <f>IF(ISBLANK('A1'!H111),"",'A1'!H111)</f>
        <v/>
      </c>
      <c r="F111" s="887"/>
      <c r="G111" s="209"/>
      <c r="H111" s="205"/>
      <c r="I111" s="206"/>
      <c r="J111" s="206"/>
      <c r="K111" s="206"/>
      <c r="L111" s="206"/>
      <c r="M111" s="207"/>
      <c r="N111" s="208"/>
      <c r="O111" s="207"/>
      <c r="P111" s="207"/>
      <c r="Q111" s="209"/>
      <c r="R111" s="370" t="str">
        <f>IF(SUM('A1'!I111,'A1'!L111:P111)=0,"",SUM('A1'!I111,'A1'!L111:P111))</f>
        <v/>
      </c>
      <c r="S111" s="468"/>
    </row>
    <row r="112" spans="1:19" ht="15" customHeight="1" x14ac:dyDescent="0.25">
      <c r="A112" s="227" t="str">
        <f>IF(ISBLANK('A1'!A112),"",'A1'!A112)</f>
        <v/>
      </c>
      <c r="B112" s="34" t="str">
        <f>IF(ISBLANK('A1'!B112),"",'A1'!B112)</f>
        <v/>
      </c>
      <c r="C112" s="35" t="str">
        <f>IF(ISBLANK('A1'!D112),"",'A1'!D112)</f>
        <v/>
      </c>
      <c r="D112" s="36" t="str">
        <f>IF(ISBLANK('A1'!G112),"",'A1'!G112)</f>
        <v/>
      </c>
      <c r="E112" s="228" t="str">
        <f>IF(ISBLANK('A1'!H112),"",'A1'!H112)</f>
        <v/>
      </c>
      <c r="F112" s="887"/>
      <c r="G112" s="209"/>
      <c r="H112" s="205"/>
      <c r="I112" s="206"/>
      <c r="J112" s="206"/>
      <c r="K112" s="206"/>
      <c r="L112" s="206"/>
      <c r="M112" s="207"/>
      <c r="N112" s="208"/>
      <c r="O112" s="207"/>
      <c r="P112" s="207"/>
      <c r="Q112" s="209"/>
      <c r="R112" s="370" t="str">
        <f>IF(SUM('A1'!I112,'A1'!L112:P112)=0,"",SUM('A1'!I112,'A1'!L112:P112))</f>
        <v/>
      </c>
      <c r="S112" s="468"/>
    </row>
    <row r="113" spans="1:19" ht="15" customHeight="1" x14ac:dyDescent="0.25">
      <c r="A113" s="227" t="str">
        <f>IF(ISBLANK('A1'!A113),"",'A1'!A113)</f>
        <v/>
      </c>
      <c r="B113" s="34" t="str">
        <f>IF(ISBLANK('A1'!B113),"",'A1'!B113)</f>
        <v/>
      </c>
      <c r="C113" s="35" t="str">
        <f>IF(ISBLANK('A1'!D113),"",'A1'!D113)</f>
        <v/>
      </c>
      <c r="D113" s="36" t="str">
        <f>IF(ISBLANK('A1'!G113),"",'A1'!G113)</f>
        <v/>
      </c>
      <c r="E113" s="228" t="str">
        <f>IF(ISBLANK('A1'!H113),"",'A1'!H113)</f>
        <v/>
      </c>
      <c r="F113" s="887"/>
      <c r="G113" s="209"/>
      <c r="H113" s="205"/>
      <c r="I113" s="206"/>
      <c r="J113" s="206"/>
      <c r="K113" s="206"/>
      <c r="L113" s="206"/>
      <c r="M113" s="207"/>
      <c r="N113" s="208"/>
      <c r="O113" s="207"/>
      <c r="P113" s="207"/>
      <c r="Q113" s="209"/>
      <c r="R113" s="370" t="str">
        <f>IF(SUM('A1'!I113,'A1'!L113:P113)=0,"",SUM('A1'!I113,'A1'!L113:P113))</f>
        <v/>
      </c>
      <c r="S113" s="468"/>
    </row>
    <row r="114" spans="1:19" ht="15" customHeight="1" x14ac:dyDescent="0.25">
      <c r="A114" s="227" t="str">
        <f>IF(ISBLANK('A1'!A114),"",'A1'!A114)</f>
        <v/>
      </c>
      <c r="B114" s="34" t="str">
        <f>IF(ISBLANK('A1'!B114),"",'A1'!B114)</f>
        <v/>
      </c>
      <c r="C114" s="35" t="str">
        <f>IF(ISBLANK('A1'!D114),"",'A1'!D114)</f>
        <v/>
      </c>
      <c r="D114" s="36" t="str">
        <f>IF(ISBLANK('A1'!G114),"",'A1'!G114)</f>
        <v/>
      </c>
      <c r="E114" s="228" t="str">
        <f>IF(ISBLANK('A1'!H114),"",'A1'!H114)</f>
        <v/>
      </c>
      <c r="F114" s="887"/>
      <c r="G114" s="209"/>
      <c r="H114" s="205"/>
      <c r="I114" s="206"/>
      <c r="J114" s="206"/>
      <c r="K114" s="206"/>
      <c r="L114" s="206"/>
      <c r="M114" s="207"/>
      <c r="N114" s="208"/>
      <c r="O114" s="207"/>
      <c r="P114" s="207"/>
      <c r="Q114" s="209"/>
      <c r="R114" s="370" t="str">
        <f>IF(SUM('A1'!I114,'A1'!L114:P114)=0,"",SUM('A1'!I114,'A1'!L114:P114))</f>
        <v/>
      </c>
      <c r="S114" s="468"/>
    </row>
    <row r="115" spans="1:19" ht="15" customHeight="1" x14ac:dyDescent="0.25">
      <c r="A115" s="227" t="str">
        <f>IF(ISBLANK('A1'!A115),"",'A1'!A115)</f>
        <v/>
      </c>
      <c r="B115" s="34" t="str">
        <f>IF(ISBLANK('A1'!B115),"",'A1'!B115)</f>
        <v/>
      </c>
      <c r="C115" s="35" t="str">
        <f>IF(ISBLANK('A1'!D115),"",'A1'!D115)</f>
        <v/>
      </c>
      <c r="D115" s="36" t="str">
        <f>IF(ISBLANK('A1'!G115),"",'A1'!G115)</f>
        <v/>
      </c>
      <c r="E115" s="228" t="str">
        <f>IF(ISBLANK('A1'!H115),"",'A1'!H115)</f>
        <v/>
      </c>
      <c r="F115" s="887"/>
      <c r="G115" s="209"/>
      <c r="H115" s="205"/>
      <c r="I115" s="206"/>
      <c r="J115" s="206"/>
      <c r="K115" s="206"/>
      <c r="L115" s="206"/>
      <c r="M115" s="207"/>
      <c r="N115" s="208"/>
      <c r="O115" s="207"/>
      <c r="P115" s="207"/>
      <c r="Q115" s="209"/>
      <c r="R115" s="370" t="str">
        <f>IF(SUM('A1'!I115,'A1'!L115:P115)=0,"",SUM('A1'!I115,'A1'!L115:P115))</f>
        <v/>
      </c>
      <c r="S115" s="468"/>
    </row>
    <row r="116" spans="1:19" ht="15" customHeight="1" x14ac:dyDescent="0.25">
      <c r="A116" s="227" t="str">
        <f>IF(ISBLANK('A1'!A116),"",'A1'!A116)</f>
        <v/>
      </c>
      <c r="B116" s="34" t="str">
        <f>IF(ISBLANK('A1'!B116),"",'A1'!B116)</f>
        <v/>
      </c>
      <c r="C116" s="35" t="str">
        <f>IF(ISBLANK('A1'!D116),"",'A1'!D116)</f>
        <v/>
      </c>
      <c r="D116" s="36" t="str">
        <f>IF(ISBLANK('A1'!G116),"",'A1'!G116)</f>
        <v/>
      </c>
      <c r="E116" s="228" t="str">
        <f>IF(ISBLANK('A1'!H116),"",'A1'!H116)</f>
        <v/>
      </c>
      <c r="F116" s="887"/>
      <c r="G116" s="209"/>
      <c r="H116" s="205"/>
      <c r="I116" s="206"/>
      <c r="J116" s="206"/>
      <c r="K116" s="206"/>
      <c r="L116" s="206"/>
      <c r="M116" s="207"/>
      <c r="N116" s="208"/>
      <c r="O116" s="207"/>
      <c r="P116" s="207"/>
      <c r="Q116" s="209"/>
      <c r="R116" s="370" t="str">
        <f>IF(SUM('A1'!I116,'A1'!L116:P116)=0,"",SUM('A1'!I116,'A1'!L116:P116))</f>
        <v/>
      </c>
      <c r="S116" s="468"/>
    </row>
    <row r="117" spans="1:19" ht="15" customHeight="1" x14ac:dyDescent="0.25">
      <c r="A117" s="227" t="str">
        <f>IF(ISBLANK('A1'!A117),"",'A1'!A117)</f>
        <v/>
      </c>
      <c r="B117" s="34" t="str">
        <f>IF(ISBLANK('A1'!B117),"",'A1'!B117)</f>
        <v/>
      </c>
      <c r="C117" s="35" t="str">
        <f>IF(ISBLANK('A1'!D117),"",'A1'!D117)</f>
        <v/>
      </c>
      <c r="D117" s="36" t="str">
        <f>IF(ISBLANK('A1'!G117),"",'A1'!G117)</f>
        <v/>
      </c>
      <c r="E117" s="228" t="str">
        <f>IF(ISBLANK('A1'!H117),"",'A1'!H117)</f>
        <v/>
      </c>
      <c r="F117" s="887"/>
      <c r="G117" s="209"/>
      <c r="H117" s="205"/>
      <c r="I117" s="206"/>
      <c r="J117" s="206"/>
      <c r="K117" s="206"/>
      <c r="L117" s="206"/>
      <c r="M117" s="207"/>
      <c r="N117" s="208"/>
      <c r="O117" s="207"/>
      <c r="P117" s="207"/>
      <c r="Q117" s="209"/>
      <c r="R117" s="370" t="str">
        <f>IF(SUM('A1'!I117,'A1'!L117:P117)=0,"",SUM('A1'!I117,'A1'!L117:P117))</f>
        <v/>
      </c>
      <c r="S117" s="468"/>
    </row>
    <row r="118" spans="1:19" ht="15" customHeight="1" x14ac:dyDescent="0.25">
      <c r="A118" s="227" t="str">
        <f>IF(ISBLANK('A1'!A118),"",'A1'!A118)</f>
        <v/>
      </c>
      <c r="B118" s="34" t="str">
        <f>IF(ISBLANK('A1'!B118),"",'A1'!B118)</f>
        <v/>
      </c>
      <c r="C118" s="35" t="str">
        <f>IF(ISBLANK('A1'!D118),"",'A1'!D118)</f>
        <v/>
      </c>
      <c r="D118" s="36" t="str">
        <f>IF(ISBLANK('A1'!G118),"",'A1'!G118)</f>
        <v/>
      </c>
      <c r="E118" s="228" t="str">
        <f>IF(ISBLANK('A1'!H118),"",'A1'!H118)</f>
        <v/>
      </c>
      <c r="F118" s="887"/>
      <c r="G118" s="209"/>
      <c r="H118" s="205"/>
      <c r="I118" s="206"/>
      <c r="J118" s="206"/>
      <c r="K118" s="206"/>
      <c r="L118" s="206"/>
      <c r="M118" s="207"/>
      <c r="N118" s="208"/>
      <c r="O118" s="207"/>
      <c r="P118" s="207"/>
      <c r="Q118" s="209"/>
      <c r="R118" s="370" t="str">
        <f>IF(SUM('A1'!I118,'A1'!L118:P118)=0,"",SUM('A1'!I118,'A1'!L118:P118))</f>
        <v/>
      </c>
      <c r="S118" s="468"/>
    </row>
    <row r="119" spans="1:19" ht="15" customHeight="1" x14ac:dyDescent="0.25">
      <c r="A119" s="227" t="str">
        <f>IF(ISBLANK('A1'!A119),"",'A1'!A119)</f>
        <v/>
      </c>
      <c r="B119" s="34" t="str">
        <f>IF(ISBLANK('A1'!B119),"",'A1'!B119)</f>
        <v/>
      </c>
      <c r="C119" s="35" t="str">
        <f>IF(ISBLANK('A1'!D119),"",'A1'!D119)</f>
        <v/>
      </c>
      <c r="D119" s="36" t="str">
        <f>IF(ISBLANK('A1'!G119),"",'A1'!G119)</f>
        <v/>
      </c>
      <c r="E119" s="228" t="str">
        <f>IF(ISBLANK('A1'!H119),"",'A1'!H119)</f>
        <v/>
      </c>
      <c r="F119" s="887"/>
      <c r="G119" s="209"/>
      <c r="H119" s="205"/>
      <c r="I119" s="206"/>
      <c r="J119" s="206"/>
      <c r="K119" s="206"/>
      <c r="L119" s="206"/>
      <c r="M119" s="207"/>
      <c r="N119" s="208"/>
      <c r="O119" s="207"/>
      <c r="P119" s="207"/>
      <c r="Q119" s="209"/>
      <c r="R119" s="370" t="str">
        <f>IF(SUM('A1'!I119,'A1'!L119:P119)=0,"",SUM('A1'!I119,'A1'!L119:P119))</f>
        <v/>
      </c>
      <c r="S119" s="468"/>
    </row>
    <row r="120" spans="1:19" ht="15" customHeight="1" x14ac:dyDescent="0.25">
      <c r="A120" s="227" t="str">
        <f>IF(ISBLANK('A1'!A120),"",'A1'!A120)</f>
        <v/>
      </c>
      <c r="B120" s="34" t="str">
        <f>IF(ISBLANK('A1'!B120),"",'A1'!B120)</f>
        <v/>
      </c>
      <c r="C120" s="35" t="str">
        <f>IF(ISBLANK('A1'!D120),"",'A1'!D120)</f>
        <v/>
      </c>
      <c r="D120" s="36" t="str">
        <f>IF(ISBLANK('A1'!G120),"",'A1'!G120)</f>
        <v/>
      </c>
      <c r="E120" s="228" t="str">
        <f>IF(ISBLANK('A1'!H120),"",'A1'!H120)</f>
        <v/>
      </c>
      <c r="F120" s="887"/>
      <c r="G120" s="209"/>
      <c r="H120" s="205"/>
      <c r="I120" s="206"/>
      <c r="J120" s="206"/>
      <c r="K120" s="206"/>
      <c r="L120" s="206"/>
      <c r="M120" s="207"/>
      <c r="N120" s="208"/>
      <c r="O120" s="207"/>
      <c r="P120" s="207"/>
      <c r="Q120" s="209"/>
      <c r="R120" s="370" t="str">
        <f>IF(SUM('A1'!I120,'A1'!L120:P120)=0,"",SUM('A1'!I120,'A1'!L120:P120))</f>
        <v/>
      </c>
      <c r="S120" s="468"/>
    </row>
    <row r="121" spans="1:19" ht="15" customHeight="1" x14ac:dyDescent="0.25">
      <c r="A121" s="227" t="str">
        <f>IF(ISBLANK('A1'!A121),"",'A1'!A121)</f>
        <v/>
      </c>
      <c r="B121" s="34" t="str">
        <f>IF(ISBLANK('A1'!B121),"",'A1'!B121)</f>
        <v/>
      </c>
      <c r="C121" s="35" t="str">
        <f>IF(ISBLANK('A1'!D121),"",'A1'!D121)</f>
        <v/>
      </c>
      <c r="D121" s="36" t="str">
        <f>IF(ISBLANK('A1'!G121),"",'A1'!G121)</f>
        <v/>
      </c>
      <c r="E121" s="228" t="str">
        <f>IF(ISBLANK('A1'!H121),"",'A1'!H121)</f>
        <v/>
      </c>
      <c r="F121" s="887"/>
      <c r="G121" s="209"/>
      <c r="H121" s="205"/>
      <c r="I121" s="206"/>
      <c r="J121" s="206"/>
      <c r="K121" s="206"/>
      <c r="L121" s="206"/>
      <c r="M121" s="207"/>
      <c r="N121" s="208"/>
      <c r="O121" s="207"/>
      <c r="P121" s="207"/>
      <c r="Q121" s="209"/>
      <c r="R121" s="370" t="str">
        <f>IF(SUM('A1'!I121,'A1'!L121:P121)=0,"",SUM('A1'!I121,'A1'!L121:P121))</f>
        <v/>
      </c>
      <c r="S121" s="468"/>
    </row>
    <row r="122" spans="1:19" ht="15" customHeight="1" x14ac:dyDescent="0.25">
      <c r="A122" s="227" t="str">
        <f>IF(ISBLANK('A1'!A122),"",'A1'!A122)</f>
        <v/>
      </c>
      <c r="B122" s="34" t="str">
        <f>IF(ISBLANK('A1'!B122),"",'A1'!B122)</f>
        <v/>
      </c>
      <c r="C122" s="35" t="str">
        <f>IF(ISBLANK('A1'!D122),"",'A1'!D122)</f>
        <v/>
      </c>
      <c r="D122" s="36" t="str">
        <f>IF(ISBLANK('A1'!G122),"",'A1'!G122)</f>
        <v/>
      </c>
      <c r="E122" s="228" t="str">
        <f>IF(ISBLANK('A1'!H122),"",'A1'!H122)</f>
        <v/>
      </c>
      <c r="F122" s="887"/>
      <c r="G122" s="209"/>
      <c r="H122" s="205"/>
      <c r="I122" s="206"/>
      <c r="J122" s="206"/>
      <c r="K122" s="206"/>
      <c r="L122" s="206"/>
      <c r="M122" s="207"/>
      <c r="N122" s="208"/>
      <c r="O122" s="207"/>
      <c r="P122" s="207"/>
      <c r="Q122" s="209"/>
      <c r="R122" s="370" t="str">
        <f>IF(SUM('A1'!I122,'A1'!L122:P122)=0,"",SUM('A1'!I122,'A1'!L122:P122))</f>
        <v/>
      </c>
      <c r="S122" s="468"/>
    </row>
    <row r="123" spans="1:19" ht="15" customHeight="1" x14ac:dyDescent="0.25">
      <c r="A123" s="227" t="str">
        <f>IF(ISBLANK('A1'!A123),"",'A1'!A123)</f>
        <v/>
      </c>
      <c r="B123" s="34" t="str">
        <f>IF(ISBLANK('A1'!B123),"",'A1'!B123)</f>
        <v/>
      </c>
      <c r="C123" s="35" t="str">
        <f>IF(ISBLANK('A1'!D123),"",'A1'!D123)</f>
        <v/>
      </c>
      <c r="D123" s="36" t="str">
        <f>IF(ISBLANK('A1'!G123),"",'A1'!G123)</f>
        <v/>
      </c>
      <c r="E123" s="228" t="str">
        <f>IF(ISBLANK('A1'!H123),"",'A1'!H123)</f>
        <v/>
      </c>
      <c r="F123" s="887"/>
      <c r="G123" s="209"/>
      <c r="H123" s="205"/>
      <c r="I123" s="206"/>
      <c r="J123" s="206"/>
      <c r="K123" s="206"/>
      <c r="L123" s="206"/>
      <c r="M123" s="207"/>
      <c r="N123" s="208"/>
      <c r="O123" s="207"/>
      <c r="P123" s="207"/>
      <c r="Q123" s="209"/>
      <c r="R123" s="370" t="str">
        <f>IF(SUM('A1'!I123,'A1'!L123:P123)=0,"",SUM('A1'!I123,'A1'!L123:P123))</f>
        <v/>
      </c>
      <c r="S123" s="468"/>
    </row>
    <row r="124" spans="1:19" ht="15" customHeight="1" x14ac:dyDescent="0.25">
      <c r="A124" s="227" t="str">
        <f>IF(ISBLANK('A1'!A124),"",'A1'!A124)</f>
        <v/>
      </c>
      <c r="B124" s="34" t="str">
        <f>IF(ISBLANK('A1'!B124),"",'A1'!B124)</f>
        <v/>
      </c>
      <c r="C124" s="35" t="str">
        <f>IF(ISBLANK('A1'!D124),"",'A1'!D124)</f>
        <v/>
      </c>
      <c r="D124" s="36" t="str">
        <f>IF(ISBLANK('A1'!G124),"",'A1'!G124)</f>
        <v/>
      </c>
      <c r="E124" s="228" t="str">
        <f>IF(ISBLANK('A1'!H124),"",'A1'!H124)</f>
        <v/>
      </c>
      <c r="F124" s="887"/>
      <c r="G124" s="209"/>
      <c r="H124" s="205"/>
      <c r="I124" s="206"/>
      <c r="J124" s="206"/>
      <c r="K124" s="206"/>
      <c r="L124" s="206"/>
      <c r="M124" s="207"/>
      <c r="N124" s="208"/>
      <c r="O124" s="207"/>
      <c r="P124" s="207"/>
      <c r="Q124" s="209"/>
      <c r="R124" s="370" t="str">
        <f>IF(SUM('A1'!I124,'A1'!L124:P124)=0,"",SUM('A1'!I124,'A1'!L124:P124))</f>
        <v/>
      </c>
      <c r="S124" s="468"/>
    </row>
    <row r="125" spans="1:19" ht="15" customHeight="1" x14ac:dyDescent="0.25">
      <c r="A125" s="227" t="str">
        <f>IF(ISBLANK('A1'!A125),"",'A1'!A125)</f>
        <v/>
      </c>
      <c r="B125" s="34" t="str">
        <f>IF(ISBLANK('A1'!B125),"",'A1'!B125)</f>
        <v/>
      </c>
      <c r="C125" s="35" t="str">
        <f>IF(ISBLANK('A1'!D125),"",'A1'!D125)</f>
        <v/>
      </c>
      <c r="D125" s="36" t="str">
        <f>IF(ISBLANK('A1'!G125),"",'A1'!G125)</f>
        <v/>
      </c>
      <c r="E125" s="228" t="str">
        <f>IF(ISBLANK('A1'!H125),"",'A1'!H125)</f>
        <v/>
      </c>
      <c r="F125" s="887"/>
      <c r="G125" s="209"/>
      <c r="H125" s="205"/>
      <c r="I125" s="206"/>
      <c r="J125" s="206"/>
      <c r="K125" s="206"/>
      <c r="L125" s="206"/>
      <c r="M125" s="207"/>
      <c r="N125" s="208"/>
      <c r="O125" s="207"/>
      <c r="P125" s="207"/>
      <c r="Q125" s="209"/>
      <c r="R125" s="370" t="str">
        <f>IF(SUM('A1'!I125,'A1'!L125:P125)=0,"",SUM('A1'!I125,'A1'!L125:P125))</f>
        <v/>
      </c>
      <c r="S125" s="468"/>
    </row>
    <row r="126" spans="1:19" ht="15" customHeight="1" x14ac:dyDescent="0.25">
      <c r="A126" s="227" t="str">
        <f>IF(ISBLANK('A1'!A126),"",'A1'!A126)</f>
        <v/>
      </c>
      <c r="B126" s="34" t="str">
        <f>IF(ISBLANK('A1'!B126),"",'A1'!B126)</f>
        <v/>
      </c>
      <c r="C126" s="35" t="str">
        <f>IF(ISBLANK('A1'!D126),"",'A1'!D126)</f>
        <v/>
      </c>
      <c r="D126" s="36" t="str">
        <f>IF(ISBLANK('A1'!G126),"",'A1'!G126)</f>
        <v/>
      </c>
      <c r="E126" s="228" t="str">
        <f>IF(ISBLANK('A1'!H126),"",'A1'!H126)</f>
        <v/>
      </c>
      <c r="F126" s="887"/>
      <c r="G126" s="209"/>
      <c r="H126" s="205"/>
      <c r="I126" s="206"/>
      <c r="J126" s="206"/>
      <c r="K126" s="206"/>
      <c r="L126" s="206"/>
      <c r="M126" s="207"/>
      <c r="N126" s="208"/>
      <c r="O126" s="207"/>
      <c r="P126" s="207"/>
      <c r="Q126" s="209"/>
      <c r="R126" s="370" t="str">
        <f>IF(SUM('A1'!I126,'A1'!L126:P126)=0,"",SUM('A1'!I126,'A1'!L126:P126))</f>
        <v/>
      </c>
      <c r="S126" s="468"/>
    </row>
    <row r="127" spans="1:19" ht="15" customHeight="1" x14ac:dyDescent="0.25">
      <c r="A127" s="227" t="str">
        <f>IF(ISBLANK('A1'!A127),"",'A1'!A127)</f>
        <v/>
      </c>
      <c r="B127" s="34" t="str">
        <f>IF(ISBLANK('A1'!B127),"",'A1'!B127)</f>
        <v/>
      </c>
      <c r="C127" s="35" t="str">
        <f>IF(ISBLANK('A1'!D127),"",'A1'!D127)</f>
        <v/>
      </c>
      <c r="D127" s="36" t="str">
        <f>IF(ISBLANK('A1'!G127),"",'A1'!G127)</f>
        <v/>
      </c>
      <c r="E127" s="228" t="str">
        <f>IF(ISBLANK('A1'!H127),"",'A1'!H127)</f>
        <v/>
      </c>
      <c r="F127" s="887"/>
      <c r="G127" s="209"/>
      <c r="H127" s="205"/>
      <c r="I127" s="206"/>
      <c r="J127" s="206"/>
      <c r="K127" s="206"/>
      <c r="L127" s="206"/>
      <c r="M127" s="207"/>
      <c r="N127" s="208"/>
      <c r="O127" s="207"/>
      <c r="P127" s="207"/>
      <c r="Q127" s="209"/>
      <c r="R127" s="370" t="str">
        <f>IF(SUM('A1'!I127,'A1'!L127:P127)=0,"",SUM('A1'!I127,'A1'!L127:P127))</f>
        <v/>
      </c>
      <c r="S127" s="468"/>
    </row>
    <row r="128" spans="1:19" ht="15" customHeight="1" x14ac:dyDescent="0.25">
      <c r="A128" s="227" t="str">
        <f>IF(ISBLANK('A1'!A128),"",'A1'!A128)</f>
        <v/>
      </c>
      <c r="B128" s="34" t="str">
        <f>IF(ISBLANK('A1'!B128),"",'A1'!B128)</f>
        <v/>
      </c>
      <c r="C128" s="35" t="str">
        <f>IF(ISBLANK('A1'!D128),"",'A1'!D128)</f>
        <v/>
      </c>
      <c r="D128" s="36" t="str">
        <f>IF(ISBLANK('A1'!G128),"",'A1'!G128)</f>
        <v/>
      </c>
      <c r="E128" s="228" t="str">
        <f>IF(ISBLANK('A1'!H128),"",'A1'!H128)</f>
        <v/>
      </c>
      <c r="F128" s="887"/>
      <c r="G128" s="209"/>
      <c r="H128" s="205"/>
      <c r="I128" s="206"/>
      <c r="J128" s="206"/>
      <c r="K128" s="206"/>
      <c r="L128" s="206"/>
      <c r="M128" s="207"/>
      <c r="N128" s="208"/>
      <c r="O128" s="207"/>
      <c r="P128" s="207"/>
      <c r="Q128" s="209"/>
      <c r="R128" s="370" t="str">
        <f>IF(SUM('A1'!I128,'A1'!L128:P128)=0,"",SUM('A1'!I128,'A1'!L128:P128))</f>
        <v/>
      </c>
      <c r="S128" s="468"/>
    </row>
    <row r="129" spans="1:19" ht="15" customHeight="1" x14ac:dyDescent="0.25">
      <c r="A129" s="227" t="str">
        <f>IF(ISBLANK('A1'!A129),"",'A1'!A129)</f>
        <v/>
      </c>
      <c r="B129" s="34" t="str">
        <f>IF(ISBLANK('A1'!B129),"",'A1'!B129)</f>
        <v/>
      </c>
      <c r="C129" s="35" t="str">
        <f>IF(ISBLANK('A1'!D129),"",'A1'!D129)</f>
        <v/>
      </c>
      <c r="D129" s="36" t="str">
        <f>IF(ISBLANK('A1'!G129),"",'A1'!G129)</f>
        <v/>
      </c>
      <c r="E129" s="228" t="str">
        <f>IF(ISBLANK('A1'!H129),"",'A1'!H129)</f>
        <v/>
      </c>
      <c r="F129" s="887"/>
      <c r="G129" s="209"/>
      <c r="H129" s="205"/>
      <c r="I129" s="206"/>
      <c r="J129" s="206"/>
      <c r="K129" s="206"/>
      <c r="L129" s="206"/>
      <c r="M129" s="207"/>
      <c r="N129" s="208"/>
      <c r="O129" s="207"/>
      <c r="P129" s="207"/>
      <c r="Q129" s="209"/>
      <c r="R129" s="370" t="str">
        <f>IF(SUM('A1'!I129,'A1'!L129:P129)=0,"",SUM('A1'!I129,'A1'!L129:P129))</f>
        <v/>
      </c>
      <c r="S129" s="468"/>
    </row>
    <row r="130" spans="1:19" ht="15" customHeight="1" x14ac:dyDescent="0.25">
      <c r="A130" s="227" t="str">
        <f>IF(ISBLANK('A1'!A130),"",'A1'!A130)</f>
        <v/>
      </c>
      <c r="B130" s="34" t="str">
        <f>IF(ISBLANK('A1'!B130),"",'A1'!B130)</f>
        <v/>
      </c>
      <c r="C130" s="35" t="str">
        <f>IF(ISBLANK('A1'!D130),"",'A1'!D130)</f>
        <v/>
      </c>
      <c r="D130" s="36" t="str">
        <f>IF(ISBLANK('A1'!G130),"",'A1'!G130)</f>
        <v/>
      </c>
      <c r="E130" s="228" t="str">
        <f>IF(ISBLANK('A1'!H130),"",'A1'!H130)</f>
        <v/>
      </c>
      <c r="F130" s="887"/>
      <c r="G130" s="209"/>
      <c r="H130" s="205"/>
      <c r="I130" s="206"/>
      <c r="J130" s="206"/>
      <c r="K130" s="206"/>
      <c r="L130" s="206"/>
      <c r="M130" s="207"/>
      <c r="N130" s="208"/>
      <c r="O130" s="207"/>
      <c r="P130" s="207"/>
      <c r="Q130" s="209"/>
      <c r="R130" s="370" t="str">
        <f>IF(SUM('A1'!I130,'A1'!L130:P130)=0,"",SUM('A1'!I130,'A1'!L130:P130))</f>
        <v/>
      </c>
      <c r="S130" s="468"/>
    </row>
    <row r="131" spans="1:19" ht="15" customHeight="1" x14ac:dyDescent="0.25">
      <c r="A131" s="227" t="str">
        <f>IF(ISBLANK('A1'!A131),"",'A1'!A131)</f>
        <v/>
      </c>
      <c r="B131" s="34" t="str">
        <f>IF(ISBLANK('A1'!B131),"",'A1'!B131)</f>
        <v/>
      </c>
      <c r="C131" s="35" t="str">
        <f>IF(ISBLANK('A1'!D131),"",'A1'!D131)</f>
        <v/>
      </c>
      <c r="D131" s="36" t="str">
        <f>IF(ISBLANK('A1'!G131),"",'A1'!G131)</f>
        <v/>
      </c>
      <c r="E131" s="228" t="str">
        <f>IF(ISBLANK('A1'!H131),"",'A1'!H131)</f>
        <v/>
      </c>
      <c r="F131" s="887"/>
      <c r="G131" s="209"/>
      <c r="H131" s="205"/>
      <c r="I131" s="206"/>
      <c r="J131" s="206"/>
      <c r="K131" s="206"/>
      <c r="L131" s="206"/>
      <c r="M131" s="207"/>
      <c r="N131" s="208"/>
      <c r="O131" s="207"/>
      <c r="P131" s="207"/>
      <c r="Q131" s="209"/>
      <c r="R131" s="370" t="str">
        <f>IF(SUM('A1'!I131,'A1'!L131:P131)=0,"",SUM('A1'!I131,'A1'!L131:P131))</f>
        <v/>
      </c>
      <c r="S131" s="468"/>
    </row>
    <row r="132" spans="1:19" ht="15" customHeight="1" x14ac:dyDescent="0.25">
      <c r="A132" s="227" t="str">
        <f>IF(ISBLANK('A1'!A132),"",'A1'!A132)</f>
        <v/>
      </c>
      <c r="B132" s="34" t="str">
        <f>IF(ISBLANK('A1'!B132),"",'A1'!B132)</f>
        <v/>
      </c>
      <c r="C132" s="35" t="str">
        <f>IF(ISBLANK('A1'!D132),"",'A1'!D132)</f>
        <v/>
      </c>
      <c r="D132" s="36" t="str">
        <f>IF(ISBLANK('A1'!G132),"",'A1'!G132)</f>
        <v/>
      </c>
      <c r="E132" s="228" t="str">
        <f>IF(ISBLANK('A1'!H132),"",'A1'!H132)</f>
        <v/>
      </c>
      <c r="F132" s="887"/>
      <c r="G132" s="209"/>
      <c r="H132" s="205"/>
      <c r="I132" s="206"/>
      <c r="J132" s="206"/>
      <c r="K132" s="206"/>
      <c r="L132" s="206"/>
      <c r="M132" s="207"/>
      <c r="N132" s="208"/>
      <c r="O132" s="207"/>
      <c r="P132" s="207"/>
      <c r="Q132" s="209"/>
      <c r="R132" s="370" t="str">
        <f>IF(SUM('A1'!I132,'A1'!L132:P132)=0,"",SUM('A1'!I132,'A1'!L132:P132))</f>
        <v/>
      </c>
      <c r="S132" s="468"/>
    </row>
    <row r="133" spans="1:19" ht="15" customHeight="1" x14ac:dyDescent="0.25">
      <c r="A133" s="227" t="str">
        <f>IF(ISBLANK('A1'!A133),"",'A1'!A133)</f>
        <v/>
      </c>
      <c r="B133" s="34" t="str">
        <f>IF(ISBLANK('A1'!B133),"",'A1'!B133)</f>
        <v/>
      </c>
      <c r="C133" s="35" t="str">
        <f>IF(ISBLANK('A1'!D133),"",'A1'!D133)</f>
        <v/>
      </c>
      <c r="D133" s="36" t="str">
        <f>IF(ISBLANK('A1'!G133),"",'A1'!G133)</f>
        <v/>
      </c>
      <c r="E133" s="228" t="str">
        <f>IF(ISBLANK('A1'!H133),"",'A1'!H133)</f>
        <v/>
      </c>
      <c r="F133" s="887"/>
      <c r="G133" s="209"/>
      <c r="H133" s="205"/>
      <c r="I133" s="206"/>
      <c r="J133" s="206"/>
      <c r="K133" s="206"/>
      <c r="L133" s="206"/>
      <c r="M133" s="207"/>
      <c r="N133" s="208"/>
      <c r="O133" s="207"/>
      <c r="P133" s="207"/>
      <c r="Q133" s="209"/>
      <c r="R133" s="370" t="str">
        <f>IF(SUM('A1'!I133,'A1'!L133:P133)=0,"",SUM('A1'!I133,'A1'!L133:P133))</f>
        <v/>
      </c>
      <c r="S133" s="468"/>
    </row>
    <row r="134" spans="1:19" ht="15" customHeight="1" x14ac:dyDescent="0.25">
      <c r="A134" s="227" t="str">
        <f>IF(ISBLANK('A1'!A134),"",'A1'!A134)</f>
        <v/>
      </c>
      <c r="B134" s="34" t="str">
        <f>IF(ISBLANK('A1'!B134),"",'A1'!B134)</f>
        <v/>
      </c>
      <c r="C134" s="35" t="str">
        <f>IF(ISBLANK('A1'!D134),"",'A1'!D134)</f>
        <v/>
      </c>
      <c r="D134" s="36" t="str">
        <f>IF(ISBLANK('A1'!G134),"",'A1'!G134)</f>
        <v/>
      </c>
      <c r="E134" s="228" t="str">
        <f>IF(ISBLANK('A1'!H134),"",'A1'!H134)</f>
        <v/>
      </c>
      <c r="F134" s="887"/>
      <c r="G134" s="209"/>
      <c r="H134" s="205"/>
      <c r="I134" s="206"/>
      <c r="J134" s="206"/>
      <c r="K134" s="206"/>
      <c r="L134" s="206"/>
      <c r="M134" s="207"/>
      <c r="N134" s="208"/>
      <c r="O134" s="207"/>
      <c r="P134" s="207"/>
      <c r="Q134" s="209"/>
      <c r="R134" s="370" t="str">
        <f>IF(SUM('A1'!I134,'A1'!L134:P134)=0,"",SUM('A1'!I134,'A1'!L134:P134))</f>
        <v/>
      </c>
      <c r="S134" s="468"/>
    </row>
    <row r="135" spans="1:19" ht="15" customHeight="1" x14ac:dyDescent="0.25">
      <c r="A135" s="227" t="str">
        <f>IF(ISBLANK('A1'!A135),"",'A1'!A135)</f>
        <v/>
      </c>
      <c r="B135" s="34" t="str">
        <f>IF(ISBLANK('A1'!B135),"",'A1'!B135)</f>
        <v/>
      </c>
      <c r="C135" s="35" t="str">
        <f>IF(ISBLANK('A1'!D135),"",'A1'!D135)</f>
        <v/>
      </c>
      <c r="D135" s="36" t="str">
        <f>IF(ISBLANK('A1'!G135),"",'A1'!G135)</f>
        <v/>
      </c>
      <c r="E135" s="228" t="str">
        <f>IF(ISBLANK('A1'!H135),"",'A1'!H135)</f>
        <v/>
      </c>
      <c r="F135" s="887"/>
      <c r="G135" s="209"/>
      <c r="H135" s="205"/>
      <c r="I135" s="206"/>
      <c r="J135" s="206"/>
      <c r="K135" s="206"/>
      <c r="L135" s="206"/>
      <c r="M135" s="207"/>
      <c r="N135" s="208"/>
      <c r="O135" s="207"/>
      <c r="P135" s="207"/>
      <c r="Q135" s="209"/>
      <c r="R135" s="370" t="str">
        <f>IF(SUM('A1'!I135,'A1'!L135:P135)=0,"",SUM('A1'!I135,'A1'!L135:P135))</f>
        <v/>
      </c>
      <c r="S135" s="468"/>
    </row>
    <row r="136" spans="1:19" ht="15" customHeight="1" x14ac:dyDescent="0.25">
      <c r="A136" s="227" t="str">
        <f>IF(ISBLANK('A1'!A136),"",'A1'!A136)</f>
        <v/>
      </c>
      <c r="B136" s="34" t="str">
        <f>IF(ISBLANK('A1'!B136),"",'A1'!B136)</f>
        <v/>
      </c>
      <c r="C136" s="35" t="str">
        <f>IF(ISBLANK('A1'!D136),"",'A1'!D136)</f>
        <v/>
      </c>
      <c r="D136" s="36" t="str">
        <f>IF(ISBLANK('A1'!G136),"",'A1'!G136)</f>
        <v/>
      </c>
      <c r="E136" s="228" t="str">
        <f>IF(ISBLANK('A1'!H136),"",'A1'!H136)</f>
        <v/>
      </c>
      <c r="F136" s="887"/>
      <c r="G136" s="209"/>
      <c r="H136" s="205"/>
      <c r="I136" s="206"/>
      <c r="J136" s="206"/>
      <c r="K136" s="206"/>
      <c r="L136" s="206"/>
      <c r="M136" s="207"/>
      <c r="N136" s="208"/>
      <c r="O136" s="207"/>
      <c r="P136" s="207"/>
      <c r="Q136" s="209"/>
      <c r="R136" s="370" t="str">
        <f>IF(SUM('A1'!I136,'A1'!L136:P136)=0,"",SUM('A1'!I136,'A1'!L136:P136))</f>
        <v/>
      </c>
      <c r="S136" s="468"/>
    </row>
    <row r="137" spans="1:19" ht="15" customHeight="1" x14ac:dyDescent="0.25">
      <c r="A137" s="227" t="str">
        <f>IF(ISBLANK('A1'!A137),"",'A1'!A137)</f>
        <v/>
      </c>
      <c r="B137" s="34" t="str">
        <f>IF(ISBLANK('A1'!B137),"",'A1'!B137)</f>
        <v/>
      </c>
      <c r="C137" s="35" t="str">
        <f>IF(ISBLANK('A1'!D137),"",'A1'!D137)</f>
        <v/>
      </c>
      <c r="D137" s="36" t="str">
        <f>IF(ISBLANK('A1'!G137),"",'A1'!G137)</f>
        <v/>
      </c>
      <c r="E137" s="228" t="str">
        <f>IF(ISBLANK('A1'!H137),"",'A1'!H137)</f>
        <v/>
      </c>
      <c r="F137" s="887"/>
      <c r="G137" s="209"/>
      <c r="H137" s="205"/>
      <c r="I137" s="206"/>
      <c r="J137" s="206"/>
      <c r="K137" s="206"/>
      <c r="L137" s="206"/>
      <c r="M137" s="207"/>
      <c r="N137" s="208"/>
      <c r="O137" s="207"/>
      <c r="P137" s="207"/>
      <c r="Q137" s="209"/>
      <c r="R137" s="370" t="str">
        <f>IF(SUM('A1'!I137,'A1'!L137:P137)=0,"",SUM('A1'!I137,'A1'!L137:P137))</f>
        <v/>
      </c>
      <c r="S137" s="468"/>
    </row>
    <row r="138" spans="1:19" ht="15" customHeight="1" x14ac:dyDescent="0.25">
      <c r="A138" s="227" t="str">
        <f>IF(ISBLANK('A1'!A138),"",'A1'!A138)</f>
        <v/>
      </c>
      <c r="B138" s="34" t="str">
        <f>IF(ISBLANK('A1'!B138),"",'A1'!B138)</f>
        <v/>
      </c>
      <c r="C138" s="35" t="str">
        <f>IF(ISBLANK('A1'!D138),"",'A1'!D138)</f>
        <v/>
      </c>
      <c r="D138" s="36" t="str">
        <f>IF(ISBLANK('A1'!G138),"",'A1'!G138)</f>
        <v/>
      </c>
      <c r="E138" s="228" t="str">
        <f>IF(ISBLANK('A1'!H138),"",'A1'!H138)</f>
        <v/>
      </c>
      <c r="F138" s="887"/>
      <c r="G138" s="209"/>
      <c r="H138" s="205"/>
      <c r="I138" s="206"/>
      <c r="J138" s="206"/>
      <c r="K138" s="206"/>
      <c r="L138" s="206"/>
      <c r="M138" s="207"/>
      <c r="N138" s="208"/>
      <c r="O138" s="207"/>
      <c r="P138" s="207"/>
      <c r="Q138" s="209"/>
      <c r="R138" s="370" t="str">
        <f>IF(SUM('A1'!I138,'A1'!L138:P138)=0,"",SUM('A1'!I138,'A1'!L138:P138))</f>
        <v/>
      </c>
      <c r="S138" s="468"/>
    </row>
    <row r="139" spans="1:19" ht="15" customHeight="1" x14ac:dyDescent="0.25">
      <c r="A139" s="227" t="str">
        <f>IF(ISBLANK('A1'!A139),"",'A1'!A139)</f>
        <v/>
      </c>
      <c r="B139" s="34" t="str">
        <f>IF(ISBLANK('A1'!B139),"",'A1'!B139)</f>
        <v/>
      </c>
      <c r="C139" s="35" t="str">
        <f>IF(ISBLANK('A1'!D139),"",'A1'!D139)</f>
        <v/>
      </c>
      <c r="D139" s="36" t="str">
        <f>IF(ISBLANK('A1'!G139),"",'A1'!G139)</f>
        <v/>
      </c>
      <c r="E139" s="228" t="str">
        <f>IF(ISBLANK('A1'!H139),"",'A1'!H139)</f>
        <v/>
      </c>
      <c r="F139" s="887"/>
      <c r="G139" s="209"/>
      <c r="H139" s="205"/>
      <c r="I139" s="206"/>
      <c r="J139" s="206"/>
      <c r="K139" s="206"/>
      <c r="L139" s="206"/>
      <c r="M139" s="207"/>
      <c r="N139" s="208"/>
      <c r="O139" s="207"/>
      <c r="P139" s="207"/>
      <c r="Q139" s="209"/>
      <c r="R139" s="370" t="str">
        <f>IF(SUM('A1'!I139,'A1'!L139:P139)=0,"",SUM('A1'!I139,'A1'!L139:P139))</f>
        <v/>
      </c>
      <c r="S139" s="468"/>
    </row>
    <row r="140" spans="1:19" ht="15" customHeight="1" x14ac:dyDescent="0.25">
      <c r="A140" s="227" t="str">
        <f>IF(ISBLANK('A1'!A140),"",'A1'!A140)</f>
        <v/>
      </c>
      <c r="B140" s="34" t="str">
        <f>IF(ISBLANK('A1'!B140),"",'A1'!B140)</f>
        <v/>
      </c>
      <c r="C140" s="35" t="str">
        <f>IF(ISBLANK('A1'!D140),"",'A1'!D140)</f>
        <v/>
      </c>
      <c r="D140" s="36" t="str">
        <f>IF(ISBLANK('A1'!G140),"",'A1'!G140)</f>
        <v/>
      </c>
      <c r="E140" s="228" t="str">
        <f>IF(ISBLANK('A1'!H140),"",'A1'!H140)</f>
        <v/>
      </c>
      <c r="F140" s="887"/>
      <c r="G140" s="209"/>
      <c r="H140" s="205"/>
      <c r="I140" s="206"/>
      <c r="J140" s="206"/>
      <c r="K140" s="206"/>
      <c r="L140" s="206"/>
      <c r="M140" s="207"/>
      <c r="N140" s="208"/>
      <c r="O140" s="207"/>
      <c r="P140" s="207"/>
      <c r="Q140" s="209"/>
      <c r="R140" s="370" t="str">
        <f>IF(SUM('A1'!I140,'A1'!L140:P140)=0,"",SUM('A1'!I140,'A1'!L140:P140))</f>
        <v/>
      </c>
      <c r="S140" s="468"/>
    </row>
    <row r="141" spans="1:19" ht="15" customHeight="1" x14ac:dyDescent="0.25">
      <c r="A141" s="227" t="str">
        <f>IF(ISBLANK('A1'!A141),"",'A1'!A141)</f>
        <v/>
      </c>
      <c r="B141" s="34" t="str">
        <f>IF(ISBLANK('A1'!B141),"",'A1'!B141)</f>
        <v/>
      </c>
      <c r="C141" s="35" t="str">
        <f>IF(ISBLANK('A1'!D141),"",'A1'!D141)</f>
        <v/>
      </c>
      <c r="D141" s="36" t="str">
        <f>IF(ISBLANK('A1'!G141),"",'A1'!G141)</f>
        <v/>
      </c>
      <c r="E141" s="228" t="str">
        <f>IF(ISBLANK('A1'!H141),"",'A1'!H141)</f>
        <v/>
      </c>
      <c r="F141" s="887"/>
      <c r="G141" s="209"/>
      <c r="H141" s="205"/>
      <c r="I141" s="206"/>
      <c r="J141" s="206"/>
      <c r="K141" s="206"/>
      <c r="L141" s="206"/>
      <c r="M141" s="207"/>
      <c r="N141" s="208"/>
      <c r="O141" s="207"/>
      <c r="P141" s="207"/>
      <c r="Q141" s="209"/>
      <c r="R141" s="370" t="str">
        <f>IF(SUM('A1'!I141,'A1'!L141:P141)=0,"",SUM('A1'!I141,'A1'!L141:P141))</f>
        <v/>
      </c>
      <c r="S141" s="468"/>
    </row>
    <row r="142" spans="1:19" ht="15" customHeight="1" x14ac:dyDescent="0.25">
      <c r="A142" s="227" t="str">
        <f>IF(ISBLANK('A1'!A142),"",'A1'!A142)</f>
        <v/>
      </c>
      <c r="B142" s="34" t="str">
        <f>IF(ISBLANK('A1'!B142),"",'A1'!B142)</f>
        <v/>
      </c>
      <c r="C142" s="35" t="str">
        <f>IF(ISBLANK('A1'!D142),"",'A1'!D142)</f>
        <v/>
      </c>
      <c r="D142" s="36" t="str">
        <f>IF(ISBLANK('A1'!G142),"",'A1'!G142)</f>
        <v/>
      </c>
      <c r="E142" s="228" t="str">
        <f>IF(ISBLANK('A1'!H142),"",'A1'!H142)</f>
        <v/>
      </c>
      <c r="F142" s="887"/>
      <c r="G142" s="209"/>
      <c r="H142" s="205"/>
      <c r="I142" s="206"/>
      <c r="J142" s="206"/>
      <c r="K142" s="206"/>
      <c r="L142" s="206"/>
      <c r="M142" s="207"/>
      <c r="N142" s="208"/>
      <c r="O142" s="207"/>
      <c r="P142" s="207"/>
      <c r="Q142" s="209"/>
      <c r="R142" s="370" t="str">
        <f>IF(SUM('A1'!I142,'A1'!L142:P142)=0,"",SUM('A1'!I142,'A1'!L142:P142))</f>
        <v/>
      </c>
      <c r="S142" s="468"/>
    </row>
    <row r="143" spans="1:19" ht="15" customHeight="1" x14ac:dyDescent="0.25">
      <c r="A143" s="227" t="str">
        <f>IF(ISBLANK('A1'!A143),"",'A1'!A143)</f>
        <v/>
      </c>
      <c r="B143" s="34" t="str">
        <f>IF(ISBLANK('A1'!B143),"",'A1'!B143)</f>
        <v/>
      </c>
      <c r="C143" s="35" t="str">
        <f>IF(ISBLANK('A1'!D143),"",'A1'!D143)</f>
        <v/>
      </c>
      <c r="D143" s="36" t="str">
        <f>IF(ISBLANK('A1'!G143),"",'A1'!G143)</f>
        <v/>
      </c>
      <c r="E143" s="228" t="str">
        <f>IF(ISBLANK('A1'!H143),"",'A1'!H143)</f>
        <v/>
      </c>
      <c r="F143" s="887"/>
      <c r="G143" s="209"/>
      <c r="H143" s="205"/>
      <c r="I143" s="206"/>
      <c r="J143" s="206"/>
      <c r="K143" s="206"/>
      <c r="L143" s="206"/>
      <c r="M143" s="207"/>
      <c r="N143" s="208"/>
      <c r="O143" s="207"/>
      <c r="P143" s="207"/>
      <c r="Q143" s="209"/>
      <c r="R143" s="370" t="str">
        <f>IF(SUM('A1'!I143,'A1'!L143:P143)=0,"",SUM('A1'!I143,'A1'!L143:P143))</f>
        <v/>
      </c>
      <c r="S143" s="468"/>
    </row>
    <row r="144" spans="1:19" ht="15" customHeight="1" x14ac:dyDescent="0.25">
      <c r="A144" s="227" t="str">
        <f>IF(ISBLANK('A1'!A144),"",'A1'!A144)</f>
        <v/>
      </c>
      <c r="B144" s="34" t="str">
        <f>IF(ISBLANK('A1'!B144),"",'A1'!B144)</f>
        <v/>
      </c>
      <c r="C144" s="35" t="str">
        <f>IF(ISBLANK('A1'!D144),"",'A1'!D144)</f>
        <v/>
      </c>
      <c r="D144" s="36" t="str">
        <f>IF(ISBLANK('A1'!G144),"",'A1'!G144)</f>
        <v/>
      </c>
      <c r="E144" s="228" t="str">
        <f>IF(ISBLANK('A1'!H144),"",'A1'!H144)</f>
        <v/>
      </c>
      <c r="F144" s="887"/>
      <c r="G144" s="209"/>
      <c r="H144" s="205"/>
      <c r="I144" s="206"/>
      <c r="J144" s="206"/>
      <c r="K144" s="206"/>
      <c r="L144" s="206"/>
      <c r="M144" s="207"/>
      <c r="N144" s="208"/>
      <c r="O144" s="207"/>
      <c r="P144" s="207"/>
      <c r="Q144" s="209"/>
      <c r="R144" s="370" t="str">
        <f>IF(SUM('A1'!I144,'A1'!L144:P144)=0,"",SUM('A1'!I144,'A1'!L144:P144))</f>
        <v/>
      </c>
      <c r="S144" s="468"/>
    </row>
    <row r="145" spans="1:19" ht="15" customHeight="1" x14ac:dyDescent="0.25">
      <c r="A145" s="227" t="str">
        <f>IF(ISBLANK('A1'!A145),"",'A1'!A145)</f>
        <v/>
      </c>
      <c r="B145" s="34" t="str">
        <f>IF(ISBLANK('A1'!B145),"",'A1'!B145)</f>
        <v/>
      </c>
      <c r="C145" s="35" t="str">
        <f>IF(ISBLANK('A1'!D145),"",'A1'!D145)</f>
        <v/>
      </c>
      <c r="D145" s="36" t="str">
        <f>IF(ISBLANK('A1'!G145),"",'A1'!G145)</f>
        <v/>
      </c>
      <c r="E145" s="228" t="str">
        <f>IF(ISBLANK('A1'!H145),"",'A1'!H145)</f>
        <v/>
      </c>
      <c r="F145" s="887"/>
      <c r="G145" s="209"/>
      <c r="H145" s="205"/>
      <c r="I145" s="206"/>
      <c r="J145" s="206"/>
      <c r="K145" s="206"/>
      <c r="L145" s="206"/>
      <c r="M145" s="207"/>
      <c r="N145" s="208"/>
      <c r="O145" s="207"/>
      <c r="P145" s="207"/>
      <c r="Q145" s="209"/>
      <c r="R145" s="370" t="str">
        <f>IF(SUM('A1'!I145,'A1'!L145:P145)=0,"",SUM('A1'!I145,'A1'!L145:P145))</f>
        <v/>
      </c>
      <c r="S145" s="468"/>
    </row>
    <row r="146" spans="1:19" ht="15" customHeight="1" x14ac:dyDescent="0.25">
      <c r="A146" s="227" t="str">
        <f>IF(ISBLANK('A1'!A146),"",'A1'!A146)</f>
        <v/>
      </c>
      <c r="B146" s="34" t="str">
        <f>IF(ISBLANK('A1'!B146),"",'A1'!B146)</f>
        <v/>
      </c>
      <c r="C146" s="35" t="str">
        <f>IF(ISBLANK('A1'!D146),"",'A1'!D146)</f>
        <v/>
      </c>
      <c r="D146" s="36" t="str">
        <f>IF(ISBLANK('A1'!G146),"",'A1'!G146)</f>
        <v/>
      </c>
      <c r="E146" s="228" t="str">
        <f>IF(ISBLANK('A1'!H146),"",'A1'!H146)</f>
        <v/>
      </c>
      <c r="F146" s="887"/>
      <c r="G146" s="209"/>
      <c r="H146" s="205"/>
      <c r="I146" s="206"/>
      <c r="J146" s="206"/>
      <c r="K146" s="206"/>
      <c r="L146" s="206"/>
      <c r="M146" s="207"/>
      <c r="N146" s="208"/>
      <c r="O146" s="207"/>
      <c r="P146" s="207"/>
      <c r="Q146" s="209"/>
      <c r="R146" s="370" t="str">
        <f>IF(SUM('A1'!I146,'A1'!L146:P146)=0,"",SUM('A1'!I146,'A1'!L146:P146))</f>
        <v/>
      </c>
      <c r="S146" s="468"/>
    </row>
    <row r="147" spans="1:19" ht="15" customHeight="1" x14ac:dyDescent="0.25">
      <c r="A147" s="227" t="str">
        <f>IF(ISBLANK('A1'!A147),"",'A1'!A147)</f>
        <v/>
      </c>
      <c r="B147" s="34" t="str">
        <f>IF(ISBLANK('A1'!B147),"",'A1'!B147)</f>
        <v/>
      </c>
      <c r="C147" s="35" t="str">
        <f>IF(ISBLANK('A1'!D147),"",'A1'!D147)</f>
        <v/>
      </c>
      <c r="D147" s="36" t="str">
        <f>IF(ISBLANK('A1'!G147),"",'A1'!G147)</f>
        <v/>
      </c>
      <c r="E147" s="228" t="str">
        <f>IF(ISBLANK('A1'!H147),"",'A1'!H147)</f>
        <v/>
      </c>
      <c r="F147" s="887"/>
      <c r="G147" s="209"/>
      <c r="H147" s="205"/>
      <c r="I147" s="206"/>
      <c r="J147" s="206"/>
      <c r="K147" s="206"/>
      <c r="L147" s="206"/>
      <c r="M147" s="207"/>
      <c r="N147" s="208"/>
      <c r="O147" s="207"/>
      <c r="P147" s="207"/>
      <c r="Q147" s="209"/>
      <c r="R147" s="370" t="str">
        <f>IF(SUM('A1'!I147,'A1'!L147:P147)=0,"",SUM('A1'!I147,'A1'!L147:P147))</f>
        <v/>
      </c>
      <c r="S147" s="468"/>
    </row>
    <row r="148" spans="1:19" ht="15" customHeight="1" x14ac:dyDescent="0.25">
      <c r="A148" s="227" t="str">
        <f>IF(ISBLANK('A1'!A148),"",'A1'!A148)</f>
        <v/>
      </c>
      <c r="B148" s="34" t="str">
        <f>IF(ISBLANK('A1'!B148),"",'A1'!B148)</f>
        <v/>
      </c>
      <c r="C148" s="35" t="str">
        <f>IF(ISBLANK('A1'!D148),"",'A1'!D148)</f>
        <v/>
      </c>
      <c r="D148" s="36" t="str">
        <f>IF(ISBLANK('A1'!G148),"",'A1'!G148)</f>
        <v/>
      </c>
      <c r="E148" s="228" t="str">
        <f>IF(ISBLANK('A1'!H148),"",'A1'!H148)</f>
        <v/>
      </c>
      <c r="F148" s="887"/>
      <c r="G148" s="209"/>
      <c r="H148" s="205"/>
      <c r="I148" s="206"/>
      <c r="J148" s="206"/>
      <c r="K148" s="206"/>
      <c r="L148" s="206"/>
      <c r="M148" s="207"/>
      <c r="N148" s="208"/>
      <c r="O148" s="207"/>
      <c r="P148" s="207"/>
      <c r="Q148" s="209"/>
      <c r="R148" s="370" t="str">
        <f>IF(SUM('A1'!I148,'A1'!L148:P148)=0,"",SUM('A1'!I148,'A1'!L148:P148))</f>
        <v/>
      </c>
      <c r="S148" s="468"/>
    </row>
    <row r="149" spans="1:19" ht="15" customHeight="1" x14ac:dyDescent="0.25">
      <c r="A149" s="227" t="str">
        <f>IF(ISBLANK('A1'!A149),"",'A1'!A149)</f>
        <v/>
      </c>
      <c r="B149" s="34" t="str">
        <f>IF(ISBLANK('A1'!B149),"",'A1'!B149)</f>
        <v/>
      </c>
      <c r="C149" s="35" t="str">
        <f>IF(ISBLANK('A1'!D149),"",'A1'!D149)</f>
        <v/>
      </c>
      <c r="D149" s="36" t="str">
        <f>IF(ISBLANK('A1'!G149),"",'A1'!G149)</f>
        <v/>
      </c>
      <c r="E149" s="228" t="str">
        <f>IF(ISBLANK('A1'!H149),"",'A1'!H149)</f>
        <v/>
      </c>
      <c r="F149" s="887"/>
      <c r="G149" s="209"/>
      <c r="H149" s="205"/>
      <c r="I149" s="206"/>
      <c r="J149" s="206"/>
      <c r="K149" s="206"/>
      <c r="L149" s="206"/>
      <c r="M149" s="207"/>
      <c r="N149" s="208"/>
      <c r="O149" s="207"/>
      <c r="P149" s="207"/>
      <c r="Q149" s="209"/>
      <c r="R149" s="370" t="str">
        <f>IF(SUM('A1'!I149,'A1'!L149:P149)=0,"",SUM('A1'!I149,'A1'!L149:P149))</f>
        <v/>
      </c>
      <c r="S149" s="468"/>
    </row>
    <row r="150" spans="1:19" ht="15" customHeight="1" x14ac:dyDescent="0.25">
      <c r="A150" s="227" t="str">
        <f>IF(ISBLANK('A1'!A150),"",'A1'!A150)</f>
        <v/>
      </c>
      <c r="B150" s="34" t="str">
        <f>IF(ISBLANK('A1'!B150),"",'A1'!B150)</f>
        <v/>
      </c>
      <c r="C150" s="35" t="str">
        <f>IF(ISBLANK('A1'!D150),"",'A1'!D150)</f>
        <v/>
      </c>
      <c r="D150" s="36" t="str">
        <f>IF(ISBLANK('A1'!G150),"",'A1'!G150)</f>
        <v/>
      </c>
      <c r="E150" s="228" t="str">
        <f>IF(ISBLANK('A1'!H150),"",'A1'!H150)</f>
        <v/>
      </c>
      <c r="F150" s="887"/>
      <c r="G150" s="209"/>
      <c r="H150" s="205"/>
      <c r="I150" s="206"/>
      <c r="J150" s="206"/>
      <c r="K150" s="206"/>
      <c r="L150" s="206"/>
      <c r="M150" s="207"/>
      <c r="N150" s="208"/>
      <c r="O150" s="207"/>
      <c r="P150" s="207"/>
      <c r="Q150" s="209"/>
      <c r="R150" s="370" t="str">
        <f>IF(SUM('A1'!I150,'A1'!L150:P150)=0,"",SUM('A1'!I150,'A1'!L150:P150))</f>
        <v/>
      </c>
      <c r="S150" s="468"/>
    </row>
    <row r="151" spans="1:19" ht="15" customHeight="1" x14ac:dyDescent="0.25">
      <c r="A151" s="227" t="str">
        <f>IF(ISBLANK('A1'!A151),"",'A1'!A151)</f>
        <v/>
      </c>
      <c r="B151" s="34" t="str">
        <f>IF(ISBLANK('A1'!B151),"",'A1'!B151)</f>
        <v/>
      </c>
      <c r="C151" s="35" t="str">
        <f>IF(ISBLANK('A1'!D151),"",'A1'!D151)</f>
        <v/>
      </c>
      <c r="D151" s="36" t="str">
        <f>IF(ISBLANK('A1'!G151),"",'A1'!G151)</f>
        <v/>
      </c>
      <c r="E151" s="228" t="str">
        <f>IF(ISBLANK('A1'!H151),"",'A1'!H151)</f>
        <v/>
      </c>
      <c r="F151" s="887"/>
      <c r="G151" s="209"/>
      <c r="H151" s="205"/>
      <c r="I151" s="206"/>
      <c r="J151" s="206"/>
      <c r="K151" s="206"/>
      <c r="L151" s="206"/>
      <c r="M151" s="207"/>
      <c r="N151" s="208"/>
      <c r="O151" s="207"/>
      <c r="P151" s="207"/>
      <c r="Q151" s="209"/>
      <c r="R151" s="370" t="str">
        <f>IF(SUM('A1'!I151,'A1'!L151:P151)=0,"",SUM('A1'!I151,'A1'!L151:P151))</f>
        <v/>
      </c>
      <c r="S151" s="468"/>
    </row>
    <row r="152" spans="1:19" ht="15" customHeight="1" x14ac:dyDescent="0.25">
      <c r="A152" s="227" t="str">
        <f>IF(ISBLANK('A1'!A152),"",'A1'!A152)</f>
        <v/>
      </c>
      <c r="B152" s="34" t="str">
        <f>IF(ISBLANK('A1'!B152),"",'A1'!B152)</f>
        <v/>
      </c>
      <c r="C152" s="35" t="str">
        <f>IF(ISBLANK('A1'!D152),"",'A1'!D152)</f>
        <v/>
      </c>
      <c r="D152" s="36" t="str">
        <f>IF(ISBLANK('A1'!G152),"",'A1'!G152)</f>
        <v/>
      </c>
      <c r="E152" s="228" t="str">
        <f>IF(ISBLANK('A1'!H152),"",'A1'!H152)</f>
        <v/>
      </c>
      <c r="F152" s="887"/>
      <c r="G152" s="209"/>
      <c r="H152" s="205"/>
      <c r="I152" s="206"/>
      <c r="J152" s="206"/>
      <c r="K152" s="206"/>
      <c r="L152" s="206"/>
      <c r="M152" s="207"/>
      <c r="N152" s="208"/>
      <c r="O152" s="207"/>
      <c r="P152" s="207"/>
      <c r="Q152" s="209"/>
      <c r="R152" s="370" t="str">
        <f>IF(SUM('A1'!I152,'A1'!L152:P152)=0,"",SUM('A1'!I152,'A1'!L152:P152))</f>
        <v/>
      </c>
      <c r="S152" s="468"/>
    </row>
    <row r="153" spans="1:19" ht="15" customHeight="1" x14ac:dyDescent="0.25">
      <c r="A153" s="227" t="str">
        <f>IF(ISBLANK('A1'!A153),"",'A1'!A153)</f>
        <v/>
      </c>
      <c r="B153" s="34" t="str">
        <f>IF(ISBLANK('A1'!B153),"",'A1'!B153)</f>
        <v/>
      </c>
      <c r="C153" s="35" t="str">
        <f>IF(ISBLANK('A1'!D153),"",'A1'!D153)</f>
        <v/>
      </c>
      <c r="D153" s="36" t="str">
        <f>IF(ISBLANK('A1'!G153),"",'A1'!G153)</f>
        <v/>
      </c>
      <c r="E153" s="228" t="str">
        <f>IF(ISBLANK('A1'!H153),"",'A1'!H153)</f>
        <v/>
      </c>
      <c r="F153" s="887"/>
      <c r="G153" s="209"/>
      <c r="H153" s="205"/>
      <c r="I153" s="206"/>
      <c r="J153" s="206"/>
      <c r="K153" s="206"/>
      <c r="L153" s="206"/>
      <c r="M153" s="207"/>
      <c r="N153" s="208"/>
      <c r="O153" s="207"/>
      <c r="P153" s="207"/>
      <c r="Q153" s="209"/>
      <c r="R153" s="370" t="str">
        <f>IF(SUM('A1'!I153,'A1'!L153:P153)=0,"",SUM('A1'!I153,'A1'!L153:P153))</f>
        <v/>
      </c>
      <c r="S153" s="468"/>
    </row>
    <row r="154" spans="1:19" ht="15" customHeight="1" x14ac:dyDescent="0.25">
      <c r="A154" s="227" t="str">
        <f>IF(ISBLANK('A1'!A154),"",'A1'!A154)</f>
        <v/>
      </c>
      <c r="B154" s="34" t="str">
        <f>IF(ISBLANK('A1'!B154),"",'A1'!B154)</f>
        <v/>
      </c>
      <c r="C154" s="35" t="str">
        <f>IF(ISBLANK('A1'!D154),"",'A1'!D154)</f>
        <v/>
      </c>
      <c r="D154" s="36" t="str">
        <f>IF(ISBLANK('A1'!G154),"",'A1'!G154)</f>
        <v/>
      </c>
      <c r="E154" s="228" t="str">
        <f>IF(ISBLANK('A1'!H154),"",'A1'!H154)</f>
        <v/>
      </c>
      <c r="F154" s="887"/>
      <c r="G154" s="209"/>
      <c r="H154" s="205"/>
      <c r="I154" s="206"/>
      <c r="J154" s="206"/>
      <c r="K154" s="206"/>
      <c r="L154" s="206"/>
      <c r="M154" s="207"/>
      <c r="N154" s="208"/>
      <c r="O154" s="207"/>
      <c r="P154" s="207"/>
      <c r="Q154" s="209"/>
      <c r="R154" s="370" t="str">
        <f>IF(SUM('A1'!I154,'A1'!L154:P154)=0,"",SUM('A1'!I154,'A1'!L154:P154))</f>
        <v/>
      </c>
      <c r="S154" s="468"/>
    </row>
    <row r="155" spans="1:19" ht="15" customHeight="1" x14ac:dyDescent="0.25">
      <c r="A155" s="227" t="str">
        <f>IF(ISBLANK('A1'!A155),"",'A1'!A155)</f>
        <v/>
      </c>
      <c r="B155" s="34" t="str">
        <f>IF(ISBLANK('A1'!B155),"",'A1'!B155)</f>
        <v/>
      </c>
      <c r="C155" s="35" t="str">
        <f>IF(ISBLANK('A1'!D155),"",'A1'!D155)</f>
        <v/>
      </c>
      <c r="D155" s="36" t="str">
        <f>IF(ISBLANK('A1'!G155),"",'A1'!G155)</f>
        <v/>
      </c>
      <c r="E155" s="228" t="str">
        <f>IF(ISBLANK('A1'!H155),"",'A1'!H155)</f>
        <v/>
      </c>
      <c r="F155" s="887"/>
      <c r="G155" s="209"/>
      <c r="H155" s="205"/>
      <c r="I155" s="206"/>
      <c r="J155" s="206"/>
      <c r="K155" s="206"/>
      <c r="L155" s="206"/>
      <c r="M155" s="207"/>
      <c r="N155" s="208"/>
      <c r="O155" s="207"/>
      <c r="P155" s="207"/>
      <c r="Q155" s="209"/>
      <c r="R155" s="370" t="str">
        <f>IF(SUM('A1'!I155,'A1'!L155:P155)=0,"",SUM('A1'!I155,'A1'!L155:P155))</f>
        <v/>
      </c>
      <c r="S155" s="468"/>
    </row>
    <row r="156" spans="1:19" ht="15" customHeight="1" x14ac:dyDescent="0.25">
      <c r="A156" s="227" t="str">
        <f>IF(ISBLANK('A1'!A156),"",'A1'!A156)</f>
        <v/>
      </c>
      <c r="B156" s="34" t="str">
        <f>IF(ISBLANK('A1'!B156),"",'A1'!B156)</f>
        <v/>
      </c>
      <c r="C156" s="35" t="str">
        <f>IF(ISBLANK('A1'!D156),"",'A1'!D156)</f>
        <v/>
      </c>
      <c r="D156" s="36" t="str">
        <f>IF(ISBLANK('A1'!G156),"",'A1'!G156)</f>
        <v/>
      </c>
      <c r="E156" s="228" t="str">
        <f>IF(ISBLANK('A1'!H156),"",'A1'!H156)</f>
        <v/>
      </c>
      <c r="F156" s="887"/>
      <c r="G156" s="209"/>
      <c r="H156" s="205"/>
      <c r="I156" s="206"/>
      <c r="J156" s="206"/>
      <c r="K156" s="206"/>
      <c r="L156" s="206"/>
      <c r="M156" s="207"/>
      <c r="N156" s="208"/>
      <c r="O156" s="207"/>
      <c r="P156" s="207"/>
      <c r="Q156" s="209"/>
      <c r="R156" s="370" t="str">
        <f>IF(SUM('A1'!I156,'A1'!L156:P156)=0,"",SUM('A1'!I156,'A1'!L156:P156))</f>
        <v/>
      </c>
      <c r="S156" s="468"/>
    </row>
    <row r="157" spans="1:19" ht="15" customHeight="1" x14ac:dyDescent="0.25">
      <c r="A157" s="227" t="str">
        <f>IF(ISBLANK('A1'!A157),"",'A1'!A157)</f>
        <v/>
      </c>
      <c r="B157" s="34" t="str">
        <f>IF(ISBLANK('A1'!B157),"",'A1'!B157)</f>
        <v/>
      </c>
      <c r="C157" s="35" t="str">
        <f>IF(ISBLANK('A1'!D157),"",'A1'!D157)</f>
        <v/>
      </c>
      <c r="D157" s="36" t="str">
        <f>IF(ISBLANK('A1'!G157),"",'A1'!G157)</f>
        <v/>
      </c>
      <c r="E157" s="228" t="str">
        <f>IF(ISBLANK('A1'!H157),"",'A1'!H157)</f>
        <v/>
      </c>
      <c r="F157" s="887"/>
      <c r="G157" s="209"/>
      <c r="H157" s="205"/>
      <c r="I157" s="206"/>
      <c r="J157" s="206"/>
      <c r="K157" s="206"/>
      <c r="L157" s="206"/>
      <c r="M157" s="207"/>
      <c r="N157" s="208"/>
      <c r="O157" s="207"/>
      <c r="P157" s="207"/>
      <c r="Q157" s="209"/>
      <c r="R157" s="370" t="str">
        <f>IF(SUM('A1'!I157,'A1'!L157:P157)=0,"",SUM('A1'!I157,'A1'!L157:P157))</f>
        <v/>
      </c>
      <c r="S157" s="468"/>
    </row>
    <row r="158" spans="1:19" ht="15" customHeight="1" x14ac:dyDescent="0.25">
      <c r="A158" s="227" t="str">
        <f>IF(ISBLANK('A1'!A158),"",'A1'!A158)</f>
        <v/>
      </c>
      <c r="B158" s="34" t="str">
        <f>IF(ISBLANK('A1'!B158),"",'A1'!B158)</f>
        <v/>
      </c>
      <c r="C158" s="35" t="str">
        <f>IF(ISBLANK('A1'!D158),"",'A1'!D158)</f>
        <v/>
      </c>
      <c r="D158" s="36" t="str">
        <f>IF(ISBLANK('A1'!G158),"",'A1'!G158)</f>
        <v/>
      </c>
      <c r="E158" s="228" t="str">
        <f>IF(ISBLANK('A1'!H158),"",'A1'!H158)</f>
        <v/>
      </c>
      <c r="F158" s="887"/>
      <c r="G158" s="209"/>
      <c r="H158" s="205"/>
      <c r="I158" s="206"/>
      <c r="J158" s="206"/>
      <c r="K158" s="206"/>
      <c r="L158" s="206"/>
      <c r="M158" s="207"/>
      <c r="N158" s="208"/>
      <c r="O158" s="207"/>
      <c r="P158" s="207"/>
      <c r="Q158" s="209"/>
      <c r="R158" s="370" t="str">
        <f>IF(SUM('A1'!I158,'A1'!L158:P158)=0,"",SUM('A1'!I158,'A1'!L158:P158))</f>
        <v/>
      </c>
      <c r="S158" s="468"/>
    </row>
    <row r="159" spans="1:19" ht="15" customHeight="1" x14ac:dyDescent="0.25">
      <c r="A159" s="227" t="str">
        <f>IF(ISBLANK('A1'!A159),"",'A1'!A159)</f>
        <v/>
      </c>
      <c r="B159" s="34" t="str">
        <f>IF(ISBLANK('A1'!B159),"",'A1'!B159)</f>
        <v/>
      </c>
      <c r="C159" s="35" t="str">
        <f>IF(ISBLANK('A1'!D159),"",'A1'!D159)</f>
        <v/>
      </c>
      <c r="D159" s="36" t="str">
        <f>IF(ISBLANK('A1'!G159),"",'A1'!G159)</f>
        <v/>
      </c>
      <c r="E159" s="228" t="str">
        <f>IF(ISBLANK('A1'!H159),"",'A1'!H159)</f>
        <v/>
      </c>
      <c r="F159" s="887"/>
      <c r="G159" s="209"/>
      <c r="H159" s="205"/>
      <c r="I159" s="206"/>
      <c r="J159" s="206"/>
      <c r="K159" s="206"/>
      <c r="L159" s="206"/>
      <c r="M159" s="207"/>
      <c r="N159" s="208"/>
      <c r="O159" s="207"/>
      <c r="P159" s="207"/>
      <c r="Q159" s="209"/>
      <c r="R159" s="370" t="str">
        <f>IF(SUM('A1'!I159,'A1'!L159:P159)=0,"",SUM('A1'!I159,'A1'!L159:P159))</f>
        <v/>
      </c>
      <c r="S159" s="468"/>
    </row>
    <row r="160" spans="1:19" ht="15" customHeight="1" x14ac:dyDescent="0.25">
      <c r="A160" s="227" t="str">
        <f>IF(ISBLANK('A1'!A160),"",'A1'!A160)</f>
        <v/>
      </c>
      <c r="B160" s="34" t="str">
        <f>IF(ISBLANK('A1'!B160),"",'A1'!B160)</f>
        <v/>
      </c>
      <c r="C160" s="35" t="str">
        <f>IF(ISBLANK('A1'!D160),"",'A1'!D160)</f>
        <v/>
      </c>
      <c r="D160" s="36" t="str">
        <f>IF(ISBLANK('A1'!G160),"",'A1'!G160)</f>
        <v/>
      </c>
      <c r="E160" s="228" t="str">
        <f>IF(ISBLANK('A1'!H160),"",'A1'!H160)</f>
        <v/>
      </c>
      <c r="F160" s="887"/>
      <c r="G160" s="209"/>
      <c r="H160" s="205"/>
      <c r="I160" s="206"/>
      <c r="J160" s="206"/>
      <c r="K160" s="206"/>
      <c r="L160" s="206"/>
      <c r="M160" s="207"/>
      <c r="N160" s="208"/>
      <c r="O160" s="207"/>
      <c r="P160" s="207"/>
      <c r="Q160" s="209"/>
      <c r="R160" s="370" t="str">
        <f>IF(SUM('A1'!I160,'A1'!L160:P160)=0,"",SUM('A1'!I160,'A1'!L160:P160))</f>
        <v/>
      </c>
      <c r="S160" s="468"/>
    </row>
    <row r="161" spans="1:19" ht="15" customHeight="1" x14ac:dyDescent="0.25">
      <c r="A161" s="227" t="str">
        <f>IF(ISBLANK('A1'!A161),"",'A1'!A161)</f>
        <v/>
      </c>
      <c r="B161" s="34" t="str">
        <f>IF(ISBLANK('A1'!B161),"",'A1'!B161)</f>
        <v/>
      </c>
      <c r="C161" s="35" t="str">
        <f>IF(ISBLANK('A1'!D161),"",'A1'!D161)</f>
        <v/>
      </c>
      <c r="D161" s="36" t="str">
        <f>IF(ISBLANK('A1'!G161),"",'A1'!G161)</f>
        <v/>
      </c>
      <c r="E161" s="228" t="str">
        <f>IF(ISBLANK('A1'!H161),"",'A1'!H161)</f>
        <v/>
      </c>
      <c r="F161" s="887"/>
      <c r="G161" s="209"/>
      <c r="H161" s="205"/>
      <c r="I161" s="206"/>
      <c r="J161" s="206"/>
      <c r="K161" s="206"/>
      <c r="L161" s="206"/>
      <c r="M161" s="207"/>
      <c r="N161" s="208"/>
      <c r="O161" s="207"/>
      <c r="P161" s="207"/>
      <c r="Q161" s="209"/>
      <c r="R161" s="370" t="str">
        <f>IF(SUM('A1'!I161,'A1'!L161:P161)=0,"",SUM('A1'!I161,'A1'!L161:P161))</f>
        <v/>
      </c>
      <c r="S161" s="468"/>
    </row>
    <row r="162" spans="1:19" ht="15" customHeight="1" x14ac:dyDescent="0.25">
      <c r="A162" s="227" t="str">
        <f>IF(ISBLANK('A1'!A162),"",'A1'!A162)</f>
        <v/>
      </c>
      <c r="B162" s="34" t="str">
        <f>IF(ISBLANK('A1'!B162),"",'A1'!B162)</f>
        <v/>
      </c>
      <c r="C162" s="35" t="str">
        <f>IF(ISBLANK('A1'!D162),"",'A1'!D162)</f>
        <v/>
      </c>
      <c r="D162" s="36" t="str">
        <f>IF(ISBLANK('A1'!G162),"",'A1'!G162)</f>
        <v/>
      </c>
      <c r="E162" s="228" t="str">
        <f>IF(ISBLANK('A1'!H162),"",'A1'!H162)</f>
        <v/>
      </c>
      <c r="F162" s="887"/>
      <c r="G162" s="209"/>
      <c r="H162" s="205"/>
      <c r="I162" s="206"/>
      <c r="J162" s="206"/>
      <c r="K162" s="206"/>
      <c r="L162" s="206"/>
      <c r="M162" s="207"/>
      <c r="N162" s="208"/>
      <c r="O162" s="207"/>
      <c r="P162" s="207"/>
      <c r="Q162" s="209"/>
      <c r="R162" s="370" t="str">
        <f>IF(SUM('A1'!I162,'A1'!L162:P162)=0,"",SUM('A1'!I162,'A1'!L162:P162))</f>
        <v/>
      </c>
      <c r="S162" s="468"/>
    </row>
    <row r="163" spans="1:19" ht="15" customHeight="1" x14ac:dyDescent="0.25">
      <c r="A163" s="227" t="str">
        <f>IF(ISBLANK('A1'!A163),"",'A1'!A163)</f>
        <v/>
      </c>
      <c r="B163" s="34" t="str">
        <f>IF(ISBLANK('A1'!B163),"",'A1'!B163)</f>
        <v/>
      </c>
      <c r="C163" s="35" t="str">
        <f>IF(ISBLANK('A1'!D163),"",'A1'!D163)</f>
        <v/>
      </c>
      <c r="D163" s="36" t="str">
        <f>IF(ISBLANK('A1'!G163),"",'A1'!G163)</f>
        <v/>
      </c>
      <c r="E163" s="228" t="str">
        <f>IF(ISBLANK('A1'!H163),"",'A1'!H163)</f>
        <v/>
      </c>
      <c r="F163" s="887"/>
      <c r="G163" s="209"/>
      <c r="H163" s="205"/>
      <c r="I163" s="206"/>
      <c r="J163" s="206"/>
      <c r="K163" s="206"/>
      <c r="L163" s="206"/>
      <c r="M163" s="207"/>
      <c r="N163" s="208"/>
      <c r="O163" s="207"/>
      <c r="P163" s="207"/>
      <c r="Q163" s="209"/>
      <c r="R163" s="370" t="str">
        <f>IF(SUM('A1'!I163,'A1'!L163:P163)=0,"",SUM('A1'!I163,'A1'!L163:P163))</f>
        <v/>
      </c>
      <c r="S163" s="468"/>
    </row>
    <row r="164" spans="1:19" ht="15" customHeight="1" x14ac:dyDescent="0.25">
      <c r="A164" s="227" t="str">
        <f>IF(ISBLANK('A1'!A164),"",'A1'!A164)</f>
        <v/>
      </c>
      <c r="B164" s="34" t="str">
        <f>IF(ISBLANK('A1'!B164),"",'A1'!B164)</f>
        <v/>
      </c>
      <c r="C164" s="35" t="str">
        <f>IF(ISBLANK('A1'!D164),"",'A1'!D164)</f>
        <v/>
      </c>
      <c r="D164" s="36" t="str">
        <f>IF(ISBLANK('A1'!G164),"",'A1'!G164)</f>
        <v/>
      </c>
      <c r="E164" s="228" t="str">
        <f>IF(ISBLANK('A1'!H164),"",'A1'!H164)</f>
        <v/>
      </c>
      <c r="F164" s="887"/>
      <c r="G164" s="209"/>
      <c r="H164" s="205"/>
      <c r="I164" s="206"/>
      <c r="J164" s="206"/>
      <c r="K164" s="206"/>
      <c r="L164" s="206"/>
      <c r="M164" s="207"/>
      <c r="N164" s="208"/>
      <c r="O164" s="207"/>
      <c r="P164" s="207"/>
      <c r="Q164" s="209"/>
      <c r="R164" s="370" t="str">
        <f>IF(SUM('A1'!I164,'A1'!L164:P164)=0,"",SUM('A1'!I164,'A1'!L164:P164))</f>
        <v/>
      </c>
      <c r="S164" s="468"/>
    </row>
    <row r="165" spans="1:19" ht="15" customHeight="1" x14ac:dyDescent="0.25">
      <c r="A165" s="227" t="str">
        <f>IF(ISBLANK('A1'!A165),"",'A1'!A165)</f>
        <v/>
      </c>
      <c r="B165" s="34" t="str">
        <f>IF(ISBLANK('A1'!B165),"",'A1'!B165)</f>
        <v/>
      </c>
      <c r="C165" s="35" t="str">
        <f>IF(ISBLANK('A1'!D165),"",'A1'!D165)</f>
        <v/>
      </c>
      <c r="D165" s="36" t="str">
        <f>IF(ISBLANK('A1'!G165),"",'A1'!G165)</f>
        <v/>
      </c>
      <c r="E165" s="228" t="str">
        <f>IF(ISBLANK('A1'!H165),"",'A1'!H165)</f>
        <v/>
      </c>
      <c r="F165" s="887"/>
      <c r="G165" s="209"/>
      <c r="H165" s="205"/>
      <c r="I165" s="206"/>
      <c r="J165" s="206"/>
      <c r="K165" s="206"/>
      <c r="L165" s="206"/>
      <c r="M165" s="207"/>
      <c r="N165" s="208"/>
      <c r="O165" s="207"/>
      <c r="P165" s="207"/>
      <c r="Q165" s="209"/>
      <c r="R165" s="370" t="str">
        <f>IF(SUM('A1'!I165,'A1'!L165:P165)=0,"",SUM('A1'!I165,'A1'!L165:P165))</f>
        <v/>
      </c>
      <c r="S165" s="468"/>
    </row>
    <row r="166" spans="1:19" ht="15" customHeight="1" x14ac:dyDescent="0.25">
      <c r="A166" s="227" t="str">
        <f>IF(ISBLANK('A1'!A166),"",'A1'!A166)</f>
        <v/>
      </c>
      <c r="B166" s="34" t="str">
        <f>IF(ISBLANK('A1'!B166),"",'A1'!B166)</f>
        <v/>
      </c>
      <c r="C166" s="35" t="str">
        <f>IF(ISBLANK('A1'!D166),"",'A1'!D166)</f>
        <v/>
      </c>
      <c r="D166" s="36" t="str">
        <f>IF(ISBLANK('A1'!G166),"",'A1'!G166)</f>
        <v/>
      </c>
      <c r="E166" s="228" t="str">
        <f>IF(ISBLANK('A1'!H166),"",'A1'!H166)</f>
        <v/>
      </c>
      <c r="F166" s="887"/>
      <c r="G166" s="209"/>
      <c r="H166" s="205"/>
      <c r="I166" s="206"/>
      <c r="J166" s="206"/>
      <c r="K166" s="206"/>
      <c r="L166" s="206"/>
      <c r="M166" s="207"/>
      <c r="N166" s="208"/>
      <c r="O166" s="207"/>
      <c r="P166" s="207"/>
      <c r="Q166" s="209"/>
      <c r="R166" s="370" t="str">
        <f>IF(SUM('A1'!I166,'A1'!L166:P166)=0,"",SUM('A1'!I166,'A1'!L166:P166))</f>
        <v/>
      </c>
      <c r="S166" s="468"/>
    </row>
    <row r="167" spans="1:19" ht="15" customHeight="1" x14ac:dyDescent="0.25">
      <c r="A167" s="227" t="str">
        <f>IF(ISBLANK('A1'!A167),"",'A1'!A167)</f>
        <v/>
      </c>
      <c r="B167" s="34" t="str">
        <f>IF(ISBLANK('A1'!B167),"",'A1'!B167)</f>
        <v/>
      </c>
      <c r="C167" s="35" t="str">
        <f>IF(ISBLANK('A1'!D167),"",'A1'!D167)</f>
        <v/>
      </c>
      <c r="D167" s="36" t="str">
        <f>IF(ISBLANK('A1'!G167),"",'A1'!G167)</f>
        <v/>
      </c>
      <c r="E167" s="228" t="str">
        <f>IF(ISBLANK('A1'!H167),"",'A1'!H167)</f>
        <v/>
      </c>
      <c r="F167" s="887"/>
      <c r="G167" s="209"/>
      <c r="H167" s="205"/>
      <c r="I167" s="206"/>
      <c r="J167" s="206"/>
      <c r="K167" s="206"/>
      <c r="L167" s="206"/>
      <c r="M167" s="207"/>
      <c r="N167" s="208"/>
      <c r="O167" s="207"/>
      <c r="P167" s="207"/>
      <c r="Q167" s="209"/>
      <c r="R167" s="370" t="str">
        <f>IF(SUM('A1'!I167,'A1'!L167:P167)=0,"",SUM('A1'!I167,'A1'!L167:P167))</f>
        <v/>
      </c>
      <c r="S167" s="468"/>
    </row>
    <row r="168" spans="1:19" ht="15" customHeight="1" x14ac:dyDescent="0.25">
      <c r="A168" s="227" t="str">
        <f>IF(ISBLANK('A1'!A168),"",'A1'!A168)</f>
        <v/>
      </c>
      <c r="B168" s="34" t="str">
        <f>IF(ISBLANK('A1'!B168),"",'A1'!B168)</f>
        <v/>
      </c>
      <c r="C168" s="35" t="str">
        <f>IF(ISBLANK('A1'!D168),"",'A1'!D168)</f>
        <v/>
      </c>
      <c r="D168" s="36" t="str">
        <f>IF(ISBLANK('A1'!G168),"",'A1'!G168)</f>
        <v/>
      </c>
      <c r="E168" s="228" t="str">
        <f>IF(ISBLANK('A1'!H168),"",'A1'!H168)</f>
        <v/>
      </c>
      <c r="F168" s="887"/>
      <c r="G168" s="209"/>
      <c r="H168" s="205"/>
      <c r="I168" s="206"/>
      <c r="J168" s="206"/>
      <c r="K168" s="206"/>
      <c r="L168" s="206"/>
      <c r="M168" s="207"/>
      <c r="N168" s="208"/>
      <c r="O168" s="207"/>
      <c r="P168" s="207"/>
      <c r="Q168" s="209"/>
      <c r="R168" s="370" t="str">
        <f>IF(SUM('A1'!I168,'A1'!L168:P168)=0,"",SUM('A1'!I168,'A1'!L168:P168))</f>
        <v/>
      </c>
      <c r="S168" s="468"/>
    </row>
    <row r="169" spans="1:19" ht="15" customHeight="1" x14ac:dyDescent="0.25">
      <c r="A169" s="227" t="str">
        <f>IF(ISBLANK('A1'!A169),"",'A1'!A169)</f>
        <v/>
      </c>
      <c r="B169" s="34" t="str">
        <f>IF(ISBLANK('A1'!B169),"",'A1'!B169)</f>
        <v/>
      </c>
      <c r="C169" s="35" t="str">
        <f>IF(ISBLANK('A1'!D169),"",'A1'!D169)</f>
        <v/>
      </c>
      <c r="D169" s="36" t="str">
        <f>IF(ISBLANK('A1'!G169),"",'A1'!G169)</f>
        <v/>
      </c>
      <c r="E169" s="228" t="str">
        <f>IF(ISBLANK('A1'!H169),"",'A1'!H169)</f>
        <v/>
      </c>
      <c r="F169" s="887"/>
      <c r="G169" s="209"/>
      <c r="H169" s="205"/>
      <c r="I169" s="206"/>
      <c r="J169" s="206"/>
      <c r="K169" s="206"/>
      <c r="L169" s="206"/>
      <c r="M169" s="207"/>
      <c r="N169" s="208"/>
      <c r="O169" s="207"/>
      <c r="P169" s="207"/>
      <c r="Q169" s="209"/>
      <c r="R169" s="370" t="str">
        <f>IF(SUM('A1'!I169,'A1'!L169:P169)=0,"",SUM('A1'!I169,'A1'!L169:P169))</f>
        <v/>
      </c>
      <c r="S169" s="468"/>
    </row>
    <row r="170" spans="1:19" ht="15" customHeight="1" x14ac:dyDescent="0.25">
      <c r="A170" s="227" t="str">
        <f>IF(ISBLANK('A1'!A170),"",'A1'!A170)</f>
        <v/>
      </c>
      <c r="B170" s="34" t="str">
        <f>IF(ISBLANK('A1'!B170),"",'A1'!B170)</f>
        <v/>
      </c>
      <c r="C170" s="35" t="str">
        <f>IF(ISBLANK('A1'!D170),"",'A1'!D170)</f>
        <v/>
      </c>
      <c r="D170" s="36" t="str">
        <f>IF(ISBLANK('A1'!G170),"",'A1'!G170)</f>
        <v/>
      </c>
      <c r="E170" s="228" t="str">
        <f>IF(ISBLANK('A1'!H170),"",'A1'!H170)</f>
        <v/>
      </c>
      <c r="F170" s="887"/>
      <c r="G170" s="209"/>
      <c r="H170" s="205"/>
      <c r="I170" s="206"/>
      <c r="J170" s="206"/>
      <c r="K170" s="206"/>
      <c r="L170" s="206"/>
      <c r="M170" s="207"/>
      <c r="N170" s="208"/>
      <c r="O170" s="207"/>
      <c r="P170" s="207"/>
      <c r="Q170" s="209"/>
      <c r="R170" s="370" t="str">
        <f>IF(SUM('A1'!I170,'A1'!L170:P170)=0,"",SUM('A1'!I170,'A1'!L170:P170))</f>
        <v/>
      </c>
      <c r="S170" s="468"/>
    </row>
    <row r="171" spans="1:19" ht="15" customHeight="1" x14ac:dyDescent="0.25">
      <c r="A171" s="227" t="str">
        <f>IF(ISBLANK('A1'!A171),"",'A1'!A171)</f>
        <v/>
      </c>
      <c r="B171" s="34" t="str">
        <f>IF(ISBLANK('A1'!B171),"",'A1'!B171)</f>
        <v/>
      </c>
      <c r="C171" s="35" t="str">
        <f>IF(ISBLANK('A1'!D171),"",'A1'!D171)</f>
        <v/>
      </c>
      <c r="D171" s="36" t="str">
        <f>IF(ISBLANK('A1'!G171),"",'A1'!G171)</f>
        <v/>
      </c>
      <c r="E171" s="228" t="str">
        <f>IF(ISBLANK('A1'!H171),"",'A1'!H171)</f>
        <v/>
      </c>
      <c r="F171" s="887"/>
      <c r="G171" s="209"/>
      <c r="H171" s="205"/>
      <c r="I171" s="206"/>
      <c r="J171" s="206"/>
      <c r="K171" s="206"/>
      <c r="L171" s="206"/>
      <c r="M171" s="207"/>
      <c r="N171" s="208"/>
      <c r="O171" s="207"/>
      <c r="P171" s="207"/>
      <c r="Q171" s="209"/>
      <c r="R171" s="370" t="str">
        <f>IF(SUM('A1'!I171,'A1'!L171:P171)=0,"",SUM('A1'!I171,'A1'!L171:P171))</f>
        <v/>
      </c>
      <c r="S171" s="468"/>
    </row>
    <row r="172" spans="1:19" ht="15" customHeight="1" x14ac:dyDescent="0.25">
      <c r="A172" s="227" t="str">
        <f>IF(ISBLANK('A1'!A172),"",'A1'!A172)</f>
        <v/>
      </c>
      <c r="B172" s="34" t="str">
        <f>IF(ISBLANK('A1'!B172),"",'A1'!B172)</f>
        <v/>
      </c>
      <c r="C172" s="35" t="str">
        <f>IF(ISBLANK('A1'!D172),"",'A1'!D172)</f>
        <v/>
      </c>
      <c r="D172" s="36" t="str">
        <f>IF(ISBLANK('A1'!G172),"",'A1'!G172)</f>
        <v/>
      </c>
      <c r="E172" s="228" t="str">
        <f>IF(ISBLANK('A1'!H172),"",'A1'!H172)</f>
        <v/>
      </c>
      <c r="F172" s="887"/>
      <c r="G172" s="209"/>
      <c r="H172" s="205"/>
      <c r="I172" s="206"/>
      <c r="J172" s="206"/>
      <c r="K172" s="206"/>
      <c r="L172" s="206"/>
      <c r="M172" s="207"/>
      <c r="N172" s="208"/>
      <c r="O172" s="207"/>
      <c r="P172" s="207"/>
      <c r="Q172" s="209"/>
      <c r="R172" s="370" t="str">
        <f>IF(SUM('A1'!I172,'A1'!L172:P172)=0,"",SUM('A1'!I172,'A1'!L172:P172))</f>
        <v/>
      </c>
      <c r="S172" s="468"/>
    </row>
    <row r="173" spans="1:19" ht="15" customHeight="1" x14ac:dyDescent="0.25">
      <c r="A173" s="227" t="str">
        <f>IF(ISBLANK('A1'!A173),"",'A1'!A173)</f>
        <v/>
      </c>
      <c r="B173" s="34" t="str">
        <f>IF(ISBLANK('A1'!B173),"",'A1'!B173)</f>
        <v/>
      </c>
      <c r="C173" s="35" t="str">
        <f>IF(ISBLANK('A1'!D173),"",'A1'!D173)</f>
        <v/>
      </c>
      <c r="D173" s="36" t="str">
        <f>IF(ISBLANK('A1'!G173),"",'A1'!G173)</f>
        <v/>
      </c>
      <c r="E173" s="228" t="str">
        <f>IF(ISBLANK('A1'!H173),"",'A1'!H173)</f>
        <v/>
      </c>
      <c r="F173" s="887"/>
      <c r="G173" s="209"/>
      <c r="H173" s="205"/>
      <c r="I173" s="206"/>
      <c r="J173" s="206"/>
      <c r="K173" s="206"/>
      <c r="L173" s="206"/>
      <c r="M173" s="207"/>
      <c r="N173" s="208"/>
      <c r="O173" s="207"/>
      <c r="P173" s="207"/>
      <c r="Q173" s="209"/>
      <c r="R173" s="370" t="str">
        <f>IF(SUM('A1'!I173,'A1'!L173:P173)=0,"",SUM('A1'!I173,'A1'!L173:P173))</f>
        <v/>
      </c>
      <c r="S173" s="468"/>
    </row>
    <row r="174" spans="1:19" ht="15" customHeight="1" x14ac:dyDescent="0.25">
      <c r="A174" s="227" t="str">
        <f>IF(ISBLANK('A1'!A174),"",'A1'!A174)</f>
        <v/>
      </c>
      <c r="B174" s="34" t="str">
        <f>IF(ISBLANK('A1'!B174),"",'A1'!B174)</f>
        <v/>
      </c>
      <c r="C174" s="35" t="str">
        <f>IF(ISBLANK('A1'!D174),"",'A1'!D174)</f>
        <v/>
      </c>
      <c r="D174" s="36" t="str">
        <f>IF(ISBLANK('A1'!G174),"",'A1'!G174)</f>
        <v/>
      </c>
      <c r="E174" s="228" t="str">
        <f>IF(ISBLANK('A1'!H174),"",'A1'!H174)</f>
        <v/>
      </c>
      <c r="F174" s="887"/>
      <c r="G174" s="209"/>
      <c r="H174" s="205"/>
      <c r="I174" s="206"/>
      <c r="J174" s="206"/>
      <c r="K174" s="206"/>
      <c r="L174" s="206"/>
      <c r="M174" s="207"/>
      <c r="N174" s="208"/>
      <c r="O174" s="207"/>
      <c r="P174" s="207"/>
      <c r="Q174" s="209"/>
      <c r="R174" s="370" t="str">
        <f>IF(SUM('A1'!I174,'A1'!L174:P174)=0,"",SUM('A1'!I174,'A1'!L174:P174))</f>
        <v/>
      </c>
      <c r="S174" s="468"/>
    </row>
    <row r="175" spans="1:19" ht="15" customHeight="1" x14ac:dyDescent="0.25">
      <c r="A175" s="227" t="str">
        <f>IF(ISBLANK('A1'!A175),"",'A1'!A175)</f>
        <v/>
      </c>
      <c r="B175" s="34" t="str">
        <f>IF(ISBLANK('A1'!B175),"",'A1'!B175)</f>
        <v/>
      </c>
      <c r="C175" s="35" t="str">
        <f>IF(ISBLANK('A1'!D175),"",'A1'!D175)</f>
        <v/>
      </c>
      <c r="D175" s="36" t="str">
        <f>IF(ISBLANK('A1'!G175),"",'A1'!G175)</f>
        <v/>
      </c>
      <c r="E175" s="228" t="str">
        <f>IF(ISBLANK('A1'!H175),"",'A1'!H175)</f>
        <v/>
      </c>
      <c r="F175" s="887"/>
      <c r="G175" s="209"/>
      <c r="H175" s="205"/>
      <c r="I175" s="206"/>
      <c r="J175" s="206"/>
      <c r="K175" s="206"/>
      <c r="L175" s="206"/>
      <c r="M175" s="207"/>
      <c r="N175" s="208"/>
      <c r="O175" s="207"/>
      <c r="P175" s="207"/>
      <c r="Q175" s="209"/>
      <c r="R175" s="370" t="str">
        <f>IF(SUM('A1'!I175,'A1'!L175:P175)=0,"",SUM('A1'!I175,'A1'!L175:P175))</f>
        <v/>
      </c>
      <c r="S175" s="468"/>
    </row>
    <row r="176" spans="1:19" ht="15" customHeight="1" x14ac:dyDescent="0.25">
      <c r="A176" s="227" t="str">
        <f>IF(ISBLANK('A1'!A176),"",'A1'!A176)</f>
        <v/>
      </c>
      <c r="B176" s="34" t="str">
        <f>IF(ISBLANK('A1'!B176),"",'A1'!B176)</f>
        <v/>
      </c>
      <c r="C176" s="35" t="str">
        <f>IF(ISBLANK('A1'!D176),"",'A1'!D176)</f>
        <v/>
      </c>
      <c r="D176" s="36" t="str">
        <f>IF(ISBLANK('A1'!G176),"",'A1'!G176)</f>
        <v/>
      </c>
      <c r="E176" s="228" t="str">
        <f>IF(ISBLANK('A1'!H176),"",'A1'!H176)</f>
        <v/>
      </c>
      <c r="F176" s="887"/>
      <c r="G176" s="209"/>
      <c r="H176" s="205"/>
      <c r="I176" s="206"/>
      <c r="J176" s="206"/>
      <c r="K176" s="206"/>
      <c r="L176" s="206"/>
      <c r="M176" s="207"/>
      <c r="N176" s="208"/>
      <c r="O176" s="207"/>
      <c r="P176" s="207"/>
      <c r="Q176" s="209"/>
      <c r="R176" s="370" t="str">
        <f>IF(SUM('A1'!I176,'A1'!L176:P176)=0,"",SUM('A1'!I176,'A1'!L176:P176))</f>
        <v/>
      </c>
      <c r="S176" s="468"/>
    </row>
    <row r="177" spans="1:19" ht="15" customHeight="1" x14ac:dyDescent="0.25">
      <c r="A177" s="227" t="str">
        <f>IF(ISBLANK('A1'!A177),"",'A1'!A177)</f>
        <v/>
      </c>
      <c r="B177" s="34" t="str">
        <f>IF(ISBLANK('A1'!B177),"",'A1'!B177)</f>
        <v/>
      </c>
      <c r="C177" s="35" t="str">
        <f>IF(ISBLANK('A1'!D177),"",'A1'!D177)</f>
        <v/>
      </c>
      <c r="D177" s="36" t="str">
        <f>IF(ISBLANK('A1'!G177),"",'A1'!G177)</f>
        <v/>
      </c>
      <c r="E177" s="228" t="str">
        <f>IF(ISBLANK('A1'!H177),"",'A1'!H177)</f>
        <v/>
      </c>
      <c r="F177" s="887"/>
      <c r="G177" s="209"/>
      <c r="H177" s="205"/>
      <c r="I177" s="206"/>
      <c r="J177" s="206"/>
      <c r="K177" s="206"/>
      <c r="L177" s="206"/>
      <c r="M177" s="207"/>
      <c r="N177" s="208"/>
      <c r="O177" s="207"/>
      <c r="P177" s="207"/>
      <c r="Q177" s="209"/>
      <c r="R177" s="370" t="str">
        <f>IF(SUM('A1'!I177,'A1'!L177:P177)=0,"",SUM('A1'!I177,'A1'!L177:P177))</f>
        <v/>
      </c>
      <c r="S177" s="468"/>
    </row>
    <row r="178" spans="1:19" ht="15" customHeight="1" x14ac:dyDescent="0.25">
      <c r="A178" s="227" t="str">
        <f>IF(ISBLANK('A1'!A178),"",'A1'!A178)</f>
        <v/>
      </c>
      <c r="B178" s="34" t="str">
        <f>IF(ISBLANK('A1'!B178),"",'A1'!B178)</f>
        <v/>
      </c>
      <c r="C178" s="35" t="str">
        <f>IF(ISBLANK('A1'!D178),"",'A1'!D178)</f>
        <v/>
      </c>
      <c r="D178" s="36" t="str">
        <f>IF(ISBLANK('A1'!G178),"",'A1'!G178)</f>
        <v/>
      </c>
      <c r="E178" s="228" t="str">
        <f>IF(ISBLANK('A1'!H178),"",'A1'!H178)</f>
        <v/>
      </c>
      <c r="F178" s="887"/>
      <c r="G178" s="209"/>
      <c r="H178" s="205"/>
      <c r="I178" s="206"/>
      <c r="J178" s="206"/>
      <c r="K178" s="206"/>
      <c r="L178" s="206"/>
      <c r="M178" s="207"/>
      <c r="N178" s="208"/>
      <c r="O178" s="207"/>
      <c r="P178" s="207"/>
      <c r="Q178" s="209"/>
      <c r="R178" s="370" t="str">
        <f>IF(SUM('A1'!I178,'A1'!L178:P178)=0,"",SUM('A1'!I178,'A1'!L178:P178))</f>
        <v/>
      </c>
      <c r="S178" s="468"/>
    </row>
    <row r="179" spans="1:19" ht="15" customHeight="1" x14ac:dyDescent="0.25">
      <c r="A179" s="227" t="str">
        <f>IF(ISBLANK('A1'!A179),"",'A1'!A179)</f>
        <v/>
      </c>
      <c r="B179" s="34" t="str">
        <f>IF(ISBLANK('A1'!B179),"",'A1'!B179)</f>
        <v/>
      </c>
      <c r="C179" s="35" t="str">
        <f>IF(ISBLANK('A1'!D179),"",'A1'!D179)</f>
        <v/>
      </c>
      <c r="D179" s="36" t="str">
        <f>IF(ISBLANK('A1'!G179),"",'A1'!G179)</f>
        <v/>
      </c>
      <c r="E179" s="228" t="str">
        <f>IF(ISBLANK('A1'!H179),"",'A1'!H179)</f>
        <v/>
      </c>
      <c r="F179" s="887"/>
      <c r="G179" s="209"/>
      <c r="H179" s="205"/>
      <c r="I179" s="206"/>
      <c r="J179" s="206"/>
      <c r="K179" s="206"/>
      <c r="L179" s="206"/>
      <c r="M179" s="207"/>
      <c r="N179" s="208"/>
      <c r="O179" s="207"/>
      <c r="P179" s="207"/>
      <c r="Q179" s="209"/>
      <c r="R179" s="370" t="str">
        <f>IF(SUM('A1'!I179,'A1'!L179:P179)=0,"",SUM('A1'!I179,'A1'!L179:P179))</f>
        <v/>
      </c>
      <c r="S179" s="468"/>
    </row>
    <row r="180" spans="1:19" ht="15" customHeight="1" x14ac:dyDescent="0.25">
      <c r="A180" s="227" t="str">
        <f>IF(ISBLANK('A1'!A180),"",'A1'!A180)</f>
        <v/>
      </c>
      <c r="B180" s="34" t="str">
        <f>IF(ISBLANK('A1'!B180),"",'A1'!B180)</f>
        <v/>
      </c>
      <c r="C180" s="35" t="str">
        <f>IF(ISBLANK('A1'!D180),"",'A1'!D180)</f>
        <v/>
      </c>
      <c r="D180" s="36" t="str">
        <f>IF(ISBLANK('A1'!G180),"",'A1'!G180)</f>
        <v/>
      </c>
      <c r="E180" s="228" t="str">
        <f>IF(ISBLANK('A1'!H180),"",'A1'!H180)</f>
        <v/>
      </c>
      <c r="F180" s="887"/>
      <c r="G180" s="209"/>
      <c r="H180" s="205"/>
      <c r="I180" s="206"/>
      <c r="J180" s="206"/>
      <c r="K180" s="206"/>
      <c r="L180" s="206"/>
      <c r="M180" s="207"/>
      <c r="N180" s="208"/>
      <c r="O180" s="207"/>
      <c r="P180" s="207"/>
      <c r="Q180" s="209"/>
      <c r="R180" s="370" t="str">
        <f>IF(SUM('A1'!I180,'A1'!L180:P180)=0,"",SUM('A1'!I180,'A1'!L180:P180))</f>
        <v/>
      </c>
      <c r="S180" s="468"/>
    </row>
    <row r="181" spans="1:19" ht="15" customHeight="1" x14ac:dyDescent="0.25">
      <c r="A181" s="227" t="str">
        <f>IF(ISBLANK('A1'!A181),"",'A1'!A181)</f>
        <v/>
      </c>
      <c r="B181" s="34" t="str">
        <f>IF(ISBLANK('A1'!B181),"",'A1'!B181)</f>
        <v/>
      </c>
      <c r="C181" s="35" t="str">
        <f>IF(ISBLANK('A1'!D181),"",'A1'!D181)</f>
        <v/>
      </c>
      <c r="D181" s="36" t="str">
        <f>IF(ISBLANK('A1'!G181),"",'A1'!G181)</f>
        <v/>
      </c>
      <c r="E181" s="228" t="str">
        <f>IF(ISBLANK('A1'!H181),"",'A1'!H181)</f>
        <v/>
      </c>
      <c r="F181" s="887"/>
      <c r="G181" s="209"/>
      <c r="H181" s="205"/>
      <c r="I181" s="206"/>
      <c r="J181" s="206"/>
      <c r="K181" s="206"/>
      <c r="L181" s="206"/>
      <c r="M181" s="207"/>
      <c r="N181" s="208"/>
      <c r="O181" s="207"/>
      <c r="P181" s="207"/>
      <c r="Q181" s="209"/>
      <c r="R181" s="370" t="str">
        <f>IF(SUM('A1'!I181,'A1'!L181:P181)=0,"",SUM('A1'!I181,'A1'!L181:P181))</f>
        <v/>
      </c>
      <c r="S181" s="468"/>
    </row>
    <row r="182" spans="1:19" ht="15" customHeight="1" x14ac:dyDescent="0.25">
      <c r="A182" s="227" t="str">
        <f>IF(ISBLANK('A1'!A182),"",'A1'!A182)</f>
        <v/>
      </c>
      <c r="B182" s="34" t="str">
        <f>IF(ISBLANK('A1'!B182),"",'A1'!B182)</f>
        <v/>
      </c>
      <c r="C182" s="35" t="str">
        <f>IF(ISBLANK('A1'!D182),"",'A1'!D182)</f>
        <v/>
      </c>
      <c r="D182" s="36" t="str">
        <f>IF(ISBLANK('A1'!G182),"",'A1'!G182)</f>
        <v/>
      </c>
      <c r="E182" s="228" t="str">
        <f>IF(ISBLANK('A1'!H182),"",'A1'!H182)</f>
        <v/>
      </c>
      <c r="F182" s="887"/>
      <c r="G182" s="209"/>
      <c r="H182" s="205"/>
      <c r="I182" s="206"/>
      <c r="J182" s="206"/>
      <c r="K182" s="206"/>
      <c r="L182" s="206"/>
      <c r="M182" s="207"/>
      <c r="N182" s="208"/>
      <c r="O182" s="207"/>
      <c r="P182" s="207"/>
      <c r="Q182" s="209"/>
      <c r="R182" s="370" t="str">
        <f>IF(SUM('A1'!I182,'A1'!L182:P182)=0,"",SUM('A1'!I182,'A1'!L182:P182))</f>
        <v/>
      </c>
      <c r="S182" s="468"/>
    </row>
    <row r="183" spans="1:19" ht="15" customHeight="1" x14ac:dyDescent="0.25">
      <c r="A183" s="227" t="str">
        <f>IF(ISBLANK('A1'!A183),"",'A1'!A183)</f>
        <v/>
      </c>
      <c r="B183" s="34" t="str">
        <f>IF(ISBLANK('A1'!B183),"",'A1'!B183)</f>
        <v/>
      </c>
      <c r="C183" s="35" t="str">
        <f>IF(ISBLANK('A1'!D183),"",'A1'!D183)</f>
        <v/>
      </c>
      <c r="D183" s="36" t="str">
        <f>IF(ISBLANK('A1'!G183),"",'A1'!G183)</f>
        <v/>
      </c>
      <c r="E183" s="228" t="str">
        <f>IF(ISBLANK('A1'!H183),"",'A1'!H183)</f>
        <v/>
      </c>
      <c r="F183" s="887"/>
      <c r="G183" s="209"/>
      <c r="H183" s="205"/>
      <c r="I183" s="206"/>
      <c r="J183" s="206"/>
      <c r="K183" s="206"/>
      <c r="L183" s="206"/>
      <c r="M183" s="207"/>
      <c r="N183" s="208"/>
      <c r="O183" s="207"/>
      <c r="P183" s="207"/>
      <c r="Q183" s="209"/>
      <c r="R183" s="370" t="str">
        <f>IF(SUM('A1'!I183,'A1'!L183:P183)=0,"",SUM('A1'!I183,'A1'!L183:P183))</f>
        <v/>
      </c>
      <c r="S183" s="468"/>
    </row>
    <row r="184" spans="1:19" ht="15" customHeight="1" x14ac:dyDescent="0.25">
      <c r="A184" s="227" t="str">
        <f>IF(ISBLANK('A1'!A184),"",'A1'!A184)</f>
        <v/>
      </c>
      <c r="B184" s="34" t="str">
        <f>IF(ISBLANK('A1'!B184),"",'A1'!B184)</f>
        <v/>
      </c>
      <c r="C184" s="35" t="str">
        <f>IF(ISBLANK('A1'!D184),"",'A1'!D184)</f>
        <v/>
      </c>
      <c r="D184" s="36" t="str">
        <f>IF(ISBLANK('A1'!G184),"",'A1'!G184)</f>
        <v/>
      </c>
      <c r="E184" s="228" t="str">
        <f>IF(ISBLANK('A1'!H184),"",'A1'!H184)</f>
        <v/>
      </c>
      <c r="F184" s="887"/>
      <c r="G184" s="209"/>
      <c r="H184" s="205"/>
      <c r="I184" s="206"/>
      <c r="J184" s="206"/>
      <c r="K184" s="206"/>
      <c r="L184" s="206"/>
      <c r="M184" s="207"/>
      <c r="N184" s="208"/>
      <c r="O184" s="207"/>
      <c r="P184" s="207"/>
      <c r="Q184" s="209"/>
      <c r="R184" s="370" t="str">
        <f>IF(SUM('A1'!I184,'A1'!L184:P184)=0,"",SUM('A1'!I184,'A1'!L184:P184))</f>
        <v/>
      </c>
      <c r="S184" s="468"/>
    </row>
    <row r="185" spans="1:19" ht="15" customHeight="1" x14ac:dyDescent="0.25">
      <c r="A185" s="227" t="str">
        <f>IF(ISBLANK('A1'!A185),"",'A1'!A185)</f>
        <v/>
      </c>
      <c r="B185" s="34" t="str">
        <f>IF(ISBLANK('A1'!B185),"",'A1'!B185)</f>
        <v/>
      </c>
      <c r="C185" s="35" t="str">
        <f>IF(ISBLANK('A1'!D185),"",'A1'!D185)</f>
        <v/>
      </c>
      <c r="D185" s="36" t="str">
        <f>IF(ISBLANK('A1'!G185),"",'A1'!G185)</f>
        <v/>
      </c>
      <c r="E185" s="228" t="str">
        <f>IF(ISBLANK('A1'!H185),"",'A1'!H185)</f>
        <v/>
      </c>
      <c r="F185" s="887"/>
      <c r="G185" s="209"/>
      <c r="H185" s="205"/>
      <c r="I185" s="206"/>
      <c r="J185" s="206"/>
      <c r="K185" s="206"/>
      <c r="L185" s="206"/>
      <c r="M185" s="207"/>
      <c r="N185" s="208"/>
      <c r="O185" s="207"/>
      <c r="P185" s="207"/>
      <c r="Q185" s="209"/>
      <c r="R185" s="370" t="str">
        <f>IF(SUM('A1'!I185,'A1'!L185:P185)=0,"",SUM('A1'!I185,'A1'!L185:P185))</f>
        <v/>
      </c>
      <c r="S185" s="468"/>
    </row>
    <row r="186" spans="1:19" ht="15" customHeight="1" x14ac:dyDescent="0.25">
      <c r="A186" s="227" t="str">
        <f>IF(ISBLANK('A1'!A186),"",'A1'!A186)</f>
        <v/>
      </c>
      <c r="B186" s="34" t="str">
        <f>IF(ISBLANK('A1'!B186),"",'A1'!B186)</f>
        <v/>
      </c>
      <c r="C186" s="35" t="str">
        <f>IF(ISBLANK('A1'!D186),"",'A1'!D186)</f>
        <v/>
      </c>
      <c r="D186" s="36" t="str">
        <f>IF(ISBLANK('A1'!G186),"",'A1'!G186)</f>
        <v/>
      </c>
      <c r="E186" s="228" t="str">
        <f>IF(ISBLANK('A1'!H186),"",'A1'!H186)</f>
        <v/>
      </c>
      <c r="F186" s="887"/>
      <c r="G186" s="209"/>
      <c r="H186" s="205"/>
      <c r="I186" s="206"/>
      <c r="J186" s="206"/>
      <c r="K186" s="206"/>
      <c r="L186" s="206"/>
      <c r="M186" s="207"/>
      <c r="N186" s="208"/>
      <c r="O186" s="207"/>
      <c r="P186" s="207"/>
      <c r="Q186" s="209"/>
      <c r="R186" s="370" t="str">
        <f>IF(SUM('A1'!I186,'A1'!L186:P186)=0,"",SUM('A1'!I186,'A1'!L186:P186))</f>
        <v/>
      </c>
      <c r="S186" s="468"/>
    </row>
    <row r="187" spans="1:19" ht="15" customHeight="1" x14ac:dyDescent="0.25">
      <c r="A187" s="227" t="str">
        <f>IF(ISBLANK('A1'!A187),"",'A1'!A187)</f>
        <v/>
      </c>
      <c r="B187" s="34" t="str">
        <f>IF(ISBLANK('A1'!B187),"",'A1'!B187)</f>
        <v/>
      </c>
      <c r="C187" s="35" t="str">
        <f>IF(ISBLANK('A1'!D187),"",'A1'!D187)</f>
        <v/>
      </c>
      <c r="D187" s="36" t="str">
        <f>IF(ISBLANK('A1'!G187),"",'A1'!G187)</f>
        <v/>
      </c>
      <c r="E187" s="228" t="str">
        <f>IF(ISBLANK('A1'!H187),"",'A1'!H187)</f>
        <v/>
      </c>
      <c r="F187" s="887"/>
      <c r="G187" s="209"/>
      <c r="H187" s="205"/>
      <c r="I187" s="206"/>
      <c r="J187" s="206"/>
      <c r="K187" s="206"/>
      <c r="L187" s="206"/>
      <c r="M187" s="207"/>
      <c r="N187" s="208"/>
      <c r="O187" s="207"/>
      <c r="P187" s="207"/>
      <c r="Q187" s="209"/>
      <c r="R187" s="370" t="str">
        <f>IF(SUM('A1'!I187,'A1'!L187:P187)=0,"",SUM('A1'!I187,'A1'!L187:P187))</f>
        <v/>
      </c>
      <c r="S187" s="468"/>
    </row>
    <row r="188" spans="1:19" ht="15" customHeight="1" x14ac:dyDescent="0.25">
      <c r="A188" s="227" t="str">
        <f>IF(ISBLANK('A1'!A188),"",'A1'!A188)</f>
        <v/>
      </c>
      <c r="B188" s="34" t="str">
        <f>IF(ISBLANK('A1'!B188),"",'A1'!B188)</f>
        <v/>
      </c>
      <c r="C188" s="35" t="str">
        <f>IF(ISBLANK('A1'!D188),"",'A1'!D188)</f>
        <v/>
      </c>
      <c r="D188" s="36" t="str">
        <f>IF(ISBLANK('A1'!G188),"",'A1'!G188)</f>
        <v/>
      </c>
      <c r="E188" s="228" t="str">
        <f>IF(ISBLANK('A1'!H188),"",'A1'!H188)</f>
        <v/>
      </c>
      <c r="F188" s="887"/>
      <c r="G188" s="209"/>
      <c r="H188" s="205"/>
      <c r="I188" s="206"/>
      <c r="J188" s="206"/>
      <c r="K188" s="206"/>
      <c r="L188" s="206"/>
      <c r="M188" s="207"/>
      <c r="N188" s="208"/>
      <c r="O188" s="207"/>
      <c r="P188" s="207"/>
      <c r="Q188" s="209"/>
      <c r="R188" s="370" t="str">
        <f>IF(SUM('A1'!I188,'A1'!L188:P188)=0,"",SUM('A1'!I188,'A1'!L188:P188))</f>
        <v/>
      </c>
      <c r="S188" s="468"/>
    </row>
    <row r="189" spans="1:19" ht="15" customHeight="1" x14ac:dyDescent="0.25">
      <c r="A189" s="227" t="str">
        <f>IF(ISBLANK('A1'!A189),"",'A1'!A189)</f>
        <v/>
      </c>
      <c r="B189" s="34" t="str">
        <f>IF(ISBLANK('A1'!B189),"",'A1'!B189)</f>
        <v/>
      </c>
      <c r="C189" s="35" t="str">
        <f>IF(ISBLANK('A1'!D189),"",'A1'!D189)</f>
        <v/>
      </c>
      <c r="D189" s="36" t="str">
        <f>IF(ISBLANK('A1'!G189),"",'A1'!G189)</f>
        <v/>
      </c>
      <c r="E189" s="228" t="str">
        <f>IF(ISBLANK('A1'!H189),"",'A1'!H189)</f>
        <v/>
      </c>
      <c r="F189" s="887"/>
      <c r="G189" s="209"/>
      <c r="H189" s="205"/>
      <c r="I189" s="206"/>
      <c r="J189" s="206"/>
      <c r="K189" s="206"/>
      <c r="L189" s="206"/>
      <c r="M189" s="207"/>
      <c r="N189" s="208"/>
      <c r="O189" s="207"/>
      <c r="P189" s="207"/>
      <c r="Q189" s="209"/>
      <c r="R189" s="370" t="str">
        <f>IF(SUM('A1'!I189,'A1'!L189:P189)=0,"",SUM('A1'!I189,'A1'!L189:P189))</f>
        <v/>
      </c>
      <c r="S189" s="468"/>
    </row>
    <row r="190" spans="1:19" ht="15" customHeight="1" x14ac:dyDescent="0.25">
      <c r="A190" s="227" t="str">
        <f>IF(ISBLANK('A1'!A190),"",'A1'!A190)</f>
        <v/>
      </c>
      <c r="B190" s="34" t="str">
        <f>IF(ISBLANK('A1'!B190),"",'A1'!B190)</f>
        <v/>
      </c>
      <c r="C190" s="35" t="str">
        <f>IF(ISBLANK('A1'!D190),"",'A1'!D190)</f>
        <v/>
      </c>
      <c r="D190" s="36" t="str">
        <f>IF(ISBLANK('A1'!G190),"",'A1'!G190)</f>
        <v/>
      </c>
      <c r="E190" s="228" t="str">
        <f>IF(ISBLANK('A1'!H190),"",'A1'!H190)</f>
        <v/>
      </c>
      <c r="F190" s="887"/>
      <c r="G190" s="209"/>
      <c r="H190" s="205"/>
      <c r="I190" s="206"/>
      <c r="J190" s="206"/>
      <c r="K190" s="206"/>
      <c r="L190" s="206"/>
      <c r="M190" s="207"/>
      <c r="N190" s="208"/>
      <c r="O190" s="207"/>
      <c r="P190" s="207"/>
      <c r="Q190" s="209"/>
      <c r="R190" s="370" t="str">
        <f>IF(SUM('A1'!I190,'A1'!L190:P190)=0,"",SUM('A1'!I190,'A1'!L190:P190))</f>
        <v/>
      </c>
      <c r="S190" s="468"/>
    </row>
    <row r="191" spans="1:19" ht="15" customHeight="1" x14ac:dyDescent="0.25">
      <c r="A191" s="227" t="str">
        <f>IF(ISBLANK('A1'!A191),"",'A1'!A191)</f>
        <v/>
      </c>
      <c r="B191" s="34" t="str">
        <f>IF(ISBLANK('A1'!B191),"",'A1'!B191)</f>
        <v/>
      </c>
      <c r="C191" s="35" t="str">
        <f>IF(ISBLANK('A1'!D191),"",'A1'!D191)</f>
        <v/>
      </c>
      <c r="D191" s="36" t="str">
        <f>IF(ISBLANK('A1'!G191),"",'A1'!G191)</f>
        <v/>
      </c>
      <c r="E191" s="228" t="str">
        <f>IF(ISBLANK('A1'!H191),"",'A1'!H191)</f>
        <v/>
      </c>
      <c r="F191" s="887"/>
      <c r="G191" s="209"/>
      <c r="H191" s="205"/>
      <c r="I191" s="206"/>
      <c r="J191" s="206"/>
      <c r="K191" s="206"/>
      <c r="L191" s="206"/>
      <c r="M191" s="207"/>
      <c r="N191" s="208"/>
      <c r="O191" s="207"/>
      <c r="P191" s="207"/>
      <c r="Q191" s="209"/>
      <c r="R191" s="370" t="str">
        <f>IF(SUM('A1'!I191,'A1'!L191:P191)=0,"",SUM('A1'!I191,'A1'!L191:P191))</f>
        <v/>
      </c>
      <c r="S191" s="468"/>
    </row>
    <row r="192" spans="1:19" ht="15" customHeight="1" x14ac:dyDescent="0.25">
      <c r="A192" s="227" t="str">
        <f>IF(ISBLANK('A1'!A192),"",'A1'!A192)</f>
        <v/>
      </c>
      <c r="B192" s="34" t="str">
        <f>IF(ISBLANK('A1'!B192),"",'A1'!B192)</f>
        <v/>
      </c>
      <c r="C192" s="35" t="str">
        <f>IF(ISBLANK('A1'!D192),"",'A1'!D192)</f>
        <v/>
      </c>
      <c r="D192" s="36" t="str">
        <f>IF(ISBLANK('A1'!G192),"",'A1'!G192)</f>
        <v/>
      </c>
      <c r="E192" s="228" t="str">
        <f>IF(ISBLANK('A1'!H192),"",'A1'!H192)</f>
        <v/>
      </c>
      <c r="F192" s="887"/>
      <c r="G192" s="209"/>
      <c r="H192" s="205"/>
      <c r="I192" s="206"/>
      <c r="J192" s="206"/>
      <c r="K192" s="206"/>
      <c r="L192" s="206"/>
      <c r="M192" s="207"/>
      <c r="N192" s="208"/>
      <c r="O192" s="207"/>
      <c r="P192" s="207"/>
      <c r="Q192" s="209"/>
      <c r="R192" s="370" t="str">
        <f>IF(SUM('A1'!I192,'A1'!L192:P192)=0,"",SUM('A1'!I192,'A1'!L192:P192))</f>
        <v/>
      </c>
      <c r="S192" s="468"/>
    </row>
    <row r="193" spans="1:19" ht="15" customHeight="1" x14ac:dyDescent="0.25">
      <c r="A193" s="227" t="str">
        <f>IF(ISBLANK('A1'!A193),"",'A1'!A193)</f>
        <v/>
      </c>
      <c r="B193" s="34" t="str">
        <f>IF(ISBLANK('A1'!B193),"",'A1'!B193)</f>
        <v/>
      </c>
      <c r="C193" s="35" t="str">
        <f>IF(ISBLANK('A1'!D193),"",'A1'!D193)</f>
        <v/>
      </c>
      <c r="D193" s="36" t="str">
        <f>IF(ISBLANK('A1'!G193),"",'A1'!G193)</f>
        <v/>
      </c>
      <c r="E193" s="228" t="str">
        <f>IF(ISBLANK('A1'!H193),"",'A1'!H193)</f>
        <v/>
      </c>
      <c r="F193" s="887"/>
      <c r="G193" s="209"/>
      <c r="H193" s="205"/>
      <c r="I193" s="206"/>
      <c r="J193" s="206"/>
      <c r="K193" s="206"/>
      <c r="L193" s="206"/>
      <c r="M193" s="207"/>
      <c r="N193" s="208"/>
      <c r="O193" s="207"/>
      <c r="P193" s="207"/>
      <c r="Q193" s="209"/>
      <c r="R193" s="370" t="str">
        <f>IF(SUM('A1'!I193,'A1'!L193:P193)=0,"",SUM('A1'!I193,'A1'!L193:P193))</f>
        <v/>
      </c>
      <c r="S193" s="468"/>
    </row>
    <row r="194" spans="1:19" ht="15" customHeight="1" x14ac:dyDescent="0.25">
      <c r="A194" s="227" t="str">
        <f>IF(ISBLANK('A1'!A194),"",'A1'!A194)</f>
        <v/>
      </c>
      <c r="B194" s="34" t="str">
        <f>IF(ISBLANK('A1'!B194),"",'A1'!B194)</f>
        <v/>
      </c>
      <c r="C194" s="35" t="str">
        <f>IF(ISBLANK('A1'!D194),"",'A1'!D194)</f>
        <v/>
      </c>
      <c r="D194" s="36" t="str">
        <f>IF(ISBLANK('A1'!G194),"",'A1'!G194)</f>
        <v/>
      </c>
      <c r="E194" s="228" t="str">
        <f>IF(ISBLANK('A1'!H194),"",'A1'!H194)</f>
        <v/>
      </c>
      <c r="F194" s="887"/>
      <c r="G194" s="209"/>
      <c r="H194" s="205"/>
      <c r="I194" s="206"/>
      <c r="J194" s="206"/>
      <c r="K194" s="206"/>
      <c r="L194" s="206"/>
      <c r="M194" s="207"/>
      <c r="N194" s="208"/>
      <c r="O194" s="207"/>
      <c r="P194" s="207"/>
      <c r="Q194" s="209"/>
      <c r="R194" s="370" t="str">
        <f>IF(SUM('A1'!I194,'A1'!L194:P194)=0,"",SUM('A1'!I194,'A1'!L194:P194))</f>
        <v/>
      </c>
      <c r="S194" s="468"/>
    </row>
    <row r="195" spans="1:19" ht="15" customHeight="1" x14ac:dyDescent="0.25">
      <c r="A195" s="227" t="str">
        <f>IF(ISBLANK('A1'!A195),"",'A1'!A195)</f>
        <v/>
      </c>
      <c r="B195" s="34" t="str">
        <f>IF(ISBLANK('A1'!B195),"",'A1'!B195)</f>
        <v/>
      </c>
      <c r="C195" s="35" t="str">
        <f>IF(ISBLANK('A1'!D195),"",'A1'!D195)</f>
        <v/>
      </c>
      <c r="D195" s="36" t="str">
        <f>IF(ISBLANK('A1'!G195),"",'A1'!G195)</f>
        <v/>
      </c>
      <c r="E195" s="228" t="str">
        <f>IF(ISBLANK('A1'!H195),"",'A1'!H195)</f>
        <v/>
      </c>
      <c r="F195" s="887"/>
      <c r="G195" s="209"/>
      <c r="H195" s="205"/>
      <c r="I195" s="206"/>
      <c r="J195" s="206"/>
      <c r="K195" s="206"/>
      <c r="L195" s="206"/>
      <c r="M195" s="207"/>
      <c r="N195" s="208"/>
      <c r="O195" s="207"/>
      <c r="P195" s="207"/>
      <c r="Q195" s="209"/>
      <c r="R195" s="370" t="str">
        <f>IF(SUM('A1'!I195,'A1'!L195:P195)=0,"",SUM('A1'!I195,'A1'!L195:P195))</f>
        <v/>
      </c>
      <c r="S195" s="468"/>
    </row>
    <row r="196" spans="1:19" ht="15" customHeight="1" thickBot="1" x14ac:dyDescent="0.3">
      <c r="A196" s="229" t="str">
        <f>IF(ISBLANK('A1'!A196),"",'A1'!A196)</f>
        <v/>
      </c>
      <c r="B196" s="37" t="str">
        <f>IF(ISBLANK('A1'!B196),"",'A1'!B196)</f>
        <v/>
      </c>
      <c r="C196" s="38" t="str">
        <f>IF(ISBLANK('A1'!D196),"",'A1'!D196)</f>
        <v/>
      </c>
      <c r="D196" s="39" t="str">
        <f>IF(ISBLANK('A1'!G196),"",'A1'!G196)</f>
        <v/>
      </c>
      <c r="E196" s="230" t="str">
        <f>IF(ISBLANK('A1'!H196),"",'A1'!H196)</f>
        <v/>
      </c>
      <c r="F196" s="888"/>
      <c r="G196" s="214"/>
      <c r="H196" s="210"/>
      <c r="I196" s="211"/>
      <c r="J196" s="211"/>
      <c r="K196" s="211"/>
      <c r="L196" s="211"/>
      <c r="M196" s="212"/>
      <c r="N196" s="213"/>
      <c r="O196" s="212"/>
      <c r="P196" s="212"/>
      <c r="Q196" s="214"/>
      <c r="R196" s="371" t="str">
        <f>IF(SUM('A1'!I196,'A1'!L196:P196)=0,"",SUM('A1'!I196,'A1'!L196:P196))</f>
        <v/>
      </c>
      <c r="S196" s="469"/>
    </row>
  </sheetData>
  <sheetProtection algorithmName="SHA-512" hashValue="g5ayd3d0T/xgseyVWhXcHvdfcmLuAN5YYj2ZLNejO0BVikwGyBUw6EL6k1/xOirTz6u5zPuTrTynFWukq+QVmw==" saltValue="4TFtSkYcsjRAL4/0vbeI9Q==" spinCount="100000" sheet="1" objects="1" scenarios="1"/>
  <mergeCells count="17">
    <mergeCell ref="Q13:Q14"/>
    <mergeCell ref="N12:Q12"/>
    <mergeCell ref="R12:S12"/>
    <mergeCell ref="R13:R14"/>
    <mergeCell ref="S13:S14"/>
    <mergeCell ref="P13:P14"/>
    <mergeCell ref="A9:E9"/>
    <mergeCell ref="A10:E10"/>
    <mergeCell ref="B12:C12"/>
    <mergeCell ref="D12:D15"/>
    <mergeCell ref="E12:E15"/>
    <mergeCell ref="A13:A15"/>
    <mergeCell ref="F12:M12"/>
    <mergeCell ref="H13:M13"/>
    <mergeCell ref="N13:N14"/>
    <mergeCell ref="O13:O14"/>
    <mergeCell ref="F13:G13"/>
  </mergeCells>
  <dataValidations count="2">
    <dataValidation type="whole" operator="greaterThanOrEqual" allowBlank="1" showInputMessage="1" showErrorMessage="1" error="Please enter a whole number greater than or equal to 0." sqref="F17:Q196" xr:uid="{00000000-0002-0000-0500-000000000000}">
      <formula1>0</formula1>
    </dataValidation>
    <dataValidation type="decimal" allowBlank="1" showInputMessage="1" showErrorMessage="1" error="Please enter a percentage between 0.0% and 100.0%." sqref="S17:S196" xr:uid="{00000000-0002-0000-0500-000001000000}">
      <formula1>0</formula1>
      <formula2>1</formula2>
    </dataValidation>
  </dataValidations>
  <pageMargins left="0.7" right="0.7" top="0.75" bottom="0.75" header="0.3" footer="0.3"/>
  <pageSetup paperSize="5" scale="62"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pageSetUpPr fitToPage="1"/>
  </sheetPr>
  <dimension ref="A1:U67"/>
  <sheetViews>
    <sheetView zoomScaleNormal="100" workbookViewId="0">
      <selection activeCell="I26" sqref="I26"/>
    </sheetView>
  </sheetViews>
  <sheetFormatPr defaultColWidth="9.140625" defaultRowHeight="15" x14ac:dyDescent="0.25"/>
  <cols>
    <col min="1" max="1" width="13.7109375" style="87" customWidth="1"/>
    <col min="2" max="2" width="10.7109375" style="87" customWidth="1"/>
    <col min="3" max="3" width="2.85546875" style="176" customWidth="1"/>
    <col min="4" max="4" width="10.7109375" style="87" customWidth="1"/>
    <col min="5" max="5" width="9.140625" style="87" customWidth="1"/>
    <col min="6" max="9" width="10.7109375" style="87" customWidth="1"/>
    <col min="10" max="10" width="2.85546875" style="87" customWidth="1"/>
    <col min="11" max="13" width="10.7109375" style="87" customWidth="1"/>
    <col min="14" max="14" width="9.140625" style="87"/>
    <col min="15" max="15" width="40.7109375" style="87" customWidth="1"/>
    <col min="16" max="21" width="10.7109375" style="87" customWidth="1"/>
    <col min="22" max="16384" width="9.140625" style="87"/>
  </cols>
  <sheetData>
    <row r="1" spans="1:21" s="85" customFormat="1" ht="15" customHeight="1" x14ac:dyDescent="0.25">
      <c r="C1" s="173"/>
    </row>
    <row r="2" spans="1:21" s="85" customFormat="1" ht="15" customHeight="1" x14ac:dyDescent="0.25">
      <c r="C2" s="173"/>
    </row>
    <row r="3" spans="1:21" s="85" customFormat="1" ht="15" customHeight="1" x14ac:dyDescent="0.25">
      <c r="C3" s="173"/>
    </row>
    <row r="4" spans="1:21" s="85" customFormat="1" ht="15" customHeight="1" x14ac:dyDescent="0.25">
      <c r="C4" s="173"/>
    </row>
    <row r="5" spans="1:21" s="85" customFormat="1" ht="15" customHeight="1" x14ac:dyDescent="0.25">
      <c r="C5" s="173"/>
    </row>
    <row r="6" spans="1:21" s="85" customFormat="1" ht="15" customHeight="1" x14ac:dyDescent="0.25">
      <c r="C6" s="173"/>
    </row>
    <row r="7" spans="1:21" s="85" customFormat="1" ht="15" customHeight="1" x14ac:dyDescent="0.25">
      <c r="C7" s="173"/>
    </row>
    <row r="8" spans="1:21" s="85" customFormat="1" ht="15" customHeight="1" x14ac:dyDescent="0.25">
      <c r="C8" s="173"/>
    </row>
    <row r="9" spans="1:21" ht="18.75" x14ac:dyDescent="0.25">
      <c r="A9" s="1118" t="s">
        <v>193</v>
      </c>
      <c r="B9" s="1118"/>
      <c r="C9" s="1118"/>
      <c r="D9" s="1118"/>
      <c r="E9" s="1118"/>
      <c r="F9" s="1118"/>
      <c r="G9" s="1118"/>
      <c r="H9" s="1118"/>
      <c r="I9" s="1118"/>
      <c r="J9" s="1118"/>
      <c r="K9" s="1118"/>
      <c r="L9" s="1118"/>
      <c r="M9" s="1118"/>
      <c r="N9" s="86"/>
      <c r="O9" s="86"/>
      <c r="P9" s="86"/>
      <c r="Q9" s="86"/>
      <c r="R9" s="86"/>
      <c r="S9" s="86"/>
      <c r="T9" s="86"/>
      <c r="U9" s="86"/>
    </row>
    <row r="10" spans="1:21" ht="18.75" x14ac:dyDescent="0.25">
      <c r="A10" s="1118" t="s">
        <v>618</v>
      </c>
      <c r="B10" s="1118"/>
      <c r="C10" s="1118"/>
      <c r="D10" s="1118"/>
      <c r="E10" s="1118"/>
      <c r="F10" s="1118"/>
      <c r="G10" s="1118"/>
      <c r="H10" s="1118"/>
      <c r="I10" s="1118"/>
      <c r="J10" s="1118"/>
      <c r="K10" s="1118"/>
      <c r="L10" s="1118"/>
      <c r="M10" s="1118"/>
      <c r="N10" s="86"/>
      <c r="O10" s="86"/>
      <c r="P10" s="86"/>
      <c r="Q10" s="86"/>
      <c r="R10" s="86"/>
      <c r="S10" s="86"/>
      <c r="T10" s="86"/>
      <c r="U10" s="86"/>
    </row>
    <row r="11" spans="1:21" x14ac:dyDescent="0.25">
      <c r="A11" s="86"/>
      <c r="B11" s="86"/>
      <c r="C11" s="174"/>
      <c r="D11" s="86"/>
      <c r="E11" s="86"/>
      <c r="F11" s="86"/>
      <c r="G11" s="86"/>
      <c r="H11" s="86"/>
      <c r="I11" s="86"/>
      <c r="J11" s="86"/>
      <c r="K11" s="86"/>
      <c r="L11" s="86"/>
      <c r="M11" s="86"/>
      <c r="N11" s="86"/>
      <c r="O11" s="86"/>
      <c r="P11" s="86"/>
      <c r="Q11" s="86"/>
      <c r="R11" s="86"/>
      <c r="S11" s="86"/>
      <c r="T11" s="86"/>
      <c r="U11" s="86"/>
    </row>
    <row r="12" spans="1:21" ht="45" customHeight="1" thickBot="1" x14ac:dyDescent="0.3">
      <c r="A12" s="1119" t="s">
        <v>782</v>
      </c>
      <c r="B12" s="1119"/>
      <c r="C12" s="1119"/>
      <c r="D12" s="1119"/>
      <c r="E12" s="86"/>
      <c r="F12" s="1119" t="s">
        <v>783</v>
      </c>
      <c r="G12" s="1119"/>
      <c r="H12" s="1119"/>
      <c r="I12" s="1119"/>
      <c r="J12" s="1119"/>
      <c r="K12" s="1119"/>
      <c r="L12" s="1119"/>
      <c r="M12" s="1119"/>
      <c r="N12" s="86"/>
      <c r="O12" s="1119" t="s">
        <v>784</v>
      </c>
      <c r="P12" s="1120"/>
      <c r="Q12" s="1120"/>
      <c r="R12" s="1120"/>
      <c r="S12" s="1120"/>
      <c r="T12" s="1120"/>
      <c r="U12" s="1120"/>
    </row>
    <row r="13" spans="1:21" x14ac:dyDescent="0.25">
      <c r="A13" s="1113"/>
      <c r="B13" s="1111" t="s">
        <v>167</v>
      </c>
      <c r="C13" s="175"/>
      <c r="D13" s="1111" t="s">
        <v>329</v>
      </c>
      <c r="E13" s="86"/>
      <c r="F13" s="1111"/>
      <c r="G13" s="1115" t="s">
        <v>167</v>
      </c>
      <c r="H13" s="1116"/>
      <c r="I13" s="1117"/>
      <c r="J13" s="86"/>
      <c r="K13" s="1115" t="s">
        <v>329</v>
      </c>
      <c r="L13" s="1116"/>
      <c r="M13" s="1117"/>
      <c r="N13" s="86"/>
      <c r="O13" s="405" t="s">
        <v>439</v>
      </c>
      <c r="P13" s="1115" t="s">
        <v>327</v>
      </c>
      <c r="Q13" s="1116"/>
      <c r="R13" s="1117"/>
      <c r="S13" s="1115" t="s">
        <v>328</v>
      </c>
      <c r="T13" s="1117"/>
      <c r="U13" s="1111" t="s">
        <v>319</v>
      </c>
    </row>
    <row r="14" spans="1:21" ht="26.25" thickBot="1" x14ac:dyDescent="0.3">
      <c r="A14" s="1114"/>
      <c r="B14" s="1112"/>
      <c r="C14" s="175"/>
      <c r="D14" s="1112"/>
      <c r="E14" s="86"/>
      <c r="F14" s="1112"/>
      <c r="G14" s="170" t="s">
        <v>171</v>
      </c>
      <c r="H14" s="486" t="s">
        <v>170</v>
      </c>
      <c r="I14" s="489" t="s">
        <v>477</v>
      </c>
      <c r="J14" s="86"/>
      <c r="K14" s="170" t="s">
        <v>171</v>
      </c>
      <c r="L14" s="486" t="s">
        <v>170</v>
      </c>
      <c r="M14" s="489" t="s">
        <v>477</v>
      </c>
      <c r="N14" s="86"/>
      <c r="O14" s="427" t="s">
        <v>440</v>
      </c>
      <c r="P14" s="167" t="s">
        <v>322</v>
      </c>
      <c r="Q14" s="171" t="s">
        <v>323</v>
      </c>
      <c r="R14" s="172" t="s">
        <v>324</v>
      </c>
      <c r="S14" s="29" t="s">
        <v>363</v>
      </c>
      <c r="T14" s="172" t="s">
        <v>326</v>
      </c>
      <c r="U14" s="1112"/>
    </row>
    <row r="15" spans="1:21" x14ac:dyDescent="0.25">
      <c r="A15" s="345" t="s">
        <v>293</v>
      </c>
      <c r="B15" s="308"/>
      <c r="C15" s="309"/>
      <c r="D15" s="349"/>
      <c r="E15" s="86"/>
      <c r="F15" s="51" t="s">
        <v>320</v>
      </c>
      <c r="G15" s="312"/>
      <c r="H15" s="487"/>
      <c r="I15" s="313"/>
      <c r="J15" s="314"/>
      <c r="K15" s="312"/>
      <c r="L15" s="487"/>
      <c r="M15" s="313"/>
      <c r="N15" s="86"/>
      <c r="O15" s="168" t="s">
        <v>237</v>
      </c>
      <c r="P15" s="315"/>
      <c r="Q15" s="324"/>
      <c r="R15" s="325"/>
      <c r="S15" s="315"/>
      <c r="T15" s="325"/>
      <c r="U15" s="343">
        <f t="shared" ref="U15:U16" si="0">SUM(P15:T15)</f>
        <v>0</v>
      </c>
    </row>
    <row r="16" spans="1:21" x14ac:dyDescent="0.25">
      <c r="A16" s="346" t="s">
        <v>294</v>
      </c>
      <c r="B16" s="310"/>
      <c r="C16" s="309"/>
      <c r="D16" s="310"/>
      <c r="E16" s="86"/>
      <c r="F16" s="168">
        <v>20</v>
      </c>
      <c r="G16" s="315"/>
      <c r="H16" s="324"/>
      <c r="I16" s="316"/>
      <c r="J16" s="314"/>
      <c r="K16" s="315"/>
      <c r="L16" s="324"/>
      <c r="M16" s="316"/>
      <c r="N16" s="86"/>
      <c r="O16" s="169" t="s">
        <v>325</v>
      </c>
      <c r="P16" s="317"/>
      <c r="Q16" s="432"/>
      <c r="R16" s="433"/>
      <c r="S16" s="317"/>
      <c r="T16" s="433"/>
      <c r="U16" s="434">
        <f t="shared" si="0"/>
        <v>0</v>
      </c>
    </row>
    <row r="17" spans="1:21" x14ac:dyDescent="0.25">
      <c r="A17" s="346" t="s">
        <v>295</v>
      </c>
      <c r="B17" s="310"/>
      <c r="C17" s="309"/>
      <c r="D17" s="310"/>
      <c r="E17" s="86"/>
      <c r="F17" s="168">
        <v>21</v>
      </c>
      <c r="G17" s="315"/>
      <c r="H17" s="324"/>
      <c r="I17" s="316"/>
      <c r="J17" s="314"/>
      <c r="K17" s="315"/>
      <c r="L17" s="324"/>
      <c r="M17" s="316"/>
      <c r="N17" s="86"/>
      <c r="O17" s="407" t="s">
        <v>441</v>
      </c>
      <c r="P17" s="1109"/>
      <c r="Q17" s="1034"/>
      <c r="R17" s="1110"/>
      <c r="S17" s="428"/>
      <c r="T17" s="429"/>
      <c r="U17" s="326">
        <f>SUM(P17:T17)</f>
        <v>0</v>
      </c>
    </row>
    <row r="18" spans="1:21" x14ac:dyDescent="0.25">
      <c r="A18" s="346" t="s">
        <v>296</v>
      </c>
      <c r="B18" s="310"/>
      <c r="C18" s="309"/>
      <c r="D18" s="310"/>
      <c r="E18" s="86"/>
      <c r="F18" s="168">
        <v>22</v>
      </c>
      <c r="G18" s="315"/>
      <c r="H18" s="324"/>
      <c r="I18" s="316"/>
      <c r="J18" s="314"/>
      <c r="K18" s="315"/>
      <c r="L18" s="324"/>
      <c r="M18" s="316"/>
      <c r="N18" s="86"/>
      <c r="O18" s="454" t="s">
        <v>442</v>
      </c>
      <c r="P18" s="1109"/>
      <c r="Q18" s="1034"/>
      <c r="R18" s="1110"/>
      <c r="S18" s="428"/>
      <c r="T18" s="429"/>
      <c r="U18" s="326">
        <f>SUM(P18:T18)</f>
        <v>0</v>
      </c>
    </row>
    <row r="19" spans="1:21" ht="15.75" thickBot="1" x14ac:dyDescent="0.3">
      <c r="A19" s="346" t="s">
        <v>297</v>
      </c>
      <c r="B19" s="310"/>
      <c r="C19" s="309"/>
      <c r="D19" s="310"/>
      <c r="E19" s="86"/>
      <c r="F19" s="168">
        <v>23</v>
      </c>
      <c r="G19" s="315"/>
      <c r="H19" s="324"/>
      <c r="I19" s="316"/>
      <c r="J19" s="314"/>
      <c r="K19" s="315"/>
      <c r="L19" s="324"/>
      <c r="M19" s="316"/>
      <c r="N19" s="86"/>
      <c r="O19" s="464" t="s">
        <v>466</v>
      </c>
      <c r="P19" s="1107"/>
      <c r="Q19" s="1049"/>
      <c r="R19" s="1108"/>
      <c r="S19" s="430"/>
      <c r="T19" s="431"/>
      <c r="U19" s="327">
        <f>SUM(P19:T19)</f>
        <v>0</v>
      </c>
    </row>
    <row r="20" spans="1:21" x14ac:dyDescent="0.25">
      <c r="A20" s="346" t="s">
        <v>298</v>
      </c>
      <c r="B20" s="310"/>
      <c r="C20" s="309"/>
      <c r="D20" s="310"/>
      <c r="E20" s="86"/>
      <c r="F20" s="168">
        <v>24</v>
      </c>
      <c r="G20" s="315"/>
      <c r="H20" s="324"/>
      <c r="I20" s="316"/>
      <c r="J20" s="314"/>
      <c r="K20" s="315"/>
      <c r="L20" s="324"/>
      <c r="M20" s="316"/>
      <c r="N20" s="86"/>
      <c r="O20" s="86"/>
      <c r="P20" s="86"/>
      <c r="Q20" s="86"/>
      <c r="R20" s="86"/>
      <c r="S20" s="86"/>
      <c r="T20" s="86"/>
      <c r="U20" s="86"/>
    </row>
    <row r="21" spans="1:21" x14ac:dyDescent="0.25">
      <c r="A21" s="346" t="s">
        <v>299</v>
      </c>
      <c r="B21" s="310"/>
      <c r="C21" s="309"/>
      <c r="D21" s="310"/>
      <c r="E21" s="86"/>
      <c r="F21" s="168">
        <v>25</v>
      </c>
      <c r="G21" s="315"/>
      <c r="H21" s="324"/>
      <c r="I21" s="316"/>
      <c r="J21" s="314"/>
      <c r="K21" s="315"/>
      <c r="L21" s="324"/>
      <c r="M21" s="316"/>
      <c r="N21" s="86"/>
      <c r="O21" s="86"/>
      <c r="P21" s="86"/>
      <c r="Q21" s="86"/>
      <c r="R21" s="86"/>
      <c r="S21" s="86"/>
      <c r="T21" s="588"/>
      <c r="U21" s="588"/>
    </row>
    <row r="22" spans="1:21" ht="15" customHeight="1" x14ac:dyDescent="0.25">
      <c r="A22" s="346" t="s">
        <v>300</v>
      </c>
      <c r="B22" s="310"/>
      <c r="C22" s="309"/>
      <c r="D22" s="310"/>
      <c r="E22" s="86"/>
      <c r="F22" s="168">
        <v>26</v>
      </c>
      <c r="G22" s="315"/>
      <c r="H22" s="324"/>
      <c r="I22" s="316"/>
      <c r="J22" s="314"/>
      <c r="K22" s="315"/>
      <c r="L22" s="324"/>
      <c r="M22" s="316"/>
      <c r="N22" s="86"/>
      <c r="O22" s="86"/>
      <c r="P22" s="86"/>
      <c r="Q22" s="86"/>
      <c r="R22" s="86"/>
      <c r="S22" s="86"/>
      <c r="T22" s="588"/>
      <c r="U22" s="588"/>
    </row>
    <row r="23" spans="1:21" x14ac:dyDescent="0.25">
      <c r="A23" s="346" t="s">
        <v>301</v>
      </c>
      <c r="B23" s="310"/>
      <c r="C23" s="309"/>
      <c r="D23" s="310"/>
      <c r="E23" s="86"/>
      <c r="F23" s="168">
        <v>27</v>
      </c>
      <c r="G23" s="315"/>
      <c r="H23" s="324"/>
      <c r="I23" s="316"/>
      <c r="J23" s="314"/>
      <c r="K23" s="315"/>
      <c r="L23" s="324"/>
      <c r="M23" s="316"/>
      <c r="N23" s="86"/>
      <c r="O23" s="86"/>
      <c r="P23" s="86"/>
      <c r="Q23" s="86"/>
      <c r="R23" s="86"/>
      <c r="S23" s="86"/>
      <c r="T23" s="588"/>
      <c r="U23" s="588"/>
    </row>
    <row r="24" spans="1:21" x14ac:dyDescent="0.25">
      <c r="A24" s="346" t="s">
        <v>302</v>
      </c>
      <c r="B24" s="310"/>
      <c r="C24" s="309"/>
      <c r="D24" s="310"/>
      <c r="E24" s="86"/>
      <c r="F24" s="168">
        <v>28</v>
      </c>
      <c r="G24" s="315"/>
      <c r="H24" s="324"/>
      <c r="I24" s="316"/>
      <c r="J24" s="314"/>
      <c r="K24" s="315"/>
      <c r="L24" s="324"/>
      <c r="M24" s="316"/>
      <c r="N24" s="86"/>
      <c r="O24" s="86"/>
      <c r="P24" s="86"/>
      <c r="Q24" s="86"/>
      <c r="R24" s="86"/>
      <c r="S24" s="86"/>
      <c r="T24" s="588"/>
      <c r="U24" s="588"/>
    </row>
    <row r="25" spans="1:21" x14ac:dyDescent="0.25">
      <c r="A25" s="346" t="s">
        <v>303</v>
      </c>
      <c r="B25" s="310"/>
      <c r="C25" s="309"/>
      <c r="D25" s="310"/>
      <c r="E25" s="86"/>
      <c r="F25" s="168">
        <v>29</v>
      </c>
      <c r="G25" s="315"/>
      <c r="H25" s="324"/>
      <c r="I25" s="316"/>
      <c r="J25" s="314"/>
      <c r="K25" s="315"/>
      <c r="L25" s="324"/>
      <c r="M25" s="316"/>
      <c r="N25" s="86"/>
      <c r="O25" s="86"/>
      <c r="P25" s="86"/>
      <c r="Q25" s="86"/>
      <c r="R25" s="86"/>
      <c r="S25" s="86"/>
      <c r="T25" s="588"/>
      <c r="U25" s="588"/>
    </row>
    <row r="26" spans="1:21" x14ac:dyDescent="0.25">
      <c r="A26" s="346" t="s">
        <v>304</v>
      </c>
      <c r="B26" s="310"/>
      <c r="C26" s="309"/>
      <c r="D26" s="310"/>
      <c r="E26" s="86"/>
      <c r="F26" s="168">
        <v>30</v>
      </c>
      <c r="G26" s="315"/>
      <c r="H26" s="324"/>
      <c r="I26" s="316"/>
      <c r="J26" s="314"/>
      <c r="K26" s="315"/>
      <c r="L26" s="324"/>
      <c r="M26" s="316"/>
      <c r="N26" s="86"/>
      <c r="O26" s="86"/>
      <c r="P26" s="86"/>
      <c r="Q26" s="86"/>
      <c r="R26" s="86"/>
      <c r="S26" s="86"/>
      <c r="T26" s="588"/>
      <c r="U26" s="588"/>
    </row>
    <row r="27" spans="1:21" x14ac:dyDescent="0.25">
      <c r="A27" s="346" t="s">
        <v>305</v>
      </c>
      <c r="B27" s="310"/>
      <c r="C27" s="309"/>
      <c r="D27" s="310"/>
      <c r="E27" s="86"/>
      <c r="F27" s="168">
        <v>31</v>
      </c>
      <c r="G27" s="315"/>
      <c r="H27" s="324"/>
      <c r="I27" s="316"/>
      <c r="J27" s="314"/>
      <c r="K27" s="315"/>
      <c r="L27" s="324"/>
      <c r="M27" s="316"/>
      <c r="N27" s="86"/>
      <c r="O27" s="86"/>
      <c r="P27" s="86"/>
      <c r="Q27" s="86"/>
      <c r="R27" s="86"/>
      <c r="S27" s="86"/>
      <c r="T27" s="588"/>
      <c r="U27" s="588"/>
    </row>
    <row r="28" spans="1:21" x14ac:dyDescent="0.25">
      <c r="A28" s="346" t="s">
        <v>306</v>
      </c>
      <c r="B28" s="310"/>
      <c r="C28" s="309"/>
      <c r="D28" s="310"/>
      <c r="E28" s="86"/>
      <c r="F28" s="168">
        <v>32</v>
      </c>
      <c r="G28" s="315"/>
      <c r="H28" s="324"/>
      <c r="I28" s="316"/>
      <c r="J28" s="314"/>
      <c r="K28" s="315"/>
      <c r="L28" s="324"/>
      <c r="M28" s="316"/>
      <c r="N28" s="86"/>
      <c r="O28" s="86"/>
      <c r="P28" s="86"/>
      <c r="Q28" s="86"/>
      <c r="R28" s="86"/>
      <c r="S28" s="86"/>
      <c r="T28" s="588"/>
      <c r="U28" s="588"/>
    </row>
    <row r="29" spans="1:21" x14ac:dyDescent="0.25">
      <c r="A29" s="346" t="s">
        <v>307</v>
      </c>
      <c r="B29" s="310"/>
      <c r="C29" s="309"/>
      <c r="D29" s="310"/>
      <c r="E29" s="86"/>
      <c r="F29" s="168">
        <v>33</v>
      </c>
      <c r="G29" s="315"/>
      <c r="H29" s="324"/>
      <c r="I29" s="316"/>
      <c r="J29" s="314"/>
      <c r="K29" s="315"/>
      <c r="L29" s="324"/>
      <c r="M29" s="316"/>
      <c r="N29" s="86"/>
      <c r="O29" s="86"/>
      <c r="P29" s="86"/>
      <c r="Q29" s="86"/>
      <c r="R29" s="86"/>
      <c r="S29" s="86"/>
      <c r="T29" s="588"/>
      <c r="U29" s="588"/>
    </row>
    <row r="30" spans="1:21" x14ac:dyDescent="0.25">
      <c r="A30" s="346" t="s">
        <v>308</v>
      </c>
      <c r="B30" s="310"/>
      <c r="C30" s="309"/>
      <c r="D30" s="310"/>
      <c r="E30" s="86"/>
      <c r="F30" s="168">
        <v>34</v>
      </c>
      <c r="G30" s="315"/>
      <c r="H30" s="324"/>
      <c r="I30" s="316"/>
      <c r="J30" s="314"/>
      <c r="K30" s="315"/>
      <c r="L30" s="324"/>
      <c r="M30" s="316"/>
      <c r="N30" s="86"/>
      <c r="O30" s="86"/>
      <c r="P30" s="86"/>
      <c r="Q30" s="86"/>
      <c r="R30" s="86"/>
      <c r="S30" s="86"/>
      <c r="T30" s="588"/>
      <c r="U30" s="588"/>
    </row>
    <row r="31" spans="1:21" x14ac:dyDescent="0.25">
      <c r="A31" s="346" t="s">
        <v>309</v>
      </c>
      <c r="B31" s="310"/>
      <c r="C31" s="309"/>
      <c r="D31" s="310"/>
      <c r="E31" s="86"/>
      <c r="F31" s="168">
        <v>35</v>
      </c>
      <c r="G31" s="315"/>
      <c r="H31" s="324"/>
      <c r="I31" s="316"/>
      <c r="J31" s="314"/>
      <c r="K31" s="315"/>
      <c r="L31" s="324"/>
      <c r="M31" s="316"/>
      <c r="N31" s="86"/>
      <c r="O31" s="86"/>
      <c r="P31" s="86"/>
      <c r="Q31" s="86"/>
      <c r="R31" s="86"/>
      <c r="S31" s="86"/>
      <c r="T31" s="588"/>
      <c r="U31" s="588"/>
    </row>
    <row r="32" spans="1:21" x14ac:dyDescent="0.25">
      <c r="A32" s="346" t="s">
        <v>310</v>
      </c>
      <c r="B32" s="310"/>
      <c r="C32" s="309"/>
      <c r="D32" s="310"/>
      <c r="E32" s="86"/>
      <c r="F32" s="168">
        <v>36</v>
      </c>
      <c r="G32" s="315"/>
      <c r="H32" s="324"/>
      <c r="I32" s="316"/>
      <c r="J32" s="314"/>
      <c r="K32" s="315"/>
      <c r="L32" s="324"/>
      <c r="M32" s="316"/>
      <c r="N32" s="86"/>
      <c r="O32" s="86"/>
      <c r="P32" s="86"/>
      <c r="Q32" s="86"/>
      <c r="R32" s="86"/>
      <c r="S32" s="86"/>
      <c r="T32" s="588"/>
      <c r="U32" s="588"/>
    </row>
    <row r="33" spans="1:21" x14ac:dyDescent="0.25">
      <c r="A33" s="346" t="s">
        <v>311</v>
      </c>
      <c r="B33" s="310"/>
      <c r="C33" s="309"/>
      <c r="D33" s="310"/>
      <c r="E33" s="86"/>
      <c r="F33" s="168">
        <v>37</v>
      </c>
      <c r="G33" s="315"/>
      <c r="H33" s="324"/>
      <c r="I33" s="316"/>
      <c r="J33" s="314"/>
      <c r="K33" s="315"/>
      <c r="L33" s="324"/>
      <c r="M33" s="316"/>
      <c r="N33" s="86"/>
      <c r="O33" s="86"/>
      <c r="P33" s="86"/>
      <c r="Q33" s="86"/>
      <c r="R33" s="86"/>
      <c r="S33" s="86"/>
      <c r="T33" s="588"/>
      <c r="U33" s="588"/>
    </row>
    <row r="34" spans="1:21" x14ac:dyDescent="0.25">
      <c r="A34" s="346" t="s">
        <v>312</v>
      </c>
      <c r="B34" s="310"/>
      <c r="C34" s="309"/>
      <c r="D34" s="310"/>
      <c r="E34" s="86"/>
      <c r="F34" s="168">
        <v>38</v>
      </c>
      <c r="G34" s="315"/>
      <c r="H34" s="324"/>
      <c r="I34" s="316"/>
      <c r="J34" s="314"/>
      <c r="K34" s="315"/>
      <c r="L34" s="324"/>
      <c r="M34" s="316"/>
      <c r="N34" s="86"/>
      <c r="O34" s="86"/>
      <c r="P34" s="86"/>
      <c r="Q34" s="86"/>
      <c r="R34" s="86"/>
      <c r="S34" s="86"/>
      <c r="T34" s="588"/>
      <c r="U34" s="588"/>
    </row>
    <row r="35" spans="1:21" x14ac:dyDescent="0.25">
      <c r="A35" s="346" t="s">
        <v>313</v>
      </c>
      <c r="B35" s="310"/>
      <c r="C35" s="309"/>
      <c r="D35" s="310"/>
      <c r="E35" s="86"/>
      <c r="F35" s="168">
        <v>39</v>
      </c>
      <c r="G35" s="315"/>
      <c r="H35" s="324"/>
      <c r="I35" s="316"/>
      <c r="J35" s="314"/>
      <c r="K35" s="315"/>
      <c r="L35" s="324"/>
      <c r="M35" s="316"/>
      <c r="N35" s="86"/>
      <c r="O35" s="86"/>
      <c r="P35" s="86"/>
      <c r="Q35" s="86"/>
      <c r="R35" s="86"/>
      <c r="S35" s="86"/>
      <c r="T35" s="588"/>
      <c r="U35" s="588"/>
    </row>
    <row r="36" spans="1:21" x14ac:dyDescent="0.25">
      <c r="A36" s="346" t="s">
        <v>314</v>
      </c>
      <c r="B36" s="310"/>
      <c r="C36" s="309"/>
      <c r="D36" s="310"/>
      <c r="E36" s="86"/>
      <c r="F36" s="168">
        <v>40</v>
      </c>
      <c r="G36" s="315"/>
      <c r="H36" s="324"/>
      <c r="I36" s="316"/>
      <c r="J36" s="314"/>
      <c r="K36" s="315"/>
      <c r="L36" s="324"/>
      <c r="M36" s="316"/>
      <c r="N36" s="86"/>
      <c r="O36" s="86"/>
      <c r="P36" s="86"/>
      <c r="Q36" s="86"/>
      <c r="R36" s="86"/>
      <c r="S36" s="86"/>
      <c r="T36" s="588"/>
      <c r="U36" s="588"/>
    </row>
    <row r="37" spans="1:21" ht="14.45" customHeight="1" x14ac:dyDescent="0.25">
      <c r="A37" s="346" t="s">
        <v>315</v>
      </c>
      <c r="B37" s="310"/>
      <c r="C37" s="309"/>
      <c r="D37" s="310"/>
      <c r="E37" s="86"/>
      <c r="F37" s="168">
        <v>41</v>
      </c>
      <c r="G37" s="315"/>
      <c r="H37" s="324"/>
      <c r="I37" s="316"/>
      <c r="J37" s="314"/>
      <c r="K37" s="315"/>
      <c r="L37" s="324"/>
      <c r="M37" s="316"/>
      <c r="N37" s="86"/>
      <c r="O37" s="86"/>
      <c r="P37" s="86"/>
      <c r="Q37" s="86"/>
      <c r="R37" s="86"/>
      <c r="S37" s="86"/>
      <c r="T37" s="588"/>
      <c r="U37" s="588"/>
    </row>
    <row r="38" spans="1:21" ht="14.45" customHeight="1" x14ac:dyDescent="0.25">
      <c r="A38" s="346" t="s">
        <v>316</v>
      </c>
      <c r="B38" s="310"/>
      <c r="C38" s="309"/>
      <c r="D38" s="310"/>
      <c r="E38" s="86"/>
      <c r="F38" s="168">
        <v>42</v>
      </c>
      <c r="G38" s="315"/>
      <c r="H38" s="324"/>
      <c r="I38" s="316"/>
      <c r="J38" s="314"/>
      <c r="K38" s="315"/>
      <c r="L38" s="324"/>
      <c r="M38" s="316"/>
      <c r="N38" s="86"/>
      <c r="O38" s="86"/>
      <c r="P38" s="86"/>
      <c r="Q38" s="86"/>
      <c r="R38" s="86"/>
      <c r="S38" s="86"/>
      <c r="T38" s="588"/>
      <c r="U38" s="588"/>
    </row>
    <row r="39" spans="1:21" x14ac:dyDescent="0.25">
      <c r="A39" s="346" t="s">
        <v>317</v>
      </c>
      <c r="B39" s="310"/>
      <c r="C39" s="309"/>
      <c r="D39" s="310"/>
      <c r="E39" s="86"/>
      <c r="F39" s="168">
        <v>43</v>
      </c>
      <c r="G39" s="315"/>
      <c r="H39" s="324"/>
      <c r="I39" s="316"/>
      <c r="J39" s="314"/>
      <c r="K39" s="315"/>
      <c r="L39" s="324"/>
      <c r="M39" s="316"/>
      <c r="N39" s="86"/>
      <c r="O39" s="86"/>
      <c r="P39" s="86"/>
      <c r="Q39" s="86"/>
      <c r="R39" s="86"/>
      <c r="S39" s="86"/>
      <c r="T39" s="588"/>
      <c r="U39" s="588"/>
    </row>
    <row r="40" spans="1:21" x14ac:dyDescent="0.25">
      <c r="A40" s="346" t="s">
        <v>318</v>
      </c>
      <c r="B40" s="310"/>
      <c r="C40" s="309"/>
      <c r="D40" s="310"/>
      <c r="E40" s="86"/>
      <c r="F40" s="168">
        <v>44</v>
      </c>
      <c r="G40" s="315"/>
      <c r="H40" s="324"/>
      <c r="I40" s="316"/>
      <c r="J40" s="314"/>
      <c r="K40" s="315"/>
      <c r="L40" s="324"/>
      <c r="M40" s="316"/>
      <c r="N40" s="86"/>
      <c r="O40" s="86"/>
      <c r="P40" s="86"/>
      <c r="Q40" s="86"/>
      <c r="R40" s="86"/>
      <c r="S40" s="86"/>
      <c r="T40" s="588"/>
      <c r="U40" s="588"/>
    </row>
    <row r="41" spans="1:21" x14ac:dyDescent="0.25">
      <c r="A41" s="346" t="s">
        <v>370</v>
      </c>
      <c r="B41" s="310"/>
      <c r="C41" s="309"/>
      <c r="D41" s="311"/>
      <c r="E41" s="86"/>
      <c r="F41" s="168">
        <v>45</v>
      </c>
      <c r="G41" s="315"/>
      <c r="H41" s="324"/>
      <c r="I41" s="316"/>
      <c r="J41" s="314"/>
      <c r="K41" s="315"/>
      <c r="L41" s="324"/>
      <c r="M41" s="316"/>
      <c r="N41" s="86"/>
      <c r="O41" s="86"/>
      <c r="P41" s="86"/>
      <c r="Q41" s="86"/>
      <c r="R41" s="86"/>
      <c r="S41" s="86"/>
      <c r="T41" s="588"/>
      <c r="U41" s="588"/>
    </row>
    <row r="42" spans="1:21" x14ac:dyDescent="0.25">
      <c r="A42" s="346" t="s">
        <v>371</v>
      </c>
      <c r="B42" s="310"/>
      <c r="C42" s="309"/>
      <c r="D42" s="310"/>
      <c r="E42" s="86"/>
      <c r="F42" s="168">
        <v>46</v>
      </c>
      <c r="G42" s="315"/>
      <c r="H42" s="324"/>
      <c r="I42" s="316"/>
      <c r="J42" s="314"/>
      <c r="K42" s="315"/>
      <c r="L42" s="324"/>
      <c r="M42" s="316"/>
      <c r="N42" s="86"/>
      <c r="O42" s="86"/>
      <c r="P42" s="86"/>
      <c r="Q42" s="86"/>
      <c r="R42" s="86"/>
      <c r="S42" s="86"/>
      <c r="T42" s="588"/>
      <c r="U42" s="588"/>
    </row>
    <row r="43" spans="1:21" x14ac:dyDescent="0.25">
      <c r="A43" s="346" t="s">
        <v>372</v>
      </c>
      <c r="B43" s="351"/>
      <c r="C43" s="175"/>
      <c r="D43" s="351"/>
      <c r="E43" s="86"/>
      <c r="F43" s="168">
        <v>47</v>
      </c>
      <c r="G43" s="315"/>
      <c r="H43" s="324"/>
      <c r="I43" s="316"/>
      <c r="J43" s="314"/>
      <c r="K43" s="315"/>
      <c r="L43" s="324"/>
      <c r="M43" s="316"/>
      <c r="N43" s="86"/>
      <c r="O43" s="86"/>
      <c r="P43" s="86"/>
      <c r="Q43" s="86"/>
      <c r="R43" s="86"/>
      <c r="S43" s="86"/>
      <c r="T43" s="588"/>
      <c r="U43" s="588"/>
    </row>
    <row r="44" spans="1:21" x14ac:dyDescent="0.25">
      <c r="A44" s="346" t="s">
        <v>373</v>
      </c>
      <c r="B44" s="351"/>
      <c r="C44" s="175"/>
      <c r="D44" s="351"/>
      <c r="E44" s="86"/>
      <c r="F44" s="168">
        <v>48</v>
      </c>
      <c r="G44" s="315"/>
      <c r="H44" s="324"/>
      <c r="I44" s="316"/>
      <c r="J44" s="314"/>
      <c r="K44" s="315"/>
      <c r="L44" s="324"/>
      <c r="M44" s="316"/>
      <c r="N44" s="86"/>
      <c r="O44" s="86"/>
      <c r="P44" s="86"/>
      <c r="Q44" s="86"/>
      <c r="R44" s="86"/>
      <c r="S44" s="86"/>
      <c r="T44" s="588"/>
      <c r="U44" s="588"/>
    </row>
    <row r="45" spans="1:21" x14ac:dyDescent="0.25">
      <c r="A45" s="346" t="s">
        <v>374</v>
      </c>
      <c r="B45" s="351"/>
      <c r="C45" s="175"/>
      <c r="D45" s="351"/>
      <c r="E45" s="86"/>
      <c r="F45" s="168">
        <v>49</v>
      </c>
      <c r="G45" s="315"/>
      <c r="H45" s="324"/>
      <c r="I45" s="316"/>
      <c r="J45" s="314"/>
      <c r="K45" s="315"/>
      <c r="L45" s="324"/>
      <c r="M45" s="316"/>
      <c r="N45" s="86"/>
      <c r="O45" s="86"/>
      <c r="P45" s="86"/>
      <c r="Q45" s="86"/>
      <c r="R45" s="86"/>
      <c r="S45" s="86"/>
      <c r="T45" s="588"/>
      <c r="U45" s="588"/>
    </row>
    <row r="46" spans="1:21" x14ac:dyDescent="0.25">
      <c r="A46" s="346" t="s">
        <v>375</v>
      </c>
      <c r="B46" s="351"/>
      <c r="C46" s="175"/>
      <c r="D46" s="351"/>
      <c r="E46" s="86"/>
      <c r="F46" s="168">
        <v>50</v>
      </c>
      <c r="G46" s="315"/>
      <c r="H46" s="324"/>
      <c r="I46" s="316"/>
      <c r="J46" s="314"/>
      <c r="K46" s="315"/>
      <c r="L46" s="324"/>
      <c r="M46" s="316"/>
      <c r="N46" s="86"/>
      <c r="O46" s="86"/>
      <c r="P46" s="86"/>
      <c r="Q46" s="86"/>
      <c r="R46" s="86"/>
      <c r="S46" s="86"/>
      <c r="T46" s="588"/>
      <c r="U46" s="588"/>
    </row>
    <row r="47" spans="1:21" x14ac:dyDescent="0.25">
      <c r="A47" s="346" t="s">
        <v>376</v>
      </c>
      <c r="B47" s="351"/>
      <c r="C47" s="175"/>
      <c r="D47" s="351"/>
      <c r="E47" s="86"/>
      <c r="F47" s="168">
        <v>51</v>
      </c>
      <c r="G47" s="315"/>
      <c r="H47" s="324"/>
      <c r="I47" s="316"/>
      <c r="J47" s="314"/>
      <c r="K47" s="315"/>
      <c r="L47" s="324"/>
      <c r="M47" s="316"/>
      <c r="N47" s="86"/>
      <c r="O47" s="86"/>
      <c r="P47" s="86"/>
      <c r="Q47" s="86"/>
      <c r="R47" s="86"/>
      <c r="S47" s="86"/>
      <c r="T47" s="588"/>
      <c r="U47" s="588"/>
    </row>
    <row r="48" spans="1:21" x14ac:dyDescent="0.25">
      <c r="A48" s="346" t="s">
        <v>377</v>
      </c>
      <c r="B48" s="351"/>
      <c r="C48" s="175"/>
      <c r="D48" s="351"/>
      <c r="E48" s="86"/>
      <c r="F48" s="168">
        <v>52</v>
      </c>
      <c r="G48" s="315"/>
      <c r="H48" s="324"/>
      <c r="I48" s="316"/>
      <c r="J48" s="314"/>
      <c r="K48" s="315"/>
      <c r="L48" s="324"/>
      <c r="M48" s="316"/>
      <c r="N48" s="86"/>
      <c r="O48" s="587"/>
      <c r="P48" s="587"/>
      <c r="Q48" s="86"/>
      <c r="R48" s="86"/>
      <c r="S48" s="86"/>
      <c r="T48" s="86"/>
      <c r="U48" s="86"/>
    </row>
    <row r="49" spans="1:21" x14ac:dyDescent="0.25">
      <c r="A49" s="346" t="s">
        <v>378</v>
      </c>
      <c r="B49" s="351"/>
      <c r="C49" s="175"/>
      <c r="D49" s="351"/>
      <c r="E49" s="86"/>
      <c r="F49" s="168">
        <v>53</v>
      </c>
      <c r="G49" s="315"/>
      <c r="H49" s="324"/>
      <c r="I49" s="316"/>
      <c r="J49" s="314"/>
      <c r="K49" s="315"/>
      <c r="L49" s="324"/>
      <c r="M49" s="316"/>
      <c r="N49" s="86"/>
      <c r="O49" s="587"/>
      <c r="P49" s="587"/>
      <c r="Q49" s="86"/>
      <c r="R49" s="86"/>
      <c r="S49" s="86"/>
      <c r="T49" s="86"/>
      <c r="U49" s="86"/>
    </row>
    <row r="50" spans="1:21" x14ac:dyDescent="0.25">
      <c r="A50" s="346" t="s">
        <v>379</v>
      </c>
      <c r="B50" s="351"/>
      <c r="C50" s="175"/>
      <c r="D50" s="351"/>
      <c r="E50" s="86"/>
      <c r="F50" s="168">
        <v>54</v>
      </c>
      <c r="G50" s="315"/>
      <c r="H50" s="324"/>
      <c r="I50" s="316"/>
      <c r="J50" s="314"/>
      <c r="K50" s="315"/>
      <c r="L50" s="324"/>
      <c r="M50" s="316"/>
      <c r="N50" s="86"/>
      <c r="O50" s="86"/>
      <c r="P50" s="86"/>
      <c r="Q50" s="86"/>
      <c r="R50" s="86"/>
      <c r="S50" s="86"/>
      <c r="T50" s="86"/>
      <c r="U50" s="86"/>
    </row>
    <row r="51" spans="1:21" x14ac:dyDescent="0.25">
      <c r="A51" s="346" t="s">
        <v>380</v>
      </c>
      <c r="B51" s="351"/>
      <c r="C51" s="175"/>
      <c r="D51" s="351"/>
      <c r="E51" s="86"/>
      <c r="F51" s="168">
        <v>55</v>
      </c>
      <c r="G51" s="315"/>
      <c r="H51" s="324"/>
      <c r="I51" s="316"/>
      <c r="J51" s="314"/>
      <c r="K51" s="315"/>
      <c r="L51" s="324"/>
      <c r="M51" s="316"/>
      <c r="N51" s="86"/>
      <c r="O51" s="86"/>
      <c r="P51" s="86"/>
      <c r="Q51" s="86"/>
      <c r="R51" s="86"/>
      <c r="S51" s="86"/>
      <c r="T51" s="86"/>
      <c r="U51" s="86"/>
    </row>
    <row r="52" spans="1:21" x14ac:dyDescent="0.25">
      <c r="A52" s="346" t="s">
        <v>381</v>
      </c>
      <c r="B52" s="351"/>
      <c r="C52" s="175"/>
      <c r="D52" s="351"/>
      <c r="E52" s="86"/>
      <c r="F52" s="168">
        <v>56</v>
      </c>
      <c r="G52" s="315"/>
      <c r="H52" s="324"/>
      <c r="I52" s="316"/>
      <c r="J52" s="314"/>
      <c r="K52" s="315"/>
      <c r="L52" s="324"/>
      <c r="M52" s="316"/>
      <c r="N52" s="86"/>
      <c r="O52" s="86"/>
      <c r="P52" s="86"/>
      <c r="Q52" s="86"/>
      <c r="R52" s="86"/>
      <c r="S52" s="86"/>
      <c r="T52" s="86"/>
      <c r="U52" s="86"/>
    </row>
    <row r="53" spans="1:21" x14ac:dyDescent="0.25">
      <c r="A53" s="346" t="s">
        <v>382</v>
      </c>
      <c r="B53" s="351"/>
      <c r="C53" s="175"/>
      <c r="D53" s="351"/>
      <c r="E53" s="86"/>
      <c r="F53" s="168">
        <v>57</v>
      </c>
      <c r="G53" s="315"/>
      <c r="H53" s="324"/>
      <c r="I53" s="316"/>
      <c r="J53" s="314"/>
      <c r="K53" s="315"/>
      <c r="L53" s="324"/>
      <c r="M53" s="316"/>
      <c r="N53" s="86"/>
      <c r="O53" s="86"/>
      <c r="P53" s="86"/>
      <c r="Q53" s="86"/>
      <c r="R53" s="86"/>
      <c r="S53" s="86"/>
      <c r="T53" s="86"/>
      <c r="U53" s="86"/>
    </row>
    <row r="54" spans="1:21" x14ac:dyDescent="0.25">
      <c r="A54" s="346" t="s">
        <v>383</v>
      </c>
      <c r="B54" s="351"/>
      <c r="C54" s="175"/>
      <c r="D54" s="351"/>
      <c r="E54" s="86"/>
      <c r="F54" s="168">
        <v>58</v>
      </c>
      <c r="G54" s="315"/>
      <c r="H54" s="324"/>
      <c r="I54" s="316"/>
      <c r="J54" s="314"/>
      <c r="K54" s="315"/>
      <c r="L54" s="324"/>
      <c r="M54" s="316"/>
      <c r="N54" s="86"/>
      <c r="O54" s="86"/>
      <c r="P54" s="86"/>
      <c r="Q54" s="86"/>
      <c r="R54" s="86"/>
      <c r="S54" s="86"/>
      <c r="T54" s="86"/>
      <c r="U54" s="86"/>
    </row>
    <row r="55" spans="1:21" x14ac:dyDescent="0.25">
      <c r="A55" s="346" t="s">
        <v>384</v>
      </c>
      <c r="B55" s="351"/>
      <c r="C55" s="175"/>
      <c r="D55" s="351"/>
      <c r="E55" s="86"/>
      <c r="F55" s="168">
        <v>59</v>
      </c>
      <c r="G55" s="315"/>
      <c r="H55" s="324"/>
      <c r="I55" s="316"/>
      <c r="J55" s="314"/>
      <c r="K55" s="315"/>
      <c r="L55" s="324"/>
      <c r="M55" s="316"/>
      <c r="N55" s="86"/>
      <c r="O55" s="86"/>
      <c r="P55" s="86"/>
      <c r="Q55" s="86"/>
      <c r="R55" s="86"/>
      <c r="S55" s="86"/>
      <c r="T55" s="86"/>
      <c r="U55" s="86"/>
    </row>
    <row r="56" spans="1:21" x14ac:dyDescent="0.25">
      <c r="A56" s="346" t="s">
        <v>385</v>
      </c>
      <c r="B56" s="351"/>
      <c r="C56" s="175"/>
      <c r="D56" s="351"/>
      <c r="E56" s="86"/>
      <c r="F56" s="168">
        <v>60</v>
      </c>
      <c r="G56" s="315"/>
      <c r="H56" s="324"/>
      <c r="I56" s="316"/>
      <c r="J56" s="314"/>
      <c r="K56" s="315"/>
      <c r="L56" s="324"/>
      <c r="M56" s="316"/>
      <c r="N56" s="86"/>
      <c r="O56" s="86"/>
      <c r="P56" s="86"/>
      <c r="Q56" s="86"/>
      <c r="R56" s="86"/>
      <c r="S56" s="86"/>
      <c r="T56" s="86"/>
      <c r="U56" s="86"/>
    </row>
    <row r="57" spans="1:21" x14ac:dyDescent="0.25">
      <c r="A57" s="346" t="s">
        <v>386</v>
      </c>
      <c r="B57" s="351"/>
      <c r="C57" s="175"/>
      <c r="D57" s="351"/>
      <c r="E57" s="86"/>
      <c r="F57" s="168">
        <v>61</v>
      </c>
      <c r="G57" s="315"/>
      <c r="H57" s="324"/>
      <c r="I57" s="316"/>
      <c r="J57" s="314"/>
      <c r="K57" s="315"/>
      <c r="L57" s="324"/>
      <c r="M57" s="316"/>
      <c r="N57" s="86"/>
      <c r="O57" s="86"/>
      <c r="P57" s="86"/>
      <c r="Q57" s="86"/>
      <c r="R57" s="86"/>
      <c r="S57" s="86"/>
      <c r="T57" s="86"/>
      <c r="U57" s="86"/>
    </row>
    <row r="58" spans="1:21" x14ac:dyDescent="0.25">
      <c r="A58" s="346" t="s">
        <v>387</v>
      </c>
      <c r="B58" s="351"/>
      <c r="C58" s="175"/>
      <c r="D58" s="351"/>
      <c r="E58" s="86"/>
      <c r="F58" s="168">
        <v>62</v>
      </c>
      <c r="G58" s="315"/>
      <c r="H58" s="324"/>
      <c r="I58" s="316"/>
      <c r="J58" s="314"/>
      <c r="K58" s="315"/>
      <c r="L58" s="324"/>
      <c r="M58" s="316"/>
      <c r="N58" s="86"/>
      <c r="O58" s="86"/>
      <c r="P58" s="86"/>
      <c r="Q58" s="86"/>
      <c r="R58" s="86"/>
      <c r="S58" s="86"/>
      <c r="T58" s="86"/>
      <c r="U58" s="86"/>
    </row>
    <row r="59" spans="1:21" x14ac:dyDescent="0.25">
      <c r="A59" s="346" t="s">
        <v>388</v>
      </c>
      <c r="B59" s="351"/>
      <c r="C59" s="175"/>
      <c r="D59" s="351"/>
      <c r="E59" s="86"/>
      <c r="F59" s="168">
        <v>63</v>
      </c>
      <c r="G59" s="315"/>
      <c r="H59" s="324"/>
      <c r="I59" s="316"/>
      <c r="J59" s="314"/>
      <c r="K59" s="315"/>
      <c r="L59" s="324"/>
      <c r="M59" s="316"/>
      <c r="N59" s="86"/>
      <c r="O59" s="86"/>
      <c r="P59" s="86"/>
      <c r="Q59" s="86"/>
      <c r="R59" s="86"/>
      <c r="S59" s="86"/>
      <c r="T59" s="86"/>
      <c r="U59" s="86"/>
    </row>
    <row r="60" spans="1:21" x14ac:dyDescent="0.25">
      <c r="A60" s="346" t="s">
        <v>389</v>
      </c>
      <c r="B60" s="351"/>
      <c r="C60" s="175"/>
      <c r="D60" s="351"/>
      <c r="E60" s="86"/>
      <c r="F60" s="168">
        <v>64</v>
      </c>
      <c r="G60" s="315"/>
      <c r="H60" s="324"/>
      <c r="I60" s="316"/>
      <c r="J60" s="314"/>
      <c r="K60" s="315"/>
      <c r="L60" s="324"/>
      <c r="M60" s="316"/>
      <c r="N60" s="86"/>
      <c r="O60" s="86"/>
      <c r="P60" s="86"/>
      <c r="Q60" s="86"/>
      <c r="R60" s="86"/>
      <c r="S60" s="86"/>
      <c r="T60" s="86"/>
      <c r="U60" s="86"/>
    </row>
    <row r="61" spans="1:21" x14ac:dyDescent="0.25">
      <c r="A61" s="346" t="s">
        <v>390</v>
      </c>
      <c r="B61" s="351"/>
      <c r="C61" s="175"/>
      <c r="D61" s="351"/>
      <c r="E61" s="86"/>
      <c r="F61" s="168">
        <v>65</v>
      </c>
      <c r="G61" s="315"/>
      <c r="H61" s="324"/>
      <c r="I61" s="316"/>
      <c r="J61" s="314"/>
      <c r="K61" s="315"/>
      <c r="L61" s="324"/>
      <c r="M61" s="316"/>
      <c r="N61" s="86"/>
      <c r="O61" s="86"/>
      <c r="P61" s="86"/>
      <c r="Q61" s="86"/>
      <c r="R61" s="86"/>
      <c r="S61" s="86"/>
      <c r="T61" s="86"/>
      <c r="U61" s="86"/>
    </row>
    <row r="62" spans="1:21" x14ac:dyDescent="0.25">
      <c r="A62" s="346" t="s">
        <v>391</v>
      </c>
      <c r="B62" s="351"/>
      <c r="C62" s="175"/>
      <c r="D62" s="351"/>
      <c r="E62" s="86"/>
      <c r="F62" s="168">
        <v>66</v>
      </c>
      <c r="G62" s="315"/>
      <c r="H62" s="324"/>
      <c r="I62" s="316"/>
      <c r="J62" s="314"/>
      <c r="K62" s="315"/>
      <c r="L62" s="324"/>
      <c r="M62" s="316"/>
      <c r="N62" s="86"/>
      <c r="O62" s="86"/>
      <c r="P62" s="86"/>
      <c r="Q62" s="86"/>
      <c r="R62" s="86"/>
      <c r="S62" s="86"/>
      <c r="T62" s="86"/>
      <c r="U62" s="86"/>
    </row>
    <row r="63" spans="1:21" x14ac:dyDescent="0.25">
      <c r="A63" s="346" t="s">
        <v>392</v>
      </c>
      <c r="B63" s="351"/>
      <c r="C63" s="175"/>
      <c r="D63" s="351"/>
      <c r="E63" s="86"/>
      <c r="F63" s="168">
        <v>67</v>
      </c>
      <c r="G63" s="315"/>
      <c r="H63" s="324"/>
      <c r="I63" s="316"/>
      <c r="J63" s="314"/>
      <c r="K63" s="315"/>
      <c r="L63" s="324"/>
      <c r="M63" s="316"/>
      <c r="N63" s="86"/>
      <c r="O63" s="86"/>
      <c r="P63" s="86"/>
      <c r="Q63" s="86"/>
      <c r="R63" s="86"/>
      <c r="S63" s="86"/>
      <c r="T63" s="86"/>
      <c r="U63" s="86"/>
    </row>
    <row r="64" spans="1:21" x14ac:dyDescent="0.25">
      <c r="A64" s="346" t="s">
        <v>393</v>
      </c>
      <c r="B64" s="351"/>
      <c r="C64" s="175"/>
      <c r="D64" s="351"/>
      <c r="E64" s="86"/>
      <c r="F64" s="168">
        <v>68</v>
      </c>
      <c r="G64" s="315"/>
      <c r="H64" s="324"/>
      <c r="I64" s="316"/>
      <c r="J64" s="314"/>
      <c r="K64" s="315"/>
      <c r="L64" s="324"/>
      <c r="M64" s="316"/>
      <c r="N64" s="86"/>
      <c r="O64" s="86"/>
      <c r="P64" s="86"/>
      <c r="Q64" s="86"/>
      <c r="R64" s="86"/>
      <c r="S64" s="86"/>
      <c r="T64" s="86"/>
      <c r="U64" s="86"/>
    </row>
    <row r="65" spans="1:21" x14ac:dyDescent="0.25">
      <c r="A65" s="346" t="s">
        <v>394</v>
      </c>
      <c r="B65" s="351"/>
      <c r="C65" s="175"/>
      <c r="D65" s="351"/>
      <c r="E65" s="86"/>
      <c r="F65" s="168">
        <v>69</v>
      </c>
      <c r="G65" s="315"/>
      <c r="H65" s="324"/>
      <c r="I65" s="316"/>
      <c r="J65" s="314"/>
      <c r="K65" s="315"/>
      <c r="L65" s="324"/>
      <c r="M65" s="316"/>
      <c r="N65" s="86"/>
      <c r="O65" s="86"/>
      <c r="P65" s="86"/>
      <c r="Q65" s="86"/>
      <c r="R65" s="86"/>
      <c r="S65" s="86"/>
      <c r="T65" s="86"/>
      <c r="U65" s="86"/>
    </row>
    <row r="66" spans="1:21" ht="15.75" thickBot="1" x14ac:dyDescent="0.3">
      <c r="A66" s="347" t="s">
        <v>395</v>
      </c>
      <c r="B66" s="352"/>
      <c r="C66" s="175"/>
      <c r="D66" s="352"/>
      <c r="E66" s="86"/>
      <c r="F66" s="169" t="s">
        <v>321</v>
      </c>
      <c r="G66" s="317"/>
      <c r="H66" s="472"/>
      <c r="I66" s="318"/>
      <c r="J66" s="314"/>
      <c r="K66" s="317"/>
      <c r="L66" s="472"/>
      <c r="M66" s="318"/>
      <c r="N66" s="86"/>
      <c r="O66" s="86"/>
      <c r="P66" s="86"/>
      <c r="Q66" s="86"/>
      <c r="R66" s="86"/>
      <c r="S66" s="86"/>
      <c r="T66" s="86"/>
      <c r="U66" s="86"/>
    </row>
    <row r="67" spans="1:21" ht="15.75" thickBot="1" x14ac:dyDescent="0.3">
      <c r="A67" s="344" t="s">
        <v>319</v>
      </c>
      <c r="B67" s="350">
        <f>SUM(B15:B66)</f>
        <v>0</v>
      </c>
      <c r="C67" s="175"/>
      <c r="D67" s="350">
        <f>SUM(D15:D66)</f>
        <v>0</v>
      </c>
      <c r="E67" s="86"/>
      <c r="F67" s="179" t="s">
        <v>319</v>
      </c>
      <c r="G67" s="319">
        <f>SUM(G15:G66)</f>
        <v>0</v>
      </c>
      <c r="H67" s="488">
        <f t="shared" ref="H67:I67" si="1">SUM(H15:H66)</f>
        <v>0</v>
      </c>
      <c r="I67" s="320">
        <f t="shared" si="1"/>
        <v>0</v>
      </c>
      <c r="J67" s="314"/>
      <c r="K67" s="319">
        <f t="shared" ref="K67:M67" si="2">SUM(K15:K66)</f>
        <v>0</v>
      </c>
      <c r="L67" s="488">
        <f t="shared" si="2"/>
        <v>0</v>
      </c>
      <c r="M67" s="320">
        <f t="shared" si="2"/>
        <v>0</v>
      </c>
      <c r="N67" s="86"/>
      <c r="O67" s="588"/>
      <c r="P67" s="588"/>
      <c r="Q67" s="588"/>
      <c r="R67" s="588"/>
      <c r="S67" s="588"/>
      <c r="T67" s="588"/>
      <c r="U67" s="588"/>
    </row>
  </sheetData>
  <sheetProtection algorithmName="SHA-512" hashValue="i8zzUvAp60uKN/m54dOz3n+jr4lHxDKCxmiZpqhIAK2dWZjuACS1J4wxFCxU4adRnsevnbMMKXpeJtRolcxy7w==" saltValue="HXDH6dLSYuHxp+TWqnllsw==" spinCount="100000" sheet="1" objects="1" scenarios="1"/>
  <mergeCells count="17">
    <mergeCell ref="A9:M9"/>
    <mergeCell ref="A10:M10"/>
    <mergeCell ref="A12:D12"/>
    <mergeCell ref="F12:M12"/>
    <mergeCell ref="O12:U12"/>
    <mergeCell ref="A13:A14"/>
    <mergeCell ref="F13:F14"/>
    <mergeCell ref="P13:R13"/>
    <mergeCell ref="S13:T13"/>
    <mergeCell ref="G13:I13"/>
    <mergeCell ref="K13:M13"/>
    <mergeCell ref="P19:R19"/>
    <mergeCell ref="P17:R17"/>
    <mergeCell ref="P18:R18"/>
    <mergeCell ref="U13:U14"/>
    <mergeCell ref="B13:B14"/>
    <mergeCell ref="D13:D14"/>
  </mergeCells>
  <dataValidations count="1">
    <dataValidation type="whole" operator="greaterThanOrEqual" allowBlank="1" showInputMessage="1" showErrorMessage="1" error="Please enter a whole number greater than or equal to 0." sqref="B15:B41 D15:D41 G15:I66 K15:M66 P15:T19" xr:uid="{00000000-0002-0000-0600-000000000000}">
      <formula1>0</formula1>
    </dataValidation>
  </dataValidations>
  <pageMargins left="0.7" right="0.7" top="0.75" bottom="0.75" header="0.3" footer="0.3"/>
  <pageSetup paperSize="5" scale="67"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499984740745262"/>
    <pageSetUpPr fitToPage="1"/>
  </sheetPr>
  <dimension ref="A1:AJ196"/>
  <sheetViews>
    <sheetView topLeftCell="A5" zoomScaleNormal="100" workbookViewId="0">
      <selection activeCell="E12" sqref="E12:E15"/>
    </sheetView>
  </sheetViews>
  <sheetFormatPr defaultColWidth="9.140625" defaultRowHeight="15" x14ac:dyDescent="0.25"/>
  <cols>
    <col min="1" max="1" width="45.7109375" style="82" customWidth="1"/>
    <col min="2" max="2" width="11.5703125" style="950" bestFit="1" customWidth="1"/>
    <col min="3" max="3" width="13.7109375" style="82" customWidth="1"/>
    <col min="4" max="21" width="10.7109375" style="82" customWidth="1"/>
    <col min="22" max="23" width="13.7109375" style="82" customWidth="1"/>
    <col min="24" max="25" width="13.7109375" style="87" customWidth="1"/>
    <col min="26" max="27" width="13.7109375" style="82" customWidth="1"/>
    <col min="28" max="28" width="9.140625" style="82"/>
    <col min="29" max="29" width="9.140625" style="801" hidden="1" customWidth="1"/>
    <col min="30" max="34" width="9.140625" style="804" hidden="1" customWidth="1"/>
    <col min="35" max="35" width="11.140625" style="44" hidden="1" customWidth="1"/>
    <col min="36" max="36" width="9.140625" style="804" hidden="1" customWidth="1"/>
    <col min="37" max="16384" width="9.140625" style="82"/>
  </cols>
  <sheetData>
    <row r="1" spans="1:36" s="88" customFormat="1" ht="15" customHeight="1" x14ac:dyDescent="0.25">
      <c r="B1" s="948"/>
      <c r="X1" s="85"/>
      <c r="Y1" s="85"/>
      <c r="AC1" s="800"/>
      <c r="AD1" s="803"/>
      <c r="AE1" s="803"/>
      <c r="AF1" s="803"/>
      <c r="AG1" s="803"/>
      <c r="AH1" s="803"/>
      <c r="AI1" s="368"/>
      <c r="AJ1" s="803"/>
    </row>
    <row r="2" spans="1:36" s="88" customFormat="1" ht="15" customHeight="1" x14ac:dyDescent="0.25">
      <c r="B2" s="948"/>
      <c r="X2" s="85"/>
      <c r="Y2" s="85"/>
      <c r="AC2" s="800"/>
      <c r="AD2" s="803"/>
      <c r="AE2" s="803"/>
      <c r="AF2" s="803"/>
      <c r="AG2" s="803"/>
      <c r="AH2" s="803"/>
      <c r="AI2" s="368"/>
      <c r="AJ2" s="803"/>
    </row>
    <row r="3" spans="1:36" s="88" customFormat="1" ht="15" customHeight="1" x14ac:dyDescent="0.25">
      <c r="B3" s="948"/>
      <c r="X3" s="85"/>
      <c r="Y3" s="85"/>
      <c r="AC3" s="800"/>
      <c r="AD3" s="803"/>
      <c r="AE3" s="803"/>
      <c r="AF3" s="803"/>
      <c r="AG3" s="803"/>
      <c r="AH3" s="803"/>
      <c r="AI3" s="368"/>
      <c r="AJ3" s="803"/>
    </row>
    <row r="4" spans="1:36" s="88" customFormat="1" ht="15" customHeight="1" x14ac:dyDescent="0.25">
      <c r="B4" s="948"/>
      <c r="X4" s="85"/>
      <c r="Y4" s="85"/>
      <c r="AC4" s="800"/>
      <c r="AD4" s="803"/>
      <c r="AE4" s="803"/>
      <c r="AF4" s="803"/>
      <c r="AG4" s="803"/>
      <c r="AH4" s="803"/>
      <c r="AI4" s="368"/>
      <c r="AJ4" s="803"/>
    </row>
    <row r="5" spans="1:36" s="88" customFormat="1" ht="15" customHeight="1" x14ac:dyDescent="0.25">
      <c r="B5" s="948"/>
      <c r="X5" s="85"/>
      <c r="Y5" s="85"/>
      <c r="AC5" s="800"/>
      <c r="AD5" s="803"/>
      <c r="AE5" s="803"/>
      <c r="AF5" s="803"/>
      <c r="AG5" s="803"/>
      <c r="AH5" s="803"/>
      <c r="AI5" s="368"/>
      <c r="AJ5" s="803"/>
    </row>
    <row r="6" spans="1:36" s="88" customFormat="1" ht="15" customHeight="1" x14ac:dyDescent="0.25">
      <c r="B6" s="948"/>
      <c r="X6" s="85"/>
      <c r="Y6" s="85"/>
      <c r="AC6" s="800"/>
      <c r="AD6" s="803"/>
      <c r="AE6" s="803"/>
      <c r="AF6" s="803"/>
      <c r="AG6" s="803"/>
      <c r="AH6" s="803"/>
      <c r="AI6" s="368"/>
      <c r="AJ6" s="803"/>
    </row>
    <row r="7" spans="1:36" s="88" customFormat="1" ht="15" customHeight="1" x14ac:dyDescent="0.25">
      <c r="B7" s="948"/>
      <c r="X7" s="85"/>
      <c r="Y7" s="85"/>
      <c r="AC7" s="800"/>
      <c r="AD7" s="803"/>
      <c r="AE7" s="803"/>
      <c r="AF7" s="803"/>
      <c r="AG7" s="803"/>
      <c r="AH7" s="803"/>
      <c r="AI7" s="368"/>
      <c r="AJ7" s="803"/>
    </row>
    <row r="8" spans="1:36" s="88" customFormat="1" ht="15" customHeight="1" thickBot="1" x14ac:dyDescent="0.3">
      <c r="B8" s="948"/>
      <c r="X8" s="85"/>
      <c r="Y8" s="85"/>
      <c r="AC8" s="800"/>
      <c r="AD8" s="803"/>
      <c r="AE8" s="803"/>
      <c r="AF8" s="803"/>
      <c r="AG8" s="803"/>
      <c r="AH8" s="803"/>
      <c r="AI8" s="368"/>
      <c r="AJ8" s="803"/>
    </row>
    <row r="9" spans="1:36" ht="18.75" x14ac:dyDescent="0.25">
      <c r="A9" s="1121" t="s">
        <v>403</v>
      </c>
      <c r="B9" s="1121"/>
      <c r="C9" s="1121"/>
      <c r="D9" s="1121"/>
      <c r="E9" s="1121"/>
      <c r="F9" s="1121"/>
      <c r="G9" s="1121"/>
      <c r="H9" s="1121"/>
      <c r="I9" s="1121"/>
      <c r="J9" s="1121"/>
      <c r="K9" s="1121"/>
      <c r="L9" s="1121"/>
      <c r="M9" s="1121"/>
      <c r="N9" s="1080" t="s">
        <v>523</v>
      </c>
      <c r="O9" s="1081"/>
      <c r="P9" s="1081"/>
      <c r="Q9" s="1081"/>
      <c r="R9" s="1082"/>
      <c r="S9" s="650" t="str">
        <f>Home!J23</f>
        <v/>
      </c>
      <c r="T9" s="1086" t="s">
        <v>535</v>
      </c>
      <c r="U9" s="1145"/>
      <c r="V9" s="1145"/>
      <c r="W9" s="1145"/>
      <c r="X9" s="86"/>
      <c r="Y9" s="588"/>
      <c r="Z9" s="89"/>
      <c r="AA9" s="89"/>
    </row>
    <row r="10" spans="1:36" ht="19.5" thickBot="1" x14ac:dyDescent="0.3">
      <c r="A10" s="1121" t="s">
        <v>21</v>
      </c>
      <c r="B10" s="1121"/>
      <c r="C10" s="1121"/>
      <c r="D10" s="1121"/>
      <c r="E10" s="1121"/>
      <c r="F10" s="1121"/>
      <c r="G10" s="1121"/>
      <c r="H10" s="1121"/>
      <c r="I10" s="1121"/>
      <c r="J10" s="1121"/>
      <c r="K10" s="1121"/>
      <c r="L10" s="1121"/>
      <c r="M10" s="1121"/>
      <c r="N10" s="1083" t="s">
        <v>524</v>
      </c>
      <c r="O10" s="1084"/>
      <c r="P10" s="1084"/>
      <c r="Q10" s="1084"/>
      <c r="R10" s="1085"/>
      <c r="S10" s="651" t="str">
        <f>Home!J24</f>
        <v/>
      </c>
      <c r="T10" s="1086" t="s">
        <v>535</v>
      </c>
      <c r="U10" s="1145"/>
      <c r="V10" s="1145"/>
      <c r="W10" s="1145"/>
      <c r="X10" s="86"/>
      <c r="Y10" s="588"/>
      <c r="Z10" s="89"/>
      <c r="AA10" s="89"/>
    </row>
    <row r="11" spans="1:36" ht="15.75" customHeight="1" thickBot="1" x14ac:dyDescent="0.3">
      <c r="A11" s="89"/>
      <c r="B11" s="949"/>
      <c r="C11" s="89"/>
      <c r="D11" s="89"/>
      <c r="E11" s="89"/>
      <c r="F11" s="89"/>
      <c r="G11" s="89"/>
      <c r="H11" s="89"/>
      <c r="I11" s="89"/>
      <c r="J11" s="89"/>
      <c r="K11" s="89"/>
      <c r="L11" s="89"/>
      <c r="M11" s="89"/>
      <c r="N11" s="89"/>
      <c r="O11" s="89"/>
      <c r="P11" s="89"/>
      <c r="Q11" s="89"/>
      <c r="R11" s="89"/>
      <c r="S11" s="89"/>
      <c r="T11" s="89"/>
      <c r="U11" s="89"/>
      <c r="V11" s="89"/>
      <c r="W11" s="89"/>
      <c r="X11" s="86"/>
      <c r="Y11" s="588"/>
      <c r="Z11" s="89"/>
      <c r="AA11" s="89"/>
    </row>
    <row r="12" spans="1:36" ht="51.75" customHeight="1" thickBot="1" x14ac:dyDescent="0.3">
      <c r="A12" s="1052" t="s">
        <v>830</v>
      </c>
      <c r="B12" s="1142" t="s">
        <v>716</v>
      </c>
      <c r="C12" s="1127" t="s">
        <v>791</v>
      </c>
      <c r="D12" s="1130" t="s">
        <v>396</v>
      </c>
      <c r="E12" s="1139" t="s">
        <v>24</v>
      </c>
      <c r="F12" s="1124" t="s">
        <v>828</v>
      </c>
      <c r="G12" s="1125"/>
      <c r="H12" s="1125"/>
      <c r="I12" s="1125"/>
      <c r="J12" s="1125"/>
      <c r="K12" s="1125"/>
      <c r="L12" s="1125"/>
      <c r="M12" s="1126"/>
      <c r="N12" s="1052" t="s">
        <v>825</v>
      </c>
      <c r="O12" s="1053"/>
      <c r="P12" s="1053"/>
      <c r="Q12" s="1053"/>
      <c r="R12" s="1053"/>
      <c r="S12" s="1053"/>
      <c r="T12" s="1053"/>
      <c r="U12" s="1053"/>
      <c r="V12" s="1124" t="s">
        <v>505</v>
      </c>
      <c r="W12" s="1125"/>
      <c r="X12" s="1125"/>
      <c r="Y12" s="1126"/>
      <c r="Z12" s="1063" t="s">
        <v>781</v>
      </c>
      <c r="AA12" s="1101"/>
    </row>
    <row r="13" spans="1:36" ht="15.75" customHeight="1" x14ac:dyDescent="0.25">
      <c r="A13" s="1137"/>
      <c r="B13" s="1143"/>
      <c r="C13" s="1128"/>
      <c r="D13" s="1131"/>
      <c r="E13" s="1140"/>
      <c r="F13" s="1133" t="s">
        <v>26</v>
      </c>
      <c r="G13" s="1134"/>
      <c r="H13" s="1135" t="s">
        <v>27</v>
      </c>
      <c r="I13" s="1136"/>
      <c r="J13" s="1136"/>
      <c r="K13" s="1136"/>
      <c r="L13" s="1136"/>
      <c r="M13" s="1136"/>
      <c r="N13" s="1094" t="s">
        <v>26</v>
      </c>
      <c r="O13" s="1095"/>
      <c r="P13" s="1149" t="s">
        <v>27</v>
      </c>
      <c r="Q13" s="1150"/>
      <c r="R13" s="1150"/>
      <c r="S13" s="1150"/>
      <c r="T13" s="1150"/>
      <c r="U13" s="1151"/>
      <c r="V13" s="1122" t="s">
        <v>289</v>
      </c>
      <c r="W13" s="1147" t="s">
        <v>778</v>
      </c>
      <c r="X13" s="1092" t="s">
        <v>779</v>
      </c>
      <c r="Y13" s="1103" t="s">
        <v>780</v>
      </c>
      <c r="Z13" s="1065" t="s">
        <v>405</v>
      </c>
      <c r="AA13" s="1103" t="s">
        <v>470</v>
      </c>
    </row>
    <row r="14" spans="1:36" ht="51.75" customHeight="1" x14ac:dyDescent="0.25">
      <c r="A14" s="1137"/>
      <c r="B14" s="1143"/>
      <c r="C14" s="1128"/>
      <c r="D14" s="1131"/>
      <c r="E14" s="1140"/>
      <c r="F14" s="640" t="s">
        <v>32</v>
      </c>
      <c r="G14" s="641" t="s">
        <v>31</v>
      </c>
      <c r="H14" s="613" t="s">
        <v>37</v>
      </c>
      <c r="I14" s="614" t="s">
        <v>30</v>
      </c>
      <c r="J14" s="615" t="s">
        <v>33</v>
      </c>
      <c r="K14" s="615" t="s">
        <v>34</v>
      </c>
      <c r="L14" s="615" t="s">
        <v>35</v>
      </c>
      <c r="M14" s="616" t="s">
        <v>126</v>
      </c>
      <c r="N14" s="913" t="s">
        <v>179</v>
      </c>
      <c r="O14" s="915" t="s">
        <v>775</v>
      </c>
      <c r="P14" s="619" t="s">
        <v>179</v>
      </c>
      <c r="Q14" s="860" t="s">
        <v>728</v>
      </c>
      <c r="R14" s="620" t="s">
        <v>718</v>
      </c>
      <c r="S14" s="620" t="s">
        <v>180</v>
      </c>
      <c r="T14" s="620" t="s">
        <v>181</v>
      </c>
      <c r="U14" s="621" t="s">
        <v>182</v>
      </c>
      <c r="V14" s="1123"/>
      <c r="W14" s="1148"/>
      <c r="X14" s="1093"/>
      <c r="Y14" s="1146"/>
      <c r="Z14" s="1102"/>
      <c r="AA14" s="1104"/>
    </row>
    <row r="15" spans="1:36" s="90" customFormat="1" ht="15.75" customHeight="1" thickBot="1" x14ac:dyDescent="0.3">
      <c r="A15" s="1138"/>
      <c r="B15" s="1144"/>
      <c r="C15" s="1129"/>
      <c r="D15" s="1132"/>
      <c r="E15" s="1141"/>
      <c r="F15" s="922" t="s">
        <v>28</v>
      </c>
      <c r="G15" s="923" t="s">
        <v>29</v>
      </c>
      <c r="H15" s="924" t="s">
        <v>28</v>
      </c>
      <c r="I15" s="925" t="s">
        <v>28</v>
      </c>
      <c r="J15" s="926" t="s">
        <v>28</v>
      </c>
      <c r="K15" s="926" t="s">
        <v>28</v>
      </c>
      <c r="L15" s="926" t="s">
        <v>28</v>
      </c>
      <c r="M15" s="927" t="s">
        <v>28</v>
      </c>
      <c r="N15" s="914" t="s">
        <v>178</v>
      </c>
      <c r="O15" s="916" t="s">
        <v>178</v>
      </c>
      <c r="P15" s="617" t="s">
        <v>178</v>
      </c>
      <c r="Q15" s="622" t="s">
        <v>178</v>
      </c>
      <c r="R15" s="618" t="s">
        <v>178</v>
      </c>
      <c r="S15" s="618" t="s">
        <v>178</v>
      </c>
      <c r="T15" s="618" t="s">
        <v>178</v>
      </c>
      <c r="U15" s="623" t="s">
        <v>178</v>
      </c>
      <c r="V15" s="78" t="s">
        <v>178</v>
      </c>
      <c r="W15" s="148" t="s">
        <v>178</v>
      </c>
      <c r="X15" s="682" t="s">
        <v>178</v>
      </c>
      <c r="Y15" s="367" t="s">
        <v>178</v>
      </c>
      <c r="Z15" s="707" t="s">
        <v>28</v>
      </c>
      <c r="AA15" s="367" t="s">
        <v>469</v>
      </c>
      <c r="AC15" s="802"/>
      <c r="AD15" s="805"/>
      <c r="AE15" s="805"/>
      <c r="AF15" s="805"/>
      <c r="AG15" s="805"/>
      <c r="AH15" s="805"/>
      <c r="AI15" s="43"/>
      <c r="AJ15" s="805"/>
    </row>
    <row r="16" spans="1:36" ht="15.75" customHeight="1" thickBot="1" x14ac:dyDescent="0.3">
      <c r="A16" s="819"/>
      <c r="B16" s="232"/>
      <c r="C16" s="232"/>
      <c r="D16" s="820"/>
      <c r="E16" s="233" t="s">
        <v>174</v>
      </c>
      <c r="F16" s="821">
        <f>SUM(F17:F196)</f>
        <v>0</v>
      </c>
      <c r="G16" s="822"/>
      <c r="H16" s="821">
        <f t="shared" ref="H16:Z16" si="0">SUM(H17:H196)</f>
        <v>0</v>
      </c>
      <c r="I16" s="821">
        <f t="shared" si="0"/>
        <v>0</v>
      </c>
      <c r="J16" s="821">
        <f t="shared" si="0"/>
        <v>0</v>
      </c>
      <c r="K16" s="821">
        <f t="shared" si="0"/>
        <v>0</v>
      </c>
      <c r="L16" s="821">
        <f t="shared" si="0"/>
        <v>0</v>
      </c>
      <c r="M16" s="821">
        <f t="shared" si="0"/>
        <v>0</v>
      </c>
      <c r="N16" s="823">
        <f t="shared" si="0"/>
        <v>0</v>
      </c>
      <c r="O16" s="224">
        <f>SUM(O17:O196)</f>
        <v>0</v>
      </c>
      <c r="P16" s="823">
        <f t="shared" si="0"/>
        <v>0</v>
      </c>
      <c r="Q16" s="823">
        <f t="shared" si="0"/>
        <v>0</v>
      </c>
      <c r="R16" s="823">
        <f t="shared" si="0"/>
        <v>0</v>
      </c>
      <c r="S16" s="823">
        <f t="shared" si="0"/>
        <v>0</v>
      </c>
      <c r="T16" s="823">
        <f t="shared" si="0"/>
        <v>0</v>
      </c>
      <c r="U16" s="823">
        <f t="shared" si="0"/>
        <v>0</v>
      </c>
      <c r="V16" s="823">
        <f t="shared" si="0"/>
        <v>0</v>
      </c>
      <c r="W16" s="823">
        <f t="shared" si="0"/>
        <v>0</v>
      </c>
      <c r="X16" s="824">
        <f t="shared" si="0"/>
        <v>0</v>
      </c>
      <c r="Y16" s="824">
        <f t="shared" si="0"/>
        <v>0</v>
      </c>
      <c r="Z16" s="825">
        <f t="shared" si="0"/>
        <v>0</v>
      </c>
      <c r="AA16" s="825"/>
      <c r="AC16" s="809" t="s">
        <v>632</v>
      </c>
      <c r="AD16" s="810" t="s">
        <v>30</v>
      </c>
      <c r="AE16" s="810" t="s">
        <v>33</v>
      </c>
      <c r="AF16" s="810" t="s">
        <v>34</v>
      </c>
      <c r="AG16" s="810" t="s">
        <v>35</v>
      </c>
      <c r="AH16" s="810" t="s">
        <v>126</v>
      </c>
      <c r="AI16" s="811" t="s">
        <v>633</v>
      </c>
      <c r="AJ16" s="810" t="s">
        <v>634</v>
      </c>
    </row>
    <row r="17" spans="1:36" ht="15" customHeight="1" x14ac:dyDescent="0.25">
      <c r="A17" s="977"/>
      <c r="B17" s="242"/>
      <c r="C17" s="846"/>
      <c r="D17" s="188"/>
      <c r="E17" s="263" t="str">
        <f>IF(ISBLANK(A17), "", MAX(B17, AC17))</f>
        <v/>
      </c>
      <c r="F17" s="194"/>
      <c r="G17" s="234"/>
      <c r="H17" s="238" t="str">
        <f>IF(SUM(I17:M17)=0,"",SUM(I17:M17))</f>
        <v/>
      </c>
      <c r="I17" s="215"/>
      <c r="J17" s="216"/>
      <c r="K17" s="216"/>
      <c r="L17" s="216"/>
      <c r="M17" s="217"/>
      <c r="N17" s="886"/>
      <c r="O17" s="204"/>
      <c r="P17" s="200"/>
      <c r="Q17" s="201"/>
      <c r="R17" s="201"/>
      <c r="S17" s="201"/>
      <c r="T17" s="201"/>
      <c r="U17" s="202"/>
      <c r="V17" s="203"/>
      <c r="W17" s="202"/>
      <c r="X17" s="202"/>
      <c r="Y17" s="204"/>
      <c r="Z17" s="369" t="str">
        <f>IF(SUM(F17,I17:M17)=0,"",SUM(F17,I17:M17))</f>
        <v/>
      </c>
      <c r="AA17" s="467"/>
      <c r="AC17" s="806">
        <f>_xlfn.IFNA(INDEX('Delegated Wage Grid'!C$14:C$50,MATCH($A17,ListDelegated,0)),0)</f>
        <v>0</v>
      </c>
      <c r="AD17" s="353">
        <f>_xlfn.IFNA(INDEX('Delegated Wage Grid'!D$14:D$50,MATCH($A17,ListDelegated,0)),0)</f>
        <v>0</v>
      </c>
      <c r="AE17" s="353">
        <f>_xlfn.IFNA(INDEX('Delegated Wage Grid'!E$14:E$50,MATCH($A17,ListDelegated,0)),0)</f>
        <v>0</v>
      </c>
      <c r="AF17" s="353">
        <f>_xlfn.IFNA(INDEX('Delegated Wage Grid'!F$14:F$50,MATCH($A17,ListDelegated,0)),0)</f>
        <v>0</v>
      </c>
      <c r="AG17" s="353">
        <f>_xlfn.IFNA(INDEX('Delegated Wage Grid'!G$14:G$50,MATCH($A17,ListDelegated,0)),0)</f>
        <v>0</v>
      </c>
      <c r="AH17" s="353">
        <f>_xlfn.IFNA(INDEX('Delegated Wage Grid'!H$14:H$50,MATCH($A17,ListDelegated,0)),0)</f>
        <v>0</v>
      </c>
      <c r="AI17" s="353">
        <f>F17*G17</f>
        <v>0</v>
      </c>
      <c r="AJ17" s="353">
        <f>SUM(I17*AD17,J17*AE17,K17*AF17,L17*AG17+M17*AH17)</f>
        <v>0</v>
      </c>
    </row>
    <row r="18" spans="1:36" x14ac:dyDescent="0.25">
      <c r="A18" s="978"/>
      <c r="B18" s="245"/>
      <c r="C18" s="847"/>
      <c r="D18" s="189"/>
      <c r="E18" s="918" t="str">
        <f t="shared" ref="E18:E81" si="1">IF(ISBLANK(A18), "", MAX(B18, AC18))</f>
        <v/>
      </c>
      <c r="F18" s="196"/>
      <c r="G18" s="235"/>
      <c r="H18" s="239" t="str">
        <f t="shared" ref="H18:H81" si="2">IF(SUM(I18:M18)=0,"",SUM(I18:M18))</f>
        <v/>
      </c>
      <c r="I18" s="218"/>
      <c r="J18" s="219"/>
      <c r="K18" s="219"/>
      <c r="L18" s="219"/>
      <c r="M18" s="220"/>
      <c r="N18" s="887"/>
      <c r="O18" s="209"/>
      <c r="P18" s="205"/>
      <c r="Q18" s="206"/>
      <c r="R18" s="206"/>
      <c r="S18" s="206"/>
      <c r="T18" s="206"/>
      <c r="U18" s="207"/>
      <c r="V18" s="208"/>
      <c r="W18" s="207"/>
      <c r="X18" s="207"/>
      <c r="Y18" s="209"/>
      <c r="Z18" s="370" t="str">
        <f t="shared" ref="Z18:Z81" si="3">IF(SUM(F18,I18:M18)=0,"",SUM(F18,I18:M18))</f>
        <v/>
      </c>
      <c r="AA18" s="468"/>
      <c r="AC18" s="806">
        <f>_xlfn.IFNA(INDEX('Delegated Wage Grid'!C$14:C$50,MATCH($A18,ListDelegated,0)),0)</f>
        <v>0</v>
      </c>
      <c r="AD18" s="353">
        <f>_xlfn.IFNA(INDEX('Delegated Wage Grid'!D$14:D$50,MATCH($A18,ListDelegated,0)),0)</f>
        <v>0</v>
      </c>
      <c r="AE18" s="353">
        <f>_xlfn.IFNA(INDEX('Delegated Wage Grid'!E$14:E$50,MATCH($A18,ListDelegated,0)),0)</f>
        <v>0</v>
      </c>
      <c r="AF18" s="353">
        <f>_xlfn.IFNA(INDEX('Delegated Wage Grid'!F$14:F$50,MATCH($A18,ListDelegated,0)),0)</f>
        <v>0</v>
      </c>
      <c r="AG18" s="353">
        <f>_xlfn.IFNA(INDEX('Delegated Wage Grid'!G$14:G$50,MATCH($A18,ListDelegated,0)),0)</f>
        <v>0</v>
      </c>
      <c r="AH18" s="353">
        <f>_xlfn.IFNA(INDEX('Delegated Wage Grid'!H$14:H$50,MATCH($A18,ListDelegated,0)),0)</f>
        <v>0</v>
      </c>
      <c r="AI18" s="353">
        <f t="shared" ref="AI18:AI81" si="4">F18*G18</f>
        <v>0</v>
      </c>
      <c r="AJ18" s="353">
        <f t="shared" ref="AJ18:AJ81" si="5">SUM(I18*AD18,J18*AE18,K18*AF18,L18*AG18+M18*AH18)</f>
        <v>0</v>
      </c>
    </row>
    <row r="19" spans="1:36" x14ac:dyDescent="0.25">
      <c r="A19" s="978"/>
      <c r="B19" s="245"/>
      <c r="C19" s="847"/>
      <c r="D19" s="189"/>
      <c r="E19" s="918" t="str">
        <f t="shared" si="1"/>
        <v/>
      </c>
      <c r="F19" s="196"/>
      <c r="G19" s="235"/>
      <c r="H19" s="239" t="str">
        <f t="shared" si="2"/>
        <v/>
      </c>
      <c r="I19" s="218"/>
      <c r="J19" s="219"/>
      <c r="K19" s="219"/>
      <c r="L19" s="219"/>
      <c r="M19" s="220"/>
      <c r="N19" s="887"/>
      <c r="O19" s="209"/>
      <c r="P19" s="205"/>
      <c r="Q19" s="206"/>
      <c r="R19" s="206"/>
      <c r="S19" s="206"/>
      <c r="T19" s="206"/>
      <c r="U19" s="207"/>
      <c r="V19" s="208"/>
      <c r="W19" s="207"/>
      <c r="X19" s="207"/>
      <c r="Y19" s="209"/>
      <c r="Z19" s="370" t="str">
        <f t="shared" si="3"/>
        <v/>
      </c>
      <c r="AA19" s="468"/>
      <c r="AC19" s="806">
        <f>_xlfn.IFNA(INDEX('Delegated Wage Grid'!C$14:C$50,MATCH($A19,ListDelegated,0)),0)</f>
        <v>0</v>
      </c>
      <c r="AD19" s="353">
        <f>_xlfn.IFNA(INDEX('Delegated Wage Grid'!D$14:D$50,MATCH($A19,ListDelegated,0)),0)</f>
        <v>0</v>
      </c>
      <c r="AE19" s="353">
        <f>_xlfn.IFNA(INDEX('Delegated Wage Grid'!E$14:E$50,MATCH($A19,ListDelegated,0)),0)</f>
        <v>0</v>
      </c>
      <c r="AF19" s="353">
        <f>_xlfn.IFNA(INDEX('Delegated Wage Grid'!F$14:F$50,MATCH($A19,ListDelegated,0)),0)</f>
        <v>0</v>
      </c>
      <c r="AG19" s="353">
        <f>_xlfn.IFNA(INDEX('Delegated Wage Grid'!G$14:G$50,MATCH($A19,ListDelegated,0)),0)</f>
        <v>0</v>
      </c>
      <c r="AH19" s="353">
        <f>_xlfn.IFNA(INDEX('Delegated Wage Grid'!H$14:H$50,MATCH($A19,ListDelegated,0)),0)</f>
        <v>0</v>
      </c>
      <c r="AI19" s="353">
        <f t="shared" si="4"/>
        <v>0</v>
      </c>
      <c r="AJ19" s="353">
        <f t="shared" si="5"/>
        <v>0</v>
      </c>
    </row>
    <row r="20" spans="1:36" x14ac:dyDescent="0.25">
      <c r="A20" s="978"/>
      <c r="B20" s="245"/>
      <c r="C20" s="847"/>
      <c r="D20" s="189"/>
      <c r="E20" s="918" t="str">
        <f t="shared" si="1"/>
        <v/>
      </c>
      <c r="F20" s="196"/>
      <c r="G20" s="235"/>
      <c r="H20" s="239" t="str">
        <f t="shared" si="2"/>
        <v/>
      </c>
      <c r="I20" s="218"/>
      <c r="J20" s="219"/>
      <c r="K20" s="219"/>
      <c r="L20" s="219"/>
      <c r="M20" s="220"/>
      <c r="N20" s="887"/>
      <c r="O20" s="209"/>
      <c r="P20" s="205"/>
      <c r="Q20" s="206"/>
      <c r="R20" s="206"/>
      <c r="S20" s="206"/>
      <c r="T20" s="206"/>
      <c r="U20" s="207"/>
      <c r="V20" s="208"/>
      <c r="W20" s="207"/>
      <c r="X20" s="207"/>
      <c r="Y20" s="209"/>
      <c r="Z20" s="370" t="str">
        <f t="shared" si="3"/>
        <v/>
      </c>
      <c r="AA20" s="468"/>
      <c r="AC20" s="806">
        <f>_xlfn.IFNA(INDEX('Delegated Wage Grid'!C$14:C$50,MATCH($A20,ListDelegated,0)),0)</f>
        <v>0</v>
      </c>
      <c r="AD20" s="353">
        <f>_xlfn.IFNA(INDEX('Delegated Wage Grid'!D$14:D$50,MATCH($A20,ListDelegated,0)),0)</f>
        <v>0</v>
      </c>
      <c r="AE20" s="353">
        <f>_xlfn.IFNA(INDEX('Delegated Wage Grid'!E$14:E$50,MATCH($A20,ListDelegated,0)),0)</f>
        <v>0</v>
      </c>
      <c r="AF20" s="353">
        <f>_xlfn.IFNA(INDEX('Delegated Wage Grid'!F$14:F$50,MATCH($A20,ListDelegated,0)),0)</f>
        <v>0</v>
      </c>
      <c r="AG20" s="353">
        <f>_xlfn.IFNA(INDEX('Delegated Wage Grid'!G$14:G$50,MATCH($A20,ListDelegated,0)),0)</f>
        <v>0</v>
      </c>
      <c r="AH20" s="353">
        <f>_xlfn.IFNA(INDEX('Delegated Wage Grid'!H$14:H$50,MATCH($A20,ListDelegated,0)),0)</f>
        <v>0</v>
      </c>
      <c r="AI20" s="353">
        <f t="shared" si="4"/>
        <v>0</v>
      </c>
      <c r="AJ20" s="353">
        <f t="shared" si="5"/>
        <v>0</v>
      </c>
    </row>
    <row r="21" spans="1:36" x14ac:dyDescent="0.25">
      <c r="A21" s="978"/>
      <c r="B21" s="245"/>
      <c r="C21" s="847"/>
      <c r="D21" s="189"/>
      <c r="E21" s="918" t="str">
        <f t="shared" si="1"/>
        <v/>
      </c>
      <c r="F21" s="196"/>
      <c r="G21" s="235"/>
      <c r="H21" s="239" t="str">
        <f t="shared" si="2"/>
        <v/>
      </c>
      <c r="I21" s="218"/>
      <c r="J21" s="219"/>
      <c r="K21" s="219"/>
      <c r="L21" s="219"/>
      <c r="M21" s="220"/>
      <c r="N21" s="887"/>
      <c r="O21" s="209"/>
      <c r="P21" s="205"/>
      <c r="Q21" s="206"/>
      <c r="R21" s="206"/>
      <c r="S21" s="206"/>
      <c r="T21" s="206"/>
      <c r="U21" s="207"/>
      <c r="V21" s="208"/>
      <c r="W21" s="207"/>
      <c r="X21" s="207"/>
      <c r="Y21" s="209"/>
      <c r="Z21" s="370" t="str">
        <f t="shared" si="3"/>
        <v/>
      </c>
      <c r="AA21" s="468"/>
      <c r="AC21" s="806">
        <f>_xlfn.IFNA(INDEX('Delegated Wage Grid'!C$14:C$50,MATCH($A21,ListDelegated,0)),0)</f>
        <v>0</v>
      </c>
      <c r="AD21" s="353">
        <f>_xlfn.IFNA(INDEX('Delegated Wage Grid'!D$14:D$50,MATCH($A21,ListDelegated,0)),0)</f>
        <v>0</v>
      </c>
      <c r="AE21" s="353">
        <f>_xlfn.IFNA(INDEX('Delegated Wage Grid'!E$14:E$50,MATCH($A21,ListDelegated,0)),0)</f>
        <v>0</v>
      </c>
      <c r="AF21" s="353">
        <f>_xlfn.IFNA(INDEX('Delegated Wage Grid'!F$14:F$50,MATCH($A21,ListDelegated,0)),0)</f>
        <v>0</v>
      </c>
      <c r="AG21" s="353">
        <f>_xlfn.IFNA(INDEX('Delegated Wage Grid'!G$14:G$50,MATCH($A21,ListDelegated,0)),0)</f>
        <v>0</v>
      </c>
      <c r="AH21" s="353">
        <f>_xlfn.IFNA(INDEX('Delegated Wage Grid'!H$14:H$50,MATCH($A21,ListDelegated,0)),0)</f>
        <v>0</v>
      </c>
      <c r="AI21" s="353">
        <f t="shared" si="4"/>
        <v>0</v>
      </c>
      <c r="AJ21" s="353">
        <f t="shared" si="5"/>
        <v>0</v>
      </c>
    </row>
    <row r="22" spans="1:36" x14ac:dyDescent="0.25">
      <c r="A22" s="978"/>
      <c r="B22" s="245"/>
      <c r="C22" s="847"/>
      <c r="D22" s="189"/>
      <c r="E22" s="918" t="str">
        <f t="shared" si="1"/>
        <v/>
      </c>
      <c r="F22" s="196"/>
      <c r="G22" s="235"/>
      <c r="H22" s="239" t="str">
        <f t="shared" si="2"/>
        <v/>
      </c>
      <c r="I22" s="218"/>
      <c r="J22" s="219"/>
      <c r="K22" s="219"/>
      <c r="L22" s="219"/>
      <c r="M22" s="220"/>
      <c r="N22" s="887"/>
      <c r="O22" s="209"/>
      <c r="P22" s="205"/>
      <c r="Q22" s="206"/>
      <c r="R22" s="206"/>
      <c r="S22" s="206"/>
      <c r="T22" s="206"/>
      <c r="U22" s="207"/>
      <c r="V22" s="208"/>
      <c r="W22" s="207"/>
      <c r="X22" s="207"/>
      <c r="Y22" s="209"/>
      <c r="Z22" s="370" t="str">
        <f t="shared" si="3"/>
        <v/>
      </c>
      <c r="AA22" s="468"/>
      <c r="AC22" s="806">
        <f>_xlfn.IFNA(INDEX('Delegated Wage Grid'!C$14:C$50,MATCH($A22,ListDelegated,0)),0)</f>
        <v>0</v>
      </c>
      <c r="AD22" s="353">
        <f>_xlfn.IFNA(INDEX('Delegated Wage Grid'!D$14:D$50,MATCH($A22,ListDelegated,0)),0)</f>
        <v>0</v>
      </c>
      <c r="AE22" s="353">
        <f>_xlfn.IFNA(INDEX('Delegated Wage Grid'!E$14:E$50,MATCH($A22,ListDelegated,0)),0)</f>
        <v>0</v>
      </c>
      <c r="AF22" s="353">
        <f>_xlfn.IFNA(INDEX('Delegated Wage Grid'!F$14:F$50,MATCH($A22,ListDelegated,0)),0)</f>
        <v>0</v>
      </c>
      <c r="AG22" s="353">
        <f>_xlfn.IFNA(INDEX('Delegated Wage Grid'!G$14:G$50,MATCH($A22,ListDelegated,0)),0)</f>
        <v>0</v>
      </c>
      <c r="AH22" s="353">
        <f>_xlfn.IFNA(INDEX('Delegated Wage Grid'!H$14:H$50,MATCH($A22,ListDelegated,0)),0)</f>
        <v>0</v>
      </c>
      <c r="AI22" s="353">
        <f t="shared" si="4"/>
        <v>0</v>
      </c>
      <c r="AJ22" s="353">
        <f t="shared" si="5"/>
        <v>0</v>
      </c>
    </row>
    <row r="23" spans="1:36" x14ac:dyDescent="0.25">
      <c r="A23" s="978"/>
      <c r="B23" s="245"/>
      <c r="C23" s="847"/>
      <c r="D23" s="189"/>
      <c r="E23" s="918" t="str">
        <f t="shared" si="1"/>
        <v/>
      </c>
      <c r="F23" s="196"/>
      <c r="G23" s="235"/>
      <c r="H23" s="239" t="str">
        <f t="shared" si="2"/>
        <v/>
      </c>
      <c r="I23" s="218"/>
      <c r="J23" s="219"/>
      <c r="K23" s="219"/>
      <c r="L23" s="219"/>
      <c r="M23" s="220"/>
      <c r="N23" s="887"/>
      <c r="O23" s="209"/>
      <c r="P23" s="205"/>
      <c r="Q23" s="206"/>
      <c r="R23" s="206"/>
      <c r="S23" s="206"/>
      <c r="T23" s="206"/>
      <c r="U23" s="207"/>
      <c r="V23" s="208"/>
      <c r="W23" s="207"/>
      <c r="X23" s="207"/>
      <c r="Y23" s="209"/>
      <c r="Z23" s="370" t="str">
        <f t="shared" si="3"/>
        <v/>
      </c>
      <c r="AA23" s="468"/>
      <c r="AC23" s="806">
        <f>_xlfn.IFNA(INDEX('Delegated Wage Grid'!C$14:C$50,MATCH($A23,ListDelegated,0)),0)</f>
        <v>0</v>
      </c>
      <c r="AD23" s="353">
        <f>_xlfn.IFNA(INDEX('Delegated Wage Grid'!D$14:D$50,MATCH($A23,ListDelegated,0)),0)</f>
        <v>0</v>
      </c>
      <c r="AE23" s="353">
        <f>_xlfn.IFNA(INDEX('Delegated Wage Grid'!E$14:E$50,MATCH($A23,ListDelegated,0)),0)</f>
        <v>0</v>
      </c>
      <c r="AF23" s="353">
        <f>_xlfn.IFNA(INDEX('Delegated Wage Grid'!F$14:F$50,MATCH($A23,ListDelegated,0)),0)</f>
        <v>0</v>
      </c>
      <c r="AG23" s="353">
        <f>_xlfn.IFNA(INDEX('Delegated Wage Grid'!G$14:G$50,MATCH($A23,ListDelegated,0)),0)</f>
        <v>0</v>
      </c>
      <c r="AH23" s="353">
        <f>_xlfn.IFNA(INDEX('Delegated Wage Grid'!H$14:H$50,MATCH($A23,ListDelegated,0)),0)</f>
        <v>0</v>
      </c>
      <c r="AI23" s="353">
        <f t="shared" si="4"/>
        <v>0</v>
      </c>
      <c r="AJ23" s="353">
        <f t="shared" si="5"/>
        <v>0</v>
      </c>
    </row>
    <row r="24" spans="1:36" x14ac:dyDescent="0.25">
      <c r="A24" s="978"/>
      <c r="B24" s="245"/>
      <c r="C24" s="847"/>
      <c r="D24" s="189"/>
      <c r="E24" s="918" t="str">
        <f t="shared" si="1"/>
        <v/>
      </c>
      <c r="F24" s="196"/>
      <c r="G24" s="235"/>
      <c r="H24" s="239" t="str">
        <f t="shared" si="2"/>
        <v/>
      </c>
      <c r="I24" s="218"/>
      <c r="J24" s="219"/>
      <c r="K24" s="219"/>
      <c r="L24" s="219"/>
      <c r="M24" s="220"/>
      <c r="N24" s="887"/>
      <c r="O24" s="209"/>
      <c r="P24" s="205"/>
      <c r="Q24" s="206"/>
      <c r="R24" s="206"/>
      <c r="S24" s="206"/>
      <c r="T24" s="206"/>
      <c r="U24" s="207"/>
      <c r="V24" s="208"/>
      <c r="W24" s="207"/>
      <c r="X24" s="207"/>
      <c r="Y24" s="209"/>
      <c r="Z24" s="370" t="str">
        <f t="shared" si="3"/>
        <v/>
      </c>
      <c r="AA24" s="468"/>
      <c r="AC24" s="806">
        <f>_xlfn.IFNA(INDEX('Delegated Wage Grid'!C$14:C$50,MATCH($A24,ListDelegated,0)),0)</f>
        <v>0</v>
      </c>
      <c r="AD24" s="353">
        <f>_xlfn.IFNA(INDEX('Delegated Wage Grid'!D$14:D$50,MATCH($A24,ListDelegated,0)),0)</f>
        <v>0</v>
      </c>
      <c r="AE24" s="353">
        <f>_xlfn.IFNA(INDEX('Delegated Wage Grid'!E$14:E$50,MATCH($A24,ListDelegated,0)),0)</f>
        <v>0</v>
      </c>
      <c r="AF24" s="353">
        <f>_xlfn.IFNA(INDEX('Delegated Wage Grid'!F$14:F$50,MATCH($A24,ListDelegated,0)),0)</f>
        <v>0</v>
      </c>
      <c r="AG24" s="353">
        <f>_xlfn.IFNA(INDEX('Delegated Wage Grid'!G$14:G$50,MATCH($A24,ListDelegated,0)),0)</f>
        <v>0</v>
      </c>
      <c r="AH24" s="353">
        <f>_xlfn.IFNA(INDEX('Delegated Wage Grid'!H$14:H$50,MATCH($A24,ListDelegated,0)),0)</f>
        <v>0</v>
      </c>
      <c r="AI24" s="353">
        <f t="shared" si="4"/>
        <v>0</v>
      </c>
      <c r="AJ24" s="353">
        <f t="shared" si="5"/>
        <v>0</v>
      </c>
    </row>
    <row r="25" spans="1:36" x14ac:dyDescent="0.25">
      <c r="A25" s="978"/>
      <c r="B25" s="245"/>
      <c r="C25" s="847"/>
      <c r="D25" s="189"/>
      <c r="E25" s="918" t="str">
        <f t="shared" si="1"/>
        <v/>
      </c>
      <c r="F25" s="196"/>
      <c r="G25" s="235"/>
      <c r="H25" s="239" t="str">
        <f t="shared" si="2"/>
        <v/>
      </c>
      <c r="I25" s="218"/>
      <c r="J25" s="219"/>
      <c r="K25" s="219"/>
      <c r="L25" s="219"/>
      <c r="M25" s="220"/>
      <c r="N25" s="887"/>
      <c r="O25" s="209"/>
      <c r="P25" s="205"/>
      <c r="Q25" s="206"/>
      <c r="R25" s="206"/>
      <c r="S25" s="206"/>
      <c r="T25" s="206"/>
      <c r="U25" s="207"/>
      <c r="V25" s="208"/>
      <c r="W25" s="207"/>
      <c r="X25" s="207"/>
      <c r="Y25" s="209"/>
      <c r="Z25" s="370" t="str">
        <f t="shared" si="3"/>
        <v/>
      </c>
      <c r="AA25" s="468"/>
      <c r="AC25" s="806">
        <f>_xlfn.IFNA(INDEX('Delegated Wage Grid'!C$14:C$50,MATCH($A25,ListDelegated,0)),0)</f>
        <v>0</v>
      </c>
      <c r="AD25" s="353">
        <f>_xlfn.IFNA(INDEX('Delegated Wage Grid'!D$14:D$50,MATCH($A25,ListDelegated,0)),0)</f>
        <v>0</v>
      </c>
      <c r="AE25" s="353">
        <f>_xlfn.IFNA(INDEX('Delegated Wage Grid'!E$14:E$50,MATCH($A25,ListDelegated,0)),0)</f>
        <v>0</v>
      </c>
      <c r="AF25" s="353">
        <f>_xlfn.IFNA(INDEX('Delegated Wage Grid'!F$14:F$50,MATCH($A25,ListDelegated,0)),0)</f>
        <v>0</v>
      </c>
      <c r="AG25" s="353">
        <f>_xlfn.IFNA(INDEX('Delegated Wage Grid'!G$14:G$50,MATCH($A25,ListDelegated,0)),0)</f>
        <v>0</v>
      </c>
      <c r="AH25" s="353">
        <f>_xlfn.IFNA(INDEX('Delegated Wage Grid'!H$14:H$50,MATCH($A25,ListDelegated,0)),0)</f>
        <v>0</v>
      </c>
      <c r="AI25" s="353">
        <f t="shared" si="4"/>
        <v>0</v>
      </c>
      <c r="AJ25" s="353">
        <f t="shared" si="5"/>
        <v>0</v>
      </c>
    </row>
    <row r="26" spans="1:36" x14ac:dyDescent="0.25">
      <c r="A26" s="978"/>
      <c r="B26" s="245"/>
      <c r="C26" s="847"/>
      <c r="D26" s="189"/>
      <c r="E26" s="918" t="str">
        <f t="shared" si="1"/>
        <v/>
      </c>
      <c r="F26" s="196"/>
      <c r="G26" s="235"/>
      <c r="H26" s="239" t="str">
        <f t="shared" si="2"/>
        <v/>
      </c>
      <c r="I26" s="218"/>
      <c r="J26" s="219"/>
      <c r="K26" s="219"/>
      <c r="L26" s="219"/>
      <c r="M26" s="220"/>
      <c r="N26" s="887"/>
      <c r="O26" s="209"/>
      <c r="P26" s="205"/>
      <c r="Q26" s="206"/>
      <c r="R26" s="206"/>
      <c r="S26" s="206"/>
      <c r="T26" s="206"/>
      <c r="U26" s="207"/>
      <c r="V26" s="208"/>
      <c r="W26" s="207"/>
      <c r="X26" s="207"/>
      <c r="Y26" s="209"/>
      <c r="Z26" s="370" t="str">
        <f t="shared" si="3"/>
        <v/>
      </c>
      <c r="AA26" s="468"/>
      <c r="AC26" s="806">
        <f>_xlfn.IFNA(INDEX('Delegated Wage Grid'!C$14:C$50,MATCH($A26,ListDelegated,0)),0)</f>
        <v>0</v>
      </c>
      <c r="AD26" s="353">
        <f>_xlfn.IFNA(INDEX('Delegated Wage Grid'!D$14:D$50,MATCH($A26,ListDelegated,0)),0)</f>
        <v>0</v>
      </c>
      <c r="AE26" s="353">
        <f>_xlfn.IFNA(INDEX('Delegated Wage Grid'!E$14:E$50,MATCH($A26,ListDelegated,0)),0)</f>
        <v>0</v>
      </c>
      <c r="AF26" s="353">
        <f>_xlfn.IFNA(INDEX('Delegated Wage Grid'!F$14:F$50,MATCH($A26,ListDelegated,0)),0)</f>
        <v>0</v>
      </c>
      <c r="AG26" s="353">
        <f>_xlfn.IFNA(INDEX('Delegated Wage Grid'!G$14:G$50,MATCH($A26,ListDelegated,0)),0)</f>
        <v>0</v>
      </c>
      <c r="AH26" s="353">
        <f>_xlfn.IFNA(INDEX('Delegated Wage Grid'!H$14:H$50,MATCH($A26,ListDelegated,0)),0)</f>
        <v>0</v>
      </c>
      <c r="AI26" s="353">
        <f t="shared" si="4"/>
        <v>0</v>
      </c>
      <c r="AJ26" s="353">
        <f t="shared" si="5"/>
        <v>0</v>
      </c>
    </row>
    <row r="27" spans="1:36" x14ac:dyDescent="0.25">
      <c r="A27" s="978"/>
      <c r="B27" s="245"/>
      <c r="C27" s="847"/>
      <c r="D27" s="189"/>
      <c r="E27" s="918" t="str">
        <f t="shared" si="1"/>
        <v/>
      </c>
      <c r="F27" s="196"/>
      <c r="G27" s="235"/>
      <c r="H27" s="239" t="str">
        <f t="shared" si="2"/>
        <v/>
      </c>
      <c r="I27" s="218"/>
      <c r="J27" s="219"/>
      <c r="K27" s="219"/>
      <c r="L27" s="219"/>
      <c r="M27" s="220"/>
      <c r="N27" s="887"/>
      <c r="O27" s="209"/>
      <c r="P27" s="205"/>
      <c r="Q27" s="206"/>
      <c r="R27" s="206"/>
      <c r="S27" s="206"/>
      <c r="T27" s="206"/>
      <c r="U27" s="207"/>
      <c r="V27" s="208"/>
      <c r="W27" s="207"/>
      <c r="X27" s="207"/>
      <c r="Y27" s="209"/>
      <c r="Z27" s="370" t="str">
        <f t="shared" si="3"/>
        <v/>
      </c>
      <c r="AA27" s="468"/>
      <c r="AC27" s="806">
        <f>_xlfn.IFNA(INDEX('Delegated Wage Grid'!C$14:C$50,MATCH($A27,ListDelegated,0)),0)</f>
        <v>0</v>
      </c>
      <c r="AD27" s="353">
        <f>_xlfn.IFNA(INDEX('Delegated Wage Grid'!D$14:D$50,MATCH($A27,ListDelegated,0)),0)</f>
        <v>0</v>
      </c>
      <c r="AE27" s="353">
        <f>_xlfn.IFNA(INDEX('Delegated Wage Grid'!E$14:E$50,MATCH($A27,ListDelegated,0)),0)</f>
        <v>0</v>
      </c>
      <c r="AF27" s="353">
        <f>_xlfn.IFNA(INDEX('Delegated Wage Grid'!F$14:F$50,MATCH($A27,ListDelegated,0)),0)</f>
        <v>0</v>
      </c>
      <c r="AG27" s="353">
        <f>_xlfn.IFNA(INDEX('Delegated Wage Grid'!G$14:G$50,MATCH($A27,ListDelegated,0)),0)</f>
        <v>0</v>
      </c>
      <c r="AH27" s="353">
        <f>_xlfn.IFNA(INDEX('Delegated Wage Grid'!H$14:H$50,MATCH($A27,ListDelegated,0)),0)</f>
        <v>0</v>
      </c>
      <c r="AI27" s="353">
        <f t="shared" si="4"/>
        <v>0</v>
      </c>
      <c r="AJ27" s="353">
        <f t="shared" si="5"/>
        <v>0</v>
      </c>
    </row>
    <row r="28" spans="1:36" x14ac:dyDescent="0.25">
      <c r="A28" s="978"/>
      <c r="B28" s="245"/>
      <c r="C28" s="847"/>
      <c r="D28" s="189"/>
      <c r="E28" s="918" t="str">
        <f t="shared" si="1"/>
        <v/>
      </c>
      <c r="F28" s="196"/>
      <c r="G28" s="235"/>
      <c r="H28" s="239" t="str">
        <f t="shared" si="2"/>
        <v/>
      </c>
      <c r="I28" s="218"/>
      <c r="J28" s="219"/>
      <c r="K28" s="219"/>
      <c r="L28" s="219"/>
      <c r="M28" s="220"/>
      <c r="N28" s="887"/>
      <c r="O28" s="209"/>
      <c r="P28" s="205"/>
      <c r="Q28" s="206"/>
      <c r="R28" s="206"/>
      <c r="S28" s="206"/>
      <c r="T28" s="206"/>
      <c r="U28" s="207"/>
      <c r="V28" s="208"/>
      <c r="W28" s="207"/>
      <c r="X28" s="207"/>
      <c r="Y28" s="209"/>
      <c r="Z28" s="370" t="str">
        <f t="shared" si="3"/>
        <v/>
      </c>
      <c r="AA28" s="468"/>
      <c r="AC28" s="806">
        <f>_xlfn.IFNA(INDEX('Delegated Wage Grid'!C$14:C$50,MATCH($A28,ListDelegated,0)),0)</f>
        <v>0</v>
      </c>
      <c r="AD28" s="353">
        <f>_xlfn.IFNA(INDEX('Delegated Wage Grid'!D$14:D$50,MATCH($A28,ListDelegated,0)),0)</f>
        <v>0</v>
      </c>
      <c r="AE28" s="353">
        <f>_xlfn.IFNA(INDEX('Delegated Wage Grid'!E$14:E$50,MATCH($A28,ListDelegated,0)),0)</f>
        <v>0</v>
      </c>
      <c r="AF28" s="353">
        <f>_xlfn.IFNA(INDEX('Delegated Wage Grid'!F$14:F$50,MATCH($A28,ListDelegated,0)),0)</f>
        <v>0</v>
      </c>
      <c r="AG28" s="353">
        <f>_xlfn.IFNA(INDEX('Delegated Wage Grid'!G$14:G$50,MATCH($A28,ListDelegated,0)),0)</f>
        <v>0</v>
      </c>
      <c r="AH28" s="353">
        <f>_xlfn.IFNA(INDEX('Delegated Wage Grid'!H$14:H$50,MATCH($A28,ListDelegated,0)),0)</f>
        <v>0</v>
      </c>
      <c r="AI28" s="353">
        <f t="shared" si="4"/>
        <v>0</v>
      </c>
      <c r="AJ28" s="353">
        <f t="shared" si="5"/>
        <v>0</v>
      </c>
    </row>
    <row r="29" spans="1:36" x14ac:dyDescent="0.25">
      <c r="A29" s="978"/>
      <c r="B29" s="245"/>
      <c r="C29" s="847"/>
      <c r="D29" s="189"/>
      <c r="E29" s="918" t="str">
        <f t="shared" si="1"/>
        <v/>
      </c>
      <c r="F29" s="196"/>
      <c r="G29" s="235"/>
      <c r="H29" s="239" t="str">
        <f t="shared" si="2"/>
        <v/>
      </c>
      <c r="I29" s="218"/>
      <c r="J29" s="219"/>
      <c r="K29" s="219"/>
      <c r="L29" s="219"/>
      <c r="M29" s="220"/>
      <c r="N29" s="887"/>
      <c r="O29" s="209"/>
      <c r="P29" s="205"/>
      <c r="Q29" s="206"/>
      <c r="R29" s="206"/>
      <c r="S29" s="206"/>
      <c r="T29" s="206"/>
      <c r="U29" s="207"/>
      <c r="V29" s="208"/>
      <c r="W29" s="207"/>
      <c r="X29" s="207"/>
      <c r="Y29" s="209"/>
      <c r="Z29" s="370" t="str">
        <f t="shared" si="3"/>
        <v/>
      </c>
      <c r="AA29" s="468"/>
      <c r="AC29" s="806">
        <f>_xlfn.IFNA(INDEX('Delegated Wage Grid'!C$14:C$50,MATCH($A29,ListDelegated,0)),0)</f>
        <v>0</v>
      </c>
      <c r="AD29" s="353">
        <f>_xlfn.IFNA(INDEX('Delegated Wage Grid'!D$14:D$50,MATCH($A29,ListDelegated,0)),0)</f>
        <v>0</v>
      </c>
      <c r="AE29" s="353">
        <f>_xlfn.IFNA(INDEX('Delegated Wage Grid'!E$14:E$50,MATCH($A29,ListDelegated,0)),0)</f>
        <v>0</v>
      </c>
      <c r="AF29" s="353">
        <f>_xlfn.IFNA(INDEX('Delegated Wage Grid'!F$14:F$50,MATCH($A29,ListDelegated,0)),0)</f>
        <v>0</v>
      </c>
      <c r="AG29" s="353">
        <f>_xlfn.IFNA(INDEX('Delegated Wage Grid'!G$14:G$50,MATCH($A29,ListDelegated,0)),0)</f>
        <v>0</v>
      </c>
      <c r="AH29" s="353">
        <f>_xlfn.IFNA(INDEX('Delegated Wage Grid'!H$14:H$50,MATCH($A29,ListDelegated,0)),0)</f>
        <v>0</v>
      </c>
      <c r="AI29" s="353">
        <f t="shared" si="4"/>
        <v>0</v>
      </c>
      <c r="AJ29" s="353">
        <f t="shared" si="5"/>
        <v>0</v>
      </c>
    </row>
    <row r="30" spans="1:36" x14ac:dyDescent="0.25">
      <c r="A30" s="978"/>
      <c r="B30" s="245"/>
      <c r="C30" s="847"/>
      <c r="D30" s="189"/>
      <c r="E30" s="918" t="str">
        <f t="shared" si="1"/>
        <v/>
      </c>
      <c r="F30" s="196"/>
      <c r="G30" s="235"/>
      <c r="H30" s="239" t="str">
        <f t="shared" si="2"/>
        <v/>
      </c>
      <c r="I30" s="218"/>
      <c r="J30" s="219"/>
      <c r="K30" s="219"/>
      <c r="L30" s="219"/>
      <c r="M30" s="220"/>
      <c r="N30" s="887"/>
      <c r="O30" s="209"/>
      <c r="P30" s="205"/>
      <c r="Q30" s="206"/>
      <c r="R30" s="206"/>
      <c r="S30" s="206"/>
      <c r="T30" s="206"/>
      <c r="U30" s="207"/>
      <c r="V30" s="208"/>
      <c r="W30" s="207"/>
      <c r="X30" s="207"/>
      <c r="Y30" s="209"/>
      <c r="Z30" s="370" t="str">
        <f t="shared" si="3"/>
        <v/>
      </c>
      <c r="AA30" s="468"/>
      <c r="AC30" s="806">
        <f>_xlfn.IFNA(INDEX('Delegated Wage Grid'!C$14:C$50,MATCH($A30,ListDelegated,0)),0)</f>
        <v>0</v>
      </c>
      <c r="AD30" s="353">
        <f>_xlfn.IFNA(INDEX('Delegated Wage Grid'!D$14:D$50,MATCH($A30,ListDelegated,0)),0)</f>
        <v>0</v>
      </c>
      <c r="AE30" s="353">
        <f>_xlfn.IFNA(INDEX('Delegated Wage Grid'!E$14:E$50,MATCH($A30,ListDelegated,0)),0)</f>
        <v>0</v>
      </c>
      <c r="AF30" s="353">
        <f>_xlfn.IFNA(INDEX('Delegated Wage Grid'!F$14:F$50,MATCH($A30,ListDelegated,0)),0)</f>
        <v>0</v>
      </c>
      <c r="AG30" s="353">
        <f>_xlfn.IFNA(INDEX('Delegated Wage Grid'!G$14:G$50,MATCH($A30,ListDelegated,0)),0)</f>
        <v>0</v>
      </c>
      <c r="AH30" s="353">
        <f>_xlfn.IFNA(INDEX('Delegated Wage Grid'!H$14:H$50,MATCH($A30,ListDelegated,0)),0)</f>
        <v>0</v>
      </c>
      <c r="AI30" s="353">
        <f t="shared" si="4"/>
        <v>0</v>
      </c>
      <c r="AJ30" s="353">
        <f t="shared" si="5"/>
        <v>0</v>
      </c>
    </row>
    <row r="31" spans="1:36" x14ac:dyDescent="0.25">
      <c r="A31" s="978"/>
      <c r="B31" s="245"/>
      <c r="C31" s="847"/>
      <c r="D31" s="189"/>
      <c r="E31" s="918" t="str">
        <f t="shared" si="1"/>
        <v/>
      </c>
      <c r="F31" s="196"/>
      <c r="G31" s="235"/>
      <c r="H31" s="239" t="str">
        <f t="shared" si="2"/>
        <v/>
      </c>
      <c r="I31" s="218"/>
      <c r="J31" s="219"/>
      <c r="K31" s="219"/>
      <c r="L31" s="219"/>
      <c r="M31" s="220"/>
      <c r="N31" s="887"/>
      <c r="O31" s="209"/>
      <c r="P31" s="205"/>
      <c r="Q31" s="206"/>
      <c r="R31" s="206"/>
      <c r="S31" s="206"/>
      <c r="T31" s="206"/>
      <c r="U31" s="207"/>
      <c r="V31" s="208"/>
      <c r="W31" s="207"/>
      <c r="X31" s="207"/>
      <c r="Y31" s="209"/>
      <c r="Z31" s="370" t="str">
        <f t="shared" si="3"/>
        <v/>
      </c>
      <c r="AA31" s="468"/>
      <c r="AC31" s="806">
        <f>_xlfn.IFNA(INDEX('Delegated Wage Grid'!C$14:C$50,MATCH($A31,ListDelegated,0)),0)</f>
        <v>0</v>
      </c>
      <c r="AD31" s="353">
        <f>_xlfn.IFNA(INDEX('Delegated Wage Grid'!D$14:D$50,MATCH($A31,ListDelegated,0)),0)</f>
        <v>0</v>
      </c>
      <c r="AE31" s="353">
        <f>_xlfn.IFNA(INDEX('Delegated Wage Grid'!E$14:E$50,MATCH($A31,ListDelegated,0)),0)</f>
        <v>0</v>
      </c>
      <c r="AF31" s="353">
        <f>_xlfn.IFNA(INDEX('Delegated Wage Grid'!F$14:F$50,MATCH($A31,ListDelegated,0)),0)</f>
        <v>0</v>
      </c>
      <c r="AG31" s="353">
        <f>_xlfn.IFNA(INDEX('Delegated Wage Grid'!G$14:G$50,MATCH($A31,ListDelegated,0)),0)</f>
        <v>0</v>
      </c>
      <c r="AH31" s="353">
        <f>_xlfn.IFNA(INDEX('Delegated Wage Grid'!H$14:H$50,MATCH($A31,ListDelegated,0)),0)</f>
        <v>0</v>
      </c>
      <c r="AI31" s="353">
        <f t="shared" si="4"/>
        <v>0</v>
      </c>
      <c r="AJ31" s="353">
        <f t="shared" si="5"/>
        <v>0</v>
      </c>
    </row>
    <row r="32" spans="1:36" x14ac:dyDescent="0.25">
      <c r="A32" s="978"/>
      <c r="B32" s="245"/>
      <c r="C32" s="847"/>
      <c r="D32" s="189"/>
      <c r="E32" s="918" t="str">
        <f t="shared" si="1"/>
        <v/>
      </c>
      <c r="F32" s="196"/>
      <c r="G32" s="235"/>
      <c r="H32" s="239" t="str">
        <f t="shared" si="2"/>
        <v/>
      </c>
      <c r="I32" s="218"/>
      <c r="J32" s="219"/>
      <c r="K32" s="219"/>
      <c r="L32" s="219"/>
      <c r="M32" s="220"/>
      <c r="N32" s="887"/>
      <c r="O32" s="209"/>
      <c r="P32" s="205"/>
      <c r="Q32" s="206"/>
      <c r="R32" s="206"/>
      <c r="S32" s="206"/>
      <c r="T32" s="206"/>
      <c r="U32" s="207"/>
      <c r="V32" s="208"/>
      <c r="W32" s="207"/>
      <c r="X32" s="207"/>
      <c r="Y32" s="209"/>
      <c r="Z32" s="370" t="str">
        <f t="shared" si="3"/>
        <v/>
      </c>
      <c r="AA32" s="468"/>
      <c r="AC32" s="806">
        <f>_xlfn.IFNA(INDEX('Delegated Wage Grid'!C$14:C$50,MATCH($A32,ListDelegated,0)),0)</f>
        <v>0</v>
      </c>
      <c r="AD32" s="353">
        <f>_xlfn.IFNA(INDEX('Delegated Wage Grid'!D$14:D$50,MATCH($A32,ListDelegated,0)),0)</f>
        <v>0</v>
      </c>
      <c r="AE32" s="353">
        <f>_xlfn.IFNA(INDEX('Delegated Wage Grid'!E$14:E$50,MATCH($A32,ListDelegated,0)),0)</f>
        <v>0</v>
      </c>
      <c r="AF32" s="353">
        <f>_xlfn.IFNA(INDEX('Delegated Wage Grid'!F$14:F$50,MATCH($A32,ListDelegated,0)),0)</f>
        <v>0</v>
      </c>
      <c r="AG32" s="353">
        <f>_xlfn.IFNA(INDEX('Delegated Wage Grid'!G$14:G$50,MATCH($A32,ListDelegated,0)),0)</f>
        <v>0</v>
      </c>
      <c r="AH32" s="353">
        <f>_xlfn.IFNA(INDEX('Delegated Wage Grid'!H$14:H$50,MATCH($A32,ListDelegated,0)),0)</f>
        <v>0</v>
      </c>
      <c r="AI32" s="353">
        <f t="shared" si="4"/>
        <v>0</v>
      </c>
      <c r="AJ32" s="353">
        <f t="shared" si="5"/>
        <v>0</v>
      </c>
    </row>
    <row r="33" spans="1:36" x14ac:dyDescent="0.25">
      <c r="A33" s="978"/>
      <c r="B33" s="245"/>
      <c r="C33" s="847"/>
      <c r="D33" s="189"/>
      <c r="E33" s="918" t="str">
        <f t="shared" si="1"/>
        <v/>
      </c>
      <c r="F33" s="196"/>
      <c r="G33" s="235"/>
      <c r="H33" s="239" t="str">
        <f t="shared" si="2"/>
        <v/>
      </c>
      <c r="I33" s="218"/>
      <c r="J33" s="219"/>
      <c r="K33" s="219"/>
      <c r="L33" s="219"/>
      <c r="M33" s="220"/>
      <c r="N33" s="887"/>
      <c r="O33" s="209"/>
      <c r="P33" s="205"/>
      <c r="Q33" s="206"/>
      <c r="R33" s="206"/>
      <c r="S33" s="206"/>
      <c r="T33" s="206"/>
      <c r="U33" s="207"/>
      <c r="V33" s="208"/>
      <c r="W33" s="207"/>
      <c r="X33" s="207"/>
      <c r="Y33" s="209"/>
      <c r="Z33" s="370" t="str">
        <f t="shared" si="3"/>
        <v/>
      </c>
      <c r="AA33" s="468"/>
      <c r="AC33" s="806">
        <f>_xlfn.IFNA(INDEX('Delegated Wage Grid'!C$14:C$50,MATCH($A33,ListDelegated,0)),0)</f>
        <v>0</v>
      </c>
      <c r="AD33" s="353">
        <f>_xlfn.IFNA(INDEX('Delegated Wage Grid'!D$14:D$50,MATCH($A33,ListDelegated,0)),0)</f>
        <v>0</v>
      </c>
      <c r="AE33" s="353">
        <f>_xlfn.IFNA(INDEX('Delegated Wage Grid'!E$14:E$50,MATCH($A33,ListDelegated,0)),0)</f>
        <v>0</v>
      </c>
      <c r="AF33" s="353">
        <f>_xlfn.IFNA(INDEX('Delegated Wage Grid'!F$14:F$50,MATCH($A33,ListDelegated,0)),0)</f>
        <v>0</v>
      </c>
      <c r="AG33" s="353">
        <f>_xlfn.IFNA(INDEX('Delegated Wage Grid'!G$14:G$50,MATCH($A33,ListDelegated,0)),0)</f>
        <v>0</v>
      </c>
      <c r="AH33" s="353">
        <f>_xlfn.IFNA(INDEX('Delegated Wage Grid'!H$14:H$50,MATCH($A33,ListDelegated,0)),0)</f>
        <v>0</v>
      </c>
      <c r="AI33" s="353">
        <f t="shared" si="4"/>
        <v>0</v>
      </c>
      <c r="AJ33" s="353">
        <f t="shared" si="5"/>
        <v>0</v>
      </c>
    </row>
    <row r="34" spans="1:36" x14ac:dyDescent="0.25">
      <c r="A34" s="978"/>
      <c r="B34" s="245"/>
      <c r="C34" s="847"/>
      <c r="D34" s="189"/>
      <c r="E34" s="918" t="str">
        <f t="shared" si="1"/>
        <v/>
      </c>
      <c r="F34" s="196"/>
      <c r="G34" s="235"/>
      <c r="H34" s="239" t="str">
        <f t="shared" si="2"/>
        <v/>
      </c>
      <c r="I34" s="218"/>
      <c r="J34" s="219"/>
      <c r="K34" s="219"/>
      <c r="L34" s="219"/>
      <c r="M34" s="220"/>
      <c r="N34" s="887"/>
      <c r="O34" s="209"/>
      <c r="P34" s="205"/>
      <c r="Q34" s="206"/>
      <c r="R34" s="206"/>
      <c r="S34" s="206"/>
      <c r="T34" s="206"/>
      <c r="U34" s="207"/>
      <c r="V34" s="208"/>
      <c r="W34" s="207"/>
      <c r="X34" s="207"/>
      <c r="Y34" s="209"/>
      <c r="Z34" s="370" t="str">
        <f t="shared" si="3"/>
        <v/>
      </c>
      <c r="AA34" s="468"/>
      <c r="AC34" s="806">
        <f>_xlfn.IFNA(INDEX('Delegated Wage Grid'!C$14:C$50,MATCH($A34,ListDelegated,0)),0)</f>
        <v>0</v>
      </c>
      <c r="AD34" s="353">
        <f>_xlfn.IFNA(INDEX('Delegated Wage Grid'!D$14:D$50,MATCH($A34,ListDelegated,0)),0)</f>
        <v>0</v>
      </c>
      <c r="AE34" s="353">
        <f>_xlfn.IFNA(INDEX('Delegated Wage Grid'!E$14:E$50,MATCH($A34,ListDelegated,0)),0)</f>
        <v>0</v>
      </c>
      <c r="AF34" s="353">
        <f>_xlfn.IFNA(INDEX('Delegated Wage Grid'!F$14:F$50,MATCH($A34,ListDelegated,0)),0)</f>
        <v>0</v>
      </c>
      <c r="AG34" s="353">
        <f>_xlfn.IFNA(INDEX('Delegated Wage Grid'!G$14:G$50,MATCH($A34,ListDelegated,0)),0)</f>
        <v>0</v>
      </c>
      <c r="AH34" s="353">
        <f>_xlfn.IFNA(INDEX('Delegated Wage Grid'!H$14:H$50,MATCH($A34,ListDelegated,0)),0)</f>
        <v>0</v>
      </c>
      <c r="AI34" s="353">
        <f t="shared" si="4"/>
        <v>0</v>
      </c>
      <c r="AJ34" s="353">
        <f t="shared" si="5"/>
        <v>0</v>
      </c>
    </row>
    <row r="35" spans="1:36" x14ac:dyDescent="0.25">
      <c r="A35" s="978"/>
      <c r="B35" s="245"/>
      <c r="C35" s="847"/>
      <c r="D35" s="189"/>
      <c r="E35" s="918" t="str">
        <f t="shared" si="1"/>
        <v/>
      </c>
      <c r="F35" s="196"/>
      <c r="G35" s="235"/>
      <c r="H35" s="239" t="str">
        <f t="shared" si="2"/>
        <v/>
      </c>
      <c r="I35" s="218"/>
      <c r="J35" s="219"/>
      <c r="K35" s="219"/>
      <c r="L35" s="219"/>
      <c r="M35" s="220"/>
      <c r="N35" s="887"/>
      <c r="O35" s="209"/>
      <c r="P35" s="205"/>
      <c r="Q35" s="206"/>
      <c r="R35" s="206"/>
      <c r="S35" s="206"/>
      <c r="T35" s="206"/>
      <c r="U35" s="207"/>
      <c r="V35" s="208"/>
      <c r="W35" s="207"/>
      <c r="X35" s="207"/>
      <c r="Y35" s="209"/>
      <c r="Z35" s="370" t="str">
        <f t="shared" si="3"/>
        <v/>
      </c>
      <c r="AA35" s="468"/>
      <c r="AC35" s="806">
        <f>_xlfn.IFNA(INDEX('Delegated Wage Grid'!C$14:C$50,MATCH($A35,ListDelegated,0)),0)</f>
        <v>0</v>
      </c>
      <c r="AD35" s="353">
        <f>_xlfn.IFNA(INDEX('Delegated Wage Grid'!D$14:D$50,MATCH($A35,ListDelegated,0)),0)</f>
        <v>0</v>
      </c>
      <c r="AE35" s="353">
        <f>_xlfn.IFNA(INDEX('Delegated Wage Grid'!E$14:E$50,MATCH($A35,ListDelegated,0)),0)</f>
        <v>0</v>
      </c>
      <c r="AF35" s="353">
        <f>_xlfn.IFNA(INDEX('Delegated Wage Grid'!F$14:F$50,MATCH($A35,ListDelegated,0)),0)</f>
        <v>0</v>
      </c>
      <c r="AG35" s="353">
        <f>_xlfn.IFNA(INDEX('Delegated Wage Grid'!G$14:G$50,MATCH($A35,ListDelegated,0)),0)</f>
        <v>0</v>
      </c>
      <c r="AH35" s="353">
        <f>_xlfn.IFNA(INDEX('Delegated Wage Grid'!H$14:H$50,MATCH($A35,ListDelegated,0)),0)</f>
        <v>0</v>
      </c>
      <c r="AI35" s="353">
        <f t="shared" si="4"/>
        <v>0</v>
      </c>
      <c r="AJ35" s="353">
        <f t="shared" si="5"/>
        <v>0</v>
      </c>
    </row>
    <row r="36" spans="1:36" x14ac:dyDescent="0.25">
      <c r="A36" s="978"/>
      <c r="B36" s="245"/>
      <c r="C36" s="847"/>
      <c r="D36" s="189"/>
      <c r="E36" s="918" t="str">
        <f t="shared" si="1"/>
        <v/>
      </c>
      <c r="F36" s="196"/>
      <c r="G36" s="235"/>
      <c r="H36" s="239" t="str">
        <f t="shared" si="2"/>
        <v/>
      </c>
      <c r="I36" s="218"/>
      <c r="J36" s="219"/>
      <c r="K36" s="219"/>
      <c r="L36" s="219"/>
      <c r="M36" s="220"/>
      <c r="N36" s="887"/>
      <c r="O36" s="209"/>
      <c r="P36" s="205"/>
      <c r="Q36" s="206"/>
      <c r="R36" s="206"/>
      <c r="S36" s="206"/>
      <c r="T36" s="206"/>
      <c r="U36" s="207"/>
      <c r="V36" s="208"/>
      <c r="W36" s="207"/>
      <c r="X36" s="207"/>
      <c r="Y36" s="209"/>
      <c r="Z36" s="370" t="str">
        <f t="shared" si="3"/>
        <v/>
      </c>
      <c r="AA36" s="468"/>
      <c r="AC36" s="806">
        <f>_xlfn.IFNA(INDEX('Delegated Wage Grid'!C$14:C$50,MATCH($A36,ListDelegated,0)),0)</f>
        <v>0</v>
      </c>
      <c r="AD36" s="353">
        <f>_xlfn.IFNA(INDEX('Delegated Wage Grid'!D$14:D$50,MATCH($A36,ListDelegated,0)),0)</f>
        <v>0</v>
      </c>
      <c r="AE36" s="353">
        <f>_xlfn.IFNA(INDEX('Delegated Wage Grid'!E$14:E$50,MATCH($A36,ListDelegated,0)),0)</f>
        <v>0</v>
      </c>
      <c r="AF36" s="353">
        <f>_xlfn.IFNA(INDEX('Delegated Wage Grid'!F$14:F$50,MATCH($A36,ListDelegated,0)),0)</f>
        <v>0</v>
      </c>
      <c r="AG36" s="353">
        <f>_xlfn.IFNA(INDEX('Delegated Wage Grid'!G$14:G$50,MATCH($A36,ListDelegated,0)),0)</f>
        <v>0</v>
      </c>
      <c r="AH36" s="353">
        <f>_xlfn.IFNA(INDEX('Delegated Wage Grid'!H$14:H$50,MATCH($A36,ListDelegated,0)),0)</f>
        <v>0</v>
      </c>
      <c r="AI36" s="353">
        <f t="shared" si="4"/>
        <v>0</v>
      </c>
      <c r="AJ36" s="353">
        <f t="shared" si="5"/>
        <v>0</v>
      </c>
    </row>
    <row r="37" spans="1:36" x14ac:dyDescent="0.25">
      <c r="A37" s="978"/>
      <c r="B37" s="245"/>
      <c r="C37" s="847"/>
      <c r="D37" s="189"/>
      <c r="E37" s="918" t="str">
        <f t="shared" si="1"/>
        <v/>
      </c>
      <c r="F37" s="196"/>
      <c r="G37" s="235"/>
      <c r="H37" s="239" t="str">
        <f t="shared" si="2"/>
        <v/>
      </c>
      <c r="I37" s="218"/>
      <c r="J37" s="219"/>
      <c r="K37" s="219"/>
      <c r="L37" s="219"/>
      <c r="M37" s="220"/>
      <c r="N37" s="887"/>
      <c r="O37" s="209"/>
      <c r="P37" s="205"/>
      <c r="Q37" s="206"/>
      <c r="R37" s="206"/>
      <c r="S37" s="206"/>
      <c r="T37" s="206"/>
      <c r="U37" s="207"/>
      <c r="V37" s="208"/>
      <c r="W37" s="207"/>
      <c r="X37" s="207"/>
      <c r="Y37" s="209"/>
      <c r="Z37" s="370" t="str">
        <f t="shared" si="3"/>
        <v/>
      </c>
      <c r="AA37" s="468"/>
      <c r="AC37" s="806">
        <f>_xlfn.IFNA(INDEX('Delegated Wage Grid'!C$14:C$50,MATCH($A37,ListDelegated,0)),0)</f>
        <v>0</v>
      </c>
      <c r="AD37" s="353">
        <f>_xlfn.IFNA(INDEX('Delegated Wage Grid'!D$14:D$50,MATCH($A37,ListDelegated,0)),0)</f>
        <v>0</v>
      </c>
      <c r="AE37" s="353">
        <f>_xlfn.IFNA(INDEX('Delegated Wage Grid'!E$14:E$50,MATCH($A37,ListDelegated,0)),0)</f>
        <v>0</v>
      </c>
      <c r="AF37" s="353">
        <f>_xlfn.IFNA(INDEX('Delegated Wage Grid'!F$14:F$50,MATCH($A37,ListDelegated,0)),0)</f>
        <v>0</v>
      </c>
      <c r="AG37" s="353">
        <f>_xlfn.IFNA(INDEX('Delegated Wage Grid'!G$14:G$50,MATCH($A37,ListDelegated,0)),0)</f>
        <v>0</v>
      </c>
      <c r="AH37" s="353">
        <f>_xlfn.IFNA(INDEX('Delegated Wage Grid'!H$14:H$50,MATCH($A37,ListDelegated,0)),0)</f>
        <v>0</v>
      </c>
      <c r="AI37" s="353">
        <f t="shared" si="4"/>
        <v>0</v>
      </c>
      <c r="AJ37" s="353">
        <f t="shared" si="5"/>
        <v>0</v>
      </c>
    </row>
    <row r="38" spans="1:36" x14ac:dyDescent="0.25">
      <c r="A38" s="978"/>
      <c r="B38" s="245"/>
      <c r="C38" s="847"/>
      <c r="D38" s="189"/>
      <c r="E38" s="918" t="str">
        <f t="shared" si="1"/>
        <v/>
      </c>
      <c r="F38" s="196"/>
      <c r="G38" s="235"/>
      <c r="H38" s="239" t="str">
        <f t="shared" si="2"/>
        <v/>
      </c>
      <c r="I38" s="218"/>
      <c r="J38" s="219"/>
      <c r="K38" s="219"/>
      <c r="L38" s="219"/>
      <c r="M38" s="220"/>
      <c r="N38" s="887"/>
      <c r="O38" s="209"/>
      <c r="P38" s="205"/>
      <c r="Q38" s="206"/>
      <c r="R38" s="206"/>
      <c r="S38" s="206"/>
      <c r="T38" s="206"/>
      <c r="U38" s="207"/>
      <c r="V38" s="208"/>
      <c r="W38" s="207"/>
      <c r="X38" s="207"/>
      <c r="Y38" s="209"/>
      <c r="Z38" s="370" t="str">
        <f t="shared" si="3"/>
        <v/>
      </c>
      <c r="AA38" s="468"/>
      <c r="AC38" s="806">
        <f>_xlfn.IFNA(INDEX('Delegated Wage Grid'!C$14:C$50,MATCH($A38,ListDelegated,0)),0)</f>
        <v>0</v>
      </c>
      <c r="AD38" s="353">
        <f>_xlfn.IFNA(INDEX('Delegated Wage Grid'!D$14:D$50,MATCH($A38,ListDelegated,0)),0)</f>
        <v>0</v>
      </c>
      <c r="AE38" s="353">
        <f>_xlfn.IFNA(INDEX('Delegated Wage Grid'!E$14:E$50,MATCH($A38,ListDelegated,0)),0)</f>
        <v>0</v>
      </c>
      <c r="AF38" s="353">
        <f>_xlfn.IFNA(INDEX('Delegated Wage Grid'!F$14:F$50,MATCH($A38,ListDelegated,0)),0)</f>
        <v>0</v>
      </c>
      <c r="AG38" s="353">
        <f>_xlfn.IFNA(INDEX('Delegated Wage Grid'!G$14:G$50,MATCH($A38,ListDelegated,0)),0)</f>
        <v>0</v>
      </c>
      <c r="AH38" s="353">
        <f>_xlfn.IFNA(INDEX('Delegated Wage Grid'!H$14:H$50,MATCH($A38,ListDelegated,0)),0)</f>
        <v>0</v>
      </c>
      <c r="AI38" s="353">
        <f t="shared" si="4"/>
        <v>0</v>
      </c>
      <c r="AJ38" s="353">
        <f t="shared" si="5"/>
        <v>0</v>
      </c>
    </row>
    <row r="39" spans="1:36" x14ac:dyDescent="0.25">
      <c r="A39" s="978"/>
      <c r="B39" s="245"/>
      <c r="C39" s="847"/>
      <c r="D39" s="189"/>
      <c r="E39" s="918" t="str">
        <f t="shared" si="1"/>
        <v/>
      </c>
      <c r="F39" s="196"/>
      <c r="G39" s="235"/>
      <c r="H39" s="239" t="str">
        <f t="shared" si="2"/>
        <v/>
      </c>
      <c r="I39" s="218"/>
      <c r="J39" s="219"/>
      <c r="K39" s="219"/>
      <c r="L39" s="219"/>
      <c r="M39" s="220"/>
      <c r="N39" s="887"/>
      <c r="O39" s="209"/>
      <c r="P39" s="205"/>
      <c r="Q39" s="206"/>
      <c r="R39" s="206"/>
      <c r="S39" s="206"/>
      <c r="T39" s="206"/>
      <c r="U39" s="207"/>
      <c r="V39" s="208"/>
      <c r="W39" s="207"/>
      <c r="X39" s="207"/>
      <c r="Y39" s="209"/>
      <c r="Z39" s="370" t="str">
        <f t="shared" si="3"/>
        <v/>
      </c>
      <c r="AA39" s="468"/>
      <c r="AC39" s="806">
        <f>_xlfn.IFNA(INDEX('Delegated Wage Grid'!C$14:C$50,MATCH($A39,ListDelegated,0)),0)</f>
        <v>0</v>
      </c>
      <c r="AD39" s="353">
        <f>_xlfn.IFNA(INDEX('Delegated Wage Grid'!D$14:D$50,MATCH($A39,ListDelegated,0)),0)</f>
        <v>0</v>
      </c>
      <c r="AE39" s="353">
        <f>_xlfn.IFNA(INDEX('Delegated Wage Grid'!E$14:E$50,MATCH($A39,ListDelegated,0)),0)</f>
        <v>0</v>
      </c>
      <c r="AF39" s="353">
        <f>_xlfn.IFNA(INDEX('Delegated Wage Grid'!F$14:F$50,MATCH($A39,ListDelegated,0)),0)</f>
        <v>0</v>
      </c>
      <c r="AG39" s="353">
        <f>_xlfn.IFNA(INDEX('Delegated Wage Grid'!G$14:G$50,MATCH($A39,ListDelegated,0)),0)</f>
        <v>0</v>
      </c>
      <c r="AH39" s="353">
        <f>_xlfn.IFNA(INDEX('Delegated Wage Grid'!H$14:H$50,MATCH($A39,ListDelegated,0)),0)</f>
        <v>0</v>
      </c>
      <c r="AI39" s="353">
        <f t="shared" si="4"/>
        <v>0</v>
      </c>
      <c r="AJ39" s="353">
        <f t="shared" si="5"/>
        <v>0</v>
      </c>
    </row>
    <row r="40" spans="1:36" x14ac:dyDescent="0.25">
      <c r="A40" s="978"/>
      <c r="B40" s="245"/>
      <c r="C40" s="847"/>
      <c r="D40" s="189"/>
      <c r="E40" s="918" t="str">
        <f t="shared" si="1"/>
        <v/>
      </c>
      <c r="F40" s="196"/>
      <c r="G40" s="235"/>
      <c r="H40" s="239" t="str">
        <f t="shared" si="2"/>
        <v/>
      </c>
      <c r="I40" s="218"/>
      <c r="J40" s="219"/>
      <c r="K40" s="219"/>
      <c r="L40" s="219"/>
      <c r="M40" s="220"/>
      <c r="N40" s="887"/>
      <c r="O40" s="209"/>
      <c r="P40" s="205"/>
      <c r="Q40" s="206"/>
      <c r="R40" s="206"/>
      <c r="S40" s="206"/>
      <c r="T40" s="206"/>
      <c r="U40" s="207"/>
      <c r="V40" s="208"/>
      <c r="W40" s="207"/>
      <c r="X40" s="207"/>
      <c r="Y40" s="209"/>
      <c r="Z40" s="370" t="str">
        <f t="shared" si="3"/>
        <v/>
      </c>
      <c r="AA40" s="468"/>
      <c r="AC40" s="806">
        <f>_xlfn.IFNA(INDEX('Delegated Wage Grid'!C$14:C$50,MATCH($A40,ListDelegated,0)),0)</f>
        <v>0</v>
      </c>
      <c r="AD40" s="353">
        <f>_xlfn.IFNA(INDEX('Delegated Wage Grid'!D$14:D$50,MATCH($A40,ListDelegated,0)),0)</f>
        <v>0</v>
      </c>
      <c r="AE40" s="353">
        <f>_xlfn.IFNA(INDEX('Delegated Wage Grid'!E$14:E$50,MATCH($A40,ListDelegated,0)),0)</f>
        <v>0</v>
      </c>
      <c r="AF40" s="353">
        <f>_xlfn.IFNA(INDEX('Delegated Wage Grid'!F$14:F$50,MATCH($A40,ListDelegated,0)),0)</f>
        <v>0</v>
      </c>
      <c r="AG40" s="353">
        <f>_xlfn.IFNA(INDEX('Delegated Wage Grid'!G$14:G$50,MATCH($A40,ListDelegated,0)),0)</f>
        <v>0</v>
      </c>
      <c r="AH40" s="353">
        <f>_xlfn.IFNA(INDEX('Delegated Wage Grid'!H$14:H$50,MATCH($A40,ListDelegated,0)),0)</f>
        <v>0</v>
      </c>
      <c r="AI40" s="353">
        <f t="shared" si="4"/>
        <v>0</v>
      </c>
      <c r="AJ40" s="353">
        <f t="shared" si="5"/>
        <v>0</v>
      </c>
    </row>
    <row r="41" spans="1:36" x14ac:dyDescent="0.25">
      <c r="A41" s="978"/>
      <c r="B41" s="245"/>
      <c r="C41" s="847"/>
      <c r="D41" s="189"/>
      <c r="E41" s="918" t="str">
        <f t="shared" si="1"/>
        <v/>
      </c>
      <c r="F41" s="196"/>
      <c r="G41" s="235"/>
      <c r="H41" s="239" t="str">
        <f t="shared" si="2"/>
        <v/>
      </c>
      <c r="I41" s="218"/>
      <c r="J41" s="219"/>
      <c r="K41" s="219"/>
      <c r="L41" s="219"/>
      <c r="M41" s="220"/>
      <c r="N41" s="887"/>
      <c r="O41" s="209"/>
      <c r="P41" s="205"/>
      <c r="Q41" s="206"/>
      <c r="R41" s="206"/>
      <c r="S41" s="206"/>
      <c r="T41" s="206"/>
      <c r="U41" s="207"/>
      <c r="V41" s="208"/>
      <c r="W41" s="207"/>
      <c r="X41" s="207"/>
      <c r="Y41" s="209"/>
      <c r="Z41" s="370" t="str">
        <f t="shared" si="3"/>
        <v/>
      </c>
      <c r="AA41" s="468"/>
      <c r="AC41" s="806">
        <f>_xlfn.IFNA(INDEX('Delegated Wage Grid'!C$14:C$50,MATCH($A41,ListDelegated,0)),0)</f>
        <v>0</v>
      </c>
      <c r="AD41" s="353">
        <f>_xlfn.IFNA(INDEX('Delegated Wage Grid'!D$14:D$50,MATCH($A41,ListDelegated,0)),0)</f>
        <v>0</v>
      </c>
      <c r="AE41" s="353">
        <f>_xlfn.IFNA(INDEX('Delegated Wage Grid'!E$14:E$50,MATCH($A41,ListDelegated,0)),0)</f>
        <v>0</v>
      </c>
      <c r="AF41" s="353">
        <f>_xlfn.IFNA(INDEX('Delegated Wage Grid'!F$14:F$50,MATCH($A41,ListDelegated,0)),0)</f>
        <v>0</v>
      </c>
      <c r="AG41" s="353">
        <f>_xlfn.IFNA(INDEX('Delegated Wage Grid'!G$14:G$50,MATCH($A41,ListDelegated,0)),0)</f>
        <v>0</v>
      </c>
      <c r="AH41" s="353">
        <f>_xlfn.IFNA(INDEX('Delegated Wage Grid'!H$14:H$50,MATCH($A41,ListDelegated,0)),0)</f>
        <v>0</v>
      </c>
      <c r="AI41" s="353">
        <f t="shared" si="4"/>
        <v>0</v>
      </c>
      <c r="AJ41" s="353">
        <f t="shared" si="5"/>
        <v>0</v>
      </c>
    </row>
    <row r="42" spans="1:36" x14ac:dyDescent="0.25">
      <c r="A42" s="978"/>
      <c r="B42" s="245"/>
      <c r="C42" s="847"/>
      <c r="D42" s="189"/>
      <c r="E42" s="918" t="str">
        <f t="shared" si="1"/>
        <v/>
      </c>
      <c r="F42" s="196"/>
      <c r="G42" s="235"/>
      <c r="H42" s="239" t="str">
        <f t="shared" si="2"/>
        <v/>
      </c>
      <c r="I42" s="218"/>
      <c r="J42" s="219"/>
      <c r="K42" s="219"/>
      <c r="L42" s="219"/>
      <c r="M42" s="220"/>
      <c r="N42" s="887"/>
      <c r="O42" s="209"/>
      <c r="P42" s="205"/>
      <c r="Q42" s="206"/>
      <c r="R42" s="206"/>
      <c r="S42" s="206"/>
      <c r="T42" s="206"/>
      <c r="U42" s="207"/>
      <c r="V42" s="208"/>
      <c r="W42" s="207"/>
      <c r="X42" s="207"/>
      <c r="Y42" s="209"/>
      <c r="Z42" s="370" t="str">
        <f t="shared" si="3"/>
        <v/>
      </c>
      <c r="AA42" s="468"/>
      <c r="AC42" s="806">
        <f>_xlfn.IFNA(INDEX('Delegated Wage Grid'!C$14:C$50,MATCH($A42,ListDelegated,0)),0)</f>
        <v>0</v>
      </c>
      <c r="AD42" s="353">
        <f>_xlfn.IFNA(INDEX('Delegated Wage Grid'!D$14:D$50,MATCH($A42,ListDelegated,0)),0)</f>
        <v>0</v>
      </c>
      <c r="AE42" s="353">
        <f>_xlfn.IFNA(INDEX('Delegated Wage Grid'!E$14:E$50,MATCH($A42,ListDelegated,0)),0)</f>
        <v>0</v>
      </c>
      <c r="AF42" s="353">
        <f>_xlfn.IFNA(INDEX('Delegated Wage Grid'!F$14:F$50,MATCH($A42,ListDelegated,0)),0)</f>
        <v>0</v>
      </c>
      <c r="AG42" s="353">
        <f>_xlfn.IFNA(INDEX('Delegated Wage Grid'!G$14:G$50,MATCH($A42,ListDelegated,0)),0)</f>
        <v>0</v>
      </c>
      <c r="AH42" s="353">
        <f>_xlfn.IFNA(INDEX('Delegated Wage Grid'!H$14:H$50,MATCH($A42,ListDelegated,0)),0)</f>
        <v>0</v>
      </c>
      <c r="AI42" s="353">
        <f t="shared" si="4"/>
        <v>0</v>
      </c>
      <c r="AJ42" s="353">
        <f t="shared" si="5"/>
        <v>0</v>
      </c>
    </row>
    <row r="43" spans="1:36" x14ac:dyDescent="0.25">
      <c r="A43" s="978"/>
      <c r="B43" s="245"/>
      <c r="C43" s="847"/>
      <c r="D43" s="189"/>
      <c r="E43" s="918" t="str">
        <f t="shared" si="1"/>
        <v/>
      </c>
      <c r="F43" s="196"/>
      <c r="G43" s="235"/>
      <c r="H43" s="239" t="str">
        <f t="shared" si="2"/>
        <v/>
      </c>
      <c r="I43" s="218"/>
      <c r="J43" s="219"/>
      <c r="K43" s="219"/>
      <c r="L43" s="219"/>
      <c r="M43" s="220"/>
      <c r="N43" s="887"/>
      <c r="O43" s="209"/>
      <c r="P43" s="205"/>
      <c r="Q43" s="206"/>
      <c r="R43" s="206"/>
      <c r="S43" s="206"/>
      <c r="T43" s="206"/>
      <c r="U43" s="207"/>
      <c r="V43" s="208"/>
      <c r="W43" s="207"/>
      <c r="X43" s="207"/>
      <c r="Y43" s="209"/>
      <c r="Z43" s="370" t="str">
        <f t="shared" si="3"/>
        <v/>
      </c>
      <c r="AA43" s="468"/>
      <c r="AC43" s="806">
        <f>_xlfn.IFNA(INDEX('Delegated Wage Grid'!C$14:C$50,MATCH($A43,ListDelegated,0)),0)</f>
        <v>0</v>
      </c>
      <c r="AD43" s="353">
        <f>_xlfn.IFNA(INDEX('Delegated Wage Grid'!D$14:D$50,MATCH($A43,ListDelegated,0)),0)</f>
        <v>0</v>
      </c>
      <c r="AE43" s="353">
        <f>_xlfn.IFNA(INDEX('Delegated Wage Grid'!E$14:E$50,MATCH($A43,ListDelegated,0)),0)</f>
        <v>0</v>
      </c>
      <c r="AF43" s="353">
        <f>_xlfn.IFNA(INDEX('Delegated Wage Grid'!F$14:F$50,MATCH($A43,ListDelegated,0)),0)</f>
        <v>0</v>
      </c>
      <c r="AG43" s="353">
        <f>_xlfn.IFNA(INDEX('Delegated Wage Grid'!G$14:G$50,MATCH($A43,ListDelegated,0)),0)</f>
        <v>0</v>
      </c>
      <c r="AH43" s="353">
        <f>_xlfn.IFNA(INDEX('Delegated Wage Grid'!H$14:H$50,MATCH($A43,ListDelegated,0)),0)</f>
        <v>0</v>
      </c>
      <c r="AI43" s="353">
        <f t="shared" si="4"/>
        <v>0</v>
      </c>
      <c r="AJ43" s="353">
        <f t="shared" si="5"/>
        <v>0</v>
      </c>
    </row>
    <row r="44" spans="1:36" x14ac:dyDescent="0.25">
      <c r="A44" s="978"/>
      <c r="B44" s="245"/>
      <c r="C44" s="847"/>
      <c r="D44" s="189"/>
      <c r="E44" s="918" t="str">
        <f t="shared" si="1"/>
        <v/>
      </c>
      <c r="F44" s="196"/>
      <c r="G44" s="235"/>
      <c r="H44" s="239" t="str">
        <f t="shared" si="2"/>
        <v/>
      </c>
      <c r="I44" s="218"/>
      <c r="J44" s="219"/>
      <c r="K44" s="219"/>
      <c r="L44" s="219"/>
      <c r="M44" s="220"/>
      <c r="N44" s="887"/>
      <c r="O44" s="209"/>
      <c r="P44" s="205"/>
      <c r="Q44" s="206"/>
      <c r="R44" s="206"/>
      <c r="S44" s="206"/>
      <c r="T44" s="206"/>
      <c r="U44" s="207"/>
      <c r="V44" s="208"/>
      <c r="W44" s="207"/>
      <c r="X44" s="207"/>
      <c r="Y44" s="209"/>
      <c r="Z44" s="370" t="str">
        <f t="shared" si="3"/>
        <v/>
      </c>
      <c r="AA44" s="468"/>
      <c r="AC44" s="806">
        <f>_xlfn.IFNA(INDEX('Delegated Wage Grid'!C$14:C$50,MATCH($A44,ListDelegated,0)),0)</f>
        <v>0</v>
      </c>
      <c r="AD44" s="353">
        <f>_xlfn.IFNA(INDEX('Delegated Wage Grid'!D$14:D$50,MATCH($A44,ListDelegated,0)),0)</f>
        <v>0</v>
      </c>
      <c r="AE44" s="353">
        <f>_xlfn.IFNA(INDEX('Delegated Wage Grid'!E$14:E$50,MATCH($A44,ListDelegated,0)),0)</f>
        <v>0</v>
      </c>
      <c r="AF44" s="353">
        <f>_xlfn.IFNA(INDEX('Delegated Wage Grid'!F$14:F$50,MATCH($A44,ListDelegated,0)),0)</f>
        <v>0</v>
      </c>
      <c r="AG44" s="353">
        <f>_xlfn.IFNA(INDEX('Delegated Wage Grid'!G$14:G$50,MATCH($A44,ListDelegated,0)),0)</f>
        <v>0</v>
      </c>
      <c r="AH44" s="353">
        <f>_xlfn.IFNA(INDEX('Delegated Wage Grid'!H$14:H$50,MATCH($A44,ListDelegated,0)),0)</f>
        <v>0</v>
      </c>
      <c r="AI44" s="353">
        <f t="shared" si="4"/>
        <v>0</v>
      </c>
      <c r="AJ44" s="353">
        <f t="shared" si="5"/>
        <v>0</v>
      </c>
    </row>
    <row r="45" spans="1:36" x14ac:dyDescent="0.25">
      <c r="A45" s="978"/>
      <c r="B45" s="245"/>
      <c r="C45" s="847"/>
      <c r="D45" s="189"/>
      <c r="E45" s="918" t="str">
        <f t="shared" si="1"/>
        <v/>
      </c>
      <c r="F45" s="196"/>
      <c r="G45" s="235"/>
      <c r="H45" s="239" t="str">
        <f t="shared" si="2"/>
        <v/>
      </c>
      <c r="I45" s="218"/>
      <c r="J45" s="219"/>
      <c r="K45" s="219"/>
      <c r="L45" s="219"/>
      <c r="M45" s="220"/>
      <c r="N45" s="887"/>
      <c r="O45" s="209"/>
      <c r="P45" s="205"/>
      <c r="Q45" s="206"/>
      <c r="R45" s="206"/>
      <c r="S45" s="206"/>
      <c r="T45" s="206"/>
      <c r="U45" s="207"/>
      <c r="V45" s="208"/>
      <c r="W45" s="207"/>
      <c r="X45" s="207"/>
      <c r="Y45" s="209"/>
      <c r="Z45" s="370" t="str">
        <f t="shared" si="3"/>
        <v/>
      </c>
      <c r="AA45" s="468"/>
      <c r="AC45" s="806">
        <f>_xlfn.IFNA(INDEX('Delegated Wage Grid'!C$14:C$50,MATCH($A45,ListDelegated,0)),0)</f>
        <v>0</v>
      </c>
      <c r="AD45" s="353">
        <f>_xlfn.IFNA(INDEX('Delegated Wage Grid'!D$14:D$50,MATCH($A45,ListDelegated,0)),0)</f>
        <v>0</v>
      </c>
      <c r="AE45" s="353">
        <f>_xlfn.IFNA(INDEX('Delegated Wage Grid'!E$14:E$50,MATCH($A45,ListDelegated,0)),0)</f>
        <v>0</v>
      </c>
      <c r="AF45" s="353">
        <f>_xlfn.IFNA(INDEX('Delegated Wage Grid'!F$14:F$50,MATCH($A45,ListDelegated,0)),0)</f>
        <v>0</v>
      </c>
      <c r="AG45" s="353">
        <f>_xlfn.IFNA(INDEX('Delegated Wage Grid'!G$14:G$50,MATCH($A45,ListDelegated,0)),0)</f>
        <v>0</v>
      </c>
      <c r="AH45" s="353">
        <f>_xlfn.IFNA(INDEX('Delegated Wage Grid'!H$14:H$50,MATCH($A45,ListDelegated,0)),0)</f>
        <v>0</v>
      </c>
      <c r="AI45" s="353">
        <f t="shared" si="4"/>
        <v>0</v>
      </c>
      <c r="AJ45" s="353">
        <f t="shared" si="5"/>
        <v>0</v>
      </c>
    </row>
    <row r="46" spans="1:36" x14ac:dyDescent="0.25">
      <c r="A46" s="978"/>
      <c r="B46" s="245"/>
      <c r="C46" s="847"/>
      <c r="D46" s="189"/>
      <c r="E46" s="918" t="str">
        <f t="shared" si="1"/>
        <v/>
      </c>
      <c r="F46" s="196"/>
      <c r="G46" s="235"/>
      <c r="H46" s="239" t="str">
        <f t="shared" si="2"/>
        <v/>
      </c>
      <c r="I46" s="218"/>
      <c r="J46" s="219"/>
      <c r="K46" s="219"/>
      <c r="L46" s="219"/>
      <c r="M46" s="220"/>
      <c r="N46" s="887"/>
      <c r="O46" s="209"/>
      <c r="P46" s="205"/>
      <c r="Q46" s="206"/>
      <c r="R46" s="206"/>
      <c r="S46" s="206"/>
      <c r="T46" s="206"/>
      <c r="U46" s="207"/>
      <c r="V46" s="208"/>
      <c r="W46" s="207"/>
      <c r="X46" s="207"/>
      <c r="Y46" s="209"/>
      <c r="Z46" s="370" t="str">
        <f t="shared" si="3"/>
        <v/>
      </c>
      <c r="AA46" s="468"/>
      <c r="AC46" s="806">
        <f>_xlfn.IFNA(INDEX('Delegated Wage Grid'!C$14:C$50,MATCH($A46,ListDelegated,0)),0)</f>
        <v>0</v>
      </c>
      <c r="AD46" s="353">
        <f>_xlfn.IFNA(INDEX('Delegated Wage Grid'!D$14:D$50,MATCH($A46,ListDelegated,0)),0)</f>
        <v>0</v>
      </c>
      <c r="AE46" s="353">
        <f>_xlfn.IFNA(INDEX('Delegated Wage Grid'!E$14:E$50,MATCH($A46,ListDelegated,0)),0)</f>
        <v>0</v>
      </c>
      <c r="AF46" s="353">
        <f>_xlfn.IFNA(INDEX('Delegated Wage Grid'!F$14:F$50,MATCH($A46,ListDelegated,0)),0)</f>
        <v>0</v>
      </c>
      <c r="AG46" s="353">
        <f>_xlfn.IFNA(INDEX('Delegated Wage Grid'!G$14:G$50,MATCH($A46,ListDelegated,0)),0)</f>
        <v>0</v>
      </c>
      <c r="AH46" s="353">
        <f>_xlfn.IFNA(INDEX('Delegated Wage Grid'!H$14:H$50,MATCH($A46,ListDelegated,0)),0)</f>
        <v>0</v>
      </c>
      <c r="AI46" s="353">
        <f t="shared" si="4"/>
        <v>0</v>
      </c>
      <c r="AJ46" s="353">
        <f t="shared" si="5"/>
        <v>0</v>
      </c>
    </row>
    <row r="47" spans="1:36" x14ac:dyDescent="0.25">
      <c r="A47" s="978"/>
      <c r="B47" s="245"/>
      <c r="C47" s="847"/>
      <c r="D47" s="189"/>
      <c r="E47" s="918" t="str">
        <f t="shared" si="1"/>
        <v/>
      </c>
      <c r="F47" s="196"/>
      <c r="G47" s="235"/>
      <c r="H47" s="239" t="str">
        <f t="shared" si="2"/>
        <v/>
      </c>
      <c r="I47" s="218"/>
      <c r="J47" s="219"/>
      <c r="K47" s="219"/>
      <c r="L47" s="219"/>
      <c r="M47" s="220"/>
      <c r="N47" s="887"/>
      <c r="O47" s="209"/>
      <c r="P47" s="205"/>
      <c r="Q47" s="206"/>
      <c r="R47" s="206"/>
      <c r="S47" s="206"/>
      <c r="T47" s="206"/>
      <c r="U47" s="207"/>
      <c r="V47" s="208"/>
      <c r="W47" s="207"/>
      <c r="X47" s="207"/>
      <c r="Y47" s="209"/>
      <c r="Z47" s="370" t="str">
        <f t="shared" si="3"/>
        <v/>
      </c>
      <c r="AA47" s="468"/>
      <c r="AC47" s="806">
        <f>_xlfn.IFNA(INDEX('Delegated Wage Grid'!C$14:C$50,MATCH($A47,ListDelegated,0)),0)</f>
        <v>0</v>
      </c>
      <c r="AD47" s="353">
        <f>_xlfn.IFNA(INDEX('Delegated Wage Grid'!D$14:D$50,MATCH($A47,ListDelegated,0)),0)</f>
        <v>0</v>
      </c>
      <c r="AE47" s="353">
        <f>_xlfn.IFNA(INDEX('Delegated Wage Grid'!E$14:E$50,MATCH($A47,ListDelegated,0)),0)</f>
        <v>0</v>
      </c>
      <c r="AF47" s="353">
        <f>_xlfn.IFNA(INDEX('Delegated Wage Grid'!F$14:F$50,MATCH($A47,ListDelegated,0)),0)</f>
        <v>0</v>
      </c>
      <c r="AG47" s="353">
        <f>_xlfn.IFNA(INDEX('Delegated Wage Grid'!G$14:G$50,MATCH($A47,ListDelegated,0)),0)</f>
        <v>0</v>
      </c>
      <c r="AH47" s="353">
        <f>_xlfn.IFNA(INDEX('Delegated Wage Grid'!H$14:H$50,MATCH($A47,ListDelegated,0)),0)</f>
        <v>0</v>
      </c>
      <c r="AI47" s="353">
        <f t="shared" si="4"/>
        <v>0</v>
      </c>
      <c r="AJ47" s="353">
        <f t="shared" si="5"/>
        <v>0</v>
      </c>
    </row>
    <row r="48" spans="1:36" x14ac:dyDescent="0.25">
      <c r="A48" s="978"/>
      <c r="B48" s="245"/>
      <c r="C48" s="847"/>
      <c r="D48" s="189"/>
      <c r="E48" s="918" t="str">
        <f t="shared" si="1"/>
        <v/>
      </c>
      <c r="F48" s="196"/>
      <c r="G48" s="235"/>
      <c r="H48" s="239" t="str">
        <f t="shared" si="2"/>
        <v/>
      </c>
      <c r="I48" s="218"/>
      <c r="J48" s="219"/>
      <c r="K48" s="219"/>
      <c r="L48" s="219"/>
      <c r="M48" s="220"/>
      <c r="N48" s="887"/>
      <c r="O48" s="209"/>
      <c r="P48" s="205"/>
      <c r="Q48" s="206"/>
      <c r="R48" s="206"/>
      <c r="S48" s="206"/>
      <c r="T48" s="206"/>
      <c r="U48" s="207"/>
      <c r="V48" s="208"/>
      <c r="W48" s="207"/>
      <c r="X48" s="207"/>
      <c r="Y48" s="209"/>
      <c r="Z48" s="370" t="str">
        <f t="shared" si="3"/>
        <v/>
      </c>
      <c r="AA48" s="468"/>
      <c r="AC48" s="806">
        <f>_xlfn.IFNA(INDEX('Delegated Wage Grid'!C$14:C$50,MATCH($A48,ListDelegated,0)),0)</f>
        <v>0</v>
      </c>
      <c r="AD48" s="353">
        <f>_xlfn.IFNA(INDEX('Delegated Wage Grid'!D$14:D$50,MATCH($A48,ListDelegated,0)),0)</f>
        <v>0</v>
      </c>
      <c r="AE48" s="353">
        <f>_xlfn.IFNA(INDEX('Delegated Wage Grid'!E$14:E$50,MATCH($A48,ListDelegated,0)),0)</f>
        <v>0</v>
      </c>
      <c r="AF48" s="353">
        <f>_xlfn.IFNA(INDEX('Delegated Wage Grid'!F$14:F$50,MATCH($A48,ListDelegated,0)),0)</f>
        <v>0</v>
      </c>
      <c r="AG48" s="353">
        <f>_xlfn.IFNA(INDEX('Delegated Wage Grid'!G$14:G$50,MATCH($A48,ListDelegated,0)),0)</f>
        <v>0</v>
      </c>
      <c r="AH48" s="353">
        <f>_xlfn.IFNA(INDEX('Delegated Wage Grid'!H$14:H$50,MATCH($A48,ListDelegated,0)),0)</f>
        <v>0</v>
      </c>
      <c r="AI48" s="353">
        <f t="shared" si="4"/>
        <v>0</v>
      </c>
      <c r="AJ48" s="353">
        <f t="shared" si="5"/>
        <v>0</v>
      </c>
    </row>
    <row r="49" spans="1:36" x14ac:dyDescent="0.25">
      <c r="A49" s="978"/>
      <c r="B49" s="245"/>
      <c r="C49" s="847"/>
      <c r="D49" s="189"/>
      <c r="E49" s="918" t="str">
        <f t="shared" si="1"/>
        <v/>
      </c>
      <c r="F49" s="196"/>
      <c r="G49" s="235"/>
      <c r="H49" s="239" t="str">
        <f t="shared" si="2"/>
        <v/>
      </c>
      <c r="I49" s="218"/>
      <c r="J49" s="219"/>
      <c r="K49" s="219"/>
      <c r="L49" s="219"/>
      <c r="M49" s="220"/>
      <c r="N49" s="887"/>
      <c r="O49" s="209"/>
      <c r="P49" s="205"/>
      <c r="Q49" s="206"/>
      <c r="R49" s="206"/>
      <c r="S49" s="206"/>
      <c r="T49" s="206"/>
      <c r="U49" s="207"/>
      <c r="V49" s="208"/>
      <c r="W49" s="207"/>
      <c r="X49" s="207"/>
      <c r="Y49" s="209"/>
      <c r="Z49" s="370" t="str">
        <f t="shared" si="3"/>
        <v/>
      </c>
      <c r="AA49" s="468"/>
      <c r="AC49" s="806">
        <f>_xlfn.IFNA(INDEX('Delegated Wage Grid'!C$14:C$50,MATCH($A49,ListDelegated,0)),0)</f>
        <v>0</v>
      </c>
      <c r="AD49" s="353">
        <f>_xlfn.IFNA(INDEX('Delegated Wage Grid'!D$14:D$50,MATCH($A49,ListDelegated,0)),0)</f>
        <v>0</v>
      </c>
      <c r="AE49" s="353">
        <f>_xlfn.IFNA(INDEX('Delegated Wage Grid'!E$14:E$50,MATCH($A49,ListDelegated,0)),0)</f>
        <v>0</v>
      </c>
      <c r="AF49" s="353">
        <f>_xlfn.IFNA(INDEX('Delegated Wage Grid'!F$14:F$50,MATCH($A49,ListDelegated,0)),0)</f>
        <v>0</v>
      </c>
      <c r="AG49" s="353">
        <f>_xlfn.IFNA(INDEX('Delegated Wage Grid'!G$14:G$50,MATCH($A49,ListDelegated,0)),0)</f>
        <v>0</v>
      </c>
      <c r="AH49" s="353">
        <f>_xlfn.IFNA(INDEX('Delegated Wage Grid'!H$14:H$50,MATCH($A49,ListDelegated,0)),0)</f>
        <v>0</v>
      </c>
      <c r="AI49" s="353">
        <f t="shared" si="4"/>
        <v>0</v>
      </c>
      <c r="AJ49" s="353">
        <f t="shared" si="5"/>
        <v>0</v>
      </c>
    </row>
    <row r="50" spans="1:36" x14ac:dyDescent="0.25">
      <c r="A50" s="978"/>
      <c r="B50" s="245"/>
      <c r="C50" s="847"/>
      <c r="D50" s="189"/>
      <c r="E50" s="918" t="str">
        <f t="shared" si="1"/>
        <v/>
      </c>
      <c r="F50" s="196"/>
      <c r="G50" s="235"/>
      <c r="H50" s="239" t="str">
        <f t="shared" si="2"/>
        <v/>
      </c>
      <c r="I50" s="218"/>
      <c r="J50" s="219"/>
      <c r="K50" s="219"/>
      <c r="L50" s="219"/>
      <c r="M50" s="220"/>
      <c r="N50" s="887"/>
      <c r="O50" s="209"/>
      <c r="P50" s="205"/>
      <c r="Q50" s="206"/>
      <c r="R50" s="206"/>
      <c r="S50" s="206"/>
      <c r="T50" s="206"/>
      <c r="U50" s="207"/>
      <c r="V50" s="208"/>
      <c r="W50" s="207"/>
      <c r="X50" s="207"/>
      <c r="Y50" s="209"/>
      <c r="Z50" s="370" t="str">
        <f t="shared" si="3"/>
        <v/>
      </c>
      <c r="AA50" s="468"/>
      <c r="AC50" s="806">
        <f>_xlfn.IFNA(INDEX('Delegated Wage Grid'!C$14:C$50,MATCH($A50,ListDelegated,0)),0)</f>
        <v>0</v>
      </c>
      <c r="AD50" s="353">
        <f>_xlfn.IFNA(INDEX('Delegated Wage Grid'!D$14:D$50,MATCH($A50,ListDelegated,0)),0)</f>
        <v>0</v>
      </c>
      <c r="AE50" s="353">
        <f>_xlfn.IFNA(INDEX('Delegated Wage Grid'!E$14:E$50,MATCH($A50,ListDelegated,0)),0)</f>
        <v>0</v>
      </c>
      <c r="AF50" s="353">
        <f>_xlfn.IFNA(INDEX('Delegated Wage Grid'!F$14:F$50,MATCH($A50,ListDelegated,0)),0)</f>
        <v>0</v>
      </c>
      <c r="AG50" s="353">
        <f>_xlfn.IFNA(INDEX('Delegated Wage Grid'!G$14:G$50,MATCH($A50,ListDelegated,0)),0)</f>
        <v>0</v>
      </c>
      <c r="AH50" s="353">
        <f>_xlfn.IFNA(INDEX('Delegated Wage Grid'!H$14:H$50,MATCH($A50,ListDelegated,0)),0)</f>
        <v>0</v>
      </c>
      <c r="AI50" s="353">
        <f t="shared" si="4"/>
        <v>0</v>
      </c>
      <c r="AJ50" s="353">
        <f t="shared" si="5"/>
        <v>0</v>
      </c>
    </row>
    <row r="51" spans="1:36" x14ac:dyDescent="0.25">
      <c r="A51" s="978"/>
      <c r="B51" s="245"/>
      <c r="C51" s="847"/>
      <c r="D51" s="189"/>
      <c r="E51" s="918" t="str">
        <f t="shared" si="1"/>
        <v/>
      </c>
      <c r="F51" s="196"/>
      <c r="G51" s="235"/>
      <c r="H51" s="239" t="str">
        <f t="shared" si="2"/>
        <v/>
      </c>
      <c r="I51" s="218"/>
      <c r="J51" s="219"/>
      <c r="K51" s="219"/>
      <c r="L51" s="219"/>
      <c r="M51" s="220"/>
      <c r="N51" s="887"/>
      <c r="O51" s="209"/>
      <c r="P51" s="205"/>
      <c r="Q51" s="206"/>
      <c r="R51" s="206"/>
      <c r="S51" s="206"/>
      <c r="T51" s="206"/>
      <c r="U51" s="207"/>
      <c r="V51" s="208"/>
      <c r="W51" s="207"/>
      <c r="X51" s="207"/>
      <c r="Y51" s="209"/>
      <c r="Z51" s="370" t="str">
        <f t="shared" si="3"/>
        <v/>
      </c>
      <c r="AA51" s="468"/>
      <c r="AC51" s="806">
        <f>_xlfn.IFNA(INDEX('Delegated Wage Grid'!C$14:C$50,MATCH($A51,ListDelegated,0)),0)</f>
        <v>0</v>
      </c>
      <c r="AD51" s="353">
        <f>_xlfn.IFNA(INDEX('Delegated Wage Grid'!D$14:D$50,MATCH($A51,ListDelegated,0)),0)</f>
        <v>0</v>
      </c>
      <c r="AE51" s="353">
        <f>_xlfn.IFNA(INDEX('Delegated Wage Grid'!E$14:E$50,MATCH($A51,ListDelegated,0)),0)</f>
        <v>0</v>
      </c>
      <c r="AF51" s="353">
        <f>_xlfn.IFNA(INDEX('Delegated Wage Grid'!F$14:F$50,MATCH($A51,ListDelegated,0)),0)</f>
        <v>0</v>
      </c>
      <c r="AG51" s="353">
        <f>_xlfn.IFNA(INDEX('Delegated Wage Grid'!G$14:G$50,MATCH($A51,ListDelegated,0)),0)</f>
        <v>0</v>
      </c>
      <c r="AH51" s="353">
        <f>_xlfn.IFNA(INDEX('Delegated Wage Grid'!H$14:H$50,MATCH($A51,ListDelegated,0)),0)</f>
        <v>0</v>
      </c>
      <c r="AI51" s="353">
        <f t="shared" si="4"/>
        <v>0</v>
      </c>
      <c r="AJ51" s="353">
        <f t="shared" si="5"/>
        <v>0</v>
      </c>
    </row>
    <row r="52" spans="1:36" x14ac:dyDescent="0.25">
      <c r="A52" s="978"/>
      <c r="B52" s="245"/>
      <c r="C52" s="847"/>
      <c r="D52" s="189"/>
      <c r="E52" s="918" t="str">
        <f t="shared" si="1"/>
        <v/>
      </c>
      <c r="F52" s="196"/>
      <c r="G52" s="235"/>
      <c r="H52" s="239" t="str">
        <f t="shared" si="2"/>
        <v/>
      </c>
      <c r="I52" s="218"/>
      <c r="J52" s="219"/>
      <c r="K52" s="219"/>
      <c r="L52" s="219"/>
      <c r="M52" s="220"/>
      <c r="N52" s="887"/>
      <c r="O52" s="209"/>
      <c r="P52" s="205"/>
      <c r="Q52" s="206"/>
      <c r="R52" s="206"/>
      <c r="S52" s="206"/>
      <c r="T52" s="206"/>
      <c r="U52" s="207"/>
      <c r="V52" s="208"/>
      <c r="W52" s="207"/>
      <c r="X52" s="207"/>
      <c r="Y52" s="209"/>
      <c r="Z52" s="370" t="str">
        <f t="shared" si="3"/>
        <v/>
      </c>
      <c r="AA52" s="468"/>
      <c r="AC52" s="806">
        <f>_xlfn.IFNA(INDEX('Delegated Wage Grid'!C$14:C$50,MATCH($A52,ListDelegated,0)),0)</f>
        <v>0</v>
      </c>
      <c r="AD52" s="353">
        <f>_xlfn.IFNA(INDEX('Delegated Wage Grid'!D$14:D$50,MATCH($A52,ListDelegated,0)),0)</f>
        <v>0</v>
      </c>
      <c r="AE52" s="353">
        <f>_xlfn.IFNA(INDEX('Delegated Wage Grid'!E$14:E$50,MATCH($A52,ListDelegated,0)),0)</f>
        <v>0</v>
      </c>
      <c r="AF52" s="353">
        <f>_xlfn.IFNA(INDEX('Delegated Wage Grid'!F$14:F$50,MATCH($A52,ListDelegated,0)),0)</f>
        <v>0</v>
      </c>
      <c r="AG52" s="353">
        <f>_xlfn.IFNA(INDEX('Delegated Wage Grid'!G$14:G$50,MATCH($A52,ListDelegated,0)),0)</f>
        <v>0</v>
      </c>
      <c r="AH52" s="353">
        <f>_xlfn.IFNA(INDEX('Delegated Wage Grid'!H$14:H$50,MATCH($A52,ListDelegated,0)),0)</f>
        <v>0</v>
      </c>
      <c r="AI52" s="353">
        <f t="shared" si="4"/>
        <v>0</v>
      </c>
      <c r="AJ52" s="353">
        <f t="shared" si="5"/>
        <v>0</v>
      </c>
    </row>
    <row r="53" spans="1:36" x14ac:dyDescent="0.25">
      <c r="A53" s="978"/>
      <c r="B53" s="245"/>
      <c r="C53" s="847"/>
      <c r="D53" s="189"/>
      <c r="E53" s="918" t="str">
        <f t="shared" si="1"/>
        <v/>
      </c>
      <c r="F53" s="196"/>
      <c r="G53" s="235"/>
      <c r="H53" s="239" t="str">
        <f t="shared" si="2"/>
        <v/>
      </c>
      <c r="I53" s="218"/>
      <c r="J53" s="219"/>
      <c r="K53" s="219"/>
      <c r="L53" s="219"/>
      <c r="M53" s="220"/>
      <c r="N53" s="887"/>
      <c r="O53" s="209"/>
      <c r="P53" s="205"/>
      <c r="Q53" s="206"/>
      <c r="R53" s="206"/>
      <c r="S53" s="206"/>
      <c r="T53" s="206"/>
      <c r="U53" s="207"/>
      <c r="V53" s="208"/>
      <c r="W53" s="207"/>
      <c r="X53" s="207"/>
      <c r="Y53" s="209"/>
      <c r="Z53" s="370" t="str">
        <f t="shared" si="3"/>
        <v/>
      </c>
      <c r="AA53" s="468"/>
      <c r="AC53" s="806">
        <f>_xlfn.IFNA(INDEX('Delegated Wage Grid'!C$14:C$50,MATCH($A53,ListDelegated,0)),0)</f>
        <v>0</v>
      </c>
      <c r="AD53" s="353">
        <f>_xlfn.IFNA(INDEX('Delegated Wage Grid'!D$14:D$50,MATCH($A53,ListDelegated,0)),0)</f>
        <v>0</v>
      </c>
      <c r="AE53" s="353">
        <f>_xlfn.IFNA(INDEX('Delegated Wage Grid'!E$14:E$50,MATCH($A53,ListDelegated,0)),0)</f>
        <v>0</v>
      </c>
      <c r="AF53" s="353">
        <f>_xlfn.IFNA(INDEX('Delegated Wage Grid'!F$14:F$50,MATCH($A53,ListDelegated,0)),0)</f>
        <v>0</v>
      </c>
      <c r="AG53" s="353">
        <f>_xlfn.IFNA(INDEX('Delegated Wage Grid'!G$14:G$50,MATCH($A53,ListDelegated,0)),0)</f>
        <v>0</v>
      </c>
      <c r="AH53" s="353">
        <f>_xlfn.IFNA(INDEX('Delegated Wage Grid'!H$14:H$50,MATCH($A53,ListDelegated,0)),0)</f>
        <v>0</v>
      </c>
      <c r="AI53" s="353">
        <f t="shared" si="4"/>
        <v>0</v>
      </c>
      <c r="AJ53" s="353">
        <f t="shared" si="5"/>
        <v>0</v>
      </c>
    </row>
    <row r="54" spans="1:36" x14ac:dyDescent="0.25">
      <c r="A54" s="978"/>
      <c r="B54" s="245"/>
      <c r="C54" s="847"/>
      <c r="D54" s="189"/>
      <c r="E54" s="918" t="str">
        <f t="shared" si="1"/>
        <v/>
      </c>
      <c r="F54" s="196"/>
      <c r="G54" s="235"/>
      <c r="H54" s="239" t="str">
        <f t="shared" si="2"/>
        <v/>
      </c>
      <c r="I54" s="218"/>
      <c r="J54" s="219"/>
      <c r="K54" s="219"/>
      <c r="L54" s="219"/>
      <c r="M54" s="220"/>
      <c r="N54" s="887"/>
      <c r="O54" s="209"/>
      <c r="P54" s="205"/>
      <c r="Q54" s="206"/>
      <c r="R54" s="206"/>
      <c r="S54" s="206"/>
      <c r="T54" s="206"/>
      <c r="U54" s="207"/>
      <c r="V54" s="208"/>
      <c r="W54" s="207"/>
      <c r="X54" s="207"/>
      <c r="Y54" s="209"/>
      <c r="Z54" s="370" t="str">
        <f t="shared" si="3"/>
        <v/>
      </c>
      <c r="AA54" s="468"/>
      <c r="AC54" s="806">
        <f>_xlfn.IFNA(INDEX('Delegated Wage Grid'!C$14:C$50,MATCH($A54,ListDelegated,0)),0)</f>
        <v>0</v>
      </c>
      <c r="AD54" s="353">
        <f>_xlfn.IFNA(INDEX('Delegated Wage Grid'!D$14:D$50,MATCH($A54,ListDelegated,0)),0)</f>
        <v>0</v>
      </c>
      <c r="AE54" s="353">
        <f>_xlfn.IFNA(INDEX('Delegated Wage Grid'!E$14:E$50,MATCH($A54,ListDelegated,0)),0)</f>
        <v>0</v>
      </c>
      <c r="AF54" s="353">
        <f>_xlfn.IFNA(INDEX('Delegated Wage Grid'!F$14:F$50,MATCH($A54,ListDelegated,0)),0)</f>
        <v>0</v>
      </c>
      <c r="AG54" s="353">
        <f>_xlfn.IFNA(INDEX('Delegated Wage Grid'!G$14:G$50,MATCH($A54,ListDelegated,0)),0)</f>
        <v>0</v>
      </c>
      <c r="AH54" s="353">
        <f>_xlfn.IFNA(INDEX('Delegated Wage Grid'!H$14:H$50,MATCH($A54,ListDelegated,0)),0)</f>
        <v>0</v>
      </c>
      <c r="AI54" s="353">
        <f t="shared" si="4"/>
        <v>0</v>
      </c>
      <c r="AJ54" s="353">
        <f t="shared" si="5"/>
        <v>0</v>
      </c>
    </row>
    <row r="55" spans="1:36" x14ac:dyDescent="0.25">
      <c r="A55" s="978"/>
      <c r="B55" s="245"/>
      <c r="C55" s="847"/>
      <c r="D55" s="189"/>
      <c r="E55" s="918" t="str">
        <f t="shared" si="1"/>
        <v/>
      </c>
      <c r="F55" s="196"/>
      <c r="G55" s="235"/>
      <c r="H55" s="239" t="str">
        <f t="shared" si="2"/>
        <v/>
      </c>
      <c r="I55" s="218"/>
      <c r="J55" s="219"/>
      <c r="K55" s="219"/>
      <c r="L55" s="219"/>
      <c r="M55" s="220"/>
      <c r="N55" s="887"/>
      <c r="O55" s="209"/>
      <c r="P55" s="205"/>
      <c r="Q55" s="206"/>
      <c r="R55" s="206"/>
      <c r="S55" s="206"/>
      <c r="T55" s="206"/>
      <c r="U55" s="207"/>
      <c r="V55" s="208"/>
      <c r="W55" s="207"/>
      <c r="X55" s="207"/>
      <c r="Y55" s="209"/>
      <c r="Z55" s="370" t="str">
        <f t="shared" si="3"/>
        <v/>
      </c>
      <c r="AA55" s="468"/>
      <c r="AC55" s="806">
        <f>_xlfn.IFNA(INDEX('Delegated Wage Grid'!C$14:C$50,MATCH($A55,ListDelegated,0)),0)</f>
        <v>0</v>
      </c>
      <c r="AD55" s="353">
        <f>_xlfn.IFNA(INDEX('Delegated Wage Grid'!D$14:D$50,MATCH($A55,ListDelegated,0)),0)</f>
        <v>0</v>
      </c>
      <c r="AE55" s="353">
        <f>_xlfn.IFNA(INDEX('Delegated Wage Grid'!E$14:E$50,MATCH($A55,ListDelegated,0)),0)</f>
        <v>0</v>
      </c>
      <c r="AF55" s="353">
        <f>_xlfn.IFNA(INDEX('Delegated Wage Grid'!F$14:F$50,MATCH($A55,ListDelegated,0)),0)</f>
        <v>0</v>
      </c>
      <c r="AG55" s="353">
        <f>_xlfn.IFNA(INDEX('Delegated Wage Grid'!G$14:G$50,MATCH($A55,ListDelegated,0)),0)</f>
        <v>0</v>
      </c>
      <c r="AH55" s="353">
        <f>_xlfn.IFNA(INDEX('Delegated Wage Grid'!H$14:H$50,MATCH($A55,ListDelegated,0)),0)</f>
        <v>0</v>
      </c>
      <c r="AI55" s="353">
        <f t="shared" si="4"/>
        <v>0</v>
      </c>
      <c r="AJ55" s="353">
        <f t="shared" si="5"/>
        <v>0</v>
      </c>
    </row>
    <row r="56" spans="1:36" x14ac:dyDescent="0.25">
      <c r="A56" s="978"/>
      <c r="B56" s="245"/>
      <c r="C56" s="847"/>
      <c r="D56" s="189"/>
      <c r="E56" s="918" t="str">
        <f t="shared" si="1"/>
        <v/>
      </c>
      <c r="F56" s="196"/>
      <c r="G56" s="235"/>
      <c r="H56" s="239" t="str">
        <f t="shared" si="2"/>
        <v/>
      </c>
      <c r="I56" s="218"/>
      <c r="J56" s="219"/>
      <c r="K56" s="219"/>
      <c r="L56" s="219"/>
      <c r="M56" s="220"/>
      <c r="N56" s="887"/>
      <c r="O56" s="209"/>
      <c r="P56" s="205"/>
      <c r="Q56" s="206"/>
      <c r="R56" s="206"/>
      <c r="S56" s="206"/>
      <c r="T56" s="206"/>
      <c r="U56" s="207"/>
      <c r="V56" s="208"/>
      <c r="W56" s="207"/>
      <c r="X56" s="207"/>
      <c r="Y56" s="209"/>
      <c r="Z56" s="370" t="str">
        <f t="shared" si="3"/>
        <v/>
      </c>
      <c r="AA56" s="468"/>
      <c r="AC56" s="806">
        <f>_xlfn.IFNA(INDEX('Delegated Wage Grid'!C$14:C$50,MATCH($A56,ListDelegated,0)),0)</f>
        <v>0</v>
      </c>
      <c r="AD56" s="353">
        <f>_xlfn.IFNA(INDEX('Delegated Wage Grid'!D$14:D$50,MATCH($A56,ListDelegated,0)),0)</f>
        <v>0</v>
      </c>
      <c r="AE56" s="353">
        <f>_xlfn.IFNA(INDEX('Delegated Wage Grid'!E$14:E$50,MATCH($A56,ListDelegated,0)),0)</f>
        <v>0</v>
      </c>
      <c r="AF56" s="353">
        <f>_xlfn.IFNA(INDEX('Delegated Wage Grid'!F$14:F$50,MATCH($A56,ListDelegated,0)),0)</f>
        <v>0</v>
      </c>
      <c r="AG56" s="353">
        <f>_xlfn.IFNA(INDEX('Delegated Wage Grid'!G$14:G$50,MATCH($A56,ListDelegated,0)),0)</f>
        <v>0</v>
      </c>
      <c r="AH56" s="353">
        <f>_xlfn.IFNA(INDEX('Delegated Wage Grid'!H$14:H$50,MATCH($A56,ListDelegated,0)),0)</f>
        <v>0</v>
      </c>
      <c r="AI56" s="353">
        <f t="shared" si="4"/>
        <v>0</v>
      </c>
      <c r="AJ56" s="353">
        <f t="shared" si="5"/>
        <v>0</v>
      </c>
    </row>
    <row r="57" spans="1:36" x14ac:dyDescent="0.25">
      <c r="A57" s="978"/>
      <c r="B57" s="245"/>
      <c r="C57" s="847"/>
      <c r="D57" s="189"/>
      <c r="E57" s="918" t="str">
        <f t="shared" si="1"/>
        <v/>
      </c>
      <c r="F57" s="196"/>
      <c r="G57" s="235"/>
      <c r="H57" s="239" t="str">
        <f t="shared" si="2"/>
        <v/>
      </c>
      <c r="I57" s="218"/>
      <c r="J57" s="219"/>
      <c r="K57" s="219"/>
      <c r="L57" s="219"/>
      <c r="M57" s="220"/>
      <c r="N57" s="887"/>
      <c r="O57" s="209"/>
      <c r="P57" s="205"/>
      <c r="Q57" s="206"/>
      <c r="R57" s="206"/>
      <c r="S57" s="206"/>
      <c r="T57" s="206"/>
      <c r="U57" s="207"/>
      <c r="V57" s="208"/>
      <c r="W57" s="207"/>
      <c r="X57" s="207"/>
      <c r="Y57" s="209"/>
      <c r="Z57" s="370" t="str">
        <f t="shared" si="3"/>
        <v/>
      </c>
      <c r="AA57" s="468"/>
      <c r="AC57" s="806">
        <f>_xlfn.IFNA(INDEX('Delegated Wage Grid'!C$14:C$50,MATCH($A57,ListDelegated,0)),0)</f>
        <v>0</v>
      </c>
      <c r="AD57" s="353">
        <f>_xlfn.IFNA(INDEX('Delegated Wage Grid'!D$14:D$50,MATCH($A57,ListDelegated,0)),0)</f>
        <v>0</v>
      </c>
      <c r="AE57" s="353">
        <f>_xlfn.IFNA(INDEX('Delegated Wage Grid'!E$14:E$50,MATCH($A57,ListDelegated,0)),0)</f>
        <v>0</v>
      </c>
      <c r="AF57" s="353">
        <f>_xlfn.IFNA(INDEX('Delegated Wage Grid'!F$14:F$50,MATCH($A57,ListDelegated,0)),0)</f>
        <v>0</v>
      </c>
      <c r="AG57" s="353">
        <f>_xlfn.IFNA(INDEX('Delegated Wage Grid'!G$14:G$50,MATCH($A57,ListDelegated,0)),0)</f>
        <v>0</v>
      </c>
      <c r="AH57" s="353">
        <f>_xlfn.IFNA(INDEX('Delegated Wage Grid'!H$14:H$50,MATCH($A57,ListDelegated,0)),0)</f>
        <v>0</v>
      </c>
      <c r="AI57" s="353">
        <f t="shared" si="4"/>
        <v>0</v>
      </c>
      <c r="AJ57" s="353">
        <f t="shared" si="5"/>
        <v>0</v>
      </c>
    </row>
    <row r="58" spans="1:36" x14ac:dyDescent="0.25">
      <c r="A58" s="978"/>
      <c r="B58" s="245"/>
      <c r="C58" s="847"/>
      <c r="D58" s="189"/>
      <c r="E58" s="918" t="str">
        <f t="shared" si="1"/>
        <v/>
      </c>
      <c r="F58" s="196"/>
      <c r="G58" s="235"/>
      <c r="H58" s="239" t="str">
        <f t="shared" si="2"/>
        <v/>
      </c>
      <c r="I58" s="218"/>
      <c r="J58" s="219"/>
      <c r="K58" s="219"/>
      <c r="L58" s="219"/>
      <c r="M58" s="220"/>
      <c r="N58" s="887"/>
      <c r="O58" s="209"/>
      <c r="P58" s="205"/>
      <c r="Q58" s="206"/>
      <c r="R58" s="206"/>
      <c r="S58" s="206"/>
      <c r="T58" s="206"/>
      <c r="U58" s="207"/>
      <c r="V58" s="208"/>
      <c r="W58" s="207"/>
      <c r="X58" s="207"/>
      <c r="Y58" s="209"/>
      <c r="Z58" s="370" t="str">
        <f t="shared" si="3"/>
        <v/>
      </c>
      <c r="AA58" s="468"/>
      <c r="AC58" s="806">
        <f>_xlfn.IFNA(INDEX('Delegated Wage Grid'!C$14:C$50,MATCH($A58,ListDelegated,0)),0)</f>
        <v>0</v>
      </c>
      <c r="AD58" s="353">
        <f>_xlfn.IFNA(INDEX('Delegated Wage Grid'!D$14:D$50,MATCH($A58,ListDelegated,0)),0)</f>
        <v>0</v>
      </c>
      <c r="AE58" s="353">
        <f>_xlfn.IFNA(INDEX('Delegated Wage Grid'!E$14:E$50,MATCH($A58,ListDelegated,0)),0)</f>
        <v>0</v>
      </c>
      <c r="AF58" s="353">
        <f>_xlfn.IFNA(INDEX('Delegated Wage Grid'!F$14:F$50,MATCH($A58,ListDelegated,0)),0)</f>
        <v>0</v>
      </c>
      <c r="AG58" s="353">
        <f>_xlfn.IFNA(INDEX('Delegated Wage Grid'!G$14:G$50,MATCH($A58,ListDelegated,0)),0)</f>
        <v>0</v>
      </c>
      <c r="AH58" s="353">
        <f>_xlfn.IFNA(INDEX('Delegated Wage Grid'!H$14:H$50,MATCH($A58,ListDelegated,0)),0)</f>
        <v>0</v>
      </c>
      <c r="AI58" s="353">
        <f t="shared" si="4"/>
        <v>0</v>
      </c>
      <c r="AJ58" s="353">
        <f t="shared" si="5"/>
        <v>0</v>
      </c>
    </row>
    <row r="59" spans="1:36" x14ac:dyDescent="0.25">
      <c r="A59" s="978"/>
      <c r="B59" s="245"/>
      <c r="C59" s="847"/>
      <c r="D59" s="189"/>
      <c r="E59" s="918" t="str">
        <f t="shared" si="1"/>
        <v/>
      </c>
      <c r="F59" s="196"/>
      <c r="G59" s="235"/>
      <c r="H59" s="239" t="str">
        <f t="shared" si="2"/>
        <v/>
      </c>
      <c r="I59" s="218"/>
      <c r="J59" s="219"/>
      <c r="K59" s="219"/>
      <c r="L59" s="219"/>
      <c r="M59" s="220"/>
      <c r="N59" s="887"/>
      <c r="O59" s="209"/>
      <c r="P59" s="205"/>
      <c r="Q59" s="206"/>
      <c r="R59" s="206"/>
      <c r="S59" s="206"/>
      <c r="T59" s="206"/>
      <c r="U59" s="207"/>
      <c r="V59" s="208"/>
      <c r="W59" s="207"/>
      <c r="X59" s="207"/>
      <c r="Y59" s="209"/>
      <c r="Z59" s="370" t="str">
        <f t="shared" si="3"/>
        <v/>
      </c>
      <c r="AA59" s="468"/>
      <c r="AC59" s="806">
        <f>_xlfn.IFNA(INDEX('Delegated Wage Grid'!C$14:C$50,MATCH($A59,ListDelegated,0)),0)</f>
        <v>0</v>
      </c>
      <c r="AD59" s="353">
        <f>_xlfn.IFNA(INDEX('Delegated Wage Grid'!D$14:D$50,MATCH($A59,ListDelegated,0)),0)</f>
        <v>0</v>
      </c>
      <c r="AE59" s="353">
        <f>_xlfn.IFNA(INDEX('Delegated Wage Grid'!E$14:E$50,MATCH($A59,ListDelegated,0)),0)</f>
        <v>0</v>
      </c>
      <c r="AF59" s="353">
        <f>_xlfn.IFNA(INDEX('Delegated Wage Grid'!F$14:F$50,MATCH($A59,ListDelegated,0)),0)</f>
        <v>0</v>
      </c>
      <c r="AG59" s="353">
        <f>_xlfn.IFNA(INDEX('Delegated Wage Grid'!G$14:G$50,MATCH($A59,ListDelegated,0)),0)</f>
        <v>0</v>
      </c>
      <c r="AH59" s="353">
        <f>_xlfn.IFNA(INDEX('Delegated Wage Grid'!H$14:H$50,MATCH($A59,ListDelegated,0)),0)</f>
        <v>0</v>
      </c>
      <c r="AI59" s="353">
        <f t="shared" si="4"/>
        <v>0</v>
      </c>
      <c r="AJ59" s="353">
        <f t="shared" si="5"/>
        <v>0</v>
      </c>
    </row>
    <row r="60" spans="1:36" x14ac:dyDescent="0.25">
      <c r="A60" s="978"/>
      <c r="B60" s="245"/>
      <c r="C60" s="847"/>
      <c r="D60" s="189"/>
      <c r="E60" s="918" t="str">
        <f t="shared" si="1"/>
        <v/>
      </c>
      <c r="F60" s="196"/>
      <c r="G60" s="235"/>
      <c r="H60" s="239" t="str">
        <f t="shared" si="2"/>
        <v/>
      </c>
      <c r="I60" s="218"/>
      <c r="J60" s="219"/>
      <c r="K60" s="219"/>
      <c r="L60" s="219"/>
      <c r="M60" s="220"/>
      <c r="N60" s="887"/>
      <c r="O60" s="209"/>
      <c r="P60" s="205"/>
      <c r="Q60" s="206"/>
      <c r="R60" s="206"/>
      <c r="S60" s="206"/>
      <c r="T60" s="206"/>
      <c r="U60" s="207"/>
      <c r="V60" s="208"/>
      <c r="W60" s="207"/>
      <c r="X60" s="207"/>
      <c r="Y60" s="209"/>
      <c r="Z60" s="370" t="str">
        <f t="shared" si="3"/>
        <v/>
      </c>
      <c r="AA60" s="468"/>
      <c r="AC60" s="806">
        <f>_xlfn.IFNA(INDEX('Delegated Wage Grid'!C$14:C$50,MATCH($A60,ListDelegated,0)),0)</f>
        <v>0</v>
      </c>
      <c r="AD60" s="353">
        <f>_xlfn.IFNA(INDEX('Delegated Wage Grid'!D$14:D$50,MATCH($A60,ListDelegated,0)),0)</f>
        <v>0</v>
      </c>
      <c r="AE60" s="353">
        <f>_xlfn.IFNA(INDEX('Delegated Wage Grid'!E$14:E$50,MATCH($A60,ListDelegated,0)),0)</f>
        <v>0</v>
      </c>
      <c r="AF60" s="353">
        <f>_xlfn.IFNA(INDEX('Delegated Wage Grid'!F$14:F$50,MATCH($A60,ListDelegated,0)),0)</f>
        <v>0</v>
      </c>
      <c r="AG60" s="353">
        <f>_xlfn.IFNA(INDEX('Delegated Wage Grid'!G$14:G$50,MATCH($A60,ListDelegated,0)),0)</f>
        <v>0</v>
      </c>
      <c r="AH60" s="353">
        <f>_xlfn.IFNA(INDEX('Delegated Wage Grid'!H$14:H$50,MATCH($A60,ListDelegated,0)),0)</f>
        <v>0</v>
      </c>
      <c r="AI60" s="353">
        <f t="shared" si="4"/>
        <v>0</v>
      </c>
      <c r="AJ60" s="353">
        <f t="shared" si="5"/>
        <v>0</v>
      </c>
    </row>
    <row r="61" spans="1:36" x14ac:dyDescent="0.25">
      <c r="A61" s="978"/>
      <c r="B61" s="245"/>
      <c r="C61" s="847"/>
      <c r="D61" s="189"/>
      <c r="E61" s="918" t="str">
        <f t="shared" si="1"/>
        <v/>
      </c>
      <c r="F61" s="196"/>
      <c r="G61" s="235"/>
      <c r="H61" s="239" t="str">
        <f t="shared" si="2"/>
        <v/>
      </c>
      <c r="I61" s="218"/>
      <c r="J61" s="219"/>
      <c r="K61" s="219"/>
      <c r="L61" s="219"/>
      <c r="M61" s="220"/>
      <c r="N61" s="887"/>
      <c r="O61" s="209"/>
      <c r="P61" s="205"/>
      <c r="Q61" s="206"/>
      <c r="R61" s="206"/>
      <c r="S61" s="206"/>
      <c r="T61" s="206"/>
      <c r="U61" s="207"/>
      <c r="V61" s="208"/>
      <c r="W61" s="207"/>
      <c r="X61" s="207"/>
      <c r="Y61" s="209"/>
      <c r="Z61" s="370" t="str">
        <f t="shared" si="3"/>
        <v/>
      </c>
      <c r="AA61" s="468"/>
      <c r="AC61" s="806">
        <f>_xlfn.IFNA(INDEX('Delegated Wage Grid'!C$14:C$50,MATCH($A61,ListDelegated,0)),0)</f>
        <v>0</v>
      </c>
      <c r="AD61" s="353">
        <f>_xlfn.IFNA(INDEX('Delegated Wage Grid'!D$14:D$50,MATCH($A61,ListDelegated,0)),0)</f>
        <v>0</v>
      </c>
      <c r="AE61" s="353">
        <f>_xlfn.IFNA(INDEX('Delegated Wage Grid'!E$14:E$50,MATCH($A61,ListDelegated,0)),0)</f>
        <v>0</v>
      </c>
      <c r="AF61" s="353">
        <f>_xlfn.IFNA(INDEX('Delegated Wage Grid'!F$14:F$50,MATCH($A61,ListDelegated,0)),0)</f>
        <v>0</v>
      </c>
      <c r="AG61" s="353">
        <f>_xlfn.IFNA(INDEX('Delegated Wage Grid'!G$14:G$50,MATCH($A61,ListDelegated,0)),0)</f>
        <v>0</v>
      </c>
      <c r="AH61" s="353">
        <f>_xlfn.IFNA(INDEX('Delegated Wage Grid'!H$14:H$50,MATCH($A61,ListDelegated,0)),0)</f>
        <v>0</v>
      </c>
      <c r="AI61" s="353">
        <f t="shared" si="4"/>
        <v>0</v>
      </c>
      <c r="AJ61" s="353">
        <f t="shared" si="5"/>
        <v>0</v>
      </c>
    </row>
    <row r="62" spans="1:36" x14ac:dyDescent="0.25">
      <c r="A62" s="978"/>
      <c r="B62" s="245"/>
      <c r="C62" s="847"/>
      <c r="D62" s="189"/>
      <c r="E62" s="918" t="str">
        <f t="shared" si="1"/>
        <v/>
      </c>
      <c r="F62" s="196"/>
      <c r="G62" s="235"/>
      <c r="H62" s="239" t="str">
        <f t="shared" si="2"/>
        <v/>
      </c>
      <c r="I62" s="218"/>
      <c r="J62" s="219"/>
      <c r="K62" s="219"/>
      <c r="L62" s="219"/>
      <c r="M62" s="220"/>
      <c r="N62" s="887"/>
      <c r="O62" s="209"/>
      <c r="P62" s="205"/>
      <c r="Q62" s="206"/>
      <c r="R62" s="206"/>
      <c r="S62" s="206"/>
      <c r="T62" s="206"/>
      <c r="U62" s="207"/>
      <c r="V62" s="208"/>
      <c r="W62" s="207"/>
      <c r="X62" s="207"/>
      <c r="Y62" s="209"/>
      <c r="Z62" s="370" t="str">
        <f t="shared" si="3"/>
        <v/>
      </c>
      <c r="AA62" s="468"/>
      <c r="AC62" s="806">
        <f>_xlfn.IFNA(INDEX('Delegated Wage Grid'!C$14:C$50,MATCH($A62,ListDelegated,0)),0)</f>
        <v>0</v>
      </c>
      <c r="AD62" s="353">
        <f>_xlfn.IFNA(INDEX('Delegated Wage Grid'!D$14:D$50,MATCH($A62,ListDelegated,0)),0)</f>
        <v>0</v>
      </c>
      <c r="AE62" s="353">
        <f>_xlfn.IFNA(INDEX('Delegated Wage Grid'!E$14:E$50,MATCH($A62,ListDelegated,0)),0)</f>
        <v>0</v>
      </c>
      <c r="AF62" s="353">
        <f>_xlfn.IFNA(INDEX('Delegated Wage Grid'!F$14:F$50,MATCH($A62,ListDelegated,0)),0)</f>
        <v>0</v>
      </c>
      <c r="AG62" s="353">
        <f>_xlfn.IFNA(INDEX('Delegated Wage Grid'!G$14:G$50,MATCH($A62,ListDelegated,0)),0)</f>
        <v>0</v>
      </c>
      <c r="AH62" s="353">
        <f>_xlfn.IFNA(INDEX('Delegated Wage Grid'!H$14:H$50,MATCH($A62,ListDelegated,0)),0)</f>
        <v>0</v>
      </c>
      <c r="AI62" s="353">
        <f t="shared" si="4"/>
        <v>0</v>
      </c>
      <c r="AJ62" s="353">
        <f t="shared" si="5"/>
        <v>0</v>
      </c>
    </row>
    <row r="63" spans="1:36" x14ac:dyDescent="0.25">
      <c r="A63" s="978"/>
      <c r="B63" s="245"/>
      <c r="C63" s="847"/>
      <c r="D63" s="189"/>
      <c r="E63" s="918" t="str">
        <f t="shared" si="1"/>
        <v/>
      </c>
      <c r="F63" s="196"/>
      <c r="G63" s="235"/>
      <c r="H63" s="239" t="str">
        <f t="shared" si="2"/>
        <v/>
      </c>
      <c r="I63" s="218"/>
      <c r="J63" s="219"/>
      <c r="K63" s="219"/>
      <c r="L63" s="219"/>
      <c r="M63" s="220"/>
      <c r="N63" s="887"/>
      <c r="O63" s="209"/>
      <c r="P63" s="205"/>
      <c r="Q63" s="206"/>
      <c r="R63" s="206"/>
      <c r="S63" s="206"/>
      <c r="T63" s="206"/>
      <c r="U63" s="207"/>
      <c r="V63" s="208"/>
      <c r="W63" s="207"/>
      <c r="X63" s="207"/>
      <c r="Y63" s="209"/>
      <c r="Z63" s="370" t="str">
        <f t="shared" si="3"/>
        <v/>
      </c>
      <c r="AA63" s="468"/>
      <c r="AC63" s="806">
        <f>_xlfn.IFNA(INDEX('Delegated Wage Grid'!C$14:C$50,MATCH($A63,ListDelegated,0)),0)</f>
        <v>0</v>
      </c>
      <c r="AD63" s="353">
        <f>_xlfn.IFNA(INDEX('Delegated Wage Grid'!D$14:D$50,MATCH($A63,ListDelegated,0)),0)</f>
        <v>0</v>
      </c>
      <c r="AE63" s="353">
        <f>_xlfn.IFNA(INDEX('Delegated Wage Grid'!E$14:E$50,MATCH($A63,ListDelegated,0)),0)</f>
        <v>0</v>
      </c>
      <c r="AF63" s="353">
        <f>_xlfn.IFNA(INDEX('Delegated Wage Grid'!F$14:F$50,MATCH($A63,ListDelegated,0)),0)</f>
        <v>0</v>
      </c>
      <c r="AG63" s="353">
        <f>_xlfn.IFNA(INDEX('Delegated Wage Grid'!G$14:G$50,MATCH($A63,ListDelegated,0)),0)</f>
        <v>0</v>
      </c>
      <c r="AH63" s="353">
        <f>_xlfn.IFNA(INDEX('Delegated Wage Grid'!H$14:H$50,MATCH($A63,ListDelegated,0)),0)</f>
        <v>0</v>
      </c>
      <c r="AI63" s="353">
        <f t="shared" si="4"/>
        <v>0</v>
      </c>
      <c r="AJ63" s="353">
        <f t="shared" si="5"/>
        <v>0</v>
      </c>
    </row>
    <row r="64" spans="1:36" x14ac:dyDescent="0.25">
      <c r="A64" s="978"/>
      <c r="B64" s="245"/>
      <c r="C64" s="847"/>
      <c r="D64" s="189"/>
      <c r="E64" s="918" t="str">
        <f t="shared" si="1"/>
        <v/>
      </c>
      <c r="F64" s="196"/>
      <c r="G64" s="235"/>
      <c r="H64" s="239" t="str">
        <f t="shared" si="2"/>
        <v/>
      </c>
      <c r="I64" s="218"/>
      <c r="J64" s="219"/>
      <c r="K64" s="219"/>
      <c r="L64" s="219"/>
      <c r="M64" s="220"/>
      <c r="N64" s="887"/>
      <c r="O64" s="209"/>
      <c r="P64" s="205"/>
      <c r="Q64" s="206"/>
      <c r="R64" s="206"/>
      <c r="S64" s="206"/>
      <c r="T64" s="206"/>
      <c r="U64" s="207"/>
      <c r="V64" s="208"/>
      <c r="W64" s="207"/>
      <c r="X64" s="207"/>
      <c r="Y64" s="209"/>
      <c r="Z64" s="370" t="str">
        <f t="shared" si="3"/>
        <v/>
      </c>
      <c r="AA64" s="468"/>
      <c r="AC64" s="806">
        <f>_xlfn.IFNA(INDEX('Delegated Wage Grid'!C$14:C$50,MATCH($A64,ListDelegated,0)),0)</f>
        <v>0</v>
      </c>
      <c r="AD64" s="353">
        <f>_xlfn.IFNA(INDEX('Delegated Wage Grid'!D$14:D$50,MATCH($A64,ListDelegated,0)),0)</f>
        <v>0</v>
      </c>
      <c r="AE64" s="353">
        <f>_xlfn.IFNA(INDEX('Delegated Wage Grid'!E$14:E$50,MATCH($A64,ListDelegated,0)),0)</f>
        <v>0</v>
      </c>
      <c r="AF64" s="353">
        <f>_xlfn.IFNA(INDEX('Delegated Wage Grid'!F$14:F$50,MATCH($A64,ListDelegated,0)),0)</f>
        <v>0</v>
      </c>
      <c r="AG64" s="353">
        <f>_xlfn.IFNA(INDEX('Delegated Wage Grid'!G$14:G$50,MATCH($A64,ListDelegated,0)),0)</f>
        <v>0</v>
      </c>
      <c r="AH64" s="353">
        <f>_xlfn.IFNA(INDEX('Delegated Wage Grid'!H$14:H$50,MATCH($A64,ListDelegated,0)),0)</f>
        <v>0</v>
      </c>
      <c r="AI64" s="353">
        <f t="shared" si="4"/>
        <v>0</v>
      </c>
      <c r="AJ64" s="353">
        <f t="shared" si="5"/>
        <v>0</v>
      </c>
    </row>
    <row r="65" spans="1:36" x14ac:dyDescent="0.25">
      <c r="A65" s="978"/>
      <c r="B65" s="245"/>
      <c r="C65" s="847"/>
      <c r="D65" s="189"/>
      <c r="E65" s="918" t="str">
        <f t="shared" si="1"/>
        <v/>
      </c>
      <c r="F65" s="196"/>
      <c r="G65" s="235"/>
      <c r="H65" s="239" t="str">
        <f t="shared" si="2"/>
        <v/>
      </c>
      <c r="I65" s="218"/>
      <c r="J65" s="219"/>
      <c r="K65" s="219"/>
      <c r="L65" s="219"/>
      <c r="M65" s="220"/>
      <c r="N65" s="887"/>
      <c r="O65" s="209"/>
      <c r="P65" s="205"/>
      <c r="Q65" s="206"/>
      <c r="R65" s="206"/>
      <c r="S65" s="206"/>
      <c r="T65" s="206"/>
      <c r="U65" s="207"/>
      <c r="V65" s="208"/>
      <c r="W65" s="207"/>
      <c r="X65" s="207"/>
      <c r="Y65" s="209"/>
      <c r="Z65" s="370" t="str">
        <f t="shared" si="3"/>
        <v/>
      </c>
      <c r="AA65" s="468"/>
      <c r="AC65" s="806">
        <f>_xlfn.IFNA(INDEX('Delegated Wage Grid'!C$14:C$50,MATCH($A65,ListDelegated,0)),0)</f>
        <v>0</v>
      </c>
      <c r="AD65" s="353">
        <f>_xlfn.IFNA(INDEX('Delegated Wage Grid'!D$14:D$50,MATCH($A65,ListDelegated,0)),0)</f>
        <v>0</v>
      </c>
      <c r="AE65" s="353">
        <f>_xlfn.IFNA(INDEX('Delegated Wage Grid'!E$14:E$50,MATCH($A65,ListDelegated,0)),0)</f>
        <v>0</v>
      </c>
      <c r="AF65" s="353">
        <f>_xlfn.IFNA(INDEX('Delegated Wage Grid'!F$14:F$50,MATCH($A65,ListDelegated,0)),0)</f>
        <v>0</v>
      </c>
      <c r="AG65" s="353">
        <f>_xlfn.IFNA(INDEX('Delegated Wage Grid'!G$14:G$50,MATCH($A65,ListDelegated,0)),0)</f>
        <v>0</v>
      </c>
      <c r="AH65" s="353">
        <f>_xlfn.IFNA(INDEX('Delegated Wage Grid'!H$14:H$50,MATCH($A65,ListDelegated,0)),0)</f>
        <v>0</v>
      </c>
      <c r="AI65" s="353">
        <f t="shared" si="4"/>
        <v>0</v>
      </c>
      <c r="AJ65" s="353">
        <f t="shared" si="5"/>
        <v>0</v>
      </c>
    </row>
    <row r="66" spans="1:36" x14ac:dyDescent="0.25">
      <c r="A66" s="978"/>
      <c r="B66" s="245"/>
      <c r="C66" s="847"/>
      <c r="D66" s="189"/>
      <c r="E66" s="918" t="str">
        <f t="shared" si="1"/>
        <v/>
      </c>
      <c r="F66" s="196"/>
      <c r="G66" s="235"/>
      <c r="H66" s="239" t="str">
        <f t="shared" si="2"/>
        <v/>
      </c>
      <c r="I66" s="218"/>
      <c r="J66" s="219"/>
      <c r="K66" s="219"/>
      <c r="L66" s="219"/>
      <c r="M66" s="220"/>
      <c r="N66" s="887"/>
      <c r="O66" s="209"/>
      <c r="P66" s="205"/>
      <c r="Q66" s="206"/>
      <c r="R66" s="206"/>
      <c r="S66" s="206"/>
      <c r="T66" s="206"/>
      <c r="U66" s="207"/>
      <c r="V66" s="208"/>
      <c r="W66" s="207"/>
      <c r="X66" s="207"/>
      <c r="Y66" s="209"/>
      <c r="Z66" s="370" t="str">
        <f t="shared" si="3"/>
        <v/>
      </c>
      <c r="AA66" s="468"/>
      <c r="AC66" s="806">
        <f>_xlfn.IFNA(INDEX('Delegated Wage Grid'!C$14:C$50,MATCH($A66,ListDelegated,0)),0)</f>
        <v>0</v>
      </c>
      <c r="AD66" s="353">
        <f>_xlfn.IFNA(INDEX('Delegated Wage Grid'!D$14:D$50,MATCH($A66,ListDelegated,0)),0)</f>
        <v>0</v>
      </c>
      <c r="AE66" s="353">
        <f>_xlfn.IFNA(INDEX('Delegated Wage Grid'!E$14:E$50,MATCH($A66,ListDelegated,0)),0)</f>
        <v>0</v>
      </c>
      <c r="AF66" s="353">
        <f>_xlfn.IFNA(INDEX('Delegated Wage Grid'!F$14:F$50,MATCH($A66,ListDelegated,0)),0)</f>
        <v>0</v>
      </c>
      <c r="AG66" s="353">
        <f>_xlfn.IFNA(INDEX('Delegated Wage Grid'!G$14:G$50,MATCH($A66,ListDelegated,0)),0)</f>
        <v>0</v>
      </c>
      <c r="AH66" s="353">
        <f>_xlfn.IFNA(INDEX('Delegated Wage Grid'!H$14:H$50,MATCH($A66,ListDelegated,0)),0)</f>
        <v>0</v>
      </c>
      <c r="AI66" s="353">
        <f t="shared" si="4"/>
        <v>0</v>
      </c>
      <c r="AJ66" s="353">
        <f t="shared" si="5"/>
        <v>0</v>
      </c>
    </row>
    <row r="67" spans="1:36" x14ac:dyDescent="0.25">
      <c r="A67" s="978"/>
      <c r="B67" s="245"/>
      <c r="C67" s="847"/>
      <c r="D67" s="189"/>
      <c r="E67" s="918" t="str">
        <f t="shared" si="1"/>
        <v/>
      </c>
      <c r="F67" s="196"/>
      <c r="G67" s="235"/>
      <c r="H67" s="239" t="str">
        <f t="shared" si="2"/>
        <v/>
      </c>
      <c r="I67" s="218"/>
      <c r="J67" s="219"/>
      <c r="K67" s="219"/>
      <c r="L67" s="219"/>
      <c r="M67" s="220"/>
      <c r="N67" s="887"/>
      <c r="O67" s="209"/>
      <c r="P67" s="205"/>
      <c r="Q67" s="206"/>
      <c r="R67" s="206"/>
      <c r="S67" s="206"/>
      <c r="T67" s="206"/>
      <c r="U67" s="207"/>
      <c r="V67" s="208"/>
      <c r="W67" s="207"/>
      <c r="X67" s="207"/>
      <c r="Y67" s="209"/>
      <c r="Z67" s="370" t="str">
        <f t="shared" si="3"/>
        <v/>
      </c>
      <c r="AA67" s="468"/>
      <c r="AC67" s="806">
        <f>_xlfn.IFNA(INDEX('Delegated Wage Grid'!C$14:C$50,MATCH($A67,ListDelegated,0)),0)</f>
        <v>0</v>
      </c>
      <c r="AD67" s="353">
        <f>_xlfn.IFNA(INDEX('Delegated Wage Grid'!D$14:D$50,MATCH($A67,ListDelegated,0)),0)</f>
        <v>0</v>
      </c>
      <c r="AE67" s="353">
        <f>_xlfn.IFNA(INDEX('Delegated Wage Grid'!E$14:E$50,MATCH($A67,ListDelegated,0)),0)</f>
        <v>0</v>
      </c>
      <c r="AF67" s="353">
        <f>_xlfn.IFNA(INDEX('Delegated Wage Grid'!F$14:F$50,MATCH($A67,ListDelegated,0)),0)</f>
        <v>0</v>
      </c>
      <c r="AG67" s="353">
        <f>_xlfn.IFNA(INDEX('Delegated Wage Grid'!G$14:G$50,MATCH($A67,ListDelegated,0)),0)</f>
        <v>0</v>
      </c>
      <c r="AH67" s="353">
        <f>_xlfn.IFNA(INDEX('Delegated Wage Grid'!H$14:H$50,MATCH($A67,ListDelegated,0)),0)</f>
        <v>0</v>
      </c>
      <c r="AI67" s="353">
        <f t="shared" si="4"/>
        <v>0</v>
      </c>
      <c r="AJ67" s="353">
        <f t="shared" si="5"/>
        <v>0</v>
      </c>
    </row>
    <row r="68" spans="1:36" x14ac:dyDescent="0.25">
      <c r="A68" s="978"/>
      <c r="B68" s="245"/>
      <c r="C68" s="847"/>
      <c r="D68" s="189"/>
      <c r="E68" s="918" t="str">
        <f t="shared" si="1"/>
        <v/>
      </c>
      <c r="F68" s="196"/>
      <c r="G68" s="235"/>
      <c r="H68" s="239" t="str">
        <f t="shared" si="2"/>
        <v/>
      </c>
      <c r="I68" s="218"/>
      <c r="J68" s="219"/>
      <c r="K68" s="219"/>
      <c r="L68" s="219"/>
      <c r="M68" s="220"/>
      <c r="N68" s="887"/>
      <c r="O68" s="209"/>
      <c r="P68" s="205"/>
      <c r="Q68" s="206"/>
      <c r="R68" s="206"/>
      <c r="S68" s="206"/>
      <c r="T68" s="206"/>
      <c r="U68" s="207"/>
      <c r="V68" s="208"/>
      <c r="W68" s="207"/>
      <c r="X68" s="207"/>
      <c r="Y68" s="209"/>
      <c r="Z68" s="370" t="str">
        <f t="shared" si="3"/>
        <v/>
      </c>
      <c r="AA68" s="468"/>
      <c r="AC68" s="806">
        <f>_xlfn.IFNA(INDEX('Delegated Wage Grid'!C$14:C$50,MATCH($A68,ListDelegated,0)),0)</f>
        <v>0</v>
      </c>
      <c r="AD68" s="353">
        <f>_xlfn.IFNA(INDEX('Delegated Wage Grid'!D$14:D$50,MATCH($A68,ListDelegated,0)),0)</f>
        <v>0</v>
      </c>
      <c r="AE68" s="353">
        <f>_xlfn.IFNA(INDEX('Delegated Wage Grid'!E$14:E$50,MATCH($A68,ListDelegated,0)),0)</f>
        <v>0</v>
      </c>
      <c r="AF68" s="353">
        <f>_xlfn.IFNA(INDEX('Delegated Wage Grid'!F$14:F$50,MATCH($A68,ListDelegated,0)),0)</f>
        <v>0</v>
      </c>
      <c r="AG68" s="353">
        <f>_xlfn.IFNA(INDEX('Delegated Wage Grid'!G$14:G$50,MATCH($A68,ListDelegated,0)),0)</f>
        <v>0</v>
      </c>
      <c r="AH68" s="353">
        <f>_xlfn.IFNA(INDEX('Delegated Wage Grid'!H$14:H$50,MATCH($A68,ListDelegated,0)),0)</f>
        <v>0</v>
      </c>
      <c r="AI68" s="353">
        <f t="shared" si="4"/>
        <v>0</v>
      </c>
      <c r="AJ68" s="353">
        <f t="shared" si="5"/>
        <v>0</v>
      </c>
    </row>
    <row r="69" spans="1:36" x14ac:dyDescent="0.25">
      <c r="A69" s="978"/>
      <c r="B69" s="245"/>
      <c r="C69" s="847"/>
      <c r="D69" s="189"/>
      <c r="E69" s="918" t="str">
        <f t="shared" si="1"/>
        <v/>
      </c>
      <c r="F69" s="196"/>
      <c r="G69" s="235"/>
      <c r="H69" s="239" t="str">
        <f t="shared" si="2"/>
        <v/>
      </c>
      <c r="I69" s="218"/>
      <c r="J69" s="219"/>
      <c r="K69" s="219"/>
      <c r="L69" s="219"/>
      <c r="M69" s="220"/>
      <c r="N69" s="887"/>
      <c r="O69" s="209"/>
      <c r="P69" s="205"/>
      <c r="Q69" s="206"/>
      <c r="R69" s="206"/>
      <c r="S69" s="206"/>
      <c r="T69" s="206"/>
      <c r="U69" s="207"/>
      <c r="V69" s="208"/>
      <c r="W69" s="207"/>
      <c r="X69" s="207"/>
      <c r="Y69" s="209"/>
      <c r="Z69" s="370" t="str">
        <f t="shared" si="3"/>
        <v/>
      </c>
      <c r="AA69" s="468"/>
      <c r="AC69" s="806">
        <f>_xlfn.IFNA(INDEX('Delegated Wage Grid'!C$14:C$50,MATCH($A69,ListDelegated,0)),0)</f>
        <v>0</v>
      </c>
      <c r="AD69" s="353">
        <f>_xlfn.IFNA(INDEX('Delegated Wage Grid'!D$14:D$50,MATCH($A69,ListDelegated,0)),0)</f>
        <v>0</v>
      </c>
      <c r="AE69" s="353">
        <f>_xlfn.IFNA(INDEX('Delegated Wage Grid'!E$14:E$50,MATCH($A69,ListDelegated,0)),0)</f>
        <v>0</v>
      </c>
      <c r="AF69" s="353">
        <f>_xlfn.IFNA(INDEX('Delegated Wage Grid'!F$14:F$50,MATCH($A69,ListDelegated,0)),0)</f>
        <v>0</v>
      </c>
      <c r="AG69" s="353">
        <f>_xlfn.IFNA(INDEX('Delegated Wage Grid'!G$14:G$50,MATCH($A69,ListDelegated,0)),0)</f>
        <v>0</v>
      </c>
      <c r="AH69" s="353">
        <f>_xlfn.IFNA(INDEX('Delegated Wage Grid'!H$14:H$50,MATCH($A69,ListDelegated,0)),0)</f>
        <v>0</v>
      </c>
      <c r="AI69" s="353">
        <f t="shared" si="4"/>
        <v>0</v>
      </c>
      <c r="AJ69" s="353">
        <f t="shared" si="5"/>
        <v>0</v>
      </c>
    </row>
    <row r="70" spans="1:36" x14ac:dyDescent="0.25">
      <c r="A70" s="978"/>
      <c r="B70" s="245"/>
      <c r="C70" s="847"/>
      <c r="D70" s="189"/>
      <c r="E70" s="918" t="str">
        <f t="shared" si="1"/>
        <v/>
      </c>
      <c r="F70" s="196"/>
      <c r="G70" s="235"/>
      <c r="H70" s="239" t="str">
        <f t="shared" si="2"/>
        <v/>
      </c>
      <c r="I70" s="218"/>
      <c r="J70" s="219"/>
      <c r="K70" s="219"/>
      <c r="L70" s="219"/>
      <c r="M70" s="220"/>
      <c r="N70" s="887"/>
      <c r="O70" s="209"/>
      <c r="P70" s="205"/>
      <c r="Q70" s="206"/>
      <c r="R70" s="206"/>
      <c r="S70" s="206"/>
      <c r="T70" s="206"/>
      <c r="U70" s="207"/>
      <c r="V70" s="208"/>
      <c r="W70" s="207"/>
      <c r="X70" s="207"/>
      <c r="Y70" s="209"/>
      <c r="Z70" s="370" t="str">
        <f t="shared" si="3"/>
        <v/>
      </c>
      <c r="AA70" s="468"/>
      <c r="AC70" s="806">
        <f>_xlfn.IFNA(INDEX('Delegated Wage Grid'!C$14:C$50,MATCH($A70,ListDelegated,0)),0)</f>
        <v>0</v>
      </c>
      <c r="AD70" s="353">
        <f>_xlfn.IFNA(INDEX('Delegated Wage Grid'!D$14:D$50,MATCH($A70,ListDelegated,0)),0)</f>
        <v>0</v>
      </c>
      <c r="AE70" s="353">
        <f>_xlfn.IFNA(INDEX('Delegated Wage Grid'!E$14:E$50,MATCH($A70,ListDelegated,0)),0)</f>
        <v>0</v>
      </c>
      <c r="AF70" s="353">
        <f>_xlfn.IFNA(INDEX('Delegated Wage Grid'!F$14:F$50,MATCH($A70,ListDelegated,0)),0)</f>
        <v>0</v>
      </c>
      <c r="AG70" s="353">
        <f>_xlfn.IFNA(INDEX('Delegated Wage Grid'!G$14:G$50,MATCH($A70,ListDelegated,0)),0)</f>
        <v>0</v>
      </c>
      <c r="AH70" s="353">
        <f>_xlfn.IFNA(INDEX('Delegated Wage Grid'!H$14:H$50,MATCH($A70,ListDelegated,0)),0)</f>
        <v>0</v>
      </c>
      <c r="AI70" s="353">
        <f t="shared" si="4"/>
        <v>0</v>
      </c>
      <c r="AJ70" s="353">
        <f t="shared" si="5"/>
        <v>0</v>
      </c>
    </row>
    <row r="71" spans="1:36" x14ac:dyDescent="0.25">
      <c r="A71" s="978"/>
      <c r="B71" s="245"/>
      <c r="C71" s="847"/>
      <c r="D71" s="189"/>
      <c r="E71" s="918" t="str">
        <f t="shared" si="1"/>
        <v/>
      </c>
      <c r="F71" s="196"/>
      <c r="G71" s="235"/>
      <c r="H71" s="239" t="str">
        <f t="shared" si="2"/>
        <v/>
      </c>
      <c r="I71" s="218"/>
      <c r="J71" s="219"/>
      <c r="K71" s="219"/>
      <c r="L71" s="219"/>
      <c r="M71" s="220"/>
      <c r="N71" s="887"/>
      <c r="O71" s="209"/>
      <c r="P71" s="205"/>
      <c r="Q71" s="206"/>
      <c r="R71" s="206"/>
      <c r="S71" s="206"/>
      <c r="T71" s="206"/>
      <c r="U71" s="207"/>
      <c r="V71" s="208"/>
      <c r="W71" s="207"/>
      <c r="X71" s="207"/>
      <c r="Y71" s="209"/>
      <c r="Z71" s="370" t="str">
        <f t="shared" si="3"/>
        <v/>
      </c>
      <c r="AA71" s="468"/>
      <c r="AC71" s="806">
        <f>_xlfn.IFNA(INDEX('Delegated Wage Grid'!C$14:C$50,MATCH($A71,ListDelegated,0)),0)</f>
        <v>0</v>
      </c>
      <c r="AD71" s="353">
        <f>_xlfn.IFNA(INDEX('Delegated Wage Grid'!D$14:D$50,MATCH($A71,ListDelegated,0)),0)</f>
        <v>0</v>
      </c>
      <c r="AE71" s="353">
        <f>_xlfn.IFNA(INDEX('Delegated Wage Grid'!E$14:E$50,MATCH($A71,ListDelegated,0)),0)</f>
        <v>0</v>
      </c>
      <c r="AF71" s="353">
        <f>_xlfn.IFNA(INDEX('Delegated Wage Grid'!F$14:F$50,MATCH($A71,ListDelegated,0)),0)</f>
        <v>0</v>
      </c>
      <c r="AG71" s="353">
        <f>_xlfn.IFNA(INDEX('Delegated Wage Grid'!G$14:G$50,MATCH($A71,ListDelegated,0)),0)</f>
        <v>0</v>
      </c>
      <c r="AH71" s="353">
        <f>_xlfn.IFNA(INDEX('Delegated Wage Grid'!H$14:H$50,MATCH($A71,ListDelegated,0)),0)</f>
        <v>0</v>
      </c>
      <c r="AI71" s="353">
        <f t="shared" si="4"/>
        <v>0</v>
      </c>
      <c r="AJ71" s="353">
        <f t="shared" si="5"/>
        <v>0</v>
      </c>
    </row>
    <row r="72" spans="1:36" x14ac:dyDescent="0.25">
      <c r="A72" s="978"/>
      <c r="B72" s="245"/>
      <c r="C72" s="847"/>
      <c r="D72" s="189"/>
      <c r="E72" s="918" t="str">
        <f t="shared" si="1"/>
        <v/>
      </c>
      <c r="F72" s="196"/>
      <c r="G72" s="235"/>
      <c r="H72" s="239" t="str">
        <f t="shared" si="2"/>
        <v/>
      </c>
      <c r="I72" s="218"/>
      <c r="J72" s="219"/>
      <c r="K72" s="219"/>
      <c r="L72" s="219"/>
      <c r="M72" s="220"/>
      <c r="N72" s="887"/>
      <c r="O72" s="209"/>
      <c r="P72" s="205"/>
      <c r="Q72" s="206"/>
      <c r="R72" s="206"/>
      <c r="S72" s="206"/>
      <c r="T72" s="206"/>
      <c r="U72" s="207"/>
      <c r="V72" s="208"/>
      <c r="W72" s="207"/>
      <c r="X72" s="207"/>
      <c r="Y72" s="209"/>
      <c r="Z72" s="370" t="str">
        <f t="shared" si="3"/>
        <v/>
      </c>
      <c r="AA72" s="468"/>
      <c r="AC72" s="806">
        <f>_xlfn.IFNA(INDEX('Delegated Wage Grid'!C$14:C$50,MATCH($A72,ListDelegated,0)),0)</f>
        <v>0</v>
      </c>
      <c r="AD72" s="353">
        <f>_xlfn.IFNA(INDEX('Delegated Wage Grid'!D$14:D$50,MATCH($A72,ListDelegated,0)),0)</f>
        <v>0</v>
      </c>
      <c r="AE72" s="353">
        <f>_xlfn.IFNA(INDEX('Delegated Wage Grid'!E$14:E$50,MATCH($A72,ListDelegated,0)),0)</f>
        <v>0</v>
      </c>
      <c r="AF72" s="353">
        <f>_xlfn.IFNA(INDEX('Delegated Wage Grid'!F$14:F$50,MATCH($A72,ListDelegated,0)),0)</f>
        <v>0</v>
      </c>
      <c r="AG72" s="353">
        <f>_xlfn.IFNA(INDEX('Delegated Wage Grid'!G$14:G$50,MATCH($A72,ListDelegated,0)),0)</f>
        <v>0</v>
      </c>
      <c r="AH72" s="353">
        <f>_xlfn.IFNA(INDEX('Delegated Wage Grid'!H$14:H$50,MATCH($A72,ListDelegated,0)),0)</f>
        <v>0</v>
      </c>
      <c r="AI72" s="353">
        <f t="shared" si="4"/>
        <v>0</v>
      </c>
      <c r="AJ72" s="353">
        <f t="shared" si="5"/>
        <v>0</v>
      </c>
    </row>
    <row r="73" spans="1:36" x14ac:dyDescent="0.25">
      <c r="A73" s="978"/>
      <c r="B73" s="245"/>
      <c r="C73" s="847"/>
      <c r="D73" s="189"/>
      <c r="E73" s="918" t="str">
        <f t="shared" si="1"/>
        <v/>
      </c>
      <c r="F73" s="196"/>
      <c r="G73" s="235"/>
      <c r="H73" s="239" t="str">
        <f t="shared" si="2"/>
        <v/>
      </c>
      <c r="I73" s="218"/>
      <c r="J73" s="219"/>
      <c r="K73" s="219"/>
      <c r="L73" s="219"/>
      <c r="M73" s="220"/>
      <c r="N73" s="887"/>
      <c r="O73" s="209"/>
      <c r="P73" s="205"/>
      <c r="Q73" s="206"/>
      <c r="R73" s="206"/>
      <c r="S73" s="206"/>
      <c r="T73" s="206"/>
      <c r="U73" s="207"/>
      <c r="V73" s="208"/>
      <c r="W73" s="207"/>
      <c r="X73" s="207"/>
      <c r="Y73" s="209"/>
      <c r="Z73" s="370" t="str">
        <f t="shared" si="3"/>
        <v/>
      </c>
      <c r="AA73" s="468"/>
      <c r="AC73" s="806">
        <f>_xlfn.IFNA(INDEX('Delegated Wage Grid'!C$14:C$50,MATCH($A73,ListDelegated,0)),0)</f>
        <v>0</v>
      </c>
      <c r="AD73" s="353">
        <f>_xlfn.IFNA(INDEX('Delegated Wage Grid'!D$14:D$50,MATCH($A73,ListDelegated,0)),0)</f>
        <v>0</v>
      </c>
      <c r="AE73" s="353">
        <f>_xlfn.IFNA(INDEX('Delegated Wage Grid'!E$14:E$50,MATCH($A73,ListDelegated,0)),0)</f>
        <v>0</v>
      </c>
      <c r="AF73" s="353">
        <f>_xlfn.IFNA(INDEX('Delegated Wage Grid'!F$14:F$50,MATCH($A73,ListDelegated,0)),0)</f>
        <v>0</v>
      </c>
      <c r="AG73" s="353">
        <f>_xlfn.IFNA(INDEX('Delegated Wage Grid'!G$14:G$50,MATCH($A73,ListDelegated,0)),0)</f>
        <v>0</v>
      </c>
      <c r="AH73" s="353">
        <f>_xlfn.IFNA(INDEX('Delegated Wage Grid'!H$14:H$50,MATCH($A73,ListDelegated,0)),0)</f>
        <v>0</v>
      </c>
      <c r="AI73" s="353">
        <f t="shared" si="4"/>
        <v>0</v>
      </c>
      <c r="AJ73" s="353">
        <f t="shared" si="5"/>
        <v>0</v>
      </c>
    </row>
    <row r="74" spans="1:36" x14ac:dyDescent="0.25">
      <c r="A74" s="978"/>
      <c r="B74" s="245"/>
      <c r="C74" s="847"/>
      <c r="D74" s="189"/>
      <c r="E74" s="918" t="str">
        <f t="shared" si="1"/>
        <v/>
      </c>
      <c r="F74" s="196"/>
      <c r="G74" s="235"/>
      <c r="H74" s="239" t="str">
        <f t="shared" si="2"/>
        <v/>
      </c>
      <c r="I74" s="218"/>
      <c r="J74" s="219"/>
      <c r="K74" s="219"/>
      <c r="L74" s="219"/>
      <c r="M74" s="220"/>
      <c r="N74" s="887"/>
      <c r="O74" s="209"/>
      <c r="P74" s="205"/>
      <c r="Q74" s="206"/>
      <c r="R74" s="206"/>
      <c r="S74" s="206"/>
      <c r="T74" s="206"/>
      <c r="U74" s="207"/>
      <c r="V74" s="208"/>
      <c r="W74" s="207"/>
      <c r="X74" s="207"/>
      <c r="Y74" s="209"/>
      <c r="Z74" s="370" t="str">
        <f t="shared" si="3"/>
        <v/>
      </c>
      <c r="AA74" s="468"/>
      <c r="AC74" s="806">
        <f>_xlfn.IFNA(INDEX('Delegated Wage Grid'!C$14:C$50,MATCH($A74,ListDelegated,0)),0)</f>
        <v>0</v>
      </c>
      <c r="AD74" s="353">
        <f>_xlfn.IFNA(INDEX('Delegated Wage Grid'!D$14:D$50,MATCH($A74,ListDelegated,0)),0)</f>
        <v>0</v>
      </c>
      <c r="AE74" s="353">
        <f>_xlfn.IFNA(INDEX('Delegated Wage Grid'!E$14:E$50,MATCH($A74,ListDelegated,0)),0)</f>
        <v>0</v>
      </c>
      <c r="AF74" s="353">
        <f>_xlfn.IFNA(INDEX('Delegated Wage Grid'!F$14:F$50,MATCH($A74,ListDelegated,0)),0)</f>
        <v>0</v>
      </c>
      <c r="AG74" s="353">
        <f>_xlfn.IFNA(INDEX('Delegated Wage Grid'!G$14:G$50,MATCH($A74,ListDelegated,0)),0)</f>
        <v>0</v>
      </c>
      <c r="AH74" s="353">
        <f>_xlfn.IFNA(INDEX('Delegated Wage Grid'!H$14:H$50,MATCH($A74,ListDelegated,0)),0)</f>
        <v>0</v>
      </c>
      <c r="AI74" s="353">
        <f t="shared" si="4"/>
        <v>0</v>
      </c>
      <c r="AJ74" s="353">
        <f t="shared" si="5"/>
        <v>0</v>
      </c>
    </row>
    <row r="75" spans="1:36" x14ac:dyDescent="0.25">
      <c r="A75" s="978"/>
      <c r="B75" s="245"/>
      <c r="C75" s="847"/>
      <c r="D75" s="189"/>
      <c r="E75" s="918" t="str">
        <f t="shared" si="1"/>
        <v/>
      </c>
      <c r="F75" s="196"/>
      <c r="G75" s="235"/>
      <c r="H75" s="239" t="str">
        <f t="shared" si="2"/>
        <v/>
      </c>
      <c r="I75" s="218"/>
      <c r="J75" s="219"/>
      <c r="K75" s="219"/>
      <c r="L75" s="219"/>
      <c r="M75" s="220"/>
      <c r="N75" s="887"/>
      <c r="O75" s="209"/>
      <c r="P75" s="205"/>
      <c r="Q75" s="206"/>
      <c r="R75" s="206"/>
      <c r="S75" s="206"/>
      <c r="T75" s="206"/>
      <c r="U75" s="207"/>
      <c r="V75" s="208"/>
      <c r="W75" s="207"/>
      <c r="X75" s="207"/>
      <c r="Y75" s="209"/>
      <c r="Z75" s="370" t="str">
        <f t="shared" si="3"/>
        <v/>
      </c>
      <c r="AA75" s="468"/>
      <c r="AC75" s="806">
        <f>_xlfn.IFNA(INDEX('Delegated Wage Grid'!C$14:C$50,MATCH($A75,ListDelegated,0)),0)</f>
        <v>0</v>
      </c>
      <c r="AD75" s="353">
        <f>_xlfn.IFNA(INDEX('Delegated Wage Grid'!D$14:D$50,MATCH($A75,ListDelegated,0)),0)</f>
        <v>0</v>
      </c>
      <c r="AE75" s="353">
        <f>_xlfn.IFNA(INDEX('Delegated Wage Grid'!E$14:E$50,MATCH($A75,ListDelegated,0)),0)</f>
        <v>0</v>
      </c>
      <c r="AF75" s="353">
        <f>_xlfn.IFNA(INDEX('Delegated Wage Grid'!F$14:F$50,MATCH($A75,ListDelegated,0)),0)</f>
        <v>0</v>
      </c>
      <c r="AG75" s="353">
        <f>_xlfn.IFNA(INDEX('Delegated Wage Grid'!G$14:G$50,MATCH($A75,ListDelegated,0)),0)</f>
        <v>0</v>
      </c>
      <c r="AH75" s="353">
        <f>_xlfn.IFNA(INDEX('Delegated Wage Grid'!H$14:H$50,MATCH($A75,ListDelegated,0)),0)</f>
        <v>0</v>
      </c>
      <c r="AI75" s="353">
        <f t="shared" si="4"/>
        <v>0</v>
      </c>
      <c r="AJ75" s="353">
        <f t="shared" si="5"/>
        <v>0</v>
      </c>
    </row>
    <row r="76" spans="1:36" x14ac:dyDescent="0.25">
      <c r="A76" s="978"/>
      <c r="B76" s="245"/>
      <c r="C76" s="847"/>
      <c r="D76" s="189"/>
      <c r="E76" s="918" t="str">
        <f t="shared" si="1"/>
        <v/>
      </c>
      <c r="F76" s="196"/>
      <c r="G76" s="235"/>
      <c r="H76" s="239" t="str">
        <f t="shared" si="2"/>
        <v/>
      </c>
      <c r="I76" s="218"/>
      <c r="J76" s="219"/>
      <c r="K76" s="219"/>
      <c r="L76" s="219"/>
      <c r="M76" s="220"/>
      <c r="N76" s="887"/>
      <c r="O76" s="209"/>
      <c r="P76" s="205"/>
      <c r="Q76" s="206"/>
      <c r="R76" s="206"/>
      <c r="S76" s="206"/>
      <c r="T76" s="206"/>
      <c r="U76" s="207"/>
      <c r="V76" s="208"/>
      <c r="W76" s="207"/>
      <c r="X76" s="207"/>
      <c r="Y76" s="209"/>
      <c r="Z76" s="370" t="str">
        <f t="shared" si="3"/>
        <v/>
      </c>
      <c r="AA76" s="468"/>
      <c r="AC76" s="806">
        <f>_xlfn.IFNA(INDEX('Delegated Wage Grid'!C$14:C$50,MATCH($A76,ListDelegated,0)),0)</f>
        <v>0</v>
      </c>
      <c r="AD76" s="353">
        <f>_xlfn.IFNA(INDEX('Delegated Wage Grid'!D$14:D$50,MATCH($A76,ListDelegated,0)),0)</f>
        <v>0</v>
      </c>
      <c r="AE76" s="353">
        <f>_xlfn.IFNA(INDEX('Delegated Wage Grid'!E$14:E$50,MATCH($A76,ListDelegated,0)),0)</f>
        <v>0</v>
      </c>
      <c r="AF76" s="353">
        <f>_xlfn.IFNA(INDEX('Delegated Wage Grid'!F$14:F$50,MATCH($A76,ListDelegated,0)),0)</f>
        <v>0</v>
      </c>
      <c r="AG76" s="353">
        <f>_xlfn.IFNA(INDEX('Delegated Wage Grid'!G$14:G$50,MATCH($A76,ListDelegated,0)),0)</f>
        <v>0</v>
      </c>
      <c r="AH76" s="353">
        <f>_xlfn.IFNA(INDEX('Delegated Wage Grid'!H$14:H$50,MATCH($A76,ListDelegated,0)),0)</f>
        <v>0</v>
      </c>
      <c r="AI76" s="353">
        <f t="shared" si="4"/>
        <v>0</v>
      </c>
      <c r="AJ76" s="353">
        <f t="shared" si="5"/>
        <v>0</v>
      </c>
    </row>
    <row r="77" spans="1:36" x14ac:dyDescent="0.25">
      <c r="A77" s="978"/>
      <c r="B77" s="245"/>
      <c r="C77" s="847"/>
      <c r="D77" s="189"/>
      <c r="E77" s="918" t="str">
        <f t="shared" si="1"/>
        <v/>
      </c>
      <c r="F77" s="196"/>
      <c r="G77" s="235"/>
      <c r="H77" s="239" t="str">
        <f t="shared" si="2"/>
        <v/>
      </c>
      <c r="I77" s="218"/>
      <c r="J77" s="219"/>
      <c r="K77" s="219"/>
      <c r="L77" s="219"/>
      <c r="M77" s="220"/>
      <c r="N77" s="887"/>
      <c r="O77" s="209"/>
      <c r="P77" s="205"/>
      <c r="Q77" s="206"/>
      <c r="R77" s="206"/>
      <c r="S77" s="206"/>
      <c r="T77" s="206"/>
      <c r="U77" s="207"/>
      <c r="V77" s="208"/>
      <c r="W77" s="207"/>
      <c r="X77" s="207"/>
      <c r="Y77" s="209"/>
      <c r="Z77" s="370" t="str">
        <f t="shared" si="3"/>
        <v/>
      </c>
      <c r="AA77" s="468"/>
      <c r="AC77" s="806">
        <f>_xlfn.IFNA(INDEX('Delegated Wage Grid'!C$14:C$50,MATCH($A77,ListDelegated,0)),0)</f>
        <v>0</v>
      </c>
      <c r="AD77" s="353">
        <f>_xlfn.IFNA(INDEX('Delegated Wage Grid'!D$14:D$50,MATCH($A77,ListDelegated,0)),0)</f>
        <v>0</v>
      </c>
      <c r="AE77" s="353">
        <f>_xlfn.IFNA(INDEX('Delegated Wage Grid'!E$14:E$50,MATCH($A77,ListDelegated,0)),0)</f>
        <v>0</v>
      </c>
      <c r="AF77" s="353">
        <f>_xlfn.IFNA(INDEX('Delegated Wage Grid'!F$14:F$50,MATCH($A77,ListDelegated,0)),0)</f>
        <v>0</v>
      </c>
      <c r="AG77" s="353">
        <f>_xlfn.IFNA(INDEX('Delegated Wage Grid'!G$14:G$50,MATCH($A77,ListDelegated,0)),0)</f>
        <v>0</v>
      </c>
      <c r="AH77" s="353">
        <f>_xlfn.IFNA(INDEX('Delegated Wage Grid'!H$14:H$50,MATCH($A77,ListDelegated,0)),0)</f>
        <v>0</v>
      </c>
      <c r="AI77" s="353">
        <f t="shared" si="4"/>
        <v>0</v>
      </c>
      <c r="AJ77" s="353">
        <f t="shared" si="5"/>
        <v>0</v>
      </c>
    </row>
    <row r="78" spans="1:36" x14ac:dyDescent="0.25">
      <c r="A78" s="978"/>
      <c r="B78" s="245"/>
      <c r="C78" s="847"/>
      <c r="D78" s="189"/>
      <c r="E78" s="918" t="str">
        <f t="shared" si="1"/>
        <v/>
      </c>
      <c r="F78" s="196"/>
      <c r="G78" s="235"/>
      <c r="H78" s="239" t="str">
        <f t="shared" si="2"/>
        <v/>
      </c>
      <c r="I78" s="218"/>
      <c r="J78" s="219"/>
      <c r="K78" s="219"/>
      <c r="L78" s="219"/>
      <c r="M78" s="220"/>
      <c r="N78" s="887"/>
      <c r="O78" s="209"/>
      <c r="P78" s="205"/>
      <c r="Q78" s="206"/>
      <c r="R78" s="206"/>
      <c r="S78" s="206"/>
      <c r="T78" s="206"/>
      <c r="U78" s="207"/>
      <c r="V78" s="208"/>
      <c r="W78" s="207"/>
      <c r="X78" s="207"/>
      <c r="Y78" s="209"/>
      <c r="Z78" s="370" t="str">
        <f t="shared" si="3"/>
        <v/>
      </c>
      <c r="AA78" s="468"/>
      <c r="AC78" s="806">
        <f>_xlfn.IFNA(INDEX('Delegated Wage Grid'!C$14:C$50,MATCH($A78,ListDelegated,0)),0)</f>
        <v>0</v>
      </c>
      <c r="AD78" s="353">
        <f>_xlfn.IFNA(INDEX('Delegated Wage Grid'!D$14:D$50,MATCH($A78,ListDelegated,0)),0)</f>
        <v>0</v>
      </c>
      <c r="AE78" s="353">
        <f>_xlfn.IFNA(INDEX('Delegated Wage Grid'!E$14:E$50,MATCH($A78,ListDelegated,0)),0)</f>
        <v>0</v>
      </c>
      <c r="AF78" s="353">
        <f>_xlfn.IFNA(INDEX('Delegated Wage Grid'!F$14:F$50,MATCH($A78,ListDelegated,0)),0)</f>
        <v>0</v>
      </c>
      <c r="AG78" s="353">
        <f>_xlfn.IFNA(INDEX('Delegated Wage Grid'!G$14:G$50,MATCH($A78,ListDelegated,0)),0)</f>
        <v>0</v>
      </c>
      <c r="AH78" s="353">
        <f>_xlfn.IFNA(INDEX('Delegated Wage Grid'!H$14:H$50,MATCH($A78,ListDelegated,0)),0)</f>
        <v>0</v>
      </c>
      <c r="AI78" s="353">
        <f t="shared" si="4"/>
        <v>0</v>
      </c>
      <c r="AJ78" s="353">
        <f t="shared" si="5"/>
        <v>0</v>
      </c>
    </row>
    <row r="79" spans="1:36" x14ac:dyDescent="0.25">
      <c r="A79" s="978"/>
      <c r="B79" s="245"/>
      <c r="C79" s="847"/>
      <c r="D79" s="189"/>
      <c r="E79" s="918" t="str">
        <f t="shared" si="1"/>
        <v/>
      </c>
      <c r="F79" s="196"/>
      <c r="G79" s="235"/>
      <c r="H79" s="239" t="str">
        <f t="shared" si="2"/>
        <v/>
      </c>
      <c r="I79" s="218"/>
      <c r="J79" s="219"/>
      <c r="K79" s="219"/>
      <c r="L79" s="219"/>
      <c r="M79" s="220"/>
      <c r="N79" s="887"/>
      <c r="O79" s="209"/>
      <c r="P79" s="205"/>
      <c r="Q79" s="206"/>
      <c r="R79" s="206"/>
      <c r="S79" s="206"/>
      <c r="T79" s="206"/>
      <c r="U79" s="207"/>
      <c r="V79" s="208"/>
      <c r="W79" s="207"/>
      <c r="X79" s="207"/>
      <c r="Y79" s="209"/>
      <c r="Z79" s="370" t="str">
        <f t="shared" si="3"/>
        <v/>
      </c>
      <c r="AA79" s="468"/>
      <c r="AC79" s="806">
        <f>_xlfn.IFNA(INDEX('Delegated Wage Grid'!C$14:C$50,MATCH($A79,ListDelegated,0)),0)</f>
        <v>0</v>
      </c>
      <c r="AD79" s="353">
        <f>_xlfn.IFNA(INDEX('Delegated Wage Grid'!D$14:D$50,MATCH($A79,ListDelegated,0)),0)</f>
        <v>0</v>
      </c>
      <c r="AE79" s="353">
        <f>_xlfn.IFNA(INDEX('Delegated Wage Grid'!E$14:E$50,MATCH($A79,ListDelegated,0)),0)</f>
        <v>0</v>
      </c>
      <c r="AF79" s="353">
        <f>_xlfn.IFNA(INDEX('Delegated Wage Grid'!F$14:F$50,MATCH($A79,ListDelegated,0)),0)</f>
        <v>0</v>
      </c>
      <c r="AG79" s="353">
        <f>_xlfn.IFNA(INDEX('Delegated Wage Grid'!G$14:G$50,MATCH($A79,ListDelegated,0)),0)</f>
        <v>0</v>
      </c>
      <c r="AH79" s="353">
        <f>_xlfn.IFNA(INDEX('Delegated Wage Grid'!H$14:H$50,MATCH($A79,ListDelegated,0)),0)</f>
        <v>0</v>
      </c>
      <c r="AI79" s="353">
        <f t="shared" si="4"/>
        <v>0</v>
      </c>
      <c r="AJ79" s="353">
        <f t="shared" si="5"/>
        <v>0</v>
      </c>
    </row>
    <row r="80" spans="1:36" x14ac:dyDescent="0.25">
      <c r="A80" s="978"/>
      <c r="B80" s="245"/>
      <c r="C80" s="847"/>
      <c r="D80" s="189"/>
      <c r="E80" s="918" t="str">
        <f t="shared" si="1"/>
        <v/>
      </c>
      <c r="F80" s="196"/>
      <c r="G80" s="235"/>
      <c r="H80" s="239" t="str">
        <f t="shared" si="2"/>
        <v/>
      </c>
      <c r="I80" s="218"/>
      <c r="J80" s="219"/>
      <c r="K80" s="219"/>
      <c r="L80" s="219"/>
      <c r="M80" s="220"/>
      <c r="N80" s="887"/>
      <c r="O80" s="209"/>
      <c r="P80" s="205"/>
      <c r="Q80" s="206"/>
      <c r="R80" s="206"/>
      <c r="S80" s="206"/>
      <c r="T80" s="206"/>
      <c r="U80" s="207"/>
      <c r="V80" s="208"/>
      <c r="W80" s="207"/>
      <c r="X80" s="207"/>
      <c r="Y80" s="209"/>
      <c r="Z80" s="370" t="str">
        <f t="shared" si="3"/>
        <v/>
      </c>
      <c r="AA80" s="468"/>
      <c r="AC80" s="806">
        <f>_xlfn.IFNA(INDEX('Delegated Wage Grid'!C$14:C$50,MATCH($A80,ListDelegated,0)),0)</f>
        <v>0</v>
      </c>
      <c r="AD80" s="353">
        <f>_xlfn.IFNA(INDEX('Delegated Wage Grid'!D$14:D$50,MATCH($A80,ListDelegated,0)),0)</f>
        <v>0</v>
      </c>
      <c r="AE80" s="353">
        <f>_xlfn.IFNA(INDEX('Delegated Wage Grid'!E$14:E$50,MATCH($A80,ListDelegated,0)),0)</f>
        <v>0</v>
      </c>
      <c r="AF80" s="353">
        <f>_xlfn.IFNA(INDEX('Delegated Wage Grid'!F$14:F$50,MATCH($A80,ListDelegated,0)),0)</f>
        <v>0</v>
      </c>
      <c r="AG80" s="353">
        <f>_xlfn.IFNA(INDEX('Delegated Wage Grid'!G$14:G$50,MATCH($A80,ListDelegated,0)),0)</f>
        <v>0</v>
      </c>
      <c r="AH80" s="353">
        <f>_xlfn.IFNA(INDEX('Delegated Wage Grid'!H$14:H$50,MATCH($A80,ListDelegated,0)),0)</f>
        <v>0</v>
      </c>
      <c r="AI80" s="353">
        <f t="shared" si="4"/>
        <v>0</v>
      </c>
      <c r="AJ80" s="353">
        <f t="shared" si="5"/>
        <v>0</v>
      </c>
    </row>
    <row r="81" spans="1:36" x14ac:dyDescent="0.25">
      <c r="A81" s="978"/>
      <c r="B81" s="245"/>
      <c r="C81" s="847"/>
      <c r="D81" s="189"/>
      <c r="E81" s="918" t="str">
        <f t="shared" si="1"/>
        <v/>
      </c>
      <c r="F81" s="196"/>
      <c r="G81" s="235"/>
      <c r="H81" s="239" t="str">
        <f t="shared" si="2"/>
        <v/>
      </c>
      <c r="I81" s="218"/>
      <c r="J81" s="219"/>
      <c r="K81" s="219"/>
      <c r="L81" s="219"/>
      <c r="M81" s="220"/>
      <c r="N81" s="887"/>
      <c r="O81" s="209"/>
      <c r="P81" s="205"/>
      <c r="Q81" s="206"/>
      <c r="R81" s="206"/>
      <c r="S81" s="206"/>
      <c r="T81" s="206"/>
      <c r="U81" s="207"/>
      <c r="V81" s="208"/>
      <c r="W81" s="207"/>
      <c r="X81" s="207"/>
      <c r="Y81" s="209"/>
      <c r="Z81" s="370" t="str">
        <f t="shared" si="3"/>
        <v/>
      </c>
      <c r="AA81" s="468"/>
      <c r="AC81" s="806">
        <f>_xlfn.IFNA(INDEX('Delegated Wage Grid'!C$14:C$50,MATCH($A81,ListDelegated,0)),0)</f>
        <v>0</v>
      </c>
      <c r="AD81" s="353">
        <f>_xlfn.IFNA(INDEX('Delegated Wage Grid'!D$14:D$50,MATCH($A81,ListDelegated,0)),0)</f>
        <v>0</v>
      </c>
      <c r="AE81" s="353">
        <f>_xlfn.IFNA(INDEX('Delegated Wage Grid'!E$14:E$50,MATCH($A81,ListDelegated,0)),0)</f>
        <v>0</v>
      </c>
      <c r="AF81" s="353">
        <f>_xlfn.IFNA(INDEX('Delegated Wage Grid'!F$14:F$50,MATCH($A81,ListDelegated,0)),0)</f>
        <v>0</v>
      </c>
      <c r="AG81" s="353">
        <f>_xlfn.IFNA(INDEX('Delegated Wage Grid'!G$14:G$50,MATCH($A81,ListDelegated,0)),0)</f>
        <v>0</v>
      </c>
      <c r="AH81" s="353">
        <f>_xlfn.IFNA(INDEX('Delegated Wage Grid'!H$14:H$50,MATCH($A81,ListDelegated,0)),0)</f>
        <v>0</v>
      </c>
      <c r="AI81" s="353">
        <f t="shared" si="4"/>
        <v>0</v>
      </c>
      <c r="AJ81" s="353">
        <f t="shared" si="5"/>
        <v>0</v>
      </c>
    </row>
    <row r="82" spans="1:36" x14ac:dyDescent="0.25">
      <c r="A82" s="978"/>
      <c r="B82" s="245"/>
      <c r="C82" s="847"/>
      <c r="D82" s="189"/>
      <c r="E82" s="918" t="str">
        <f t="shared" ref="E82:E145" si="6">IF(ISBLANK(A82), "", MAX(B82, AC82))</f>
        <v/>
      </c>
      <c r="F82" s="196"/>
      <c r="G82" s="235"/>
      <c r="H82" s="239" t="str">
        <f t="shared" ref="H82:H145" si="7">IF(SUM(I82:M82)=0,"",SUM(I82:M82))</f>
        <v/>
      </c>
      <c r="I82" s="218"/>
      <c r="J82" s="219"/>
      <c r="K82" s="219"/>
      <c r="L82" s="219"/>
      <c r="M82" s="220"/>
      <c r="N82" s="887"/>
      <c r="O82" s="209"/>
      <c r="P82" s="205"/>
      <c r="Q82" s="206"/>
      <c r="R82" s="206"/>
      <c r="S82" s="206"/>
      <c r="T82" s="206"/>
      <c r="U82" s="207"/>
      <c r="V82" s="208"/>
      <c r="W82" s="207"/>
      <c r="X82" s="207"/>
      <c r="Y82" s="209"/>
      <c r="Z82" s="370" t="str">
        <f t="shared" ref="Z82:Z145" si="8">IF(SUM(F82,I82:M82)=0,"",SUM(F82,I82:M82))</f>
        <v/>
      </c>
      <c r="AA82" s="468"/>
      <c r="AC82" s="806">
        <f>_xlfn.IFNA(INDEX('Delegated Wage Grid'!C$14:C$50,MATCH($A82,ListDelegated,0)),0)</f>
        <v>0</v>
      </c>
      <c r="AD82" s="353">
        <f>_xlfn.IFNA(INDEX('Delegated Wage Grid'!D$14:D$50,MATCH($A82,ListDelegated,0)),0)</f>
        <v>0</v>
      </c>
      <c r="AE82" s="353">
        <f>_xlfn.IFNA(INDEX('Delegated Wage Grid'!E$14:E$50,MATCH($A82,ListDelegated,0)),0)</f>
        <v>0</v>
      </c>
      <c r="AF82" s="353">
        <f>_xlfn.IFNA(INDEX('Delegated Wage Grid'!F$14:F$50,MATCH($A82,ListDelegated,0)),0)</f>
        <v>0</v>
      </c>
      <c r="AG82" s="353">
        <f>_xlfn.IFNA(INDEX('Delegated Wage Grid'!G$14:G$50,MATCH($A82,ListDelegated,0)),0)</f>
        <v>0</v>
      </c>
      <c r="AH82" s="353">
        <f>_xlfn.IFNA(INDEX('Delegated Wage Grid'!H$14:H$50,MATCH($A82,ListDelegated,0)),0)</f>
        <v>0</v>
      </c>
      <c r="AI82" s="353">
        <f t="shared" ref="AI82:AI145" si="9">F82*G82</f>
        <v>0</v>
      </c>
      <c r="AJ82" s="353">
        <f t="shared" ref="AJ82:AJ145" si="10">SUM(I82*AD82,J82*AE82,K82*AF82,L82*AG82+M82*AH82)</f>
        <v>0</v>
      </c>
    </row>
    <row r="83" spans="1:36" x14ac:dyDescent="0.25">
      <c r="A83" s="978"/>
      <c r="B83" s="245"/>
      <c r="C83" s="847"/>
      <c r="D83" s="189"/>
      <c r="E83" s="918" t="str">
        <f t="shared" si="6"/>
        <v/>
      </c>
      <c r="F83" s="196"/>
      <c r="G83" s="235"/>
      <c r="H83" s="239" t="str">
        <f t="shared" si="7"/>
        <v/>
      </c>
      <c r="I83" s="218"/>
      <c r="J83" s="219"/>
      <c r="K83" s="219"/>
      <c r="L83" s="219"/>
      <c r="M83" s="220"/>
      <c r="N83" s="887"/>
      <c r="O83" s="209"/>
      <c r="P83" s="205"/>
      <c r="Q83" s="206"/>
      <c r="R83" s="206"/>
      <c r="S83" s="206"/>
      <c r="T83" s="206"/>
      <c r="U83" s="207"/>
      <c r="V83" s="208"/>
      <c r="W83" s="207"/>
      <c r="X83" s="207"/>
      <c r="Y83" s="209"/>
      <c r="Z83" s="370" t="str">
        <f t="shared" si="8"/>
        <v/>
      </c>
      <c r="AA83" s="468"/>
      <c r="AC83" s="806">
        <f>_xlfn.IFNA(INDEX('Delegated Wage Grid'!C$14:C$50,MATCH($A83,ListDelegated,0)),0)</f>
        <v>0</v>
      </c>
      <c r="AD83" s="353">
        <f>_xlfn.IFNA(INDEX('Delegated Wage Grid'!D$14:D$50,MATCH($A83,ListDelegated,0)),0)</f>
        <v>0</v>
      </c>
      <c r="AE83" s="353">
        <f>_xlfn.IFNA(INDEX('Delegated Wage Grid'!E$14:E$50,MATCH($A83,ListDelegated,0)),0)</f>
        <v>0</v>
      </c>
      <c r="AF83" s="353">
        <f>_xlfn.IFNA(INDEX('Delegated Wage Grid'!F$14:F$50,MATCH($A83,ListDelegated,0)),0)</f>
        <v>0</v>
      </c>
      <c r="AG83" s="353">
        <f>_xlfn.IFNA(INDEX('Delegated Wage Grid'!G$14:G$50,MATCH($A83,ListDelegated,0)),0)</f>
        <v>0</v>
      </c>
      <c r="AH83" s="353">
        <f>_xlfn.IFNA(INDEX('Delegated Wage Grid'!H$14:H$50,MATCH($A83,ListDelegated,0)),0)</f>
        <v>0</v>
      </c>
      <c r="AI83" s="353">
        <f t="shared" si="9"/>
        <v>0</v>
      </c>
      <c r="AJ83" s="353">
        <f t="shared" si="10"/>
        <v>0</v>
      </c>
    </row>
    <row r="84" spans="1:36" x14ac:dyDescent="0.25">
      <c r="A84" s="978"/>
      <c r="B84" s="245"/>
      <c r="C84" s="847"/>
      <c r="D84" s="189"/>
      <c r="E84" s="918" t="str">
        <f t="shared" si="6"/>
        <v/>
      </c>
      <c r="F84" s="196"/>
      <c r="G84" s="235"/>
      <c r="H84" s="239" t="str">
        <f t="shared" si="7"/>
        <v/>
      </c>
      <c r="I84" s="218"/>
      <c r="J84" s="219"/>
      <c r="K84" s="219"/>
      <c r="L84" s="219"/>
      <c r="M84" s="220"/>
      <c r="N84" s="887"/>
      <c r="O84" s="209"/>
      <c r="P84" s="205"/>
      <c r="Q84" s="206"/>
      <c r="R84" s="206"/>
      <c r="S84" s="206"/>
      <c r="T84" s="206"/>
      <c r="U84" s="207"/>
      <c r="V84" s="208"/>
      <c r="W84" s="207"/>
      <c r="X84" s="207"/>
      <c r="Y84" s="209"/>
      <c r="Z84" s="370" t="str">
        <f t="shared" si="8"/>
        <v/>
      </c>
      <c r="AA84" s="468"/>
      <c r="AC84" s="806">
        <f>_xlfn.IFNA(INDEX('Delegated Wage Grid'!C$14:C$50,MATCH($A84,ListDelegated,0)),0)</f>
        <v>0</v>
      </c>
      <c r="AD84" s="353">
        <f>_xlfn.IFNA(INDEX('Delegated Wage Grid'!D$14:D$50,MATCH($A84,ListDelegated,0)),0)</f>
        <v>0</v>
      </c>
      <c r="AE84" s="353">
        <f>_xlfn.IFNA(INDEX('Delegated Wage Grid'!E$14:E$50,MATCH($A84,ListDelegated,0)),0)</f>
        <v>0</v>
      </c>
      <c r="AF84" s="353">
        <f>_xlfn.IFNA(INDEX('Delegated Wage Grid'!F$14:F$50,MATCH($A84,ListDelegated,0)),0)</f>
        <v>0</v>
      </c>
      <c r="AG84" s="353">
        <f>_xlfn.IFNA(INDEX('Delegated Wage Grid'!G$14:G$50,MATCH($A84,ListDelegated,0)),0)</f>
        <v>0</v>
      </c>
      <c r="AH84" s="353">
        <f>_xlfn.IFNA(INDEX('Delegated Wage Grid'!H$14:H$50,MATCH($A84,ListDelegated,0)),0)</f>
        <v>0</v>
      </c>
      <c r="AI84" s="353">
        <f t="shared" si="9"/>
        <v>0</v>
      </c>
      <c r="AJ84" s="353">
        <f t="shared" si="10"/>
        <v>0</v>
      </c>
    </row>
    <row r="85" spans="1:36" x14ac:dyDescent="0.25">
      <c r="A85" s="978"/>
      <c r="B85" s="245"/>
      <c r="C85" s="847"/>
      <c r="D85" s="189"/>
      <c r="E85" s="918" t="str">
        <f t="shared" si="6"/>
        <v/>
      </c>
      <c r="F85" s="196"/>
      <c r="G85" s="235"/>
      <c r="H85" s="239" t="str">
        <f t="shared" si="7"/>
        <v/>
      </c>
      <c r="I85" s="218"/>
      <c r="J85" s="219"/>
      <c r="K85" s="219"/>
      <c r="L85" s="219"/>
      <c r="M85" s="220"/>
      <c r="N85" s="887"/>
      <c r="O85" s="209"/>
      <c r="P85" s="205"/>
      <c r="Q85" s="206"/>
      <c r="R85" s="206"/>
      <c r="S85" s="206"/>
      <c r="T85" s="206"/>
      <c r="U85" s="207"/>
      <c r="V85" s="208"/>
      <c r="W85" s="207"/>
      <c r="X85" s="207"/>
      <c r="Y85" s="209"/>
      <c r="Z85" s="370" t="str">
        <f t="shared" si="8"/>
        <v/>
      </c>
      <c r="AA85" s="468"/>
      <c r="AC85" s="806">
        <f>_xlfn.IFNA(INDEX('Delegated Wage Grid'!C$14:C$50,MATCH($A85,ListDelegated,0)),0)</f>
        <v>0</v>
      </c>
      <c r="AD85" s="353">
        <f>_xlfn.IFNA(INDEX('Delegated Wage Grid'!D$14:D$50,MATCH($A85,ListDelegated,0)),0)</f>
        <v>0</v>
      </c>
      <c r="AE85" s="353">
        <f>_xlfn.IFNA(INDEX('Delegated Wage Grid'!E$14:E$50,MATCH($A85,ListDelegated,0)),0)</f>
        <v>0</v>
      </c>
      <c r="AF85" s="353">
        <f>_xlfn.IFNA(INDEX('Delegated Wage Grid'!F$14:F$50,MATCH($A85,ListDelegated,0)),0)</f>
        <v>0</v>
      </c>
      <c r="AG85" s="353">
        <f>_xlfn.IFNA(INDEX('Delegated Wage Grid'!G$14:G$50,MATCH($A85,ListDelegated,0)),0)</f>
        <v>0</v>
      </c>
      <c r="AH85" s="353">
        <f>_xlfn.IFNA(INDEX('Delegated Wage Grid'!H$14:H$50,MATCH($A85,ListDelegated,0)),0)</f>
        <v>0</v>
      </c>
      <c r="AI85" s="353">
        <f t="shared" si="9"/>
        <v>0</v>
      </c>
      <c r="AJ85" s="353">
        <f t="shared" si="10"/>
        <v>0</v>
      </c>
    </row>
    <row r="86" spans="1:36" x14ac:dyDescent="0.25">
      <c r="A86" s="978"/>
      <c r="B86" s="245"/>
      <c r="C86" s="847"/>
      <c r="D86" s="189"/>
      <c r="E86" s="918" t="str">
        <f t="shared" si="6"/>
        <v/>
      </c>
      <c r="F86" s="196"/>
      <c r="G86" s="235"/>
      <c r="H86" s="239" t="str">
        <f t="shared" si="7"/>
        <v/>
      </c>
      <c r="I86" s="218"/>
      <c r="J86" s="219"/>
      <c r="K86" s="219"/>
      <c r="L86" s="219"/>
      <c r="M86" s="220"/>
      <c r="N86" s="887"/>
      <c r="O86" s="209"/>
      <c r="P86" s="205"/>
      <c r="Q86" s="206"/>
      <c r="R86" s="206"/>
      <c r="S86" s="206"/>
      <c r="T86" s="206"/>
      <c r="U86" s="207"/>
      <c r="V86" s="208"/>
      <c r="W86" s="207"/>
      <c r="X86" s="207"/>
      <c r="Y86" s="209"/>
      <c r="Z86" s="370" t="str">
        <f t="shared" si="8"/>
        <v/>
      </c>
      <c r="AA86" s="468"/>
      <c r="AC86" s="806">
        <f>_xlfn.IFNA(INDEX('Delegated Wage Grid'!C$14:C$50,MATCH($A86,ListDelegated,0)),0)</f>
        <v>0</v>
      </c>
      <c r="AD86" s="353">
        <f>_xlfn.IFNA(INDEX('Delegated Wage Grid'!D$14:D$50,MATCH($A86,ListDelegated,0)),0)</f>
        <v>0</v>
      </c>
      <c r="AE86" s="353">
        <f>_xlfn.IFNA(INDEX('Delegated Wage Grid'!E$14:E$50,MATCH($A86,ListDelegated,0)),0)</f>
        <v>0</v>
      </c>
      <c r="AF86" s="353">
        <f>_xlfn.IFNA(INDEX('Delegated Wage Grid'!F$14:F$50,MATCH($A86,ListDelegated,0)),0)</f>
        <v>0</v>
      </c>
      <c r="AG86" s="353">
        <f>_xlfn.IFNA(INDEX('Delegated Wage Grid'!G$14:G$50,MATCH($A86,ListDelegated,0)),0)</f>
        <v>0</v>
      </c>
      <c r="AH86" s="353">
        <f>_xlfn.IFNA(INDEX('Delegated Wage Grid'!H$14:H$50,MATCH($A86,ListDelegated,0)),0)</f>
        <v>0</v>
      </c>
      <c r="AI86" s="353">
        <f t="shared" si="9"/>
        <v>0</v>
      </c>
      <c r="AJ86" s="353">
        <f t="shared" si="10"/>
        <v>0</v>
      </c>
    </row>
    <row r="87" spans="1:36" x14ac:dyDescent="0.25">
      <c r="A87" s="978"/>
      <c r="B87" s="245"/>
      <c r="C87" s="847"/>
      <c r="D87" s="189"/>
      <c r="E87" s="918" t="str">
        <f t="shared" si="6"/>
        <v/>
      </c>
      <c r="F87" s="196"/>
      <c r="G87" s="235"/>
      <c r="H87" s="239" t="str">
        <f t="shared" si="7"/>
        <v/>
      </c>
      <c r="I87" s="218"/>
      <c r="J87" s="219"/>
      <c r="K87" s="219"/>
      <c r="L87" s="219"/>
      <c r="M87" s="220"/>
      <c r="N87" s="887"/>
      <c r="O87" s="209"/>
      <c r="P87" s="205"/>
      <c r="Q87" s="206"/>
      <c r="R87" s="206"/>
      <c r="S87" s="206"/>
      <c r="T87" s="206"/>
      <c r="U87" s="207"/>
      <c r="V87" s="208"/>
      <c r="W87" s="207"/>
      <c r="X87" s="207"/>
      <c r="Y87" s="209"/>
      <c r="Z87" s="370" t="str">
        <f t="shared" si="8"/>
        <v/>
      </c>
      <c r="AA87" s="468"/>
      <c r="AC87" s="806">
        <f>_xlfn.IFNA(INDEX('Delegated Wage Grid'!C$14:C$50,MATCH($A87,ListDelegated,0)),0)</f>
        <v>0</v>
      </c>
      <c r="AD87" s="353">
        <f>_xlfn.IFNA(INDEX('Delegated Wage Grid'!D$14:D$50,MATCH($A87,ListDelegated,0)),0)</f>
        <v>0</v>
      </c>
      <c r="AE87" s="353">
        <f>_xlfn.IFNA(INDEX('Delegated Wage Grid'!E$14:E$50,MATCH($A87,ListDelegated,0)),0)</f>
        <v>0</v>
      </c>
      <c r="AF87" s="353">
        <f>_xlfn.IFNA(INDEX('Delegated Wage Grid'!F$14:F$50,MATCH($A87,ListDelegated,0)),0)</f>
        <v>0</v>
      </c>
      <c r="AG87" s="353">
        <f>_xlfn.IFNA(INDEX('Delegated Wage Grid'!G$14:G$50,MATCH($A87,ListDelegated,0)),0)</f>
        <v>0</v>
      </c>
      <c r="AH87" s="353">
        <f>_xlfn.IFNA(INDEX('Delegated Wage Grid'!H$14:H$50,MATCH($A87,ListDelegated,0)),0)</f>
        <v>0</v>
      </c>
      <c r="AI87" s="353">
        <f t="shared" si="9"/>
        <v>0</v>
      </c>
      <c r="AJ87" s="353">
        <f t="shared" si="10"/>
        <v>0</v>
      </c>
    </row>
    <row r="88" spans="1:36" x14ac:dyDescent="0.25">
      <c r="A88" s="978"/>
      <c r="B88" s="245"/>
      <c r="C88" s="847"/>
      <c r="D88" s="189"/>
      <c r="E88" s="918" t="str">
        <f t="shared" si="6"/>
        <v/>
      </c>
      <c r="F88" s="196"/>
      <c r="G88" s="235"/>
      <c r="H88" s="239" t="str">
        <f t="shared" si="7"/>
        <v/>
      </c>
      <c r="I88" s="218"/>
      <c r="J88" s="219"/>
      <c r="K88" s="219"/>
      <c r="L88" s="219"/>
      <c r="M88" s="220"/>
      <c r="N88" s="887"/>
      <c r="O88" s="209"/>
      <c r="P88" s="205"/>
      <c r="Q88" s="206"/>
      <c r="R88" s="206"/>
      <c r="S88" s="206"/>
      <c r="T88" s="206"/>
      <c r="U88" s="207"/>
      <c r="V88" s="208"/>
      <c r="W88" s="207"/>
      <c r="X88" s="207"/>
      <c r="Y88" s="209"/>
      <c r="Z88" s="370" t="str">
        <f t="shared" si="8"/>
        <v/>
      </c>
      <c r="AA88" s="468"/>
      <c r="AC88" s="806">
        <f>_xlfn.IFNA(INDEX('Delegated Wage Grid'!C$14:C$50,MATCH($A88,ListDelegated,0)),0)</f>
        <v>0</v>
      </c>
      <c r="AD88" s="353">
        <f>_xlfn.IFNA(INDEX('Delegated Wage Grid'!D$14:D$50,MATCH($A88,ListDelegated,0)),0)</f>
        <v>0</v>
      </c>
      <c r="AE88" s="353">
        <f>_xlfn.IFNA(INDEX('Delegated Wage Grid'!E$14:E$50,MATCH($A88,ListDelegated,0)),0)</f>
        <v>0</v>
      </c>
      <c r="AF88" s="353">
        <f>_xlfn.IFNA(INDEX('Delegated Wage Grid'!F$14:F$50,MATCH($A88,ListDelegated,0)),0)</f>
        <v>0</v>
      </c>
      <c r="AG88" s="353">
        <f>_xlfn.IFNA(INDEX('Delegated Wage Grid'!G$14:G$50,MATCH($A88,ListDelegated,0)),0)</f>
        <v>0</v>
      </c>
      <c r="AH88" s="353">
        <f>_xlfn.IFNA(INDEX('Delegated Wage Grid'!H$14:H$50,MATCH($A88,ListDelegated,0)),0)</f>
        <v>0</v>
      </c>
      <c r="AI88" s="353">
        <f t="shared" si="9"/>
        <v>0</v>
      </c>
      <c r="AJ88" s="353">
        <f t="shared" si="10"/>
        <v>0</v>
      </c>
    </row>
    <row r="89" spans="1:36" x14ac:dyDescent="0.25">
      <c r="A89" s="978"/>
      <c r="B89" s="245"/>
      <c r="C89" s="847"/>
      <c r="D89" s="189"/>
      <c r="E89" s="918" t="str">
        <f t="shared" si="6"/>
        <v/>
      </c>
      <c r="F89" s="196"/>
      <c r="G89" s="235"/>
      <c r="H89" s="239" t="str">
        <f t="shared" si="7"/>
        <v/>
      </c>
      <c r="I89" s="218"/>
      <c r="J89" s="219"/>
      <c r="K89" s="219"/>
      <c r="L89" s="219"/>
      <c r="M89" s="220"/>
      <c r="N89" s="887"/>
      <c r="O89" s="209"/>
      <c r="P89" s="205"/>
      <c r="Q89" s="206"/>
      <c r="R89" s="206"/>
      <c r="S89" s="206"/>
      <c r="T89" s="206"/>
      <c r="U89" s="207"/>
      <c r="V89" s="208"/>
      <c r="W89" s="207"/>
      <c r="X89" s="207"/>
      <c r="Y89" s="209"/>
      <c r="Z89" s="370" t="str">
        <f t="shared" si="8"/>
        <v/>
      </c>
      <c r="AA89" s="468"/>
      <c r="AC89" s="806">
        <f>_xlfn.IFNA(INDEX('Delegated Wage Grid'!C$14:C$50,MATCH($A89,ListDelegated,0)),0)</f>
        <v>0</v>
      </c>
      <c r="AD89" s="353">
        <f>_xlfn.IFNA(INDEX('Delegated Wage Grid'!D$14:D$50,MATCH($A89,ListDelegated,0)),0)</f>
        <v>0</v>
      </c>
      <c r="AE89" s="353">
        <f>_xlfn.IFNA(INDEX('Delegated Wage Grid'!E$14:E$50,MATCH($A89,ListDelegated,0)),0)</f>
        <v>0</v>
      </c>
      <c r="AF89" s="353">
        <f>_xlfn.IFNA(INDEX('Delegated Wage Grid'!F$14:F$50,MATCH($A89,ListDelegated,0)),0)</f>
        <v>0</v>
      </c>
      <c r="AG89" s="353">
        <f>_xlfn.IFNA(INDEX('Delegated Wage Grid'!G$14:G$50,MATCH($A89,ListDelegated,0)),0)</f>
        <v>0</v>
      </c>
      <c r="AH89" s="353">
        <f>_xlfn.IFNA(INDEX('Delegated Wage Grid'!H$14:H$50,MATCH($A89,ListDelegated,0)),0)</f>
        <v>0</v>
      </c>
      <c r="AI89" s="353">
        <f t="shared" si="9"/>
        <v>0</v>
      </c>
      <c r="AJ89" s="353">
        <f t="shared" si="10"/>
        <v>0</v>
      </c>
    </row>
    <row r="90" spans="1:36" x14ac:dyDescent="0.25">
      <c r="A90" s="978"/>
      <c r="B90" s="245"/>
      <c r="C90" s="847"/>
      <c r="D90" s="189"/>
      <c r="E90" s="918" t="str">
        <f t="shared" si="6"/>
        <v/>
      </c>
      <c r="F90" s="196"/>
      <c r="G90" s="235"/>
      <c r="H90" s="239" t="str">
        <f t="shared" si="7"/>
        <v/>
      </c>
      <c r="I90" s="218"/>
      <c r="J90" s="219"/>
      <c r="K90" s="219"/>
      <c r="L90" s="219"/>
      <c r="M90" s="220"/>
      <c r="N90" s="887"/>
      <c r="O90" s="209"/>
      <c r="P90" s="205"/>
      <c r="Q90" s="206"/>
      <c r="R90" s="206"/>
      <c r="S90" s="206"/>
      <c r="T90" s="206"/>
      <c r="U90" s="207"/>
      <c r="V90" s="208"/>
      <c r="W90" s="207"/>
      <c r="X90" s="207"/>
      <c r="Y90" s="209"/>
      <c r="Z90" s="370" t="str">
        <f t="shared" si="8"/>
        <v/>
      </c>
      <c r="AA90" s="468"/>
      <c r="AC90" s="806">
        <f>_xlfn.IFNA(INDEX('Delegated Wage Grid'!C$14:C$50,MATCH($A90,ListDelegated,0)),0)</f>
        <v>0</v>
      </c>
      <c r="AD90" s="353">
        <f>_xlfn.IFNA(INDEX('Delegated Wage Grid'!D$14:D$50,MATCH($A90,ListDelegated,0)),0)</f>
        <v>0</v>
      </c>
      <c r="AE90" s="353">
        <f>_xlfn.IFNA(INDEX('Delegated Wage Grid'!E$14:E$50,MATCH($A90,ListDelegated,0)),0)</f>
        <v>0</v>
      </c>
      <c r="AF90" s="353">
        <f>_xlfn.IFNA(INDEX('Delegated Wage Grid'!F$14:F$50,MATCH($A90,ListDelegated,0)),0)</f>
        <v>0</v>
      </c>
      <c r="AG90" s="353">
        <f>_xlfn.IFNA(INDEX('Delegated Wage Grid'!G$14:G$50,MATCH($A90,ListDelegated,0)),0)</f>
        <v>0</v>
      </c>
      <c r="AH90" s="353">
        <f>_xlfn.IFNA(INDEX('Delegated Wage Grid'!H$14:H$50,MATCH($A90,ListDelegated,0)),0)</f>
        <v>0</v>
      </c>
      <c r="AI90" s="353">
        <f t="shared" si="9"/>
        <v>0</v>
      </c>
      <c r="AJ90" s="353">
        <f t="shared" si="10"/>
        <v>0</v>
      </c>
    </row>
    <row r="91" spans="1:36" x14ac:dyDescent="0.25">
      <c r="A91" s="978"/>
      <c r="B91" s="245"/>
      <c r="C91" s="847"/>
      <c r="D91" s="189"/>
      <c r="E91" s="918" t="str">
        <f t="shared" si="6"/>
        <v/>
      </c>
      <c r="F91" s="196"/>
      <c r="G91" s="235"/>
      <c r="H91" s="239" t="str">
        <f t="shared" si="7"/>
        <v/>
      </c>
      <c r="I91" s="218"/>
      <c r="J91" s="219"/>
      <c r="K91" s="219"/>
      <c r="L91" s="219"/>
      <c r="M91" s="220"/>
      <c r="N91" s="887"/>
      <c r="O91" s="209"/>
      <c r="P91" s="205"/>
      <c r="Q91" s="206"/>
      <c r="R91" s="206"/>
      <c r="S91" s="206"/>
      <c r="T91" s="206"/>
      <c r="U91" s="207"/>
      <c r="V91" s="208"/>
      <c r="W91" s="207"/>
      <c r="X91" s="207"/>
      <c r="Y91" s="209"/>
      <c r="Z91" s="370" t="str">
        <f t="shared" si="8"/>
        <v/>
      </c>
      <c r="AA91" s="468"/>
      <c r="AC91" s="806">
        <f>_xlfn.IFNA(INDEX('Delegated Wage Grid'!C$14:C$50,MATCH($A91,ListDelegated,0)),0)</f>
        <v>0</v>
      </c>
      <c r="AD91" s="353">
        <f>_xlfn.IFNA(INDEX('Delegated Wage Grid'!D$14:D$50,MATCH($A91,ListDelegated,0)),0)</f>
        <v>0</v>
      </c>
      <c r="AE91" s="353">
        <f>_xlfn.IFNA(INDEX('Delegated Wage Grid'!E$14:E$50,MATCH($A91,ListDelegated,0)),0)</f>
        <v>0</v>
      </c>
      <c r="AF91" s="353">
        <f>_xlfn.IFNA(INDEX('Delegated Wage Grid'!F$14:F$50,MATCH($A91,ListDelegated,0)),0)</f>
        <v>0</v>
      </c>
      <c r="AG91" s="353">
        <f>_xlfn.IFNA(INDEX('Delegated Wage Grid'!G$14:G$50,MATCH($A91,ListDelegated,0)),0)</f>
        <v>0</v>
      </c>
      <c r="AH91" s="353">
        <f>_xlfn.IFNA(INDEX('Delegated Wage Grid'!H$14:H$50,MATCH($A91,ListDelegated,0)),0)</f>
        <v>0</v>
      </c>
      <c r="AI91" s="353">
        <f t="shared" si="9"/>
        <v>0</v>
      </c>
      <c r="AJ91" s="353">
        <f t="shared" si="10"/>
        <v>0</v>
      </c>
    </row>
    <row r="92" spans="1:36" x14ac:dyDescent="0.25">
      <c r="A92" s="978"/>
      <c r="B92" s="245"/>
      <c r="C92" s="847"/>
      <c r="D92" s="189"/>
      <c r="E92" s="918" t="str">
        <f t="shared" si="6"/>
        <v/>
      </c>
      <c r="F92" s="196"/>
      <c r="G92" s="235"/>
      <c r="H92" s="239" t="str">
        <f t="shared" si="7"/>
        <v/>
      </c>
      <c r="I92" s="218"/>
      <c r="J92" s="219"/>
      <c r="K92" s="219"/>
      <c r="L92" s="219"/>
      <c r="M92" s="220"/>
      <c r="N92" s="887"/>
      <c r="O92" s="209"/>
      <c r="P92" s="205"/>
      <c r="Q92" s="206"/>
      <c r="R92" s="206"/>
      <c r="S92" s="206"/>
      <c r="T92" s="206"/>
      <c r="U92" s="207"/>
      <c r="V92" s="208"/>
      <c r="W92" s="207"/>
      <c r="X92" s="207"/>
      <c r="Y92" s="209"/>
      <c r="Z92" s="370" t="str">
        <f t="shared" si="8"/>
        <v/>
      </c>
      <c r="AA92" s="468"/>
      <c r="AC92" s="806">
        <f>_xlfn.IFNA(INDEX('Delegated Wage Grid'!C$14:C$50,MATCH($A92,ListDelegated,0)),0)</f>
        <v>0</v>
      </c>
      <c r="AD92" s="353">
        <f>_xlfn.IFNA(INDEX('Delegated Wage Grid'!D$14:D$50,MATCH($A92,ListDelegated,0)),0)</f>
        <v>0</v>
      </c>
      <c r="AE92" s="353">
        <f>_xlfn.IFNA(INDEX('Delegated Wage Grid'!E$14:E$50,MATCH($A92,ListDelegated,0)),0)</f>
        <v>0</v>
      </c>
      <c r="AF92" s="353">
        <f>_xlfn.IFNA(INDEX('Delegated Wage Grid'!F$14:F$50,MATCH($A92,ListDelegated,0)),0)</f>
        <v>0</v>
      </c>
      <c r="AG92" s="353">
        <f>_xlfn.IFNA(INDEX('Delegated Wage Grid'!G$14:G$50,MATCH($A92,ListDelegated,0)),0)</f>
        <v>0</v>
      </c>
      <c r="AH92" s="353">
        <f>_xlfn.IFNA(INDEX('Delegated Wage Grid'!H$14:H$50,MATCH($A92,ListDelegated,0)),0)</f>
        <v>0</v>
      </c>
      <c r="AI92" s="353">
        <f t="shared" si="9"/>
        <v>0</v>
      </c>
      <c r="AJ92" s="353">
        <f t="shared" si="10"/>
        <v>0</v>
      </c>
    </row>
    <row r="93" spans="1:36" x14ac:dyDescent="0.25">
      <c r="A93" s="978"/>
      <c r="B93" s="245"/>
      <c r="C93" s="847"/>
      <c r="D93" s="189"/>
      <c r="E93" s="918" t="str">
        <f t="shared" si="6"/>
        <v/>
      </c>
      <c r="F93" s="196"/>
      <c r="G93" s="235"/>
      <c r="H93" s="239" t="str">
        <f t="shared" si="7"/>
        <v/>
      </c>
      <c r="I93" s="218"/>
      <c r="J93" s="219"/>
      <c r="K93" s="219"/>
      <c r="L93" s="219"/>
      <c r="M93" s="220"/>
      <c r="N93" s="887"/>
      <c r="O93" s="209"/>
      <c r="P93" s="205"/>
      <c r="Q93" s="206"/>
      <c r="R93" s="206"/>
      <c r="S93" s="206"/>
      <c r="T93" s="206"/>
      <c r="U93" s="207"/>
      <c r="V93" s="208"/>
      <c r="W93" s="207"/>
      <c r="X93" s="207"/>
      <c r="Y93" s="209"/>
      <c r="Z93" s="370" t="str">
        <f t="shared" si="8"/>
        <v/>
      </c>
      <c r="AA93" s="468"/>
      <c r="AC93" s="806">
        <f>_xlfn.IFNA(INDEX('Delegated Wage Grid'!C$14:C$50,MATCH($A93,ListDelegated,0)),0)</f>
        <v>0</v>
      </c>
      <c r="AD93" s="353">
        <f>_xlfn.IFNA(INDEX('Delegated Wage Grid'!D$14:D$50,MATCH($A93,ListDelegated,0)),0)</f>
        <v>0</v>
      </c>
      <c r="AE93" s="353">
        <f>_xlfn.IFNA(INDEX('Delegated Wage Grid'!E$14:E$50,MATCH($A93,ListDelegated,0)),0)</f>
        <v>0</v>
      </c>
      <c r="AF93" s="353">
        <f>_xlfn.IFNA(INDEX('Delegated Wage Grid'!F$14:F$50,MATCH($A93,ListDelegated,0)),0)</f>
        <v>0</v>
      </c>
      <c r="AG93" s="353">
        <f>_xlfn.IFNA(INDEX('Delegated Wage Grid'!G$14:G$50,MATCH($A93,ListDelegated,0)),0)</f>
        <v>0</v>
      </c>
      <c r="AH93" s="353">
        <f>_xlfn.IFNA(INDEX('Delegated Wage Grid'!H$14:H$50,MATCH($A93,ListDelegated,0)),0)</f>
        <v>0</v>
      </c>
      <c r="AI93" s="353">
        <f t="shared" si="9"/>
        <v>0</v>
      </c>
      <c r="AJ93" s="353">
        <f t="shared" si="10"/>
        <v>0</v>
      </c>
    </row>
    <row r="94" spans="1:36" x14ac:dyDescent="0.25">
      <c r="A94" s="978"/>
      <c r="B94" s="245"/>
      <c r="C94" s="847"/>
      <c r="D94" s="189"/>
      <c r="E94" s="918" t="str">
        <f t="shared" si="6"/>
        <v/>
      </c>
      <c r="F94" s="196"/>
      <c r="G94" s="235"/>
      <c r="H94" s="239" t="str">
        <f t="shared" si="7"/>
        <v/>
      </c>
      <c r="I94" s="218"/>
      <c r="J94" s="219"/>
      <c r="K94" s="219"/>
      <c r="L94" s="219"/>
      <c r="M94" s="220"/>
      <c r="N94" s="887"/>
      <c r="O94" s="209"/>
      <c r="P94" s="205"/>
      <c r="Q94" s="206"/>
      <c r="R94" s="206"/>
      <c r="S94" s="206"/>
      <c r="T94" s="206"/>
      <c r="U94" s="207"/>
      <c r="V94" s="208"/>
      <c r="W94" s="207"/>
      <c r="X94" s="207"/>
      <c r="Y94" s="209"/>
      <c r="Z94" s="370" t="str">
        <f t="shared" si="8"/>
        <v/>
      </c>
      <c r="AA94" s="468"/>
      <c r="AC94" s="806">
        <f>_xlfn.IFNA(INDEX('Delegated Wage Grid'!C$14:C$50,MATCH($A94,ListDelegated,0)),0)</f>
        <v>0</v>
      </c>
      <c r="AD94" s="353">
        <f>_xlfn.IFNA(INDEX('Delegated Wage Grid'!D$14:D$50,MATCH($A94,ListDelegated,0)),0)</f>
        <v>0</v>
      </c>
      <c r="AE94" s="353">
        <f>_xlfn.IFNA(INDEX('Delegated Wage Grid'!E$14:E$50,MATCH($A94,ListDelegated,0)),0)</f>
        <v>0</v>
      </c>
      <c r="AF94" s="353">
        <f>_xlfn.IFNA(INDEX('Delegated Wage Grid'!F$14:F$50,MATCH($A94,ListDelegated,0)),0)</f>
        <v>0</v>
      </c>
      <c r="AG94" s="353">
        <f>_xlfn.IFNA(INDEX('Delegated Wage Grid'!G$14:G$50,MATCH($A94,ListDelegated,0)),0)</f>
        <v>0</v>
      </c>
      <c r="AH94" s="353">
        <f>_xlfn.IFNA(INDEX('Delegated Wage Grid'!H$14:H$50,MATCH($A94,ListDelegated,0)),0)</f>
        <v>0</v>
      </c>
      <c r="AI94" s="353">
        <f t="shared" si="9"/>
        <v>0</v>
      </c>
      <c r="AJ94" s="353">
        <f t="shared" si="10"/>
        <v>0</v>
      </c>
    </row>
    <row r="95" spans="1:36" x14ac:dyDescent="0.25">
      <c r="A95" s="978"/>
      <c r="B95" s="245"/>
      <c r="C95" s="847"/>
      <c r="D95" s="189"/>
      <c r="E95" s="918" t="str">
        <f t="shared" si="6"/>
        <v/>
      </c>
      <c r="F95" s="196"/>
      <c r="G95" s="235"/>
      <c r="H95" s="239" t="str">
        <f t="shared" si="7"/>
        <v/>
      </c>
      <c r="I95" s="218"/>
      <c r="J95" s="219"/>
      <c r="K95" s="219"/>
      <c r="L95" s="219"/>
      <c r="M95" s="220"/>
      <c r="N95" s="887"/>
      <c r="O95" s="209"/>
      <c r="P95" s="205"/>
      <c r="Q95" s="206"/>
      <c r="R95" s="206"/>
      <c r="S95" s="206"/>
      <c r="T95" s="206"/>
      <c r="U95" s="207"/>
      <c r="V95" s="208"/>
      <c r="W95" s="207"/>
      <c r="X95" s="207"/>
      <c r="Y95" s="209"/>
      <c r="Z95" s="370" t="str">
        <f t="shared" si="8"/>
        <v/>
      </c>
      <c r="AA95" s="468"/>
      <c r="AC95" s="806">
        <f>_xlfn.IFNA(INDEX('Delegated Wage Grid'!C$14:C$50,MATCH($A95,ListDelegated,0)),0)</f>
        <v>0</v>
      </c>
      <c r="AD95" s="353">
        <f>_xlfn.IFNA(INDEX('Delegated Wage Grid'!D$14:D$50,MATCH($A95,ListDelegated,0)),0)</f>
        <v>0</v>
      </c>
      <c r="AE95" s="353">
        <f>_xlfn.IFNA(INDEX('Delegated Wage Grid'!E$14:E$50,MATCH($A95,ListDelegated,0)),0)</f>
        <v>0</v>
      </c>
      <c r="AF95" s="353">
        <f>_xlfn.IFNA(INDEX('Delegated Wage Grid'!F$14:F$50,MATCH($A95,ListDelegated,0)),0)</f>
        <v>0</v>
      </c>
      <c r="AG95" s="353">
        <f>_xlfn.IFNA(INDEX('Delegated Wage Grid'!G$14:G$50,MATCH($A95,ListDelegated,0)),0)</f>
        <v>0</v>
      </c>
      <c r="AH95" s="353">
        <f>_xlfn.IFNA(INDEX('Delegated Wage Grid'!H$14:H$50,MATCH($A95,ListDelegated,0)),0)</f>
        <v>0</v>
      </c>
      <c r="AI95" s="353">
        <f t="shared" si="9"/>
        <v>0</v>
      </c>
      <c r="AJ95" s="353">
        <f t="shared" si="10"/>
        <v>0</v>
      </c>
    </row>
    <row r="96" spans="1:36" x14ac:dyDescent="0.25">
      <c r="A96" s="978"/>
      <c r="B96" s="245"/>
      <c r="C96" s="847"/>
      <c r="D96" s="189"/>
      <c r="E96" s="918" t="str">
        <f t="shared" si="6"/>
        <v/>
      </c>
      <c r="F96" s="196"/>
      <c r="G96" s="235"/>
      <c r="H96" s="239" t="str">
        <f t="shared" si="7"/>
        <v/>
      </c>
      <c r="I96" s="218"/>
      <c r="J96" s="219"/>
      <c r="K96" s="219"/>
      <c r="L96" s="219"/>
      <c r="M96" s="220"/>
      <c r="N96" s="887"/>
      <c r="O96" s="209"/>
      <c r="P96" s="205"/>
      <c r="Q96" s="206"/>
      <c r="R96" s="206"/>
      <c r="S96" s="206"/>
      <c r="T96" s="206"/>
      <c r="U96" s="207"/>
      <c r="V96" s="208"/>
      <c r="W96" s="207"/>
      <c r="X96" s="207"/>
      <c r="Y96" s="209"/>
      <c r="Z96" s="370" t="str">
        <f t="shared" si="8"/>
        <v/>
      </c>
      <c r="AA96" s="468"/>
      <c r="AC96" s="806">
        <f>_xlfn.IFNA(INDEX('Delegated Wage Grid'!C$14:C$50,MATCH($A96,ListDelegated,0)),0)</f>
        <v>0</v>
      </c>
      <c r="AD96" s="353">
        <f>_xlfn.IFNA(INDEX('Delegated Wage Grid'!D$14:D$50,MATCH($A96,ListDelegated,0)),0)</f>
        <v>0</v>
      </c>
      <c r="AE96" s="353">
        <f>_xlfn.IFNA(INDEX('Delegated Wage Grid'!E$14:E$50,MATCH($A96,ListDelegated,0)),0)</f>
        <v>0</v>
      </c>
      <c r="AF96" s="353">
        <f>_xlfn.IFNA(INDEX('Delegated Wage Grid'!F$14:F$50,MATCH($A96,ListDelegated,0)),0)</f>
        <v>0</v>
      </c>
      <c r="AG96" s="353">
        <f>_xlfn.IFNA(INDEX('Delegated Wage Grid'!G$14:G$50,MATCH($A96,ListDelegated,0)),0)</f>
        <v>0</v>
      </c>
      <c r="AH96" s="353">
        <f>_xlfn.IFNA(INDEX('Delegated Wage Grid'!H$14:H$50,MATCH($A96,ListDelegated,0)),0)</f>
        <v>0</v>
      </c>
      <c r="AI96" s="353">
        <f t="shared" si="9"/>
        <v>0</v>
      </c>
      <c r="AJ96" s="353">
        <f t="shared" si="10"/>
        <v>0</v>
      </c>
    </row>
    <row r="97" spans="1:36" x14ac:dyDescent="0.25">
      <c r="A97" s="978"/>
      <c r="B97" s="245"/>
      <c r="C97" s="847"/>
      <c r="D97" s="189"/>
      <c r="E97" s="918" t="str">
        <f t="shared" si="6"/>
        <v/>
      </c>
      <c r="F97" s="196"/>
      <c r="G97" s="235"/>
      <c r="H97" s="239" t="str">
        <f t="shared" si="7"/>
        <v/>
      </c>
      <c r="I97" s="218"/>
      <c r="J97" s="219"/>
      <c r="K97" s="219"/>
      <c r="L97" s="219"/>
      <c r="M97" s="220"/>
      <c r="N97" s="887"/>
      <c r="O97" s="209"/>
      <c r="P97" s="205"/>
      <c r="Q97" s="206"/>
      <c r="R97" s="206"/>
      <c r="S97" s="206"/>
      <c r="T97" s="206"/>
      <c r="U97" s="207"/>
      <c r="V97" s="208"/>
      <c r="W97" s="207"/>
      <c r="X97" s="207"/>
      <c r="Y97" s="209"/>
      <c r="Z97" s="370" t="str">
        <f t="shared" si="8"/>
        <v/>
      </c>
      <c r="AA97" s="468"/>
      <c r="AC97" s="806">
        <f>_xlfn.IFNA(INDEX('Delegated Wage Grid'!C$14:C$50,MATCH($A97,ListDelegated,0)),0)</f>
        <v>0</v>
      </c>
      <c r="AD97" s="353">
        <f>_xlfn.IFNA(INDEX('Delegated Wage Grid'!D$14:D$50,MATCH($A97,ListDelegated,0)),0)</f>
        <v>0</v>
      </c>
      <c r="AE97" s="353">
        <f>_xlfn.IFNA(INDEX('Delegated Wage Grid'!E$14:E$50,MATCH($A97,ListDelegated,0)),0)</f>
        <v>0</v>
      </c>
      <c r="AF97" s="353">
        <f>_xlfn.IFNA(INDEX('Delegated Wage Grid'!F$14:F$50,MATCH($A97,ListDelegated,0)),0)</f>
        <v>0</v>
      </c>
      <c r="AG97" s="353">
        <f>_xlfn.IFNA(INDEX('Delegated Wage Grid'!G$14:G$50,MATCH($A97,ListDelegated,0)),0)</f>
        <v>0</v>
      </c>
      <c r="AH97" s="353">
        <f>_xlfn.IFNA(INDEX('Delegated Wage Grid'!H$14:H$50,MATCH($A97,ListDelegated,0)),0)</f>
        <v>0</v>
      </c>
      <c r="AI97" s="353">
        <f t="shared" si="9"/>
        <v>0</v>
      </c>
      <c r="AJ97" s="353">
        <f t="shared" si="10"/>
        <v>0</v>
      </c>
    </row>
    <row r="98" spans="1:36" x14ac:dyDescent="0.25">
      <c r="A98" s="978"/>
      <c r="B98" s="245"/>
      <c r="C98" s="847"/>
      <c r="D98" s="189"/>
      <c r="E98" s="918" t="str">
        <f t="shared" si="6"/>
        <v/>
      </c>
      <c r="F98" s="196"/>
      <c r="G98" s="235"/>
      <c r="H98" s="239" t="str">
        <f t="shared" si="7"/>
        <v/>
      </c>
      <c r="I98" s="218"/>
      <c r="J98" s="219"/>
      <c r="K98" s="219"/>
      <c r="L98" s="219"/>
      <c r="M98" s="220"/>
      <c r="N98" s="887"/>
      <c r="O98" s="209"/>
      <c r="P98" s="205"/>
      <c r="Q98" s="206"/>
      <c r="R98" s="206"/>
      <c r="S98" s="206"/>
      <c r="T98" s="206"/>
      <c r="U98" s="207"/>
      <c r="V98" s="208"/>
      <c r="W98" s="207"/>
      <c r="X98" s="207"/>
      <c r="Y98" s="209"/>
      <c r="Z98" s="370" t="str">
        <f t="shared" si="8"/>
        <v/>
      </c>
      <c r="AA98" s="468"/>
      <c r="AC98" s="806">
        <f>_xlfn.IFNA(INDEX('Delegated Wage Grid'!C$14:C$50,MATCH($A98,ListDelegated,0)),0)</f>
        <v>0</v>
      </c>
      <c r="AD98" s="353">
        <f>_xlfn.IFNA(INDEX('Delegated Wage Grid'!D$14:D$50,MATCH($A98,ListDelegated,0)),0)</f>
        <v>0</v>
      </c>
      <c r="AE98" s="353">
        <f>_xlfn.IFNA(INDEX('Delegated Wage Grid'!E$14:E$50,MATCH($A98,ListDelegated,0)),0)</f>
        <v>0</v>
      </c>
      <c r="AF98" s="353">
        <f>_xlfn.IFNA(INDEX('Delegated Wage Grid'!F$14:F$50,MATCH($A98,ListDelegated,0)),0)</f>
        <v>0</v>
      </c>
      <c r="AG98" s="353">
        <f>_xlfn.IFNA(INDEX('Delegated Wage Grid'!G$14:G$50,MATCH($A98,ListDelegated,0)),0)</f>
        <v>0</v>
      </c>
      <c r="AH98" s="353">
        <f>_xlfn.IFNA(INDEX('Delegated Wage Grid'!H$14:H$50,MATCH($A98,ListDelegated,0)),0)</f>
        <v>0</v>
      </c>
      <c r="AI98" s="353">
        <f t="shared" si="9"/>
        <v>0</v>
      </c>
      <c r="AJ98" s="353">
        <f t="shared" si="10"/>
        <v>0</v>
      </c>
    </row>
    <row r="99" spans="1:36" x14ac:dyDescent="0.25">
      <c r="A99" s="978"/>
      <c r="B99" s="245"/>
      <c r="C99" s="847"/>
      <c r="D99" s="189"/>
      <c r="E99" s="918" t="str">
        <f t="shared" si="6"/>
        <v/>
      </c>
      <c r="F99" s="196"/>
      <c r="G99" s="235"/>
      <c r="H99" s="239" t="str">
        <f t="shared" si="7"/>
        <v/>
      </c>
      <c r="I99" s="218"/>
      <c r="J99" s="219"/>
      <c r="K99" s="219"/>
      <c r="L99" s="219"/>
      <c r="M99" s="220"/>
      <c r="N99" s="887"/>
      <c r="O99" s="209"/>
      <c r="P99" s="205"/>
      <c r="Q99" s="206"/>
      <c r="R99" s="206"/>
      <c r="S99" s="206"/>
      <c r="T99" s="206"/>
      <c r="U99" s="207"/>
      <c r="V99" s="208"/>
      <c r="W99" s="207"/>
      <c r="X99" s="207"/>
      <c r="Y99" s="209"/>
      <c r="Z99" s="370" t="str">
        <f t="shared" si="8"/>
        <v/>
      </c>
      <c r="AA99" s="468"/>
      <c r="AC99" s="806">
        <f>_xlfn.IFNA(INDEX('Delegated Wage Grid'!C$14:C$50,MATCH($A99,ListDelegated,0)),0)</f>
        <v>0</v>
      </c>
      <c r="AD99" s="353">
        <f>_xlfn.IFNA(INDEX('Delegated Wage Grid'!D$14:D$50,MATCH($A99,ListDelegated,0)),0)</f>
        <v>0</v>
      </c>
      <c r="AE99" s="353">
        <f>_xlfn.IFNA(INDEX('Delegated Wage Grid'!E$14:E$50,MATCH($A99,ListDelegated,0)),0)</f>
        <v>0</v>
      </c>
      <c r="AF99" s="353">
        <f>_xlfn.IFNA(INDEX('Delegated Wage Grid'!F$14:F$50,MATCH($A99,ListDelegated,0)),0)</f>
        <v>0</v>
      </c>
      <c r="AG99" s="353">
        <f>_xlfn.IFNA(INDEX('Delegated Wage Grid'!G$14:G$50,MATCH($A99,ListDelegated,0)),0)</f>
        <v>0</v>
      </c>
      <c r="AH99" s="353">
        <f>_xlfn.IFNA(INDEX('Delegated Wage Grid'!H$14:H$50,MATCH($A99,ListDelegated,0)),0)</f>
        <v>0</v>
      </c>
      <c r="AI99" s="353">
        <f t="shared" si="9"/>
        <v>0</v>
      </c>
      <c r="AJ99" s="353">
        <f t="shared" si="10"/>
        <v>0</v>
      </c>
    </row>
    <row r="100" spans="1:36" x14ac:dyDescent="0.25">
      <c r="A100" s="978"/>
      <c r="B100" s="245"/>
      <c r="C100" s="847"/>
      <c r="D100" s="189"/>
      <c r="E100" s="918" t="str">
        <f t="shared" si="6"/>
        <v/>
      </c>
      <c r="F100" s="196"/>
      <c r="G100" s="235"/>
      <c r="H100" s="239" t="str">
        <f t="shared" si="7"/>
        <v/>
      </c>
      <c r="I100" s="218"/>
      <c r="J100" s="219"/>
      <c r="K100" s="219"/>
      <c r="L100" s="219"/>
      <c r="M100" s="220"/>
      <c r="N100" s="887"/>
      <c r="O100" s="209"/>
      <c r="P100" s="205"/>
      <c r="Q100" s="206"/>
      <c r="R100" s="206"/>
      <c r="S100" s="206"/>
      <c r="T100" s="206"/>
      <c r="U100" s="207"/>
      <c r="V100" s="208"/>
      <c r="W100" s="207"/>
      <c r="X100" s="207"/>
      <c r="Y100" s="209"/>
      <c r="Z100" s="370" t="str">
        <f t="shared" si="8"/>
        <v/>
      </c>
      <c r="AA100" s="468"/>
      <c r="AC100" s="806">
        <f>_xlfn.IFNA(INDEX('Delegated Wage Grid'!C$14:C$50,MATCH($A100,ListDelegated,0)),0)</f>
        <v>0</v>
      </c>
      <c r="AD100" s="353">
        <f>_xlfn.IFNA(INDEX('Delegated Wage Grid'!D$14:D$50,MATCH($A100,ListDelegated,0)),0)</f>
        <v>0</v>
      </c>
      <c r="AE100" s="353">
        <f>_xlfn.IFNA(INDEX('Delegated Wage Grid'!E$14:E$50,MATCH($A100,ListDelegated,0)),0)</f>
        <v>0</v>
      </c>
      <c r="AF100" s="353">
        <f>_xlfn.IFNA(INDEX('Delegated Wage Grid'!F$14:F$50,MATCH($A100,ListDelegated,0)),0)</f>
        <v>0</v>
      </c>
      <c r="AG100" s="353">
        <f>_xlfn.IFNA(INDEX('Delegated Wage Grid'!G$14:G$50,MATCH($A100,ListDelegated,0)),0)</f>
        <v>0</v>
      </c>
      <c r="AH100" s="353">
        <f>_xlfn.IFNA(INDEX('Delegated Wage Grid'!H$14:H$50,MATCH($A100,ListDelegated,0)),0)</f>
        <v>0</v>
      </c>
      <c r="AI100" s="353">
        <f t="shared" si="9"/>
        <v>0</v>
      </c>
      <c r="AJ100" s="353">
        <f t="shared" si="10"/>
        <v>0</v>
      </c>
    </row>
    <row r="101" spans="1:36" x14ac:dyDescent="0.25">
      <c r="A101" s="978"/>
      <c r="B101" s="245"/>
      <c r="C101" s="847"/>
      <c r="D101" s="189"/>
      <c r="E101" s="918" t="str">
        <f t="shared" si="6"/>
        <v/>
      </c>
      <c r="F101" s="196"/>
      <c r="G101" s="235"/>
      <c r="H101" s="239" t="str">
        <f t="shared" si="7"/>
        <v/>
      </c>
      <c r="I101" s="218"/>
      <c r="J101" s="219"/>
      <c r="K101" s="219"/>
      <c r="L101" s="219"/>
      <c r="M101" s="220"/>
      <c r="N101" s="887"/>
      <c r="O101" s="209"/>
      <c r="P101" s="205"/>
      <c r="Q101" s="206"/>
      <c r="R101" s="206"/>
      <c r="S101" s="206"/>
      <c r="T101" s="206"/>
      <c r="U101" s="207"/>
      <c r="V101" s="208"/>
      <c r="W101" s="207"/>
      <c r="X101" s="207"/>
      <c r="Y101" s="209"/>
      <c r="Z101" s="370" t="str">
        <f t="shared" si="8"/>
        <v/>
      </c>
      <c r="AA101" s="468"/>
      <c r="AC101" s="806">
        <f>_xlfn.IFNA(INDEX('Delegated Wage Grid'!C$14:C$50,MATCH($A101,ListDelegated,0)),0)</f>
        <v>0</v>
      </c>
      <c r="AD101" s="353">
        <f>_xlfn.IFNA(INDEX('Delegated Wage Grid'!D$14:D$50,MATCH($A101,ListDelegated,0)),0)</f>
        <v>0</v>
      </c>
      <c r="AE101" s="353">
        <f>_xlfn.IFNA(INDEX('Delegated Wage Grid'!E$14:E$50,MATCH($A101,ListDelegated,0)),0)</f>
        <v>0</v>
      </c>
      <c r="AF101" s="353">
        <f>_xlfn.IFNA(INDEX('Delegated Wage Grid'!F$14:F$50,MATCH($A101,ListDelegated,0)),0)</f>
        <v>0</v>
      </c>
      <c r="AG101" s="353">
        <f>_xlfn.IFNA(INDEX('Delegated Wage Grid'!G$14:G$50,MATCH($A101,ListDelegated,0)),0)</f>
        <v>0</v>
      </c>
      <c r="AH101" s="353">
        <f>_xlfn.IFNA(INDEX('Delegated Wage Grid'!H$14:H$50,MATCH($A101,ListDelegated,0)),0)</f>
        <v>0</v>
      </c>
      <c r="AI101" s="353">
        <f t="shared" si="9"/>
        <v>0</v>
      </c>
      <c r="AJ101" s="353">
        <f t="shared" si="10"/>
        <v>0</v>
      </c>
    </row>
    <row r="102" spans="1:36" x14ac:dyDescent="0.25">
      <c r="A102" s="978"/>
      <c r="B102" s="245"/>
      <c r="C102" s="847"/>
      <c r="D102" s="189"/>
      <c r="E102" s="918" t="str">
        <f t="shared" si="6"/>
        <v/>
      </c>
      <c r="F102" s="196"/>
      <c r="G102" s="235"/>
      <c r="H102" s="239" t="str">
        <f t="shared" si="7"/>
        <v/>
      </c>
      <c r="I102" s="218"/>
      <c r="J102" s="219"/>
      <c r="K102" s="219"/>
      <c r="L102" s="219"/>
      <c r="M102" s="220"/>
      <c r="N102" s="887"/>
      <c r="O102" s="209"/>
      <c r="P102" s="205"/>
      <c r="Q102" s="206"/>
      <c r="R102" s="206"/>
      <c r="S102" s="206"/>
      <c r="T102" s="206"/>
      <c r="U102" s="207"/>
      <c r="V102" s="208"/>
      <c r="W102" s="207"/>
      <c r="X102" s="207"/>
      <c r="Y102" s="209"/>
      <c r="Z102" s="370" t="str">
        <f t="shared" si="8"/>
        <v/>
      </c>
      <c r="AA102" s="468"/>
      <c r="AC102" s="806">
        <f>_xlfn.IFNA(INDEX('Delegated Wage Grid'!C$14:C$50,MATCH($A102,ListDelegated,0)),0)</f>
        <v>0</v>
      </c>
      <c r="AD102" s="353">
        <f>_xlfn.IFNA(INDEX('Delegated Wage Grid'!D$14:D$50,MATCH($A102,ListDelegated,0)),0)</f>
        <v>0</v>
      </c>
      <c r="AE102" s="353">
        <f>_xlfn.IFNA(INDEX('Delegated Wage Grid'!E$14:E$50,MATCH($A102,ListDelegated,0)),0)</f>
        <v>0</v>
      </c>
      <c r="AF102" s="353">
        <f>_xlfn.IFNA(INDEX('Delegated Wage Grid'!F$14:F$50,MATCH($A102,ListDelegated,0)),0)</f>
        <v>0</v>
      </c>
      <c r="AG102" s="353">
        <f>_xlfn.IFNA(INDEX('Delegated Wage Grid'!G$14:G$50,MATCH($A102,ListDelegated,0)),0)</f>
        <v>0</v>
      </c>
      <c r="AH102" s="353">
        <f>_xlfn.IFNA(INDEX('Delegated Wage Grid'!H$14:H$50,MATCH($A102,ListDelegated,0)),0)</f>
        <v>0</v>
      </c>
      <c r="AI102" s="353">
        <f t="shared" si="9"/>
        <v>0</v>
      </c>
      <c r="AJ102" s="353">
        <f t="shared" si="10"/>
        <v>0</v>
      </c>
    </row>
    <row r="103" spans="1:36" x14ac:dyDescent="0.25">
      <c r="A103" s="978"/>
      <c r="B103" s="245"/>
      <c r="C103" s="847"/>
      <c r="D103" s="189"/>
      <c r="E103" s="918" t="str">
        <f t="shared" si="6"/>
        <v/>
      </c>
      <c r="F103" s="196"/>
      <c r="G103" s="235"/>
      <c r="H103" s="239" t="str">
        <f t="shared" si="7"/>
        <v/>
      </c>
      <c r="I103" s="218"/>
      <c r="J103" s="219"/>
      <c r="K103" s="219"/>
      <c r="L103" s="219"/>
      <c r="M103" s="220"/>
      <c r="N103" s="887"/>
      <c r="O103" s="209"/>
      <c r="P103" s="205"/>
      <c r="Q103" s="206"/>
      <c r="R103" s="206"/>
      <c r="S103" s="206"/>
      <c r="T103" s="206"/>
      <c r="U103" s="207"/>
      <c r="V103" s="208"/>
      <c r="W103" s="207"/>
      <c r="X103" s="207"/>
      <c r="Y103" s="209"/>
      <c r="Z103" s="370" t="str">
        <f t="shared" si="8"/>
        <v/>
      </c>
      <c r="AA103" s="468"/>
      <c r="AC103" s="806">
        <f>_xlfn.IFNA(INDEX('Delegated Wage Grid'!C$14:C$50,MATCH($A103,ListDelegated,0)),0)</f>
        <v>0</v>
      </c>
      <c r="AD103" s="353">
        <f>_xlfn.IFNA(INDEX('Delegated Wage Grid'!D$14:D$50,MATCH($A103,ListDelegated,0)),0)</f>
        <v>0</v>
      </c>
      <c r="AE103" s="353">
        <f>_xlfn.IFNA(INDEX('Delegated Wage Grid'!E$14:E$50,MATCH($A103,ListDelegated,0)),0)</f>
        <v>0</v>
      </c>
      <c r="AF103" s="353">
        <f>_xlfn.IFNA(INDEX('Delegated Wage Grid'!F$14:F$50,MATCH($A103,ListDelegated,0)),0)</f>
        <v>0</v>
      </c>
      <c r="AG103" s="353">
        <f>_xlfn.IFNA(INDEX('Delegated Wage Grid'!G$14:G$50,MATCH($A103,ListDelegated,0)),0)</f>
        <v>0</v>
      </c>
      <c r="AH103" s="353">
        <f>_xlfn.IFNA(INDEX('Delegated Wage Grid'!H$14:H$50,MATCH($A103,ListDelegated,0)),0)</f>
        <v>0</v>
      </c>
      <c r="AI103" s="353">
        <f t="shared" si="9"/>
        <v>0</v>
      </c>
      <c r="AJ103" s="353">
        <f t="shared" si="10"/>
        <v>0</v>
      </c>
    </row>
    <row r="104" spans="1:36" x14ac:dyDescent="0.25">
      <c r="A104" s="978"/>
      <c r="B104" s="245"/>
      <c r="C104" s="847"/>
      <c r="D104" s="189"/>
      <c r="E104" s="918" t="str">
        <f t="shared" si="6"/>
        <v/>
      </c>
      <c r="F104" s="196"/>
      <c r="G104" s="235"/>
      <c r="H104" s="239" t="str">
        <f t="shared" si="7"/>
        <v/>
      </c>
      <c r="I104" s="218"/>
      <c r="J104" s="219"/>
      <c r="K104" s="219"/>
      <c r="L104" s="219"/>
      <c r="M104" s="220"/>
      <c r="N104" s="887"/>
      <c r="O104" s="209"/>
      <c r="P104" s="205"/>
      <c r="Q104" s="206"/>
      <c r="R104" s="206"/>
      <c r="S104" s="206"/>
      <c r="T104" s="206"/>
      <c r="U104" s="207"/>
      <c r="V104" s="208"/>
      <c r="W104" s="207"/>
      <c r="X104" s="207"/>
      <c r="Y104" s="209"/>
      <c r="Z104" s="370" t="str">
        <f t="shared" si="8"/>
        <v/>
      </c>
      <c r="AA104" s="468"/>
      <c r="AC104" s="806">
        <f>_xlfn.IFNA(INDEX('Delegated Wage Grid'!C$14:C$50,MATCH($A104,ListDelegated,0)),0)</f>
        <v>0</v>
      </c>
      <c r="AD104" s="353">
        <f>_xlfn.IFNA(INDEX('Delegated Wage Grid'!D$14:D$50,MATCH($A104,ListDelegated,0)),0)</f>
        <v>0</v>
      </c>
      <c r="AE104" s="353">
        <f>_xlfn.IFNA(INDEX('Delegated Wage Grid'!E$14:E$50,MATCH($A104,ListDelegated,0)),0)</f>
        <v>0</v>
      </c>
      <c r="AF104" s="353">
        <f>_xlfn.IFNA(INDEX('Delegated Wage Grid'!F$14:F$50,MATCH($A104,ListDelegated,0)),0)</f>
        <v>0</v>
      </c>
      <c r="AG104" s="353">
        <f>_xlfn.IFNA(INDEX('Delegated Wage Grid'!G$14:G$50,MATCH($A104,ListDelegated,0)),0)</f>
        <v>0</v>
      </c>
      <c r="AH104" s="353">
        <f>_xlfn.IFNA(INDEX('Delegated Wage Grid'!H$14:H$50,MATCH($A104,ListDelegated,0)),0)</f>
        <v>0</v>
      </c>
      <c r="AI104" s="353">
        <f t="shared" si="9"/>
        <v>0</v>
      </c>
      <c r="AJ104" s="353">
        <f t="shared" si="10"/>
        <v>0</v>
      </c>
    </row>
    <row r="105" spans="1:36" x14ac:dyDescent="0.25">
      <c r="A105" s="978"/>
      <c r="B105" s="245"/>
      <c r="C105" s="847"/>
      <c r="D105" s="189"/>
      <c r="E105" s="918" t="str">
        <f t="shared" si="6"/>
        <v/>
      </c>
      <c r="F105" s="196"/>
      <c r="G105" s="235"/>
      <c r="H105" s="239" t="str">
        <f t="shared" si="7"/>
        <v/>
      </c>
      <c r="I105" s="218"/>
      <c r="J105" s="219"/>
      <c r="K105" s="219"/>
      <c r="L105" s="219"/>
      <c r="M105" s="220"/>
      <c r="N105" s="887"/>
      <c r="O105" s="209"/>
      <c r="P105" s="205"/>
      <c r="Q105" s="206"/>
      <c r="R105" s="206"/>
      <c r="S105" s="206"/>
      <c r="T105" s="206"/>
      <c r="U105" s="207"/>
      <c r="V105" s="208"/>
      <c r="W105" s="207"/>
      <c r="X105" s="207"/>
      <c r="Y105" s="209"/>
      <c r="Z105" s="370" t="str">
        <f t="shared" si="8"/>
        <v/>
      </c>
      <c r="AA105" s="468"/>
      <c r="AC105" s="806">
        <f>_xlfn.IFNA(INDEX('Delegated Wage Grid'!C$14:C$50,MATCH($A105,ListDelegated,0)),0)</f>
        <v>0</v>
      </c>
      <c r="AD105" s="353">
        <f>_xlfn.IFNA(INDEX('Delegated Wage Grid'!D$14:D$50,MATCH($A105,ListDelegated,0)),0)</f>
        <v>0</v>
      </c>
      <c r="AE105" s="353">
        <f>_xlfn.IFNA(INDEX('Delegated Wage Grid'!E$14:E$50,MATCH($A105,ListDelegated,0)),0)</f>
        <v>0</v>
      </c>
      <c r="AF105" s="353">
        <f>_xlfn.IFNA(INDEX('Delegated Wage Grid'!F$14:F$50,MATCH($A105,ListDelegated,0)),0)</f>
        <v>0</v>
      </c>
      <c r="AG105" s="353">
        <f>_xlfn.IFNA(INDEX('Delegated Wage Grid'!G$14:G$50,MATCH($A105,ListDelegated,0)),0)</f>
        <v>0</v>
      </c>
      <c r="AH105" s="353">
        <f>_xlfn.IFNA(INDEX('Delegated Wage Grid'!H$14:H$50,MATCH($A105,ListDelegated,0)),0)</f>
        <v>0</v>
      </c>
      <c r="AI105" s="353">
        <f t="shared" si="9"/>
        <v>0</v>
      </c>
      <c r="AJ105" s="353">
        <f t="shared" si="10"/>
        <v>0</v>
      </c>
    </row>
    <row r="106" spans="1:36" x14ac:dyDescent="0.25">
      <c r="A106" s="978"/>
      <c r="B106" s="245"/>
      <c r="C106" s="847"/>
      <c r="D106" s="189"/>
      <c r="E106" s="918" t="str">
        <f t="shared" si="6"/>
        <v/>
      </c>
      <c r="F106" s="196"/>
      <c r="G106" s="235"/>
      <c r="H106" s="239" t="str">
        <f t="shared" si="7"/>
        <v/>
      </c>
      <c r="I106" s="218"/>
      <c r="J106" s="219"/>
      <c r="K106" s="219"/>
      <c r="L106" s="219"/>
      <c r="M106" s="220"/>
      <c r="N106" s="887"/>
      <c r="O106" s="209"/>
      <c r="P106" s="205"/>
      <c r="Q106" s="206"/>
      <c r="R106" s="206"/>
      <c r="S106" s="206"/>
      <c r="T106" s="206"/>
      <c r="U106" s="207"/>
      <c r="V106" s="208"/>
      <c r="W106" s="207"/>
      <c r="X106" s="207"/>
      <c r="Y106" s="209"/>
      <c r="Z106" s="370" t="str">
        <f t="shared" si="8"/>
        <v/>
      </c>
      <c r="AA106" s="468"/>
      <c r="AC106" s="806">
        <f>_xlfn.IFNA(INDEX('Delegated Wage Grid'!C$14:C$50,MATCH($A106,ListDelegated,0)),0)</f>
        <v>0</v>
      </c>
      <c r="AD106" s="353">
        <f>_xlfn.IFNA(INDEX('Delegated Wage Grid'!D$14:D$50,MATCH($A106,ListDelegated,0)),0)</f>
        <v>0</v>
      </c>
      <c r="AE106" s="353">
        <f>_xlfn.IFNA(INDEX('Delegated Wage Grid'!E$14:E$50,MATCH($A106,ListDelegated,0)),0)</f>
        <v>0</v>
      </c>
      <c r="AF106" s="353">
        <f>_xlfn.IFNA(INDEX('Delegated Wage Grid'!F$14:F$50,MATCH($A106,ListDelegated,0)),0)</f>
        <v>0</v>
      </c>
      <c r="AG106" s="353">
        <f>_xlfn.IFNA(INDEX('Delegated Wage Grid'!G$14:G$50,MATCH($A106,ListDelegated,0)),0)</f>
        <v>0</v>
      </c>
      <c r="AH106" s="353">
        <f>_xlfn.IFNA(INDEX('Delegated Wage Grid'!H$14:H$50,MATCH($A106,ListDelegated,0)),0)</f>
        <v>0</v>
      </c>
      <c r="AI106" s="353">
        <f t="shared" si="9"/>
        <v>0</v>
      </c>
      <c r="AJ106" s="353">
        <f t="shared" si="10"/>
        <v>0</v>
      </c>
    </row>
    <row r="107" spans="1:36" x14ac:dyDescent="0.25">
      <c r="A107" s="978"/>
      <c r="B107" s="245"/>
      <c r="C107" s="847"/>
      <c r="D107" s="189"/>
      <c r="E107" s="918" t="str">
        <f t="shared" si="6"/>
        <v/>
      </c>
      <c r="F107" s="196"/>
      <c r="G107" s="235"/>
      <c r="H107" s="239" t="str">
        <f t="shared" si="7"/>
        <v/>
      </c>
      <c r="I107" s="218"/>
      <c r="J107" s="219"/>
      <c r="K107" s="219"/>
      <c r="L107" s="219"/>
      <c r="M107" s="220"/>
      <c r="N107" s="887"/>
      <c r="O107" s="209"/>
      <c r="P107" s="205"/>
      <c r="Q107" s="206"/>
      <c r="R107" s="206"/>
      <c r="S107" s="206"/>
      <c r="T107" s="206"/>
      <c r="U107" s="207"/>
      <c r="V107" s="208"/>
      <c r="W107" s="207"/>
      <c r="X107" s="207"/>
      <c r="Y107" s="209"/>
      <c r="Z107" s="370" t="str">
        <f t="shared" si="8"/>
        <v/>
      </c>
      <c r="AA107" s="468"/>
      <c r="AC107" s="806">
        <f>_xlfn.IFNA(INDEX('Delegated Wage Grid'!C$14:C$50,MATCH($A107,ListDelegated,0)),0)</f>
        <v>0</v>
      </c>
      <c r="AD107" s="353">
        <f>_xlfn.IFNA(INDEX('Delegated Wage Grid'!D$14:D$50,MATCH($A107,ListDelegated,0)),0)</f>
        <v>0</v>
      </c>
      <c r="AE107" s="353">
        <f>_xlfn.IFNA(INDEX('Delegated Wage Grid'!E$14:E$50,MATCH($A107,ListDelegated,0)),0)</f>
        <v>0</v>
      </c>
      <c r="AF107" s="353">
        <f>_xlfn.IFNA(INDEX('Delegated Wage Grid'!F$14:F$50,MATCH($A107,ListDelegated,0)),0)</f>
        <v>0</v>
      </c>
      <c r="AG107" s="353">
        <f>_xlfn.IFNA(INDEX('Delegated Wage Grid'!G$14:G$50,MATCH($A107,ListDelegated,0)),0)</f>
        <v>0</v>
      </c>
      <c r="AH107" s="353">
        <f>_xlfn.IFNA(INDEX('Delegated Wage Grid'!H$14:H$50,MATCH($A107,ListDelegated,0)),0)</f>
        <v>0</v>
      </c>
      <c r="AI107" s="353">
        <f t="shared" si="9"/>
        <v>0</v>
      </c>
      <c r="AJ107" s="353">
        <f t="shared" si="10"/>
        <v>0</v>
      </c>
    </row>
    <row r="108" spans="1:36" x14ac:dyDescent="0.25">
      <c r="A108" s="978"/>
      <c r="B108" s="245"/>
      <c r="C108" s="847"/>
      <c r="D108" s="189"/>
      <c r="E108" s="918" t="str">
        <f t="shared" si="6"/>
        <v/>
      </c>
      <c r="F108" s="196"/>
      <c r="G108" s="235"/>
      <c r="H108" s="239" t="str">
        <f t="shared" si="7"/>
        <v/>
      </c>
      <c r="I108" s="218"/>
      <c r="J108" s="219"/>
      <c r="K108" s="219"/>
      <c r="L108" s="219"/>
      <c r="M108" s="220"/>
      <c r="N108" s="887"/>
      <c r="O108" s="209"/>
      <c r="P108" s="205"/>
      <c r="Q108" s="206"/>
      <c r="R108" s="206"/>
      <c r="S108" s="206"/>
      <c r="T108" s="206"/>
      <c r="U108" s="207"/>
      <c r="V108" s="208"/>
      <c r="W108" s="207"/>
      <c r="X108" s="207"/>
      <c r="Y108" s="209"/>
      <c r="Z108" s="370" t="str">
        <f t="shared" si="8"/>
        <v/>
      </c>
      <c r="AA108" s="468"/>
      <c r="AC108" s="806">
        <f>_xlfn.IFNA(INDEX('Delegated Wage Grid'!C$14:C$50,MATCH($A108,ListDelegated,0)),0)</f>
        <v>0</v>
      </c>
      <c r="AD108" s="353">
        <f>_xlfn.IFNA(INDEX('Delegated Wage Grid'!D$14:D$50,MATCH($A108,ListDelegated,0)),0)</f>
        <v>0</v>
      </c>
      <c r="AE108" s="353">
        <f>_xlfn.IFNA(INDEX('Delegated Wage Grid'!E$14:E$50,MATCH($A108,ListDelegated,0)),0)</f>
        <v>0</v>
      </c>
      <c r="AF108" s="353">
        <f>_xlfn.IFNA(INDEX('Delegated Wage Grid'!F$14:F$50,MATCH($A108,ListDelegated,0)),0)</f>
        <v>0</v>
      </c>
      <c r="AG108" s="353">
        <f>_xlfn.IFNA(INDEX('Delegated Wage Grid'!G$14:G$50,MATCH($A108,ListDelegated,0)),0)</f>
        <v>0</v>
      </c>
      <c r="AH108" s="353">
        <f>_xlfn.IFNA(INDEX('Delegated Wage Grid'!H$14:H$50,MATCH($A108,ListDelegated,0)),0)</f>
        <v>0</v>
      </c>
      <c r="AI108" s="353">
        <f t="shared" si="9"/>
        <v>0</v>
      </c>
      <c r="AJ108" s="353">
        <f t="shared" si="10"/>
        <v>0</v>
      </c>
    </row>
    <row r="109" spans="1:36" x14ac:dyDescent="0.25">
      <c r="A109" s="978"/>
      <c r="B109" s="245"/>
      <c r="C109" s="847"/>
      <c r="D109" s="189"/>
      <c r="E109" s="918" t="str">
        <f t="shared" si="6"/>
        <v/>
      </c>
      <c r="F109" s="196"/>
      <c r="G109" s="235"/>
      <c r="H109" s="239" t="str">
        <f t="shared" si="7"/>
        <v/>
      </c>
      <c r="I109" s="218"/>
      <c r="J109" s="219"/>
      <c r="K109" s="219"/>
      <c r="L109" s="219"/>
      <c r="M109" s="220"/>
      <c r="N109" s="887"/>
      <c r="O109" s="209"/>
      <c r="P109" s="205"/>
      <c r="Q109" s="206"/>
      <c r="R109" s="206"/>
      <c r="S109" s="206"/>
      <c r="T109" s="206"/>
      <c r="U109" s="207"/>
      <c r="V109" s="208"/>
      <c r="W109" s="207"/>
      <c r="X109" s="207"/>
      <c r="Y109" s="209"/>
      <c r="Z109" s="370" t="str">
        <f t="shared" si="8"/>
        <v/>
      </c>
      <c r="AA109" s="468"/>
      <c r="AC109" s="806">
        <f>_xlfn.IFNA(INDEX('Delegated Wage Grid'!C$14:C$50,MATCH($A109,ListDelegated,0)),0)</f>
        <v>0</v>
      </c>
      <c r="AD109" s="353">
        <f>_xlfn.IFNA(INDEX('Delegated Wage Grid'!D$14:D$50,MATCH($A109,ListDelegated,0)),0)</f>
        <v>0</v>
      </c>
      <c r="AE109" s="353">
        <f>_xlfn.IFNA(INDEX('Delegated Wage Grid'!E$14:E$50,MATCH($A109,ListDelegated,0)),0)</f>
        <v>0</v>
      </c>
      <c r="AF109" s="353">
        <f>_xlfn.IFNA(INDEX('Delegated Wage Grid'!F$14:F$50,MATCH($A109,ListDelegated,0)),0)</f>
        <v>0</v>
      </c>
      <c r="AG109" s="353">
        <f>_xlfn.IFNA(INDEX('Delegated Wage Grid'!G$14:G$50,MATCH($A109,ListDelegated,0)),0)</f>
        <v>0</v>
      </c>
      <c r="AH109" s="353">
        <f>_xlfn.IFNA(INDEX('Delegated Wage Grid'!H$14:H$50,MATCH($A109,ListDelegated,0)),0)</f>
        <v>0</v>
      </c>
      <c r="AI109" s="353">
        <f t="shared" si="9"/>
        <v>0</v>
      </c>
      <c r="AJ109" s="353">
        <f t="shared" si="10"/>
        <v>0</v>
      </c>
    </row>
    <row r="110" spans="1:36" x14ac:dyDescent="0.25">
      <c r="A110" s="978"/>
      <c r="B110" s="245"/>
      <c r="C110" s="847"/>
      <c r="D110" s="189"/>
      <c r="E110" s="918" t="str">
        <f t="shared" si="6"/>
        <v/>
      </c>
      <c r="F110" s="196"/>
      <c r="G110" s="235"/>
      <c r="H110" s="239" t="str">
        <f t="shared" si="7"/>
        <v/>
      </c>
      <c r="I110" s="218"/>
      <c r="J110" s="219"/>
      <c r="K110" s="219"/>
      <c r="L110" s="219"/>
      <c r="M110" s="220"/>
      <c r="N110" s="887"/>
      <c r="O110" s="209"/>
      <c r="P110" s="205"/>
      <c r="Q110" s="206"/>
      <c r="R110" s="206"/>
      <c r="S110" s="206"/>
      <c r="T110" s="206"/>
      <c r="U110" s="207"/>
      <c r="V110" s="208"/>
      <c r="W110" s="207"/>
      <c r="X110" s="207"/>
      <c r="Y110" s="209"/>
      <c r="Z110" s="370" t="str">
        <f t="shared" si="8"/>
        <v/>
      </c>
      <c r="AA110" s="468"/>
      <c r="AC110" s="806">
        <f>_xlfn.IFNA(INDEX('Delegated Wage Grid'!C$14:C$50,MATCH($A110,ListDelegated,0)),0)</f>
        <v>0</v>
      </c>
      <c r="AD110" s="353">
        <f>_xlfn.IFNA(INDEX('Delegated Wage Grid'!D$14:D$50,MATCH($A110,ListDelegated,0)),0)</f>
        <v>0</v>
      </c>
      <c r="AE110" s="353">
        <f>_xlfn.IFNA(INDEX('Delegated Wage Grid'!E$14:E$50,MATCH($A110,ListDelegated,0)),0)</f>
        <v>0</v>
      </c>
      <c r="AF110" s="353">
        <f>_xlfn.IFNA(INDEX('Delegated Wage Grid'!F$14:F$50,MATCH($A110,ListDelegated,0)),0)</f>
        <v>0</v>
      </c>
      <c r="AG110" s="353">
        <f>_xlfn.IFNA(INDEX('Delegated Wage Grid'!G$14:G$50,MATCH($A110,ListDelegated,0)),0)</f>
        <v>0</v>
      </c>
      <c r="AH110" s="353">
        <f>_xlfn.IFNA(INDEX('Delegated Wage Grid'!H$14:H$50,MATCH($A110,ListDelegated,0)),0)</f>
        <v>0</v>
      </c>
      <c r="AI110" s="353">
        <f t="shared" si="9"/>
        <v>0</v>
      </c>
      <c r="AJ110" s="353">
        <f t="shared" si="10"/>
        <v>0</v>
      </c>
    </row>
    <row r="111" spans="1:36" x14ac:dyDescent="0.25">
      <c r="A111" s="978"/>
      <c r="B111" s="245"/>
      <c r="C111" s="847"/>
      <c r="D111" s="189"/>
      <c r="E111" s="918" t="str">
        <f t="shared" si="6"/>
        <v/>
      </c>
      <c r="F111" s="196"/>
      <c r="G111" s="235"/>
      <c r="H111" s="239" t="str">
        <f t="shared" si="7"/>
        <v/>
      </c>
      <c r="I111" s="218"/>
      <c r="J111" s="219"/>
      <c r="K111" s="219"/>
      <c r="L111" s="219"/>
      <c r="M111" s="220"/>
      <c r="N111" s="887"/>
      <c r="O111" s="209"/>
      <c r="P111" s="205"/>
      <c r="Q111" s="206"/>
      <c r="R111" s="206"/>
      <c r="S111" s="206"/>
      <c r="T111" s="206"/>
      <c r="U111" s="207"/>
      <c r="V111" s="208"/>
      <c r="W111" s="207"/>
      <c r="X111" s="207"/>
      <c r="Y111" s="209"/>
      <c r="Z111" s="370" t="str">
        <f t="shared" si="8"/>
        <v/>
      </c>
      <c r="AA111" s="468"/>
      <c r="AC111" s="806">
        <f>_xlfn.IFNA(INDEX('Delegated Wage Grid'!C$14:C$50,MATCH($A111,ListDelegated,0)),0)</f>
        <v>0</v>
      </c>
      <c r="AD111" s="353">
        <f>_xlfn.IFNA(INDEX('Delegated Wage Grid'!D$14:D$50,MATCH($A111,ListDelegated,0)),0)</f>
        <v>0</v>
      </c>
      <c r="AE111" s="353">
        <f>_xlfn.IFNA(INDEX('Delegated Wage Grid'!E$14:E$50,MATCH($A111,ListDelegated,0)),0)</f>
        <v>0</v>
      </c>
      <c r="AF111" s="353">
        <f>_xlfn.IFNA(INDEX('Delegated Wage Grid'!F$14:F$50,MATCH($A111,ListDelegated,0)),0)</f>
        <v>0</v>
      </c>
      <c r="AG111" s="353">
        <f>_xlfn.IFNA(INDEX('Delegated Wage Grid'!G$14:G$50,MATCH($A111,ListDelegated,0)),0)</f>
        <v>0</v>
      </c>
      <c r="AH111" s="353">
        <f>_xlfn.IFNA(INDEX('Delegated Wage Grid'!H$14:H$50,MATCH($A111,ListDelegated,0)),0)</f>
        <v>0</v>
      </c>
      <c r="AI111" s="353">
        <f t="shared" si="9"/>
        <v>0</v>
      </c>
      <c r="AJ111" s="353">
        <f t="shared" si="10"/>
        <v>0</v>
      </c>
    </row>
    <row r="112" spans="1:36" x14ac:dyDescent="0.25">
      <c r="A112" s="978"/>
      <c r="B112" s="245"/>
      <c r="C112" s="847"/>
      <c r="D112" s="189"/>
      <c r="E112" s="918" t="str">
        <f t="shared" si="6"/>
        <v/>
      </c>
      <c r="F112" s="196"/>
      <c r="G112" s="235"/>
      <c r="H112" s="239" t="str">
        <f t="shared" si="7"/>
        <v/>
      </c>
      <c r="I112" s="218"/>
      <c r="J112" s="219"/>
      <c r="K112" s="219"/>
      <c r="L112" s="219"/>
      <c r="M112" s="220"/>
      <c r="N112" s="887"/>
      <c r="O112" s="209"/>
      <c r="P112" s="205"/>
      <c r="Q112" s="206"/>
      <c r="R112" s="206"/>
      <c r="S112" s="206"/>
      <c r="T112" s="206"/>
      <c r="U112" s="207"/>
      <c r="V112" s="208"/>
      <c r="W112" s="207"/>
      <c r="X112" s="207"/>
      <c r="Y112" s="209"/>
      <c r="Z112" s="370" t="str">
        <f t="shared" si="8"/>
        <v/>
      </c>
      <c r="AA112" s="468"/>
      <c r="AC112" s="806">
        <f>_xlfn.IFNA(INDEX('Delegated Wage Grid'!C$14:C$50,MATCH($A112,ListDelegated,0)),0)</f>
        <v>0</v>
      </c>
      <c r="AD112" s="353">
        <f>_xlfn.IFNA(INDEX('Delegated Wage Grid'!D$14:D$50,MATCH($A112,ListDelegated,0)),0)</f>
        <v>0</v>
      </c>
      <c r="AE112" s="353">
        <f>_xlfn.IFNA(INDEX('Delegated Wage Grid'!E$14:E$50,MATCH($A112,ListDelegated,0)),0)</f>
        <v>0</v>
      </c>
      <c r="AF112" s="353">
        <f>_xlfn.IFNA(INDEX('Delegated Wage Grid'!F$14:F$50,MATCH($A112,ListDelegated,0)),0)</f>
        <v>0</v>
      </c>
      <c r="AG112" s="353">
        <f>_xlfn.IFNA(INDEX('Delegated Wage Grid'!G$14:G$50,MATCH($A112,ListDelegated,0)),0)</f>
        <v>0</v>
      </c>
      <c r="AH112" s="353">
        <f>_xlfn.IFNA(INDEX('Delegated Wage Grid'!H$14:H$50,MATCH($A112,ListDelegated,0)),0)</f>
        <v>0</v>
      </c>
      <c r="AI112" s="353">
        <f t="shared" si="9"/>
        <v>0</v>
      </c>
      <c r="AJ112" s="353">
        <f t="shared" si="10"/>
        <v>0</v>
      </c>
    </row>
    <row r="113" spans="1:36" x14ac:dyDescent="0.25">
      <c r="A113" s="978"/>
      <c r="B113" s="245"/>
      <c r="C113" s="847"/>
      <c r="D113" s="189"/>
      <c r="E113" s="918" t="str">
        <f t="shared" si="6"/>
        <v/>
      </c>
      <c r="F113" s="196"/>
      <c r="G113" s="235"/>
      <c r="H113" s="239" t="str">
        <f t="shared" si="7"/>
        <v/>
      </c>
      <c r="I113" s="218"/>
      <c r="J113" s="219"/>
      <c r="K113" s="219"/>
      <c r="L113" s="219"/>
      <c r="M113" s="220"/>
      <c r="N113" s="887"/>
      <c r="O113" s="209"/>
      <c r="P113" s="205"/>
      <c r="Q113" s="206"/>
      <c r="R113" s="206"/>
      <c r="S113" s="206"/>
      <c r="T113" s="206"/>
      <c r="U113" s="207"/>
      <c r="V113" s="208"/>
      <c r="W113" s="207"/>
      <c r="X113" s="207"/>
      <c r="Y113" s="209"/>
      <c r="Z113" s="370" t="str">
        <f t="shared" si="8"/>
        <v/>
      </c>
      <c r="AA113" s="468"/>
      <c r="AC113" s="806">
        <f>_xlfn.IFNA(INDEX('Delegated Wage Grid'!C$14:C$50,MATCH($A113,ListDelegated,0)),0)</f>
        <v>0</v>
      </c>
      <c r="AD113" s="353">
        <f>_xlfn.IFNA(INDEX('Delegated Wage Grid'!D$14:D$50,MATCH($A113,ListDelegated,0)),0)</f>
        <v>0</v>
      </c>
      <c r="AE113" s="353">
        <f>_xlfn.IFNA(INDEX('Delegated Wage Grid'!E$14:E$50,MATCH($A113,ListDelegated,0)),0)</f>
        <v>0</v>
      </c>
      <c r="AF113" s="353">
        <f>_xlfn.IFNA(INDEX('Delegated Wage Grid'!F$14:F$50,MATCH($A113,ListDelegated,0)),0)</f>
        <v>0</v>
      </c>
      <c r="AG113" s="353">
        <f>_xlfn.IFNA(INDEX('Delegated Wage Grid'!G$14:G$50,MATCH($A113,ListDelegated,0)),0)</f>
        <v>0</v>
      </c>
      <c r="AH113" s="353">
        <f>_xlfn.IFNA(INDEX('Delegated Wage Grid'!H$14:H$50,MATCH($A113,ListDelegated,0)),0)</f>
        <v>0</v>
      </c>
      <c r="AI113" s="353">
        <f t="shared" si="9"/>
        <v>0</v>
      </c>
      <c r="AJ113" s="353">
        <f t="shared" si="10"/>
        <v>0</v>
      </c>
    </row>
    <row r="114" spans="1:36" x14ac:dyDescent="0.25">
      <c r="A114" s="978"/>
      <c r="B114" s="245"/>
      <c r="C114" s="847"/>
      <c r="D114" s="189"/>
      <c r="E114" s="918" t="str">
        <f t="shared" si="6"/>
        <v/>
      </c>
      <c r="F114" s="196"/>
      <c r="G114" s="235"/>
      <c r="H114" s="239" t="str">
        <f t="shared" si="7"/>
        <v/>
      </c>
      <c r="I114" s="218"/>
      <c r="J114" s="219"/>
      <c r="K114" s="219"/>
      <c r="L114" s="219"/>
      <c r="M114" s="220"/>
      <c r="N114" s="887"/>
      <c r="O114" s="209"/>
      <c r="P114" s="205"/>
      <c r="Q114" s="206"/>
      <c r="R114" s="206"/>
      <c r="S114" s="206"/>
      <c r="T114" s="206"/>
      <c r="U114" s="207"/>
      <c r="V114" s="208"/>
      <c r="W114" s="207"/>
      <c r="X114" s="207"/>
      <c r="Y114" s="209"/>
      <c r="Z114" s="370" t="str">
        <f t="shared" si="8"/>
        <v/>
      </c>
      <c r="AA114" s="468"/>
      <c r="AC114" s="806">
        <f>_xlfn.IFNA(INDEX('Delegated Wage Grid'!C$14:C$50,MATCH($A114,ListDelegated,0)),0)</f>
        <v>0</v>
      </c>
      <c r="AD114" s="353">
        <f>_xlfn.IFNA(INDEX('Delegated Wage Grid'!D$14:D$50,MATCH($A114,ListDelegated,0)),0)</f>
        <v>0</v>
      </c>
      <c r="AE114" s="353">
        <f>_xlfn.IFNA(INDEX('Delegated Wage Grid'!E$14:E$50,MATCH($A114,ListDelegated,0)),0)</f>
        <v>0</v>
      </c>
      <c r="AF114" s="353">
        <f>_xlfn.IFNA(INDEX('Delegated Wage Grid'!F$14:F$50,MATCH($A114,ListDelegated,0)),0)</f>
        <v>0</v>
      </c>
      <c r="AG114" s="353">
        <f>_xlfn.IFNA(INDEX('Delegated Wage Grid'!G$14:G$50,MATCH($A114,ListDelegated,0)),0)</f>
        <v>0</v>
      </c>
      <c r="AH114" s="353">
        <f>_xlfn.IFNA(INDEX('Delegated Wage Grid'!H$14:H$50,MATCH($A114,ListDelegated,0)),0)</f>
        <v>0</v>
      </c>
      <c r="AI114" s="353">
        <f t="shared" si="9"/>
        <v>0</v>
      </c>
      <c r="AJ114" s="353">
        <f t="shared" si="10"/>
        <v>0</v>
      </c>
    </row>
    <row r="115" spans="1:36" x14ac:dyDescent="0.25">
      <c r="A115" s="978"/>
      <c r="B115" s="245"/>
      <c r="C115" s="847"/>
      <c r="D115" s="189"/>
      <c r="E115" s="918" t="str">
        <f t="shared" si="6"/>
        <v/>
      </c>
      <c r="F115" s="196"/>
      <c r="G115" s="235"/>
      <c r="H115" s="239" t="str">
        <f t="shared" si="7"/>
        <v/>
      </c>
      <c r="I115" s="218"/>
      <c r="J115" s="219"/>
      <c r="K115" s="219"/>
      <c r="L115" s="219"/>
      <c r="M115" s="220"/>
      <c r="N115" s="887"/>
      <c r="O115" s="209"/>
      <c r="P115" s="205"/>
      <c r="Q115" s="206"/>
      <c r="R115" s="206"/>
      <c r="S115" s="206"/>
      <c r="T115" s="206"/>
      <c r="U115" s="207"/>
      <c r="V115" s="208"/>
      <c r="W115" s="207"/>
      <c r="X115" s="207"/>
      <c r="Y115" s="209"/>
      <c r="Z115" s="370" t="str">
        <f t="shared" si="8"/>
        <v/>
      </c>
      <c r="AA115" s="468"/>
      <c r="AC115" s="806">
        <f>_xlfn.IFNA(INDEX('Delegated Wage Grid'!C$14:C$50,MATCH($A115,ListDelegated,0)),0)</f>
        <v>0</v>
      </c>
      <c r="AD115" s="353">
        <f>_xlfn.IFNA(INDEX('Delegated Wage Grid'!D$14:D$50,MATCH($A115,ListDelegated,0)),0)</f>
        <v>0</v>
      </c>
      <c r="AE115" s="353">
        <f>_xlfn.IFNA(INDEX('Delegated Wage Grid'!E$14:E$50,MATCH($A115,ListDelegated,0)),0)</f>
        <v>0</v>
      </c>
      <c r="AF115" s="353">
        <f>_xlfn.IFNA(INDEX('Delegated Wage Grid'!F$14:F$50,MATCH($A115,ListDelegated,0)),0)</f>
        <v>0</v>
      </c>
      <c r="AG115" s="353">
        <f>_xlfn.IFNA(INDEX('Delegated Wage Grid'!G$14:G$50,MATCH($A115,ListDelegated,0)),0)</f>
        <v>0</v>
      </c>
      <c r="AH115" s="353">
        <f>_xlfn.IFNA(INDEX('Delegated Wage Grid'!H$14:H$50,MATCH($A115,ListDelegated,0)),0)</f>
        <v>0</v>
      </c>
      <c r="AI115" s="353">
        <f t="shared" si="9"/>
        <v>0</v>
      </c>
      <c r="AJ115" s="353">
        <f t="shared" si="10"/>
        <v>0</v>
      </c>
    </row>
    <row r="116" spans="1:36" x14ac:dyDescent="0.25">
      <c r="A116" s="978"/>
      <c r="B116" s="245"/>
      <c r="C116" s="847"/>
      <c r="D116" s="189"/>
      <c r="E116" s="918" t="str">
        <f t="shared" si="6"/>
        <v/>
      </c>
      <c r="F116" s="196"/>
      <c r="G116" s="235"/>
      <c r="H116" s="239" t="str">
        <f t="shared" si="7"/>
        <v/>
      </c>
      <c r="I116" s="218"/>
      <c r="J116" s="219"/>
      <c r="K116" s="219"/>
      <c r="L116" s="219"/>
      <c r="M116" s="220"/>
      <c r="N116" s="887"/>
      <c r="O116" s="209"/>
      <c r="P116" s="205"/>
      <c r="Q116" s="206"/>
      <c r="R116" s="206"/>
      <c r="S116" s="206"/>
      <c r="T116" s="206"/>
      <c r="U116" s="207"/>
      <c r="V116" s="208"/>
      <c r="W116" s="207"/>
      <c r="X116" s="207"/>
      <c r="Y116" s="209"/>
      <c r="Z116" s="370" t="str">
        <f t="shared" si="8"/>
        <v/>
      </c>
      <c r="AA116" s="468"/>
      <c r="AC116" s="806">
        <f>_xlfn.IFNA(INDEX('Delegated Wage Grid'!C$14:C$50,MATCH($A116,ListDelegated,0)),0)</f>
        <v>0</v>
      </c>
      <c r="AD116" s="353">
        <f>_xlfn.IFNA(INDEX('Delegated Wage Grid'!D$14:D$50,MATCH($A116,ListDelegated,0)),0)</f>
        <v>0</v>
      </c>
      <c r="AE116" s="353">
        <f>_xlfn.IFNA(INDEX('Delegated Wage Grid'!E$14:E$50,MATCH($A116,ListDelegated,0)),0)</f>
        <v>0</v>
      </c>
      <c r="AF116" s="353">
        <f>_xlfn.IFNA(INDEX('Delegated Wage Grid'!F$14:F$50,MATCH($A116,ListDelegated,0)),0)</f>
        <v>0</v>
      </c>
      <c r="AG116" s="353">
        <f>_xlfn.IFNA(INDEX('Delegated Wage Grid'!G$14:G$50,MATCH($A116,ListDelegated,0)),0)</f>
        <v>0</v>
      </c>
      <c r="AH116" s="353">
        <f>_xlfn.IFNA(INDEX('Delegated Wage Grid'!H$14:H$50,MATCH($A116,ListDelegated,0)),0)</f>
        <v>0</v>
      </c>
      <c r="AI116" s="353">
        <f t="shared" si="9"/>
        <v>0</v>
      </c>
      <c r="AJ116" s="353">
        <f t="shared" si="10"/>
        <v>0</v>
      </c>
    </row>
    <row r="117" spans="1:36" x14ac:dyDescent="0.25">
      <c r="A117" s="978"/>
      <c r="B117" s="245"/>
      <c r="C117" s="847"/>
      <c r="D117" s="189"/>
      <c r="E117" s="918" t="str">
        <f t="shared" si="6"/>
        <v/>
      </c>
      <c r="F117" s="196"/>
      <c r="G117" s="235"/>
      <c r="H117" s="239" t="str">
        <f t="shared" si="7"/>
        <v/>
      </c>
      <c r="I117" s="218"/>
      <c r="J117" s="219"/>
      <c r="K117" s="219"/>
      <c r="L117" s="219"/>
      <c r="M117" s="220"/>
      <c r="N117" s="887"/>
      <c r="O117" s="209"/>
      <c r="P117" s="205"/>
      <c r="Q117" s="206"/>
      <c r="R117" s="206"/>
      <c r="S117" s="206"/>
      <c r="T117" s="206"/>
      <c r="U117" s="207"/>
      <c r="V117" s="208"/>
      <c r="W117" s="207"/>
      <c r="X117" s="207"/>
      <c r="Y117" s="209"/>
      <c r="Z117" s="370" t="str">
        <f t="shared" si="8"/>
        <v/>
      </c>
      <c r="AA117" s="468"/>
      <c r="AC117" s="806">
        <f>_xlfn.IFNA(INDEX('Delegated Wage Grid'!C$14:C$50,MATCH($A117,ListDelegated,0)),0)</f>
        <v>0</v>
      </c>
      <c r="AD117" s="353">
        <f>_xlfn.IFNA(INDEX('Delegated Wage Grid'!D$14:D$50,MATCH($A117,ListDelegated,0)),0)</f>
        <v>0</v>
      </c>
      <c r="AE117" s="353">
        <f>_xlfn.IFNA(INDEX('Delegated Wage Grid'!E$14:E$50,MATCH($A117,ListDelegated,0)),0)</f>
        <v>0</v>
      </c>
      <c r="AF117" s="353">
        <f>_xlfn.IFNA(INDEX('Delegated Wage Grid'!F$14:F$50,MATCH($A117,ListDelegated,0)),0)</f>
        <v>0</v>
      </c>
      <c r="AG117" s="353">
        <f>_xlfn.IFNA(INDEX('Delegated Wage Grid'!G$14:G$50,MATCH($A117,ListDelegated,0)),0)</f>
        <v>0</v>
      </c>
      <c r="AH117" s="353">
        <f>_xlfn.IFNA(INDEX('Delegated Wage Grid'!H$14:H$50,MATCH($A117,ListDelegated,0)),0)</f>
        <v>0</v>
      </c>
      <c r="AI117" s="353">
        <f t="shared" si="9"/>
        <v>0</v>
      </c>
      <c r="AJ117" s="353">
        <f t="shared" si="10"/>
        <v>0</v>
      </c>
    </row>
    <row r="118" spans="1:36" x14ac:dyDescent="0.25">
      <c r="A118" s="978"/>
      <c r="B118" s="245"/>
      <c r="C118" s="847"/>
      <c r="D118" s="189"/>
      <c r="E118" s="918" t="str">
        <f t="shared" si="6"/>
        <v/>
      </c>
      <c r="F118" s="196"/>
      <c r="G118" s="235"/>
      <c r="H118" s="239" t="str">
        <f t="shared" si="7"/>
        <v/>
      </c>
      <c r="I118" s="218"/>
      <c r="J118" s="219"/>
      <c r="K118" s="219"/>
      <c r="L118" s="219"/>
      <c r="M118" s="220"/>
      <c r="N118" s="887"/>
      <c r="O118" s="209"/>
      <c r="P118" s="205"/>
      <c r="Q118" s="206"/>
      <c r="R118" s="206"/>
      <c r="S118" s="206"/>
      <c r="T118" s="206"/>
      <c r="U118" s="207"/>
      <c r="V118" s="208"/>
      <c r="W118" s="207"/>
      <c r="X118" s="207"/>
      <c r="Y118" s="209"/>
      <c r="Z118" s="370" t="str">
        <f t="shared" si="8"/>
        <v/>
      </c>
      <c r="AA118" s="468"/>
      <c r="AC118" s="806">
        <f>_xlfn.IFNA(INDEX('Delegated Wage Grid'!C$14:C$50,MATCH($A118,ListDelegated,0)),0)</f>
        <v>0</v>
      </c>
      <c r="AD118" s="353">
        <f>_xlfn.IFNA(INDEX('Delegated Wage Grid'!D$14:D$50,MATCH($A118,ListDelegated,0)),0)</f>
        <v>0</v>
      </c>
      <c r="AE118" s="353">
        <f>_xlfn.IFNA(INDEX('Delegated Wage Grid'!E$14:E$50,MATCH($A118,ListDelegated,0)),0)</f>
        <v>0</v>
      </c>
      <c r="AF118" s="353">
        <f>_xlfn.IFNA(INDEX('Delegated Wage Grid'!F$14:F$50,MATCH($A118,ListDelegated,0)),0)</f>
        <v>0</v>
      </c>
      <c r="AG118" s="353">
        <f>_xlfn.IFNA(INDEX('Delegated Wage Grid'!G$14:G$50,MATCH($A118,ListDelegated,0)),0)</f>
        <v>0</v>
      </c>
      <c r="AH118" s="353">
        <f>_xlfn.IFNA(INDEX('Delegated Wage Grid'!H$14:H$50,MATCH($A118,ListDelegated,0)),0)</f>
        <v>0</v>
      </c>
      <c r="AI118" s="353">
        <f t="shared" si="9"/>
        <v>0</v>
      </c>
      <c r="AJ118" s="353">
        <f t="shared" si="10"/>
        <v>0</v>
      </c>
    </row>
    <row r="119" spans="1:36" x14ac:dyDescent="0.25">
      <c r="A119" s="978"/>
      <c r="B119" s="245"/>
      <c r="C119" s="847"/>
      <c r="D119" s="189"/>
      <c r="E119" s="918" t="str">
        <f t="shared" si="6"/>
        <v/>
      </c>
      <c r="F119" s="196"/>
      <c r="G119" s="235"/>
      <c r="H119" s="239" t="str">
        <f t="shared" si="7"/>
        <v/>
      </c>
      <c r="I119" s="218"/>
      <c r="J119" s="219"/>
      <c r="K119" s="219"/>
      <c r="L119" s="219"/>
      <c r="M119" s="220"/>
      <c r="N119" s="887"/>
      <c r="O119" s="209"/>
      <c r="P119" s="205"/>
      <c r="Q119" s="206"/>
      <c r="R119" s="206"/>
      <c r="S119" s="206"/>
      <c r="T119" s="206"/>
      <c r="U119" s="207"/>
      <c r="V119" s="208"/>
      <c r="W119" s="207"/>
      <c r="X119" s="207"/>
      <c r="Y119" s="209"/>
      <c r="Z119" s="370" t="str">
        <f t="shared" si="8"/>
        <v/>
      </c>
      <c r="AA119" s="468"/>
      <c r="AC119" s="806">
        <f>_xlfn.IFNA(INDEX('Delegated Wage Grid'!C$14:C$50,MATCH($A119,ListDelegated,0)),0)</f>
        <v>0</v>
      </c>
      <c r="AD119" s="353">
        <f>_xlfn.IFNA(INDEX('Delegated Wage Grid'!D$14:D$50,MATCH($A119,ListDelegated,0)),0)</f>
        <v>0</v>
      </c>
      <c r="AE119" s="353">
        <f>_xlfn.IFNA(INDEX('Delegated Wage Grid'!E$14:E$50,MATCH($A119,ListDelegated,0)),0)</f>
        <v>0</v>
      </c>
      <c r="AF119" s="353">
        <f>_xlfn.IFNA(INDEX('Delegated Wage Grid'!F$14:F$50,MATCH($A119,ListDelegated,0)),0)</f>
        <v>0</v>
      </c>
      <c r="AG119" s="353">
        <f>_xlfn.IFNA(INDEX('Delegated Wage Grid'!G$14:G$50,MATCH($A119,ListDelegated,0)),0)</f>
        <v>0</v>
      </c>
      <c r="AH119" s="353">
        <f>_xlfn.IFNA(INDEX('Delegated Wage Grid'!H$14:H$50,MATCH($A119,ListDelegated,0)),0)</f>
        <v>0</v>
      </c>
      <c r="AI119" s="353">
        <f t="shared" si="9"/>
        <v>0</v>
      </c>
      <c r="AJ119" s="353">
        <f t="shared" si="10"/>
        <v>0</v>
      </c>
    </row>
    <row r="120" spans="1:36" x14ac:dyDescent="0.25">
      <c r="A120" s="978"/>
      <c r="B120" s="245"/>
      <c r="C120" s="847"/>
      <c r="D120" s="189"/>
      <c r="E120" s="918" t="str">
        <f t="shared" si="6"/>
        <v/>
      </c>
      <c r="F120" s="196"/>
      <c r="G120" s="235"/>
      <c r="H120" s="239" t="str">
        <f t="shared" si="7"/>
        <v/>
      </c>
      <c r="I120" s="218"/>
      <c r="J120" s="219"/>
      <c r="K120" s="219"/>
      <c r="L120" s="219"/>
      <c r="M120" s="220"/>
      <c r="N120" s="887"/>
      <c r="O120" s="209"/>
      <c r="P120" s="205"/>
      <c r="Q120" s="206"/>
      <c r="R120" s="206"/>
      <c r="S120" s="206"/>
      <c r="T120" s="206"/>
      <c r="U120" s="207"/>
      <c r="V120" s="208"/>
      <c r="W120" s="207"/>
      <c r="X120" s="207"/>
      <c r="Y120" s="209"/>
      <c r="Z120" s="370" t="str">
        <f t="shared" si="8"/>
        <v/>
      </c>
      <c r="AA120" s="468"/>
      <c r="AC120" s="806">
        <f>_xlfn.IFNA(INDEX('Delegated Wage Grid'!C$14:C$50,MATCH($A120,ListDelegated,0)),0)</f>
        <v>0</v>
      </c>
      <c r="AD120" s="353">
        <f>_xlfn.IFNA(INDEX('Delegated Wage Grid'!D$14:D$50,MATCH($A120,ListDelegated,0)),0)</f>
        <v>0</v>
      </c>
      <c r="AE120" s="353">
        <f>_xlfn.IFNA(INDEX('Delegated Wage Grid'!E$14:E$50,MATCH($A120,ListDelegated,0)),0)</f>
        <v>0</v>
      </c>
      <c r="AF120" s="353">
        <f>_xlfn.IFNA(INDEX('Delegated Wage Grid'!F$14:F$50,MATCH($A120,ListDelegated,0)),0)</f>
        <v>0</v>
      </c>
      <c r="AG120" s="353">
        <f>_xlfn.IFNA(INDEX('Delegated Wage Grid'!G$14:G$50,MATCH($A120,ListDelegated,0)),0)</f>
        <v>0</v>
      </c>
      <c r="AH120" s="353">
        <f>_xlfn.IFNA(INDEX('Delegated Wage Grid'!H$14:H$50,MATCH($A120,ListDelegated,0)),0)</f>
        <v>0</v>
      </c>
      <c r="AI120" s="353">
        <f t="shared" si="9"/>
        <v>0</v>
      </c>
      <c r="AJ120" s="353">
        <f t="shared" si="10"/>
        <v>0</v>
      </c>
    </row>
    <row r="121" spans="1:36" x14ac:dyDescent="0.25">
      <c r="A121" s="978"/>
      <c r="B121" s="245"/>
      <c r="C121" s="847"/>
      <c r="D121" s="189"/>
      <c r="E121" s="918" t="str">
        <f t="shared" si="6"/>
        <v/>
      </c>
      <c r="F121" s="196"/>
      <c r="G121" s="235"/>
      <c r="H121" s="239" t="str">
        <f t="shared" si="7"/>
        <v/>
      </c>
      <c r="I121" s="218"/>
      <c r="J121" s="219"/>
      <c r="K121" s="219"/>
      <c r="L121" s="219"/>
      <c r="M121" s="220"/>
      <c r="N121" s="887"/>
      <c r="O121" s="209"/>
      <c r="P121" s="205"/>
      <c r="Q121" s="206"/>
      <c r="R121" s="206"/>
      <c r="S121" s="206"/>
      <c r="T121" s="206"/>
      <c r="U121" s="207"/>
      <c r="V121" s="208"/>
      <c r="W121" s="207"/>
      <c r="X121" s="207"/>
      <c r="Y121" s="209"/>
      <c r="Z121" s="370" t="str">
        <f t="shared" si="8"/>
        <v/>
      </c>
      <c r="AA121" s="468"/>
      <c r="AC121" s="806">
        <f>_xlfn.IFNA(INDEX('Delegated Wage Grid'!C$14:C$50,MATCH($A121,ListDelegated,0)),0)</f>
        <v>0</v>
      </c>
      <c r="AD121" s="353">
        <f>_xlfn.IFNA(INDEX('Delegated Wage Grid'!D$14:D$50,MATCH($A121,ListDelegated,0)),0)</f>
        <v>0</v>
      </c>
      <c r="AE121" s="353">
        <f>_xlfn.IFNA(INDEX('Delegated Wage Grid'!E$14:E$50,MATCH($A121,ListDelegated,0)),0)</f>
        <v>0</v>
      </c>
      <c r="AF121" s="353">
        <f>_xlfn.IFNA(INDEX('Delegated Wage Grid'!F$14:F$50,MATCH($A121,ListDelegated,0)),0)</f>
        <v>0</v>
      </c>
      <c r="AG121" s="353">
        <f>_xlfn.IFNA(INDEX('Delegated Wage Grid'!G$14:G$50,MATCH($A121,ListDelegated,0)),0)</f>
        <v>0</v>
      </c>
      <c r="AH121" s="353">
        <f>_xlfn.IFNA(INDEX('Delegated Wage Grid'!H$14:H$50,MATCH($A121,ListDelegated,0)),0)</f>
        <v>0</v>
      </c>
      <c r="AI121" s="353">
        <f t="shared" si="9"/>
        <v>0</v>
      </c>
      <c r="AJ121" s="353">
        <f t="shared" si="10"/>
        <v>0</v>
      </c>
    </row>
    <row r="122" spans="1:36" x14ac:dyDescent="0.25">
      <c r="A122" s="978"/>
      <c r="B122" s="245"/>
      <c r="C122" s="847"/>
      <c r="D122" s="189"/>
      <c r="E122" s="918" t="str">
        <f t="shared" si="6"/>
        <v/>
      </c>
      <c r="F122" s="196"/>
      <c r="G122" s="235"/>
      <c r="H122" s="239" t="str">
        <f t="shared" si="7"/>
        <v/>
      </c>
      <c r="I122" s="218"/>
      <c r="J122" s="219"/>
      <c r="K122" s="219"/>
      <c r="L122" s="219"/>
      <c r="M122" s="220"/>
      <c r="N122" s="887"/>
      <c r="O122" s="209"/>
      <c r="P122" s="205"/>
      <c r="Q122" s="206"/>
      <c r="R122" s="206"/>
      <c r="S122" s="206"/>
      <c r="T122" s="206"/>
      <c r="U122" s="207"/>
      <c r="V122" s="208"/>
      <c r="W122" s="207"/>
      <c r="X122" s="207"/>
      <c r="Y122" s="209"/>
      <c r="Z122" s="370" t="str">
        <f t="shared" si="8"/>
        <v/>
      </c>
      <c r="AA122" s="468"/>
      <c r="AC122" s="806">
        <f>_xlfn.IFNA(INDEX('Delegated Wage Grid'!C$14:C$50,MATCH($A122,ListDelegated,0)),0)</f>
        <v>0</v>
      </c>
      <c r="AD122" s="353">
        <f>_xlfn.IFNA(INDEX('Delegated Wage Grid'!D$14:D$50,MATCH($A122,ListDelegated,0)),0)</f>
        <v>0</v>
      </c>
      <c r="AE122" s="353">
        <f>_xlfn.IFNA(INDEX('Delegated Wage Grid'!E$14:E$50,MATCH($A122,ListDelegated,0)),0)</f>
        <v>0</v>
      </c>
      <c r="AF122" s="353">
        <f>_xlfn.IFNA(INDEX('Delegated Wage Grid'!F$14:F$50,MATCH($A122,ListDelegated,0)),0)</f>
        <v>0</v>
      </c>
      <c r="AG122" s="353">
        <f>_xlfn.IFNA(INDEX('Delegated Wage Grid'!G$14:G$50,MATCH($A122,ListDelegated,0)),0)</f>
        <v>0</v>
      </c>
      <c r="AH122" s="353">
        <f>_xlfn.IFNA(INDEX('Delegated Wage Grid'!H$14:H$50,MATCH($A122,ListDelegated,0)),0)</f>
        <v>0</v>
      </c>
      <c r="AI122" s="353">
        <f t="shared" si="9"/>
        <v>0</v>
      </c>
      <c r="AJ122" s="353">
        <f t="shared" si="10"/>
        <v>0</v>
      </c>
    </row>
    <row r="123" spans="1:36" x14ac:dyDescent="0.25">
      <c r="A123" s="978"/>
      <c r="B123" s="245"/>
      <c r="C123" s="847"/>
      <c r="D123" s="189"/>
      <c r="E123" s="918" t="str">
        <f t="shared" si="6"/>
        <v/>
      </c>
      <c r="F123" s="196"/>
      <c r="G123" s="235"/>
      <c r="H123" s="239" t="str">
        <f t="shared" si="7"/>
        <v/>
      </c>
      <c r="I123" s="218"/>
      <c r="J123" s="219"/>
      <c r="K123" s="219"/>
      <c r="L123" s="219"/>
      <c r="M123" s="220"/>
      <c r="N123" s="887"/>
      <c r="O123" s="209"/>
      <c r="P123" s="205"/>
      <c r="Q123" s="206"/>
      <c r="R123" s="206"/>
      <c r="S123" s="206"/>
      <c r="T123" s="206"/>
      <c r="U123" s="207"/>
      <c r="V123" s="208"/>
      <c r="W123" s="207"/>
      <c r="X123" s="207"/>
      <c r="Y123" s="209"/>
      <c r="Z123" s="370" t="str">
        <f t="shared" si="8"/>
        <v/>
      </c>
      <c r="AA123" s="468"/>
      <c r="AC123" s="806">
        <f>_xlfn.IFNA(INDEX('Delegated Wage Grid'!C$14:C$50,MATCH($A123,ListDelegated,0)),0)</f>
        <v>0</v>
      </c>
      <c r="AD123" s="353">
        <f>_xlfn.IFNA(INDEX('Delegated Wage Grid'!D$14:D$50,MATCH($A123,ListDelegated,0)),0)</f>
        <v>0</v>
      </c>
      <c r="AE123" s="353">
        <f>_xlfn.IFNA(INDEX('Delegated Wage Grid'!E$14:E$50,MATCH($A123,ListDelegated,0)),0)</f>
        <v>0</v>
      </c>
      <c r="AF123" s="353">
        <f>_xlfn.IFNA(INDEX('Delegated Wage Grid'!F$14:F$50,MATCH($A123,ListDelegated,0)),0)</f>
        <v>0</v>
      </c>
      <c r="AG123" s="353">
        <f>_xlfn.IFNA(INDEX('Delegated Wage Grid'!G$14:G$50,MATCH($A123,ListDelegated,0)),0)</f>
        <v>0</v>
      </c>
      <c r="AH123" s="353">
        <f>_xlfn.IFNA(INDEX('Delegated Wage Grid'!H$14:H$50,MATCH($A123,ListDelegated,0)),0)</f>
        <v>0</v>
      </c>
      <c r="AI123" s="353">
        <f t="shared" si="9"/>
        <v>0</v>
      </c>
      <c r="AJ123" s="353">
        <f t="shared" si="10"/>
        <v>0</v>
      </c>
    </row>
    <row r="124" spans="1:36" x14ac:dyDescent="0.25">
      <c r="A124" s="978"/>
      <c r="B124" s="245"/>
      <c r="C124" s="847"/>
      <c r="D124" s="189"/>
      <c r="E124" s="918" t="str">
        <f t="shared" si="6"/>
        <v/>
      </c>
      <c r="F124" s="196"/>
      <c r="G124" s="235"/>
      <c r="H124" s="239" t="str">
        <f t="shared" si="7"/>
        <v/>
      </c>
      <c r="I124" s="218"/>
      <c r="J124" s="219"/>
      <c r="K124" s="219"/>
      <c r="L124" s="219"/>
      <c r="M124" s="220"/>
      <c r="N124" s="887"/>
      <c r="O124" s="209"/>
      <c r="P124" s="205"/>
      <c r="Q124" s="206"/>
      <c r="R124" s="206"/>
      <c r="S124" s="206"/>
      <c r="T124" s="206"/>
      <c r="U124" s="207"/>
      <c r="V124" s="208"/>
      <c r="W124" s="207"/>
      <c r="X124" s="207"/>
      <c r="Y124" s="209"/>
      <c r="Z124" s="370" t="str">
        <f t="shared" si="8"/>
        <v/>
      </c>
      <c r="AA124" s="468"/>
      <c r="AC124" s="806">
        <f>_xlfn.IFNA(INDEX('Delegated Wage Grid'!C$14:C$50,MATCH($A124,ListDelegated,0)),0)</f>
        <v>0</v>
      </c>
      <c r="AD124" s="353">
        <f>_xlfn.IFNA(INDEX('Delegated Wage Grid'!D$14:D$50,MATCH($A124,ListDelegated,0)),0)</f>
        <v>0</v>
      </c>
      <c r="AE124" s="353">
        <f>_xlfn.IFNA(INDEX('Delegated Wage Grid'!E$14:E$50,MATCH($A124,ListDelegated,0)),0)</f>
        <v>0</v>
      </c>
      <c r="AF124" s="353">
        <f>_xlfn.IFNA(INDEX('Delegated Wage Grid'!F$14:F$50,MATCH($A124,ListDelegated,0)),0)</f>
        <v>0</v>
      </c>
      <c r="AG124" s="353">
        <f>_xlfn.IFNA(INDEX('Delegated Wage Grid'!G$14:G$50,MATCH($A124,ListDelegated,0)),0)</f>
        <v>0</v>
      </c>
      <c r="AH124" s="353">
        <f>_xlfn.IFNA(INDEX('Delegated Wage Grid'!H$14:H$50,MATCH($A124,ListDelegated,0)),0)</f>
        <v>0</v>
      </c>
      <c r="AI124" s="353">
        <f t="shared" si="9"/>
        <v>0</v>
      </c>
      <c r="AJ124" s="353">
        <f t="shared" si="10"/>
        <v>0</v>
      </c>
    </row>
    <row r="125" spans="1:36" x14ac:dyDescent="0.25">
      <c r="A125" s="978"/>
      <c r="B125" s="245"/>
      <c r="C125" s="847"/>
      <c r="D125" s="189"/>
      <c r="E125" s="918" t="str">
        <f t="shared" si="6"/>
        <v/>
      </c>
      <c r="F125" s="196"/>
      <c r="G125" s="235"/>
      <c r="H125" s="239" t="str">
        <f t="shared" si="7"/>
        <v/>
      </c>
      <c r="I125" s="218"/>
      <c r="J125" s="219"/>
      <c r="K125" s="219"/>
      <c r="L125" s="219"/>
      <c r="M125" s="220"/>
      <c r="N125" s="887"/>
      <c r="O125" s="209"/>
      <c r="P125" s="205"/>
      <c r="Q125" s="206"/>
      <c r="R125" s="206"/>
      <c r="S125" s="206"/>
      <c r="T125" s="206"/>
      <c r="U125" s="207"/>
      <c r="V125" s="208"/>
      <c r="W125" s="207"/>
      <c r="X125" s="207"/>
      <c r="Y125" s="209"/>
      <c r="Z125" s="370" t="str">
        <f t="shared" si="8"/>
        <v/>
      </c>
      <c r="AA125" s="468"/>
      <c r="AC125" s="806">
        <f>_xlfn.IFNA(INDEX('Delegated Wage Grid'!C$14:C$50,MATCH($A125,ListDelegated,0)),0)</f>
        <v>0</v>
      </c>
      <c r="AD125" s="353">
        <f>_xlfn.IFNA(INDEX('Delegated Wage Grid'!D$14:D$50,MATCH($A125,ListDelegated,0)),0)</f>
        <v>0</v>
      </c>
      <c r="AE125" s="353">
        <f>_xlfn.IFNA(INDEX('Delegated Wage Grid'!E$14:E$50,MATCH($A125,ListDelegated,0)),0)</f>
        <v>0</v>
      </c>
      <c r="AF125" s="353">
        <f>_xlfn.IFNA(INDEX('Delegated Wage Grid'!F$14:F$50,MATCH($A125,ListDelegated,0)),0)</f>
        <v>0</v>
      </c>
      <c r="AG125" s="353">
        <f>_xlfn.IFNA(INDEX('Delegated Wage Grid'!G$14:G$50,MATCH($A125,ListDelegated,0)),0)</f>
        <v>0</v>
      </c>
      <c r="AH125" s="353">
        <f>_xlfn.IFNA(INDEX('Delegated Wage Grid'!H$14:H$50,MATCH($A125,ListDelegated,0)),0)</f>
        <v>0</v>
      </c>
      <c r="AI125" s="353">
        <f t="shared" si="9"/>
        <v>0</v>
      </c>
      <c r="AJ125" s="353">
        <f t="shared" si="10"/>
        <v>0</v>
      </c>
    </row>
    <row r="126" spans="1:36" x14ac:dyDescent="0.25">
      <c r="A126" s="978"/>
      <c r="B126" s="245"/>
      <c r="C126" s="847"/>
      <c r="D126" s="189"/>
      <c r="E126" s="918" t="str">
        <f t="shared" si="6"/>
        <v/>
      </c>
      <c r="F126" s="196"/>
      <c r="G126" s="235"/>
      <c r="H126" s="239" t="str">
        <f t="shared" si="7"/>
        <v/>
      </c>
      <c r="I126" s="218"/>
      <c r="J126" s="219"/>
      <c r="K126" s="219"/>
      <c r="L126" s="219"/>
      <c r="M126" s="220"/>
      <c r="N126" s="887"/>
      <c r="O126" s="209"/>
      <c r="P126" s="205"/>
      <c r="Q126" s="206"/>
      <c r="R126" s="206"/>
      <c r="S126" s="206"/>
      <c r="T126" s="206"/>
      <c r="U126" s="207"/>
      <c r="V126" s="208"/>
      <c r="W126" s="207"/>
      <c r="X126" s="207"/>
      <c r="Y126" s="209"/>
      <c r="Z126" s="370" t="str">
        <f t="shared" si="8"/>
        <v/>
      </c>
      <c r="AA126" s="468"/>
      <c r="AC126" s="806">
        <f>_xlfn.IFNA(INDEX('Delegated Wage Grid'!C$14:C$50,MATCH($A126,ListDelegated,0)),0)</f>
        <v>0</v>
      </c>
      <c r="AD126" s="353">
        <f>_xlfn.IFNA(INDEX('Delegated Wage Grid'!D$14:D$50,MATCH($A126,ListDelegated,0)),0)</f>
        <v>0</v>
      </c>
      <c r="AE126" s="353">
        <f>_xlfn.IFNA(INDEX('Delegated Wage Grid'!E$14:E$50,MATCH($A126,ListDelegated,0)),0)</f>
        <v>0</v>
      </c>
      <c r="AF126" s="353">
        <f>_xlfn.IFNA(INDEX('Delegated Wage Grid'!F$14:F$50,MATCH($A126,ListDelegated,0)),0)</f>
        <v>0</v>
      </c>
      <c r="AG126" s="353">
        <f>_xlfn.IFNA(INDEX('Delegated Wage Grid'!G$14:G$50,MATCH($A126,ListDelegated,0)),0)</f>
        <v>0</v>
      </c>
      <c r="AH126" s="353">
        <f>_xlfn.IFNA(INDEX('Delegated Wage Grid'!H$14:H$50,MATCH($A126,ListDelegated,0)),0)</f>
        <v>0</v>
      </c>
      <c r="AI126" s="353">
        <f t="shared" si="9"/>
        <v>0</v>
      </c>
      <c r="AJ126" s="353">
        <f t="shared" si="10"/>
        <v>0</v>
      </c>
    </row>
    <row r="127" spans="1:36" x14ac:dyDescent="0.25">
      <c r="A127" s="978"/>
      <c r="B127" s="245"/>
      <c r="C127" s="847"/>
      <c r="D127" s="189"/>
      <c r="E127" s="918" t="str">
        <f t="shared" si="6"/>
        <v/>
      </c>
      <c r="F127" s="196"/>
      <c r="G127" s="235"/>
      <c r="H127" s="239" t="str">
        <f t="shared" si="7"/>
        <v/>
      </c>
      <c r="I127" s="218"/>
      <c r="J127" s="219"/>
      <c r="K127" s="219"/>
      <c r="L127" s="219"/>
      <c r="M127" s="220"/>
      <c r="N127" s="887"/>
      <c r="O127" s="209"/>
      <c r="P127" s="205"/>
      <c r="Q127" s="206"/>
      <c r="R127" s="206"/>
      <c r="S127" s="206"/>
      <c r="T127" s="206"/>
      <c r="U127" s="207"/>
      <c r="V127" s="208"/>
      <c r="W127" s="207"/>
      <c r="X127" s="207"/>
      <c r="Y127" s="209"/>
      <c r="Z127" s="370" t="str">
        <f t="shared" si="8"/>
        <v/>
      </c>
      <c r="AA127" s="468"/>
      <c r="AC127" s="806">
        <f>_xlfn.IFNA(INDEX('Delegated Wage Grid'!C$14:C$50,MATCH($A127,ListDelegated,0)),0)</f>
        <v>0</v>
      </c>
      <c r="AD127" s="353">
        <f>_xlfn.IFNA(INDEX('Delegated Wage Grid'!D$14:D$50,MATCH($A127,ListDelegated,0)),0)</f>
        <v>0</v>
      </c>
      <c r="AE127" s="353">
        <f>_xlfn.IFNA(INDEX('Delegated Wage Grid'!E$14:E$50,MATCH($A127,ListDelegated,0)),0)</f>
        <v>0</v>
      </c>
      <c r="AF127" s="353">
        <f>_xlfn.IFNA(INDEX('Delegated Wage Grid'!F$14:F$50,MATCH($A127,ListDelegated,0)),0)</f>
        <v>0</v>
      </c>
      <c r="AG127" s="353">
        <f>_xlfn.IFNA(INDEX('Delegated Wage Grid'!G$14:G$50,MATCH($A127,ListDelegated,0)),0)</f>
        <v>0</v>
      </c>
      <c r="AH127" s="353">
        <f>_xlfn.IFNA(INDEX('Delegated Wage Grid'!H$14:H$50,MATCH($A127,ListDelegated,0)),0)</f>
        <v>0</v>
      </c>
      <c r="AI127" s="353">
        <f t="shared" si="9"/>
        <v>0</v>
      </c>
      <c r="AJ127" s="353">
        <f t="shared" si="10"/>
        <v>0</v>
      </c>
    </row>
    <row r="128" spans="1:36" x14ac:dyDescent="0.25">
      <c r="A128" s="978"/>
      <c r="B128" s="245"/>
      <c r="C128" s="847"/>
      <c r="D128" s="189"/>
      <c r="E128" s="918" t="str">
        <f t="shared" si="6"/>
        <v/>
      </c>
      <c r="F128" s="196"/>
      <c r="G128" s="235"/>
      <c r="H128" s="239" t="str">
        <f t="shared" si="7"/>
        <v/>
      </c>
      <c r="I128" s="218"/>
      <c r="J128" s="219"/>
      <c r="K128" s="219"/>
      <c r="L128" s="219"/>
      <c r="M128" s="220"/>
      <c r="N128" s="887"/>
      <c r="O128" s="209"/>
      <c r="P128" s="205"/>
      <c r="Q128" s="206"/>
      <c r="R128" s="206"/>
      <c r="S128" s="206"/>
      <c r="T128" s="206"/>
      <c r="U128" s="207"/>
      <c r="V128" s="208"/>
      <c r="W128" s="207"/>
      <c r="X128" s="207"/>
      <c r="Y128" s="209"/>
      <c r="Z128" s="370" t="str">
        <f t="shared" si="8"/>
        <v/>
      </c>
      <c r="AA128" s="468"/>
      <c r="AC128" s="806">
        <f>_xlfn.IFNA(INDEX('Delegated Wage Grid'!C$14:C$50,MATCH($A128,ListDelegated,0)),0)</f>
        <v>0</v>
      </c>
      <c r="AD128" s="353">
        <f>_xlfn.IFNA(INDEX('Delegated Wage Grid'!D$14:D$50,MATCH($A128,ListDelegated,0)),0)</f>
        <v>0</v>
      </c>
      <c r="AE128" s="353">
        <f>_xlfn.IFNA(INDEX('Delegated Wage Grid'!E$14:E$50,MATCH($A128,ListDelegated,0)),0)</f>
        <v>0</v>
      </c>
      <c r="AF128" s="353">
        <f>_xlfn.IFNA(INDEX('Delegated Wage Grid'!F$14:F$50,MATCH($A128,ListDelegated,0)),0)</f>
        <v>0</v>
      </c>
      <c r="AG128" s="353">
        <f>_xlfn.IFNA(INDEX('Delegated Wage Grid'!G$14:G$50,MATCH($A128,ListDelegated,0)),0)</f>
        <v>0</v>
      </c>
      <c r="AH128" s="353">
        <f>_xlfn.IFNA(INDEX('Delegated Wage Grid'!H$14:H$50,MATCH($A128,ListDelegated,0)),0)</f>
        <v>0</v>
      </c>
      <c r="AI128" s="353">
        <f t="shared" si="9"/>
        <v>0</v>
      </c>
      <c r="AJ128" s="353">
        <f t="shared" si="10"/>
        <v>0</v>
      </c>
    </row>
    <row r="129" spans="1:36" x14ac:dyDescent="0.25">
      <c r="A129" s="978"/>
      <c r="B129" s="245"/>
      <c r="C129" s="847"/>
      <c r="D129" s="189"/>
      <c r="E129" s="918" t="str">
        <f t="shared" si="6"/>
        <v/>
      </c>
      <c r="F129" s="196"/>
      <c r="G129" s="235"/>
      <c r="H129" s="239" t="str">
        <f t="shared" si="7"/>
        <v/>
      </c>
      <c r="I129" s="218"/>
      <c r="J129" s="219"/>
      <c r="K129" s="219"/>
      <c r="L129" s="219"/>
      <c r="M129" s="220"/>
      <c r="N129" s="887"/>
      <c r="O129" s="209"/>
      <c r="P129" s="205"/>
      <c r="Q129" s="206"/>
      <c r="R129" s="206"/>
      <c r="S129" s="206"/>
      <c r="T129" s="206"/>
      <c r="U129" s="207"/>
      <c r="V129" s="208"/>
      <c r="W129" s="207"/>
      <c r="X129" s="207"/>
      <c r="Y129" s="209"/>
      <c r="Z129" s="370" t="str">
        <f t="shared" si="8"/>
        <v/>
      </c>
      <c r="AA129" s="468"/>
      <c r="AC129" s="806">
        <f>_xlfn.IFNA(INDEX('Delegated Wage Grid'!C$14:C$50,MATCH($A129,ListDelegated,0)),0)</f>
        <v>0</v>
      </c>
      <c r="AD129" s="353">
        <f>_xlfn.IFNA(INDEX('Delegated Wage Grid'!D$14:D$50,MATCH($A129,ListDelegated,0)),0)</f>
        <v>0</v>
      </c>
      <c r="AE129" s="353">
        <f>_xlfn.IFNA(INDEX('Delegated Wage Grid'!E$14:E$50,MATCH($A129,ListDelegated,0)),0)</f>
        <v>0</v>
      </c>
      <c r="AF129" s="353">
        <f>_xlfn.IFNA(INDEX('Delegated Wage Grid'!F$14:F$50,MATCH($A129,ListDelegated,0)),0)</f>
        <v>0</v>
      </c>
      <c r="AG129" s="353">
        <f>_xlfn.IFNA(INDEX('Delegated Wage Grid'!G$14:G$50,MATCH($A129,ListDelegated,0)),0)</f>
        <v>0</v>
      </c>
      <c r="AH129" s="353">
        <f>_xlfn.IFNA(INDEX('Delegated Wage Grid'!H$14:H$50,MATCH($A129,ListDelegated,0)),0)</f>
        <v>0</v>
      </c>
      <c r="AI129" s="353">
        <f t="shared" si="9"/>
        <v>0</v>
      </c>
      <c r="AJ129" s="353">
        <f t="shared" si="10"/>
        <v>0</v>
      </c>
    </row>
    <row r="130" spans="1:36" x14ac:dyDescent="0.25">
      <c r="A130" s="978"/>
      <c r="B130" s="245"/>
      <c r="C130" s="847"/>
      <c r="D130" s="189"/>
      <c r="E130" s="918" t="str">
        <f t="shared" si="6"/>
        <v/>
      </c>
      <c r="F130" s="196"/>
      <c r="G130" s="235"/>
      <c r="H130" s="239" t="str">
        <f t="shared" si="7"/>
        <v/>
      </c>
      <c r="I130" s="218"/>
      <c r="J130" s="219"/>
      <c r="K130" s="219"/>
      <c r="L130" s="219"/>
      <c r="M130" s="220"/>
      <c r="N130" s="887"/>
      <c r="O130" s="209"/>
      <c r="P130" s="205"/>
      <c r="Q130" s="206"/>
      <c r="R130" s="206"/>
      <c r="S130" s="206"/>
      <c r="T130" s="206"/>
      <c r="U130" s="207"/>
      <c r="V130" s="208"/>
      <c r="W130" s="207"/>
      <c r="X130" s="207"/>
      <c r="Y130" s="209"/>
      <c r="Z130" s="370" t="str">
        <f t="shared" si="8"/>
        <v/>
      </c>
      <c r="AA130" s="468"/>
      <c r="AC130" s="806">
        <f>_xlfn.IFNA(INDEX('Delegated Wage Grid'!C$14:C$50,MATCH($A130,ListDelegated,0)),0)</f>
        <v>0</v>
      </c>
      <c r="AD130" s="353">
        <f>_xlfn.IFNA(INDEX('Delegated Wage Grid'!D$14:D$50,MATCH($A130,ListDelegated,0)),0)</f>
        <v>0</v>
      </c>
      <c r="AE130" s="353">
        <f>_xlfn.IFNA(INDEX('Delegated Wage Grid'!E$14:E$50,MATCH($A130,ListDelegated,0)),0)</f>
        <v>0</v>
      </c>
      <c r="AF130" s="353">
        <f>_xlfn.IFNA(INDEX('Delegated Wage Grid'!F$14:F$50,MATCH($A130,ListDelegated,0)),0)</f>
        <v>0</v>
      </c>
      <c r="AG130" s="353">
        <f>_xlfn.IFNA(INDEX('Delegated Wage Grid'!G$14:G$50,MATCH($A130,ListDelegated,0)),0)</f>
        <v>0</v>
      </c>
      <c r="AH130" s="353">
        <f>_xlfn.IFNA(INDEX('Delegated Wage Grid'!H$14:H$50,MATCH($A130,ListDelegated,0)),0)</f>
        <v>0</v>
      </c>
      <c r="AI130" s="353">
        <f t="shared" si="9"/>
        <v>0</v>
      </c>
      <c r="AJ130" s="353">
        <f t="shared" si="10"/>
        <v>0</v>
      </c>
    </row>
    <row r="131" spans="1:36" x14ac:dyDescent="0.25">
      <c r="A131" s="978"/>
      <c r="B131" s="245"/>
      <c r="C131" s="847"/>
      <c r="D131" s="189"/>
      <c r="E131" s="918" t="str">
        <f t="shared" si="6"/>
        <v/>
      </c>
      <c r="F131" s="196"/>
      <c r="G131" s="235"/>
      <c r="H131" s="239" t="str">
        <f t="shared" si="7"/>
        <v/>
      </c>
      <c r="I131" s="218"/>
      <c r="J131" s="219"/>
      <c r="K131" s="219"/>
      <c r="L131" s="219"/>
      <c r="M131" s="220"/>
      <c r="N131" s="887"/>
      <c r="O131" s="209"/>
      <c r="P131" s="205"/>
      <c r="Q131" s="206"/>
      <c r="R131" s="206"/>
      <c r="S131" s="206"/>
      <c r="T131" s="206"/>
      <c r="U131" s="207"/>
      <c r="V131" s="208"/>
      <c r="W131" s="207"/>
      <c r="X131" s="207"/>
      <c r="Y131" s="209"/>
      <c r="Z131" s="370" t="str">
        <f t="shared" si="8"/>
        <v/>
      </c>
      <c r="AA131" s="468"/>
      <c r="AC131" s="806">
        <f>_xlfn.IFNA(INDEX('Delegated Wage Grid'!C$14:C$50,MATCH($A131,ListDelegated,0)),0)</f>
        <v>0</v>
      </c>
      <c r="AD131" s="353">
        <f>_xlfn.IFNA(INDEX('Delegated Wage Grid'!D$14:D$50,MATCH($A131,ListDelegated,0)),0)</f>
        <v>0</v>
      </c>
      <c r="AE131" s="353">
        <f>_xlfn.IFNA(INDEX('Delegated Wage Grid'!E$14:E$50,MATCH($A131,ListDelegated,0)),0)</f>
        <v>0</v>
      </c>
      <c r="AF131" s="353">
        <f>_xlfn.IFNA(INDEX('Delegated Wage Grid'!F$14:F$50,MATCH($A131,ListDelegated,0)),0)</f>
        <v>0</v>
      </c>
      <c r="AG131" s="353">
        <f>_xlfn.IFNA(INDEX('Delegated Wage Grid'!G$14:G$50,MATCH($A131,ListDelegated,0)),0)</f>
        <v>0</v>
      </c>
      <c r="AH131" s="353">
        <f>_xlfn.IFNA(INDEX('Delegated Wage Grid'!H$14:H$50,MATCH($A131,ListDelegated,0)),0)</f>
        <v>0</v>
      </c>
      <c r="AI131" s="353">
        <f t="shared" si="9"/>
        <v>0</v>
      </c>
      <c r="AJ131" s="353">
        <f t="shared" si="10"/>
        <v>0</v>
      </c>
    </row>
    <row r="132" spans="1:36" x14ac:dyDescent="0.25">
      <c r="A132" s="978"/>
      <c r="B132" s="245"/>
      <c r="C132" s="847"/>
      <c r="D132" s="189"/>
      <c r="E132" s="918" t="str">
        <f t="shared" si="6"/>
        <v/>
      </c>
      <c r="F132" s="196"/>
      <c r="G132" s="235"/>
      <c r="H132" s="239" t="str">
        <f t="shared" si="7"/>
        <v/>
      </c>
      <c r="I132" s="218"/>
      <c r="J132" s="219"/>
      <c r="K132" s="219"/>
      <c r="L132" s="219"/>
      <c r="M132" s="220"/>
      <c r="N132" s="887"/>
      <c r="O132" s="209"/>
      <c r="P132" s="205"/>
      <c r="Q132" s="206"/>
      <c r="R132" s="206"/>
      <c r="S132" s="206"/>
      <c r="T132" s="206"/>
      <c r="U132" s="207"/>
      <c r="V132" s="208"/>
      <c r="W132" s="207"/>
      <c r="X132" s="207"/>
      <c r="Y132" s="209"/>
      <c r="Z132" s="370" t="str">
        <f t="shared" si="8"/>
        <v/>
      </c>
      <c r="AA132" s="468"/>
      <c r="AC132" s="806">
        <f>_xlfn.IFNA(INDEX('Delegated Wage Grid'!C$14:C$50,MATCH($A132,ListDelegated,0)),0)</f>
        <v>0</v>
      </c>
      <c r="AD132" s="353">
        <f>_xlfn.IFNA(INDEX('Delegated Wage Grid'!D$14:D$50,MATCH($A132,ListDelegated,0)),0)</f>
        <v>0</v>
      </c>
      <c r="AE132" s="353">
        <f>_xlfn.IFNA(INDEX('Delegated Wage Grid'!E$14:E$50,MATCH($A132,ListDelegated,0)),0)</f>
        <v>0</v>
      </c>
      <c r="AF132" s="353">
        <f>_xlfn.IFNA(INDEX('Delegated Wage Grid'!F$14:F$50,MATCH($A132,ListDelegated,0)),0)</f>
        <v>0</v>
      </c>
      <c r="AG132" s="353">
        <f>_xlfn.IFNA(INDEX('Delegated Wage Grid'!G$14:G$50,MATCH($A132,ListDelegated,0)),0)</f>
        <v>0</v>
      </c>
      <c r="AH132" s="353">
        <f>_xlfn.IFNA(INDEX('Delegated Wage Grid'!H$14:H$50,MATCH($A132,ListDelegated,0)),0)</f>
        <v>0</v>
      </c>
      <c r="AI132" s="353">
        <f t="shared" si="9"/>
        <v>0</v>
      </c>
      <c r="AJ132" s="353">
        <f t="shared" si="10"/>
        <v>0</v>
      </c>
    </row>
    <row r="133" spans="1:36" x14ac:dyDescent="0.25">
      <c r="A133" s="978"/>
      <c r="B133" s="245"/>
      <c r="C133" s="847"/>
      <c r="D133" s="189"/>
      <c r="E133" s="918" t="str">
        <f t="shared" si="6"/>
        <v/>
      </c>
      <c r="F133" s="196"/>
      <c r="G133" s="235"/>
      <c r="H133" s="239" t="str">
        <f t="shared" si="7"/>
        <v/>
      </c>
      <c r="I133" s="218"/>
      <c r="J133" s="219"/>
      <c r="K133" s="219"/>
      <c r="L133" s="219"/>
      <c r="M133" s="220"/>
      <c r="N133" s="887"/>
      <c r="O133" s="209"/>
      <c r="P133" s="205"/>
      <c r="Q133" s="206"/>
      <c r="R133" s="206"/>
      <c r="S133" s="206"/>
      <c r="T133" s="206"/>
      <c r="U133" s="207"/>
      <c r="V133" s="208"/>
      <c r="W133" s="207"/>
      <c r="X133" s="207"/>
      <c r="Y133" s="209"/>
      <c r="Z133" s="370" t="str">
        <f t="shared" si="8"/>
        <v/>
      </c>
      <c r="AA133" s="468"/>
      <c r="AC133" s="806">
        <f>_xlfn.IFNA(INDEX('Delegated Wage Grid'!C$14:C$50,MATCH($A133,ListDelegated,0)),0)</f>
        <v>0</v>
      </c>
      <c r="AD133" s="353">
        <f>_xlfn.IFNA(INDEX('Delegated Wage Grid'!D$14:D$50,MATCH($A133,ListDelegated,0)),0)</f>
        <v>0</v>
      </c>
      <c r="AE133" s="353">
        <f>_xlfn.IFNA(INDEX('Delegated Wage Grid'!E$14:E$50,MATCH($A133,ListDelegated,0)),0)</f>
        <v>0</v>
      </c>
      <c r="AF133" s="353">
        <f>_xlfn.IFNA(INDEX('Delegated Wage Grid'!F$14:F$50,MATCH($A133,ListDelegated,0)),0)</f>
        <v>0</v>
      </c>
      <c r="AG133" s="353">
        <f>_xlfn.IFNA(INDEX('Delegated Wage Grid'!G$14:G$50,MATCH($A133,ListDelegated,0)),0)</f>
        <v>0</v>
      </c>
      <c r="AH133" s="353">
        <f>_xlfn.IFNA(INDEX('Delegated Wage Grid'!H$14:H$50,MATCH($A133,ListDelegated,0)),0)</f>
        <v>0</v>
      </c>
      <c r="AI133" s="353">
        <f t="shared" si="9"/>
        <v>0</v>
      </c>
      <c r="AJ133" s="353">
        <f t="shared" si="10"/>
        <v>0</v>
      </c>
    </row>
    <row r="134" spans="1:36" x14ac:dyDescent="0.25">
      <c r="A134" s="978"/>
      <c r="B134" s="245"/>
      <c r="C134" s="847"/>
      <c r="D134" s="189"/>
      <c r="E134" s="918" t="str">
        <f t="shared" si="6"/>
        <v/>
      </c>
      <c r="F134" s="196"/>
      <c r="G134" s="235"/>
      <c r="H134" s="239" t="str">
        <f t="shared" si="7"/>
        <v/>
      </c>
      <c r="I134" s="218"/>
      <c r="J134" s="219"/>
      <c r="K134" s="219"/>
      <c r="L134" s="219"/>
      <c r="M134" s="220"/>
      <c r="N134" s="887"/>
      <c r="O134" s="209"/>
      <c r="P134" s="205"/>
      <c r="Q134" s="206"/>
      <c r="R134" s="206"/>
      <c r="S134" s="206"/>
      <c r="T134" s="206"/>
      <c r="U134" s="207"/>
      <c r="V134" s="208"/>
      <c r="W134" s="207"/>
      <c r="X134" s="207"/>
      <c r="Y134" s="209"/>
      <c r="Z134" s="370" t="str">
        <f t="shared" si="8"/>
        <v/>
      </c>
      <c r="AA134" s="468"/>
      <c r="AC134" s="806">
        <f>_xlfn.IFNA(INDEX('Delegated Wage Grid'!C$14:C$50,MATCH($A134,ListDelegated,0)),0)</f>
        <v>0</v>
      </c>
      <c r="AD134" s="353">
        <f>_xlfn.IFNA(INDEX('Delegated Wage Grid'!D$14:D$50,MATCH($A134,ListDelegated,0)),0)</f>
        <v>0</v>
      </c>
      <c r="AE134" s="353">
        <f>_xlfn.IFNA(INDEX('Delegated Wage Grid'!E$14:E$50,MATCH($A134,ListDelegated,0)),0)</f>
        <v>0</v>
      </c>
      <c r="AF134" s="353">
        <f>_xlfn.IFNA(INDEX('Delegated Wage Grid'!F$14:F$50,MATCH($A134,ListDelegated,0)),0)</f>
        <v>0</v>
      </c>
      <c r="AG134" s="353">
        <f>_xlfn.IFNA(INDEX('Delegated Wage Grid'!G$14:G$50,MATCH($A134,ListDelegated,0)),0)</f>
        <v>0</v>
      </c>
      <c r="AH134" s="353">
        <f>_xlfn.IFNA(INDEX('Delegated Wage Grid'!H$14:H$50,MATCH($A134,ListDelegated,0)),0)</f>
        <v>0</v>
      </c>
      <c r="AI134" s="353">
        <f t="shared" si="9"/>
        <v>0</v>
      </c>
      <c r="AJ134" s="353">
        <f t="shared" si="10"/>
        <v>0</v>
      </c>
    </row>
    <row r="135" spans="1:36" x14ac:dyDescent="0.25">
      <c r="A135" s="978"/>
      <c r="B135" s="245"/>
      <c r="C135" s="847"/>
      <c r="D135" s="189"/>
      <c r="E135" s="918" t="str">
        <f t="shared" si="6"/>
        <v/>
      </c>
      <c r="F135" s="196"/>
      <c r="G135" s="235"/>
      <c r="H135" s="239" t="str">
        <f t="shared" si="7"/>
        <v/>
      </c>
      <c r="I135" s="218"/>
      <c r="J135" s="219"/>
      <c r="K135" s="219"/>
      <c r="L135" s="219"/>
      <c r="M135" s="220"/>
      <c r="N135" s="887"/>
      <c r="O135" s="209"/>
      <c r="P135" s="205"/>
      <c r="Q135" s="206"/>
      <c r="R135" s="206"/>
      <c r="S135" s="206"/>
      <c r="T135" s="206"/>
      <c r="U135" s="207"/>
      <c r="V135" s="208"/>
      <c r="W135" s="207"/>
      <c r="X135" s="207"/>
      <c r="Y135" s="209"/>
      <c r="Z135" s="370" t="str">
        <f t="shared" si="8"/>
        <v/>
      </c>
      <c r="AA135" s="468"/>
      <c r="AC135" s="806">
        <f>_xlfn.IFNA(INDEX('Delegated Wage Grid'!C$14:C$50,MATCH($A135,ListDelegated,0)),0)</f>
        <v>0</v>
      </c>
      <c r="AD135" s="353">
        <f>_xlfn.IFNA(INDEX('Delegated Wage Grid'!D$14:D$50,MATCH($A135,ListDelegated,0)),0)</f>
        <v>0</v>
      </c>
      <c r="AE135" s="353">
        <f>_xlfn.IFNA(INDEX('Delegated Wage Grid'!E$14:E$50,MATCH($A135,ListDelegated,0)),0)</f>
        <v>0</v>
      </c>
      <c r="AF135" s="353">
        <f>_xlfn.IFNA(INDEX('Delegated Wage Grid'!F$14:F$50,MATCH($A135,ListDelegated,0)),0)</f>
        <v>0</v>
      </c>
      <c r="AG135" s="353">
        <f>_xlfn.IFNA(INDEX('Delegated Wage Grid'!G$14:G$50,MATCH($A135,ListDelegated,0)),0)</f>
        <v>0</v>
      </c>
      <c r="AH135" s="353">
        <f>_xlfn.IFNA(INDEX('Delegated Wage Grid'!H$14:H$50,MATCH($A135,ListDelegated,0)),0)</f>
        <v>0</v>
      </c>
      <c r="AI135" s="353">
        <f t="shared" si="9"/>
        <v>0</v>
      </c>
      <c r="AJ135" s="353">
        <f t="shared" si="10"/>
        <v>0</v>
      </c>
    </row>
    <row r="136" spans="1:36" x14ac:dyDescent="0.25">
      <c r="A136" s="978"/>
      <c r="B136" s="245"/>
      <c r="C136" s="847"/>
      <c r="D136" s="189"/>
      <c r="E136" s="918" t="str">
        <f t="shared" si="6"/>
        <v/>
      </c>
      <c r="F136" s="196"/>
      <c r="G136" s="235"/>
      <c r="H136" s="239" t="str">
        <f t="shared" si="7"/>
        <v/>
      </c>
      <c r="I136" s="218"/>
      <c r="J136" s="219"/>
      <c r="K136" s="219"/>
      <c r="L136" s="219"/>
      <c r="M136" s="220"/>
      <c r="N136" s="887"/>
      <c r="O136" s="209"/>
      <c r="P136" s="205"/>
      <c r="Q136" s="206"/>
      <c r="R136" s="206"/>
      <c r="S136" s="206"/>
      <c r="T136" s="206"/>
      <c r="U136" s="207"/>
      <c r="V136" s="208"/>
      <c r="W136" s="207"/>
      <c r="X136" s="207"/>
      <c r="Y136" s="209"/>
      <c r="Z136" s="370" t="str">
        <f t="shared" si="8"/>
        <v/>
      </c>
      <c r="AA136" s="468"/>
      <c r="AC136" s="806">
        <f>_xlfn.IFNA(INDEX('Delegated Wage Grid'!C$14:C$50,MATCH($A136,ListDelegated,0)),0)</f>
        <v>0</v>
      </c>
      <c r="AD136" s="353">
        <f>_xlfn.IFNA(INDEX('Delegated Wage Grid'!D$14:D$50,MATCH($A136,ListDelegated,0)),0)</f>
        <v>0</v>
      </c>
      <c r="AE136" s="353">
        <f>_xlfn.IFNA(INDEX('Delegated Wage Grid'!E$14:E$50,MATCH($A136,ListDelegated,0)),0)</f>
        <v>0</v>
      </c>
      <c r="AF136" s="353">
        <f>_xlfn.IFNA(INDEX('Delegated Wage Grid'!F$14:F$50,MATCH($A136,ListDelegated,0)),0)</f>
        <v>0</v>
      </c>
      <c r="AG136" s="353">
        <f>_xlfn.IFNA(INDEX('Delegated Wage Grid'!G$14:G$50,MATCH($A136,ListDelegated,0)),0)</f>
        <v>0</v>
      </c>
      <c r="AH136" s="353">
        <f>_xlfn.IFNA(INDEX('Delegated Wage Grid'!H$14:H$50,MATCH($A136,ListDelegated,0)),0)</f>
        <v>0</v>
      </c>
      <c r="AI136" s="353">
        <f t="shared" si="9"/>
        <v>0</v>
      </c>
      <c r="AJ136" s="353">
        <f t="shared" si="10"/>
        <v>0</v>
      </c>
    </row>
    <row r="137" spans="1:36" x14ac:dyDescent="0.25">
      <c r="A137" s="978"/>
      <c r="B137" s="245"/>
      <c r="C137" s="847"/>
      <c r="D137" s="189"/>
      <c r="E137" s="918" t="str">
        <f t="shared" si="6"/>
        <v/>
      </c>
      <c r="F137" s="196"/>
      <c r="G137" s="235"/>
      <c r="H137" s="239" t="str">
        <f t="shared" si="7"/>
        <v/>
      </c>
      <c r="I137" s="218"/>
      <c r="J137" s="219"/>
      <c r="K137" s="219"/>
      <c r="L137" s="219"/>
      <c r="M137" s="220"/>
      <c r="N137" s="887"/>
      <c r="O137" s="209"/>
      <c r="P137" s="205"/>
      <c r="Q137" s="206"/>
      <c r="R137" s="206"/>
      <c r="S137" s="206"/>
      <c r="T137" s="206"/>
      <c r="U137" s="207"/>
      <c r="V137" s="208"/>
      <c r="W137" s="207"/>
      <c r="X137" s="207"/>
      <c r="Y137" s="209"/>
      <c r="Z137" s="370" t="str">
        <f t="shared" si="8"/>
        <v/>
      </c>
      <c r="AA137" s="468"/>
      <c r="AC137" s="806">
        <f>_xlfn.IFNA(INDEX('Delegated Wage Grid'!C$14:C$50,MATCH($A137,ListDelegated,0)),0)</f>
        <v>0</v>
      </c>
      <c r="AD137" s="353">
        <f>_xlfn.IFNA(INDEX('Delegated Wage Grid'!D$14:D$50,MATCH($A137,ListDelegated,0)),0)</f>
        <v>0</v>
      </c>
      <c r="AE137" s="353">
        <f>_xlfn.IFNA(INDEX('Delegated Wage Grid'!E$14:E$50,MATCH($A137,ListDelegated,0)),0)</f>
        <v>0</v>
      </c>
      <c r="AF137" s="353">
        <f>_xlfn.IFNA(INDEX('Delegated Wage Grid'!F$14:F$50,MATCH($A137,ListDelegated,0)),0)</f>
        <v>0</v>
      </c>
      <c r="AG137" s="353">
        <f>_xlfn.IFNA(INDEX('Delegated Wage Grid'!G$14:G$50,MATCH($A137,ListDelegated,0)),0)</f>
        <v>0</v>
      </c>
      <c r="AH137" s="353">
        <f>_xlfn.IFNA(INDEX('Delegated Wage Grid'!H$14:H$50,MATCH($A137,ListDelegated,0)),0)</f>
        <v>0</v>
      </c>
      <c r="AI137" s="353">
        <f t="shared" si="9"/>
        <v>0</v>
      </c>
      <c r="AJ137" s="353">
        <f t="shared" si="10"/>
        <v>0</v>
      </c>
    </row>
    <row r="138" spans="1:36" x14ac:dyDescent="0.25">
      <c r="A138" s="978"/>
      <c r="B138" s="245"/>
      <c r="C138" s="847"/>
      <c r="D138" s="189"/>
      <c r="E138" s="918" t="str">
        <f t="shared" si="6"/>
        <v/>
      </c>
      <c r="F138" s="196"/>
      <c r="G138" s="235"/>
      <c r="H138" s="239" t="str">
        <f t="shared" si="7"/>
        <v/>
      </c>
      <c r="I138" s="218"/>
      <c r="J138" s="219"/>
      <c r="K138" s="219"/>
      <c r="L138" s="219"/>
      <c r="M138" s="220"/>
      <c r="N138" s="887"/>
      <c r="O138" s="209"/>
      <c r="P138" s="205"/>
      <c r="Q138" s="206"/>
      <c r="R138" s="206"/>
      <c r="S138" s="206"/>
      <c r="T138" s="206"/>
      <c r="U138" s="207"/>
      <c r="V138" s="208"/>
      <c r="W138" s="207"/>
      <c r="X138" s="207"/>
      <c r="Y138" s="209"/>
      <c r="Z138" s="370" t="str">
        <f t="shared" si="8"/>
        <v/>
      </c>
      <c r="AA138" s="468"/>
      <c r="AC138" s="806">
        <f>_xlfn.IFNA(INDEX('Delegated Wage Grid'!C$14:C$50,MATCH($A138,ListDelegated,0)),0)</f>
        <v>0</v>
      </c>
      <c r="AD138" s="353">
        <f>_xlfn.IFNA(INDEX('Delegated Wage Grid'!D$14:D$50,MATCH($A138,ListDelegated,0)),0)</f>
        <v>0</v>
      </c>
      <c r="AE138" s="353">
        <f>_xlfn.IFNA(INDEX('Delegated Wage Grid'!E$14:E$50,MATCH($A138,ListDelegated,0)),0)</f>
        <v>0</v>
      </c>
      <c r="AF138" s="353">
        <f>_xlfn.IFNA(INDEX('Delegated Wage Grid'!F$14:F$50,MATCH($A138,ListDelegated,0)),0)</f>
        <v>0</v>
      </c>
      <c r="AG138" s="353">
        <f>_xlfn.IFNA(INDEX('Delegated Wage Grid'!G$14:G$50,MATCH($A138,ListDelegated,0)),0)</f>
        <v>0</v>
      </c>
      <c r="AH138" s="353">
        <f>_xlfn.IFNA(INDEX('Delegated Wage Grid'!H$14:H$50,MATCH($A138,ListDelegated,0)),0)</f>
        <v>0</v>
      </c>
      <c r="AI138" s="353">
        <f t="shared" si="9"/>
        <v>0</v>
      </c>
      <c r="AJ138" s="353">
        <f t="shared" si="10"/>
        <v>0</v>
      </c>
    </row>
    <row r="139" spans="1:36" x14ac:dyDescent="0.25">
      <c r="A139" s="978"/>
      <c r="B139" s="245"/>
      <c r="C139" s="847"/>
      <c r="D139" s="189"/>
      <c r="E139" s="918" t="str">
        <f t="shared" si="6"/>
        <v/>
      </c>
      <c r="F139" s="196"/>
      <c r="G139" s="235"/>
      <c r="H139" s="239" t="str">
        <f t="shared" si="7"/>
        <v/>
      </c>
      <c r="I139" s="218"/>
      <c r="J139" s="219"/>
      <c r="K139" s="219"/>
      <c r="L139" s="219"/>
      <c r="M139" s="220"/>
      <c r="N139" s="887"/>
      <c r="O139" s="209"/>
      <c r="P139" s="205"/>
      <c r="Q139" s="206"/>
      <c r="R139" s="206"/>
      <c r="S139" s="206"/>
      <c r="T139" s="206"/>
      <c r="U139" s="207"/>
      <c r="V139" s="208"/>
      <c r="W139" s="207"/>
      <c r="X139" s="207"/>
      <c r="Y139" s="209"/>
      <c r="Z139" s="370" t="str">
        <f t="shared" si="8"/>
        <v/>
      </c>
      <c r="AA139" s="468"/>
      <c r="AC139" s="806">
        <f>_xlfn.IFNA(INDEX('Delegated Wage Grid'!C$14:C$50,MATCH($A139,ListDelegated,0)),0)</f>
        <v>0</v>
      </c>
      <c r="AD139" s="353">
        <f>_xlfn.IFNA(INDEX('Delegated Wage Grid'!D$14:D$50,MATCH($A139,ListDelegated,0)),0)</f>
        <v>0</v>
      </c>
      <c r="AE139" s="353">
        <f>_xlfn.IFNA(INDEX('Delegated Wage Grid'!E$14:E$50,MATCH($A139,ListDelegated,0)),0)</f>
        <v>0</v>
      </c>
      <c r="AF139" s="353">
        <f>_xlfn.IFNA(INDEX('Delegated Wage Grid'!F$14:F$50,MATCH($A139,ListDelegated,0)),0)</f>
        <v>0</v>
      </c>
      <c r="AG139" s="353">
        <f>_xlfn.IFNA(INDEX('Delegated Wage Grid'!G$14:G$50,MATCH($A139,ListDelegated,0)),0)</f>
        <v>0</v>
      </c>
      <c r="AH139" s="353">
        <f>_xlfn.IFNA(INDEX('Delegated Wage Grid'!H$14:H$50,MATCH($A139,ListDelegated,0)),0)</f>
        <v>0</v>
      </c>
      <c r="AI139" s="353">
        <f t="shared" si="9"/>
        <v>0</v>
      </c>
      <c r="AJ139" s="353">
        <f t="shared" si="10"/>
        <v>0</v>
      </c>
    </row>
    <row r="140" spans="1:36" x14ac:dyDescent="0.25">
      <c r="A140" s="978"/>
      <c r="B140" s="245"/>
      <c r="C140" s="847"/>
      <c r="D140" s="189"/>
      <c r="E140" s="918" t="str">
        <f t="shared" si="6"/>
        <v/>
      </c>
      <c r="F140" s="196"/>
      <c r="G140" s="235"/>
      <c r="H140" s="239" t="str">
        <f t="shared" si="7"/>
        <v/>
      </c>
      <c r="I140" s="218"/>
      <c r="J140" s="219"/>
      <c r="K140" s="219"/>
      <c r="L140" s="219"/>
      <c r="M140" s="220"/>
      <c r="N140" s="887"/>
      <c r="O140" s="209"/>
      <c r="P140" s="205"/>
      <c r="Q140" s="206"/>
      <c r="R140" s="206"/>
      <c r="S140" s="206"/>
      <c r="T140" s="206"/>
      <c r="U140" s="207"/>
      <c r="V140" s="208"/>
      <c r="W140" s="207"/>
      <c r="X140" s="207"/>
      <c r="Y140" s="209"/>
      <c r="Z140" s="370" t="str">
        <f t="shared" si="8"/>
        <v/>
      </c>
      <c r="AA140" s="468"/>
      <c r="AC140" s="806">
        <f>_xlfn.IFNA(INDEX('Delegated Wage Grid'!C$14:C$50,MATCH($A140,ListDelegated,0)),0)</f>
        <v>0</v>
      </c>
      <c r="AD140" s="353">
        <f>_xlfn.IFNA(INDEX('Delegated Wage Grid'!D$14:D$50,MATCH($A140,ListDelegated,0)),0)</f>
        <v>0</v>
      </c>
      <c r="AE140" s="353">
        <f>_xlfn.IFNA(INDEX('Delegated Wage Grid'!E$14:E$50,MATCH($A140,ListDelegated,0)),0)</f>
        <v>0</v>
      </c>
      <c r="AF140" s="353">
        <f>_xlfn.IFNA(INDEX('Delegated Wage Grid'!F$14:F$50,MATCH($A140,ListDelegated,0)),0)</f>
        <v>0</v>
      </c>
      <c r="AG140" s="353">
        <f>_xlfn.IFNA(INDEX('Delegated Wage Grid'!G$14:G$50,MATCH($A140,ListDelegated,0)),0)</f>
        <v>0</v>
      </c>
      <c r="AH140" s="353">
        <f>_xlfn.IFNA(INDEX('Delegated Wage Grid'!H$14:H$50,MATCH($A140,ListDelegated,0)),0)</f>
        <v>0</v>
      </c>
      <c r="AI140" s="353">
        <f t="shared" si="9"/>
        <v>0</v>
      </c>
      <c r="AJ140" s="353">
        <f t="shared" si="10"/>
        <v>0</v>
      </c>
    </row>
    <row r="141" spans="1:36" x14ac:dyDescent="0.25">
      <c r="A141" s="978"/>
      <c r="B141" s="245"/>
      <c r="C141" s="847"/>
      <c r="D141" s="189"/>
      <c r="E141" s="918" t="str">
        <f t="shared" si="6"/>
        <v/>
      </c>
      <c r="F141" s="196"/>
      <c r="G141" s="235"/>
      <c r="H141" s="239" t="str">
        <f t="shared" si="7"/>
        <v/>
      </c>
      <c r="I141" s="218"/>
      <c r="J141" s="219"/>
      <c r="K141" s="219"/>
      <c r="L141" s="219"/>
      <c r="M141" s="220"/>
      <c r="N141" s="887"/>
      <c r="O141" s="209"/>
      <c r="P141" s="205"/>
      <c r="Q141" s="206"/>
      <c r="R141" s="206"/>
      <c r="S141" s="206"/>
      <c r="T141" s="206"/>
      <c r="U141" s="207"/>
      <c r="V141" s="208"/>
      <c r="W141" s="207"/>
      <c r="X141" s="207"/>
      <c r="Y141" s="209"/>
      <c r="Z141" s="370" t="str">
        <f t="shared" si="8"/>
        <v/>
      </c>
      <c r="AA141" s="468"/>
      <c r="AC141" s="806">
        <f>_xlfn.IFNA(INDEX('Delegated Wage Grid'!C$14:C$50,MATCH($A141,ListDelegated,0)),0)</f>
        <v>0</v>
      </c>
      <c r="AD141" s="353">
        <f>_xlfn.IFNA(INDEX('Delegated Wage Grid'!D$14:D$50,MATCH($A141,ListDelegated,0)),0)</f>
        <v>0</v>
      </c>
      <c r="AE141" s="353">
        <f>_xlfn.IFNA(INDEX('Delegated Wage Grid'!E$14:E$50,MATCH($A141,ListDelegated,0)),0)</f>
        <v>0</v>
      </c>
      <c r="AF141" s="353">
        <f>_xlfn.IFNA(INDEX('Delegated Wage Grid'!F$14:F$50,MATCH($A141,ListDelegated,0)),0)</f>
        <v>0</v>
      </c>
      <c r="AG141" s="353">
        <f>_xlfn.IFNA(INDEX('Delegated Wage Grid'!G$14:G$50,MATCH($A141,ListDelegated,0)),0)</f>
        <v>0</v>
      </c>
      <c r="AH141" s="353">
        <f>_xlfn.IFNA(INDEX('Delegated Wage Grid'!H$14:H$50,MATCH($A141,ListDelegated,0)),0)</f>
        <v>0</v>
      </c>
      <c r="AI141" s="353">
        <f t="shared" si="9"/>
        <v>0</v>
      </c>
      <c r="AJ141" s="353">
        <f t="shared" si="10"/>
        <v>0</v>
      </c>
    </row>
    <row r="142" spans="1:36" x14ac:dyDescent="0.25">
      <c r="A142" s="978"/>
      <c r="B142" s="245"/>
      <c r="C142" s="847"/>
      <c r="D142" s="189"/>
      <c r="E142" s="918" t="str">
        <f t="shared" si="6"/>
        <v/>
      </c>
      <c r="F142" s="196"/>
      <c r="G142" s="235"/>
      <c r="H142" s="239" t="str">
        <f t="shared" si="7"/>
        <v/>
      </c>
      <c r="I142" s="218"/>
      <c r="J142" s="219"/>
      <c r="K142" s="219"/>
      <c r="L142" s="219"/>
      <c r="M142" s="220"/>
      <c r="N142" s="887"/>
      <c r="O142" s="209"/>
      <c r="P142" s="205"/>
      <c r="Q142" s="206"/>
      <c r="R142" s="206"/>
      <c r="S142" s="206"/>
      <c r="T142" s="206"/>
      <c r="U142" s="207"/>
      <c r="V142" s="208"/>
      <c r="W142" s="207"/>
      <c r="X142" s="207"/>
      <c r="Y142" s="209"/>
      <c r="Z142" s="370" t="str">
        <f t="shared" si="8"/>
        <v/>
      </c>
      <c r="AA142" s="468"/>
      <c r="AC142" s="806">
        <f>_xlfn.IFNA(INDEX('Delegated Wage Grid'!C$14:C$50,MATCH($A142,ListDelegated,0)),0)</f>
        <v>0</v>
      </c>
      <c r="AD142" s="353">
        <f>_xlfn.IFNA(INDEX('Delegated Wage Grid'!D$14:D$50,MATCH($A142,ListDelegated,0)),0)</f>
        <v>0</v>
      </c>
      <c r="AE142" s="353">
        <f>_xlfn.IFNA(INDEX('Delegated Wage Grid'!E$14:E$50,MATCH($A142,ListDelegated,0)),0)</f>
        <v>0</v>
      </c>
      <c r="AF142" s="353">
        <f>_xlfn.IFNA(INDEX('Delegated Wage Grid'!F$14:F$50,MATCH($A142,ListDelegated,0)),0)</f>
        <v>0</v>
      </c>
      <c r="AG142" s="353">
        <f>_xlfn.IFNA(INDEX('Delegated Wage Grid'!G$14:G$50,MATCH($A142,ListDelegated,0)),0)</f>
        <v>0</v>
      </c>
      <c r="AH142" s="353">
        <f>_xlfn.IFNA(INDEX('Delegated Wage Grid'!H$14:H$50,MATCH($A142,ListDelegated,0)),0)</f>
        <v>0</v>
      </c>
      <c r="AI142" s="353">
        <f t="shared" si="9"/>
        <v>0</v>
      </c>
      <c r="AJ142" s="353">
        <f t="shared" si="10"/>
        <v>0</v>
      </c>
    </row>
    <row r="143" spans="1:36" x14ac:dyDescent="0.25">
      <c r="A143" s="978"/>
      <c r="B143" s="245"/>
      <c r="C143" s="847"/>
      <c r="D143" s="189"/>
      <c r="E143" s="918" t="str">
        <f t="shared" si="6"/>
        <v/>
      </c>
      <c r="F143" s="196"/>
      <c r="G143" s="235"/>
      <c r="H143" s="239" t="str">
        <f t="shared" si="7"/>
        <v/>
      </c>
      <c r="I143" s="218"/>
      <c r="J143" s="219"/>
      <c r="K143" s="219"/>
      <c r="L143" s="219"/>
      <c r="M143" s="220"/>
      <c r="N143" s="887"/>
      <c r="O143" s="209"/>
      <c r="P143" s="205"/>
      <c r="Q143" s="206"/>
      <c r="R143" s="206"/>
      <c r="S143" s="206"/>
      <c r="T143" s="206"/>
      <c r="U143" s="207"/>
      <c r="V143" s="208"/>
      <c r="W143" s="207"/>
      <c r="X143" s="207"/>
      <c r="Y143" s="209"/>
      <c r="Z143" s="370" t="str">
        <f t="shared" si="8"/>
        <v/>
      </c>
      <c r="AA143" s="468"/>
      <c r="AC143" s="806">
        <f>_xlfn.IFNA(INDEX('Delegated Wage Grid'!C$14:C$50,MATCH($A143,ListDelegated,0)),0)</f>
        <v>0</v>
      </c>
      <c r="AD143" s="353">
        <f>_xlfn.IFNA(INDEX('Delegated Wage Grid'!D$14:D$50,MATCH($A143,ListDelegated,0)),0)</f>
        <v>0</v>
      </c>
      <c r="AE143" s="353">
        <f>_xlfn.IFNA(INDEX('Delegated Wage Grid'!E$14:E$50,MATCH($A143,ListDelegated,0)),0)</f>
        <v>0</v>
      </c>
      <c r="AF143" s="353">
        <f>_xlfn.IFNA(INDEX('Delegated Wage Grid'!F$14:F$50,MATCH($A143,ListDelegated,0)),0)</f>
        <v>0</v>
      </c>
      <c r="AG143" s="353">
        <f>_xlfn.IFNA(INDEX('Delegated Wage Grid'!G$14:G$50,MATCH($A143,ListDelegated,0)),0)</f>
        <v>0</v>
      </c>
      <c r="AH143" s="353">
        <f>_xlfn.IFNA(INDEX('Delegated Wage Grid'!H$14:H$50,MATCH($A143,ListDelegated,0)),0)</f>
        <v>0</v>
      </c>
      <c r="AI143" s="353">
        <f t="shared" si="9"/>
        <v>0</v>
      </c>
      <c r="AJ143" s="353">
        <f t="shared" si="10"/>
        <v>0</v>
      </c>
    </row>
    <row r="144" spans="1:36" x14ac:dyDescent="0.25">
      <c r="A144" s="978"/>
      <c r="B144" s="245"/>
      <c r="C144" s="847"/>
      <c r="D144" s="189"/>
      <c r="E144" s="918" t="str">
        <f t="shared" si="6"/>
        <v/>
      </c>
      <c r="F144" s="196"/>
      <c r="G144" s="235"/>
      <c r="H144" s="239" t="str">
        <f t="shared" si="7"/>
        <v/>
      </c>
      <c r="I144" s="218"/>
      <c r="J144" s="219"/>
      <c r="K144" s="219"/>
      <c r="L144" s="219"/>
      <c r="M144" s="220"/>
      <c r="N144" s="887"/>
      <c r="O144" s="209"/>
      <c r="P144" s="205"/>
      <c r="Q144" s="206"/>
      <c r="R144" s="206"/>
      <c r="S144" s="206"/>
      <c r="T144" s="206"/>
      <c r="U144" s="207"/>
      <c r="V144" s="208"/>
      <c r="W144" s="207"/>
      <c r="X144" s="207"/>
      <c r="Y144" s="209"/>
      <c r="Z144" s="370" t="str">
        <f t="shared" si="8"/>
        <v/>
      </c>
      <c r="AA144" s="468"/>
      <c r="AC144" s="806">
        <f>_xlfn.IFNA(INDEX('Delegated Wage Grid'!C$14:C$50,MATCH($A144,ListDelegated,0)),0)</f>
        <v>0</v>
      </c>
      <c r="AD144" s="353">
        <f>_xlfn.IFNA(INDEX('Delegated Wage Grid'!D$14:D$50,MATCH($A144,ListDelegated,0)),0)</f>
        <v>0</v>
      </c>
      <c r="AE144" s="353">
        <f>_xlfn.IFNA(INDEX('Delegated Wage Grid'!E$14:E$50,MATCH($A144,ListDelegated,0)),0)</f>
        <v>0</v>
      </c>
      <c r="AF144" s="353">
        <f>_xlfn.IFNA(INDEX('Delegated Wage Grid'!F$14:F$50,MATCH($A144,ListDelegated,0)),0)</f>
        <v>0</v>
      </c>
      <c r="AG144" s="353">
        <f>_xlfn.IFNA(INDEX('Delegated Wage Grid'!G$14:G$50,MATCH($A144,ListDelegated,0)),0)</f>
        <v>0</v>
      </c>
      <c r="AH144" s="353">
        <f>_xlfn.IFNA(INDEX('Delegated Wage Grid'!H$14:H$50,MATCH($A144,ListDelegated,0)),0)</f>
        <v>0</v>
      </c>
      <c r="AI144" s="353">
        <f t="shared" si="9"/>
        <v>0</v>
      </c>
      <c r="AJ144" s="353">
        <f t="shared" si="10"/>
        <v>0</v>
      </c>
    </row>
    <row r="145" spans="1:36" x14ac:dyDescent="0.25">
      <c r="A145" s="978"/>
      <c r="B145" s="245"/>
      <c r="C145" s="847"/>
      <c r="D145" s="189"/>
      <c r="E145" s="918" t="str">
        <f t="shared" si="6"/>
        <v/>
      </c>
      <c r="F145" s="196"/>
      <c r="G145" s="235"/>
      <c r="H145" s="239" t="str">
        <f t="shared" si="7"/>
        <v/>
      </c>
      <c r="I145" s="218"/>
      <c r="J145" s="219"/>
      <c r="K145" s="219"/>
      <c r="L145" s="219"/>
      <c r="M145" s="220"/>
      <c r="N145" s="887"/>
      <c r="O145" s="209"/>
      <c r="P145" s="205"/>
      <c r="Q145" s="206"/>
      <c r="R145" s="206"/>
      <c r="S145" s="206"/>
      <c r="T145" s="206"/>
      <c r="U145" s="207"/>
      <c r="V145" s="208"/>
      <c r="W145" s="207"/>
      <c r="X145" s="207"/>
      <c r="Y145" s="209"/>
      <c r="Z145" s="370" t="str">
        <f t="shared" si="8"/>
        <v/>
      </c>
      <c r="AA145" s="468"/>
      <c r="AC145" s="806">
        <f>_xlfn.IFNA(INDEX('Delegated Wage Grid'!C$14:C$50,MATCH($A145,ListDelegated,0)),0)</f>
        <v>0</v>
      </c>
      <c r="AD145" s="353">
        <f>_xlfn.IFNA(INDEX('Delegated Wage Grid'!D$14:D$50,MATCH($A145,ListDelegated,0)),0)</f>
        <v>0</v>
      </c>
      <c r="AE145" s="353">
        <f>_xlfn.IFNA(INDEX('Delegated Wage Grid'!E$14:E$50,MATCH($A145,ListDelegated,0)),0)</f>
        <v>0</v>
      </c>
      <c r="AF145" s="353">
        <f>_xlfn.IFNA(INDEX('Delegated Wage Grid'!F$14:F$50,MATCH($A145,ListDelegated,0)),0)</f>
        <v>0</v>
      </c>
      <c r="AG145" s="353">
        <f>_xlfn.IFNA(INDEX('Delegated Wage Grid'!G$14:G$50,MATCH($A145,ListDelegated,0)),0)</f>
        <v>0</v>
      </c>
      <c r="AH145" s="353">
        <f>_xlfn.IFNA(INDEX('Delegated Wage Grid'!H$14:H$50,MATCH($A145,ListDelegated,0)),0)</f>
        <v>0</v>
      </c>
      <c r="AI145" s="353">
        <f t="shared" si="9"/>
        <v>0</v>
      </c>
      <c r="AJ145" s="353">
        <f t="shared" si="10"/>
        <v>0</v>
      </c>
    </row>
    <row r="146" spans="1:36" x14ac:dyDescent="0.25">
      <c r="A146" s="978"/>
      <c r="B146" s="245"/>
      <c r="C146" s="847"/>
      <c r="D146" s="189"/>
      <c r="E146" s="918" t="str">
        <f t="shared" ref="E146:E196" si="11">IF(ISBLANK(A146), "", MAX(B146, AC146))</f>
        <v/>
      </c>
      <c r="F146" s="196"/>
      <c r="G146" s="235"/>
      <c r="H146" s="239" t="str">
        <f t="shared" ref="H146:H196" si="12">IF(SUM(I146:M146)=0,"",SUM(I146:M146))</f>
        <v/>
      </c>
      <c r="I146" s="218"/>
      <c r="J146" s="219"/>
      <c r="K146" s="219"/>
      <c r="L146" s="219"/>
      <c r="M146" s="220"/>
      <c r="N146" s="887"/>
      <c r="O146" s="209"/>
      <c r="P146" s="205"/>
      <c r="Q146" s="206"/>
      <c r="R146" s="206"/>
      <c r="S146" s="206"/>
      <c r="T146" s="206"/>
      <c r="U146" s="207"/>
      <c r="V146" s="208"/>
      <c r="W146" s="207"/>
      <c r="X146" s="207"/>
      <c r="Y146" s="209"/>
      <c r="Z146" s="370" t="str">
        <f t="shared" ref="Z146:Z196" si="13">IF(SUM(F146,I146:M146)=0,"",SUM(F146,I146:M146))</f>
        <v/>
      </c>
      <c r="AA146" s="468"/>
      <c r="AC146" s="806">
        <f>_xlfn.IFNA(INDEX('Delegated Wage Grid'!C$14:C$50,MATCH($A146,ListDelegated,0)),0)</f>
        <v>0</v>
      </c>
      <c r="AD146" s="353">
        <f>_xlfn.IFNA(INDEX('Delegated Wage Grid'!D$14:D$50,MATCH($A146,ListDelegated,0)),0)</f>
        <v>0</v>
      </c>
      <c r="AE146" s="353">
        <f>_xlfn.IFNA(INDEX('Delegated Wage Grid'!E$14:E$50,MATCH($A146,ListDelegated,0)),0)</f>
        <v>0</v>
      </c>
      <c r="AF146" s="353">
        <f>_xlfn.IFNA(INDEX('Delegated Wage Grid'!F$14:F$50,MATCH($A146,ListDelegated,0)),0)</f>
        <v>0</v>
      </c>
      <c r="AG146" s="353">
        <f>_xlfn.IFNA(INDEX('Delegated Wage Grid'!G$14:G$50,MATCH($A146,ListDelegated,0)),0)</f>
        <v>0</v>
      </c>
      <c r="AH146" s="353">
        <f>_xlfn.IFNA(INDEX('Delegated Wage Grid'!H$14:H$50,MATCH($A146,ListDelegated,0)),0)</f>
        <v>0</v>
      </c>
      <c r="AI146" s="353">
        <f t="shared" ref="AI146:AI196" si="14">F146*G146</f>
        <v>0</v>
      </c>
      <c r="AJ146" s="353">
        <f t="shared" ref="AJ146:AJ196" si="15">SUM(I146*AD146,J146*AE146,K146*AF146,L146*AG146+M146*AH146)</f>
        <v>0</v>
      </c>
    </row>
    <row r="147" spans="1:36" x14ac:dyDescent="0.25">
      <c r="A147" s="978"/>
      <c r="B147" s="245"/>
      <c r="C147" s="847"/>
      <c r="D147" s="189"/>
      <c r="E147" s="918" t="str">
        <f t="shared" si="11"/>
        <v/>
      </c>
      <c r="F147" s="196"/>
      <c r="G147" s="235"/>
      <c r="H147" s="239" t="str">
        <f t="shared" si="12"/>
        <v/>
      </c>
      <c r="I147" s="218"/>
      <c r="J147" s="219"/>
      <c r="K147" s="219"/>
      <c r="L147" s="219"/>
      <c r="M147" s="220"/>
      <c r="N147" s="887"/>
      <c r="O147" s="209"/>
      <c r="P147" s="205"/>
      <c r="Q147" s="206"/>
      <c r="R147" s="206"/>
      <c r="S147" s="206"/>
      <c r="T147" s="206"/>
      <c r="U147" s="207"/>
      <c r="V147" s="208"/>
      <c r="W147" s="207"/>
      <c r="X147" s="207"/>
      <c r="Y147" s="209"/>
      <c r="Z147" s="370" t="str">
        <f t="shared" si="13"/>
        <v/>
      </c>
      <c r="AA147" s="468"/>
      <c r="AC147" s="806">
        <f>_xlfn.IFNA(INDEX('Delegated Wage Grid'!C$14:C$50,MATCH($A147,ListDelegated,0)),0)</f>
        <v>0</v>
      </c>
      <c r="AD147" s="353">
        <f>_xlfn.IFNA(INDEX('Delegated Wage Grid'!D$14:D$50,MATCH($A147,ListDelegated,0)),0)</f>
        <v>0</v>
      </c>
      <c r="AE147" s="353">
        <f>_xlfn.IFNA(INDEX('Delegated Wage Grid'!E$14:E$50,MATCH($A147,ListDelegated,0)),0)</f>
        <v>0</v>
      </c>
      <c r="AF147" s="353">
        <f>_xlfn.IFNA(INDEX('Delegated Wage Grid'!F$14:F$50,MATCH($A147,ListDelegated,0)),0)</f>
        <v>0</v>
      </c>
      <c r="AG147" s="353">
        <f>_xlfn.IFNA(INDEX('Delegated Wage Grid'!G$14:G$50,MATCH($A147,ListDelegated,0)),0)</f>
        <v>0</v>
      </c>
      <c r="AH147" s="353">
        <f>_xlfn.IFNA(INDEX('Delegated Wage Grid'!H$14:H$50,MATCH($A147,ListDelegated,0)),0)</f>
        <v>0</v>
      </c>
      <c r="AI147" s="353">
        <f t="shared" si="14"/>
        <v>0</v>
      </c>
      <c r="AJ147" s="353">
        <f t="shared" si="15"/>
        <v>0</v>
      </c>
    </row>
    <row r="148" spans="1:36" x14ac:dyDescent="0.25">
      <c r="A148" s="978"/>
      <c r="B148" s="245"/>
      <c r="C148" s="847"/>
      <c r="D148" s="189"/>
      <c r="E148" s="918" t="str">
        <f t="shared" si="11"/>
        <v/>
      </c>
      <c r="F148" s="196"/>
      <c r="G148" s="235"/>
      <c r="H148" s="239" t="str">
        <f t="shared" si="12"/>
        <v/>
      </c>
      <c r="I148" s="218"/>
      <c r="J148" s="219"/>
      <c r="K148" s="219"/>
      <c r="L148" s="219"/>
      <c r="M148" s="220"/>
      <c r="N148" s="887"/>
      <c r="O148" s="209"/>
      <c r="P148" s="205"/>
      <c r="Q148" s="206"/>
      <c r="R148" s="206"/>
      <c r="S148" s="206"/>
      <c r="T148" s="206"/>
      <c r="U148" s="207"/>
      <c r="V148" s="208"/>
      <c r="W148" s="207"/>
      <c r="X148" s="207"/>
      <c r="Y148" s="209"/>
      <c r="Z148" s="370" t="str">
        <f t="shared" si="13"/>
        <v/>
      </c>
      <c r="AA148" s="468"/>
      <c r="AC148" s="806">
        <f>_xlfn.IFNA(INDEX('Delegated Wage Grid'!C$14:C$50,MATCH($A148,ListDelegated,0)),0)</f>
        <v>0</v>
      </c>
      <c r="AD148" s="353">
        <f>_xlfn.IFNA(INDEX('Delegated Wage Grid'!D$14:D$50,MATCH($A148,ListDelegated,0)),0)</f>
        <v>0</v>
      </c>
      <c r="AE148" s="353">
        <f>_xlfn.IFNA(INDEX('Delegated Wage Grid'!E$14:E$50,MATCH($A148,ListDelegated,0)),0)</f>
        <v>0</v>
      </c>
      <c r="AF148" s="353">
        <f>_xlfn.IFNA(INDEX('Delegated Wage Grid'!F$14:F$50,MATCH($A148,ListDelegated,0)),0)</f>
        <v>0</v>
      </c>
      <c r="AG148" s="353">
        <f>_xlfn.IFNA(INDEX('Delegated Wage Grid'!G$14:G$50,MATCH($A148,ListDelegated,0)),0)</f>
        <v>0</v>
      </c>
      <c r="AH148" s="353">
        <f>_xlfn.IFNA(INDEX('Delegated Wage Grid'!H$14:H$50,MATCH($A148,ListDelegated,0)),0)</f>
        <v>0</v>
      </c>
      <c r="AI148" s="353">
        <f t="shared" si="14"/>
        <v>0</v>
      </c>
      <c r="AJ148" s="353">
        <f t="shared" si="15"/>
        <v>0</v>
      </c>
    </row>
    <row r="149" spans="1:36" x14ac:dyDescent="0.25">
      <c r="A149" s="978"/>
      <c r="B149" s="245"/>
      <c r="C149" s="847"/>
      <c r="D149" s="189"/>
      <c r="E149" s="918" t="str">
        <f t="shared" si="11"/>
        <v/>
      </c>
      <c r="F149" s="196"/>
      <c r="G149" s="235"/>
      <c r="H149" s="239" t="str">
        <f t="shared" si="12"/>
        <v/>
      </c>
      <c r="I149" s="218"/>
      <c r="J149" s="219"/>
      <c r="K149" s="219"/>
      <c r="L149" s="219"/>
      <c r="M149" s="220"/>
      <c r="N149" s="887"/>
      <c r="O149" s="209"/>
      <c r="P149" s="205"/>
      <c r="Q149" s="206"/>
      <c r="R149" s="206"/>
      <c r="S149" s="206"/>
      <c r="T149" s="206"/>
      <c r="U149" s="207"/>
      <c r="V149" s="208"/>
      <c r="W149" s="207"/>
      <c r="X149" s="207"/>
      <c r="Y149" s="209"/>
      <c r="Z149" s="370" t="str">
        <f t="shared" si="13"/>
        <v/>
      </c>
      <c r="AA149" s="468"/>
      <c r="AC149" s="806">
        <f>_xlfn.IFNA(INDEX('Delegated Wage Grid'!C$14:C$50,MATCH($A149,ListDelegated,0)),0)</f>
        <v>0</v>
      </c>
      <c r="AD149" s="353">
        <f>_xlfn.IFNA(INDEX('Delegated Wage Grid'!D$14:D$50,MATCH($A149,ListDelegated,0)),0)</f>
        <v>0</v>
      </c>
      <c r="AE149" s="353">
        <f>_xlfn.IFNA(INDEX('Delegated Wage Grid'!E$14:E$50,MATCH($A149,ListDelegated,0)),0)</f>
        <v>0</v>
      </c>
      <c r="AF149" s="353">
        <f>_xlfn.IFNA(INDEX('Delegated Wage Grid'!F$14:F$50,MATCH($A149,ListDelegated,0)),0)</f>
        <v>0</v>
      </c>
      <c r="AG149" s="353">
        <f>_xlfn.IFNA(INDEX('Delegated Wage Grid'!G$14:G$50,MATCH($A149,ListDelegated,0)),0)</f>
        <v>0</v>
      </c>
      <c r="AH149" s="353">
        <f>_xlfn.IFNA(INDEX('Delegated Wage Grid'!H$14:H$50,MATCH($A149,ListDelegated,0)),0)</f>
        <v>0</v>
      </c>
      <c r="AI149" s="353">
        <f t="shared" si="14"/>
        <v>0</v>
      </c>
      <c r="AJ149" s="353">
        <f t="shared" si="15"/>
        <v>0</v>
      </c>
    </row>
    <row r="150" spans="1:36" x14ac:dyDescent="0.25">
      <c r="A150" s="978"/>
      <c r="B150" s="245"/>
      <c r="C150" s="847"/>
      <c r="D150" s="189"/>
      <c r="E150" s="918" t="str">
        <f t="shared" si="11"/>
        <v/>
      </c>
      <c r="F150" s="196"/>
      <c r="G150" s="235"/>
      <c r="H150" s="239" t="str">
        <f t="shared" si="12"/>
        <v/>
      </c>
      <c r="I150" s="218"/>
      <c r="J150" s="219"/>
      <c r="K150" s="219"/>
      <c r="L150" s="219"/>
      <c r="M150" s="220"/>
      <c r="N150" s="887"/>
      <c r="O150" s="209"/>
      <c r="P150" s="205"/>
      <c r="Q150" s="206"/>
      <c r="R150" s="206"/>
      <c r="S150" s="206"/>
      <c r="T150" s="206"/>
      <c r="U150" s="207"/>
      <c r="V150" s="208"/>
      <c r="W150" s="207"/>
      <c r="X150" s="207"/>
      <c r="Y150" s="209"/>
      <c r="Z150" s="370" t="str">
        <f t="shared" si="13"/>
        <v/>
      </c>
      <c r="AA150" s="468"/>
      <c r="AC150" s="806">
        <f>_xlfn.IFNA(INDEX('Delegated Wage Grid'!C$14:C$50,MATCH($A150,ListDelegated,0)),0)</f>
        <v>0</v>
      </c>
      <c r="AD150" s="353">
        <f>_xlfn.IFNA(INDEX('Delegated Wage Grid'!D$14:D$50,MATCH($A150,ListDelegated,0)),0)</f>
        <v>0</v>
      </c>
      <c r="AE150" s="353">
        <f>_xlfn.IFNA(INDEX('Delegated Wage Grid'!E$14:E$50,MATCH($A150,ListDelegated,0)),0)</f>
        <v>0</v>
      </c>
      <c r="AF150" s="353">
        <f>_xlfn.IFNA(INDEX('Delegated Wage Grid'!F$14:F$50,MATCH($A150,ListDelegated,0)),0)</f>
        <v>0</v>
      </c>
      <c r="AG150" s="353">
        <f>_xlfn.IFNA(INDEX('Delegated Wage Grid'!G$14:G$50,MATCH($A150,ListDelegated,0)),0)</f>
        <v>0</v>
      </c>
      <c r="AH150" s="353">
        <f>_xlfn.IFNA(INDEX('Delegated Wage Grid'!H$14:H$50,MATCH($A150,ListDelegated,0)),0)</f>
        <v>0</v>
      </c>
      <c r="AI150" s="353">
        <f t="shared" si="14"/>
        <v>0</v>
      </c>
      <c r="AJ150" s="353">
        <f t="shared" si="15"/>
        <v>0</v>
      </c>
    </row>
    <row r="151" spans="1:36" x14ac:dyDescent="0.25">
      <c r="A151" s="978"/>
      <c r="B151" s="245"/>
      <c r="C151" s="847"/>
      <c r="D151" s="189"/>
      <c r="E151" s="918" t="str">
        <f t="shared" si="11"/>
        <v/>
      </c>
      <c r="F151" s="196"/>
      <c r="G151" s="235"/>
      <c r="H151" s="239" t="str">
        <f t="shared" si="12"/>
        <v/>
      </c>
      <c r="I151" s="218"/>
      <c r="J151" s="219"/>
      <c r="K151" s="219"/>
      <c r="L151" s="219"/>
      <c r="M151" s="220"/>
      <c r="N151" s="887"/>
      <c r="O151" s="209"/>
      <c r="P151" s="205"/>
      <c r="Q151" s="206"/>
      <c r="R151" s="206"/>
      <c r="S151" s="206"/>
      <c r="T151" s="206"/>
      <c r="U151" s="207"/>
      <c r="V151" s="208"/>
      <c r="W151" s="207"/>
      <c r="X151" s="207"/>
      <c r="Y151" s="209"/>
      <c r="Z151" s="370" t="str">
        <f t="shared" si="13"/>
        <v/>
      </c>
      <c r="AA151" s="468"/>
      <c r="AC151" s="806">
        <f>_xlfn.IFNA(INDEX('Delegated Wage Grid'!C$14:C$50,MATCH($A151,ListDelegated,0)),0)</f>
        <v>0</v>
      </c>
      <c r="AD151" s="353">
        <f>_xlfn.IFNA(INDEX('Delegated Wage Grid'!D$14:D$50,MATCH($A151,ListDelegated,0)),0)</f>
        <v>0</v>
      </c>
      <c r="AE151" s="353">
        <f>_xlfn.IFNA(INDEX('Delegated Wage Grid'!E$14:E$50,MATCH($A151,ListDelegated,0)),0)</f>
        <v>0</v>
      </c>
      <c r="AF151" s="353">
        <f>_xlfn.IFNA(INDEX('Delegated Wage Grid'!F$14:F$50,MATCH($A151,ListDelegated,0)),0)</f>
        <v>0</v>
      </c>
      <c r="AG151" s="353">
        <f>_xlfn.IFNA(INDEX('Delegated Wage Grid'!G$14:G$50,MATCH($A151,ListDelegated,0)),0)</f>
        <v>0</v>
      </c>
      <c r="AH151" s="353">
        <f>_xlfn.IFNA(INDEX('Delegated Wage Grid'!H$14:H$50,MATCH($A151,ListDelegated,0)),0)</f>
        <v>0</v>
      </c>
      <c r="AI151" s="353">
        <f t="shared" si="14"/>
        <v>0</v>
      </c>
      <c r="AJ151" s="353">
        <f t="shared" si="15"/>
        <v>0</v>
      </c>
    </row>
    <row r="152" spans="1:36" x14ac:dyDescent="0.25">
      <c r="A152" s="978"/>
      <c r="B152" s="245"/>
      <c r="C152" s="847"/>
      <c r="D152" s="189"/>
      <c r="E152" s="918" t="str">
        <f t="shared" si="11"/>
        <v/>
      </c>
      <c r="F152" s="196"/>
      <c r="G152" s="235"/>
      <c r="H152" s="239" t="str">
        <f t="shared" si="12"/>
        <v/>
      </c>
      <c r="I152" s="218"/>
      <c r="J152" s="219"/>
      <c r="K152" s="219"/>
      <c r="L152" s="219"/>
      <c r="M152" s="220"/>
      <c r="N152" s="887"/>
      <c r="O152" s="209"/>
      <c r="P152" s="205"/>
      <c r="Q152" s="206"/>
      <c r="R152" s="206"/>
      <c r="S152" s="206"/>
      <c r="T152" s="206"/>
      <c r="U152" s="207"/>
      <c r="V152" s="208"/>
      <c r="W152" s="207"/>
      <c r="X152" s="207"/>
      <c r="Y152" s="209"/>
      <c r="Z152" s="370" t="str">
        <f t="shared" si="13"/>
        <v/>
      </c>
      <c r="AA152" s="468"/>
      <c r="AC152" s="806">
        <f>_xlfn.IFNA(INDEX('Delegated Wage Grid'!C$14:C$50,MATCH($A152,ListDelegated,0)),0)</f>
        <v>0</v>
      </c>
      <c r="AD152" s="353">
        <f>_xlfn.IFNA(INDEX('Delegated Wage Grid'!D$14:D$50,MATCH($A152,ListDelegated,0)),0)</f>
        <v>0</v>
      </c>
      <c r="AE152" s="353">
        <f>_xlfn.IFNA(INDEX('Delegated Wage Grid'!E$14:E$50,MATCH($A152,ListDelegated,0)),0)</f>
        <v>0</v>
      </c>
      <c r="AF152" s="353">
        <f>_xlfn.IFNA(INDEX('Delegated Wage Grid'!F$14:F$50,MATCH($A152,ListDelegated,0)),0)</f>
        <v>0</v>
      </c>
      <c r="AG152" s="353">
        <f>_xlfn.IFNA(INDEX('Delegated Wage Grid'!G$14:G$50,MATCH($A152,ListDelegated,0)),0)</f>
        <v>0</v>
      </c>
      <c r="AH152" s="353">
        <f>_xlfn.IFNA(INDEX('Delegated Wage Grid'!H$14:H$50,MATCH($A152,ListDelegated,0)),0)</f>
        <v>0</v>
      </c>
      <c r="AI152" s="353">
        <f t="shared" si="14"/>
        <v>0</v>
      </c>
      <c r="AJ152" s="353">
        <f t="shared" si="15"/>
        <v>0</v>
      </c>
    </row>
    <row r="153" spans="1:36" x14ac:dyDescent="0.25">
      <c r="A153" s="978"/>
      <c r="B153" s="245"/>
      <c r="C153" s="847"/>
      <c r="D153" s="189"/>
      <c r="E153" s="918" t="str">
        <f t="shared" si="11"/>
        <v/>
      </c>
      <c r="F153" s="196"/>
      <c r="G153" s="235"/>
      <c r="H153" s="239" t="str">
        <f t="shared" si="12"/>
        <v/>
      </c>
      <c r="I153" s="218"/>
      <c r="J153" s="219"/>
      <c r="K153" s="219"/>
      <c r="L153" s="219"/>
      <c r="M153" s="220"/>
      <c r="N153" s="887"/>
      <c r="O153" s="209"/>
      <c r="P153" s="205"/>
      <c r="Q153" s="206"/>
      <c r="R153" s="206"/>
      <c r="S153" s="206"/>
      <c r="T153" s="206"/>
      <c r="U153" s="207"/>
      <c r="V153" s="208"/>
      <c r="W153" s="207"/>
      <c r="X153" s="207"/>
      <c r="Y153" s="209"/>
      <c r="Z153" s="370" t="str">
        <f t="shared" si="13"/>
        <v/>
      </c>
      <c r="AA153" s="468"/>
      <c r="AC153" s="806">
        <f>_xlfn.IFNA(INDEX('Delegated Wage Grid'!C$14:C$50,MATCH($A153,ListDelegated,0)),0)</f>
        <v>0</v>
      </c>
      <c r="AD153" s="353">
        <f>_xlfn.IFNA(INDEX('Delegated Wage Grid'!D$14:D$50,MATCH($A153,ListDelegated,0)),0)</f>
        <v>0</v>
      </c>
      <c r="AE153" s="353">
        <f>_xlfn.IFNA(INDEX('Delegated Wage Grid'!E$14:E$50,MATCH($A153,ListDelegated,0)),0)</f>
        <v>0</v>
      </c>
      <c r="AF153" s="353">
        <f>_xlfn.IFNA(INDEX('Delegated Wage Grid'!F$14:F$50,MATCH($A153,ListDelegated,0)),0)</f>
        <v>0</v>
      </c>
      <c r="AG153" s="353">
        <f>_xlfn.IFNA(INDEX('Delegated Wage Grid'!G$14:G$50,MATCH($A153,ListDelegated,0)),0)</f>
        <v>0</v>
      </c>
      <c r="AH153" s="353">
        <f>_xlfn.IFNA(INDEX('Delegated Wage Grid'!H$14:H$50,MATCH($A153,ListDelegated,0)),0)</f>
        <v>0</v>
      </c>
      <c r="AI153" s="353">
        <f t="shared" si="14"/>
        <v>0</v>
      </c>
      <c r="AJ153" s="353">
        <f t="shared" si="15"/>
        <v>0</v>
      </c>
    </row>
    <row r="154" spans="1:36" x14ac:dyDescent="0.25">
      <c r="A154" s="978"/>
      <c r="B154" s="245"/>
      <c r="C154" s="847"/>
      <c r="D154" s="189"/>
      <c r="E154" s="918" t="str">
        <f t="shared" si="11"/>
        <v/>
      </c>
      <c r="F154" s="196"/>
      <c r="G154" s="235"/>
      <c r="H154" s="239" t="str">
        <f t="shared" si="12"/>
        <v/>
      </c>
      <c r="I154" s="218"/>
      <c r="J154" s="219"/>
      <c r="K154" s="219"/>
      <c r="L154" s="219"/>
      <c r="M154" s="220"/>
      <c r="N154" s="887"/>
      <c r="O154" s="209"/>
      <c r="P154" s="205"/>
      <c r="Q154" s="206"/>
      <c r="R154" s="206"/>
      <c r="S154" s="206"/>
      <c r="T154" s="206"/>
      <c r="U154" s="207"/>
      <c r="V154" s="208"/>
      <c r="W154" s="207"/>
      <c r="X154" s="207"/>
      <c r="Y154" s="209"/>
      <c r="Z154" s="370" t="str">
        <f t="shared" si="13"/>
        <v/>
      </c>
      <c r="AA154" s="468"/>
      <c r="AC154" s="806">
        <f>_xlfn.IFNA(INDEX('Delegated Wage Grid'!C$14:C$50,MATCH($A154,ListDelegated,0)),0)</f>
        <v>0</v>
      </c>
      <c r="AD154" s="353">
        <f>_xlfn.IFNA(INDEX('Delegated Wage Grid'!D$14:D$50,MATCH($A154,ListDelegated,0)),0)</f>
        <v>0</v>
      </c>
      <c r="AE154" s="353">
        <f>_xlfn.IFNA(INDEX('Delegated Wage Grid'!E$14:E$50,MATCH($A154,ListDelegated,0)),0)</f>
        <v>0</v>
      </c>
      <c r="AF154" s="353">
        <f>_xlfn.IFNA(INDEX('Delegated Wage Grid'!F$14:F$50,MATCH($A154,ListDelegated,0)),0)</f>
        <v>0</v>
      </c>
      <c r="AG154" s="353">
        <f>_xlfn.IFNA(INDEX('Delegated Wage Grid'!G$14:G$50,MATCH($A154,ListDelegated,0)),0)</f>
        <v>0</v>
      </c>
      <c r="AH154" s="353">
        <f>_xlfn.IFNA(INDEX('Delegated Wage Grid'!H$14:H$50,MATCH($A154,ListDelegated,0)),0)</f>
        <v>0</v>
      </c>
      <c r="AI154" s="353">
        <f t="shared" si="14"/>
        <v>0</v>
      </c>
      <c r="AJ154" s="353">
        <f t="shared" si="15"/>
        <v>0</v>
      </c>
    </row>
    <row r="155" spans="1:36" x14ac:dyDescent="0.25">
      <c r="A155" s="978"/>
      <c r="B155" s="245"/>
      <c r="C155" s="847"/>
      <c r="D155" s="189"/>
      <c r="E155" s="918" t="str">
        <f t="shared" si="11"/>
        <v/>
      </c>
      <c r="F155" s="196"/>
      <c r="G155" s="235"/>
      <c r="H155" s="239" t="str">
        <f t="shared" si="12"/>
        <v/>
      </c>
      <c r="I155" s="218"/>
      <c r="J155" s="219"/>
      <c r="K155" s="219"/>
      <c r="L155" s="219"/>
      <c r="M155" s="220"/>
      <c r="N155" s="887"/>
      <c r="O155" s="209"/>
      <c r="P155" s="205"/>
      <c r="Q155" s="206"/>
      <c r="R155" s="206"/>
      <c r="S155" s="206"/>
      <c r="T155" s="206"/>
      <c r="U155" s="207"/>
      <c r="V155" s="208"/>
      <c r="W155" s="207"/>
      <c r="X155" s="207"/>
      <c r="Y155" s="209"/>
      <c r="Z155" s="370" t="str">
        <f t="shared" si="13"/>
        <v/>
      </c>
      <c r="AA155" s="468"/>
      <c r="AC155" s="806">
        <f>_xlfn.IFNA(INDEX('Delegated Wage Grid'!C$14:C$50,MATCH($A155,ListDelegated,0)),0)</f>
        <v>0</v>
      </c>
      <c r="AD155" s="353">
        <f>_xlfn.IFNA(INDEX('Delegated Wage Grid'!D$14:D$50,MATCH($A155,ListDelegated,0)),0)</f>
        <v>0</v>
      </c>
      <c r="AE155" s="353">
        <f>_xlfn.IFNA(INDEX('Delegated Wage Grid'!E$14:E$50,MATCH($A155,ListDelegated,0)),0)</f>
        <v>0</v>
      </c>
      <c r="AF155" s="353">
        <f>_xlfn.IFNA(INDEX('Delegated Wage Grid'!F$14:F$50,MATCH($A155,ListDelegated,0)),0)</f>
        <v>0</v>
      </c>
      <c r="AG155" s="353">
        <f>_xlfn.IFNA(INDEX('Delegated Wage Grid'!G$14:G$50,MATCH($A155,ListDelegated,0)),0)</f>
        <v>0</v>
      </c>
      <c r="AH155" s="353">
        <f>_xlfn.IFNA(INDEX('Delegated Wage Grid'!H$14:H$50,MATCH($A155,ListDelegated,0)),0)</f>
        <v>0</v>
      </c>
      <c r="AI155" s="353">
        <f t="shared" si="14"/>
        <v>0</v>
      </c>
      <c r="AJ155" s="353">
        <f t="shared" si="15"/>
        <v>0</v>
      </c>
    </row>
    <row r="156" spans="1:36" x14ac:dyDescent="0.25">
      <c r="A156" s="978"/>
      <c r="B156" s="245"/>
      <c r="C156" s="847"/>
      <c r="D156" s="189"/>
      <c r="E156" s="918" t="str">
        <f t="shared" si="11"/>
        <v/>
      </c>
      <c r="F156" s="196"/>
      <c r="G156" s="235"/>
      <c r="H156" s="239" t="str">
        <f t="shared" si="12"/>
        <v/>
      </c>
      <c r="I156" s="218"/>
      <c r="J156" s="219"/>
      <c r="K156" s="219"/>
      <c r="L156" s="219"/>
      <c r="M156" s="220"/>
      <c r="N156" s="887"/>
      <c r="O156" s="209"/>
      <c r="P156" s="205"/>
      <c r="Q156" s="206"/>
      <c r="R156" s="206"/>
      <c r="S156" s="206"/>
      <c r="T156" s="206"/>
      <c r="U156" s="207"/>
      <c r="V156" s="208"/>
      <c r="W156" s="207"/>
      <c r="X156" s="207"/>
      <c r="Y156" s="209"/>
      <c r="Z156" s="370" t="str">
        <f t="shared" si="13"/>
        <v/>
      </c>
      <c r="AA156" s="468"/>
      <c r="AC156" s="806">
        <f>_xlfn.IFNA(INDEX('Delegated Wage Grid'!C$14:C$50,MATCH($A156,ListDelegated,0)),0)</f>
        <v>0</v>
      </c>
      <c r="AD156" s="353">
        <f>_xlfn.IFNA(INDEX('Delegated Wage Grid'!D$14:D$50,MATCH($A156,ListDelegated,0)),0)</f>
        <v>0</v>
      </c>
      <c r="AE156" s="353">
        <f>_xlfn.IFNA(INDEX('Delegated Wage Grid'!E$14:E$50,MATCH($A156,ListDelegated,0)),0)</f>
        <v>0</v>
      </c>
      <c r="AF156" s="353">
        <f>_xlfn.IFNA(INDEX('Delegated Wage Grid'!F$14:F$50,MATCH($A156,ListDelegated,0)),0)</f>
        <v>0</v>
      </c>
      <c r="AG156" s="353">
        <f>_xlfn.IFNA(INDEX('Delegated Wage Grid'!G$14:G$50,MATCH($A156,ListDelegated,0)),0)</f>
        <v>0</v>
      </c>
      <c r="AH156" s="353">
        <f>_xlfn.IFNA(INDEX('Delegated Wage Grid'!H$14:H$50,MATCH($A156,ListDelegated,0)),0)</f>
        <v>0</v>
      </c>
      <c r="AI156" s="353">
        <f t="shared" si="14"/>
        <v>0</v>
      </c>
      <c r="AJ156" s="353">
        <f t="shared" si="15"/>
        <v>0</v>
      </c>
    </row>
    <row r="157" spans="1:36" x14ac:dyDescent="0.25">
      <c r="A157" s="978"/>
      <c r="B157" s="245"/>
      <c r="C157" s="847"/>
      <c r="D157" s="189"/>
      <c r="E157" s="918" t="str">
        <f t="shared" si="11"/>
        <v/>
      </c>
      <c r="F157" s="196"/>
      <c r="G157" s="235"/>
      <c r="H157" s="239" t="str">
        <f t="shared" si="12"/>
        <v/>
      </c>
      <c r="I157" s="218"/>
      <c r="J157" s="219"/>
      <c r="K157" s="219"/>
      <c r="L157" s="219"/>
      <c r="M157" s="220"/>
      <c r="N157" s="887"/>
      <c r="O157" s="209"/>
      <c r="P157" s="205"/>
      <c r="Q157" s="206"/>
      <c r="R157" s="206"/>
      <c r="S157" s="206"/>
      <c r="T157" s="206"/>
      <c r="U157" s="207"/>
      <c r="V157" s="208"/>
      <c r="W157" s="207"/>
      <c r="X157" s="207"/>
      <c r="Y157" s="209"/>
      <c r="Z157" s="370" t="str">
        <f t="shared" si="13"/>
        <v/>
      </c>
      <c r="AA157" s="468"/>
      <c r="AC157" s="806">
        <f>_xlfn.IFNA(INDEX('Delegated Wage Grid'!C$14:C$50,MATCH($A157,ListDelegated,0)),0)</f>
        <v>0</v>
      </c>
      <c r="AD157" s="353">
        <f>_xlfn.IFNA(INDEX('Delegated Wage Grid'!D$14:D$50,MATCH($A157,ListDelegated,0)),0)</f>
        <v>0</v>
      </c>
      <c r="AE157" s="353">
        <f>_xlfn.IFNA(INDEX('Delegated Wage Grid'!E$14:E$50,MATCH($A157,ListDelegated,0)),0)</f>
        <v>0</v>
      </c>
      <c r="AF157" s="353">
        <f>_xlfn.IFNA(INDEX('Delegated Wage Grid'!F$14:F$50,MATCH($A157,ListDelegated,0)),0)</f>
        <v>0</v>
      </c>
      <c r="AG157" s="353">
        <f>_xlfn.IFNA(INDEX('Delegated Wage Grid'!G$14:G$50,MATCH($A157,ListDelegated,0)),0)</f>
        <v>0</v>
      </c>
      <c r="AH157" s="353">
        <f>_xlfn.IFNA(INDEX('Delegated Wage Grid'!H$14:H$50,MATCH($A157,ListDelegated,0)),0)</f>
        <v>0</v>
      </c>
      <c r="AI157" s="353">
        <f t="shared" si="14"/>
        <v>0</v>
      </c>
      <c r="AJ157" s="353">
        <f t="shared" si="15"/>
        <v>0</v>
      </c>
    </row>
    <row r="158" spans="1:36" x14ac:dyDescent="0.25">
      <c r="A158" s="978"/>
      <c r="B158" s="245"/>
      <c r="C158" s="847"/>
      <c r="D158" s="189"/>
      <c r="E158" s="918" t="str">
        <f t="shared" si="11"/>
        <v/>
      </c>
      <c r="F158" s="196"/>
      <c r="G158" s="235"/>
      <c r="H158" s="239" t="str">
        <f t="shared" si="12"/>
        <v/>
      </c>
      <c r="I158" s="218"/>
      <c r="J158" s="219"/>
      <c r="K158" s="219"/>
      <c r="L158" s="219"/>
      <c r="M158" s="220"/>
      <c r="N158" s="887"/>
      <c r="O158" s="209"/>
      <c r="P158" s="205"/>
      <c r="Q158" s="206"/>
      <c r="R158" s="206"/>
      <c r="S158" s="206"/>
      <c r="T158" s="206"/>
      <c r="U158" s="207"/>
      <c r="V158" s="208"/>
      <c r="W158" s="207"/>
      <c r="X158" s="207"/>
      <c r="Y158" s="209"/>
      <c r="Z158" s="370" t="str">
        <f t="shared" si="13"/>
        <v/>
      </c>
      <c r="AA158" s="468"/>
      <c r="AC158" s="806">
        <f>_xlfn.IFNA(INDEX('Delegated Wage Grid'!C$14:C$50,MATCH($A158,ListDelegated,0)),0)</f>
        <v>0</v>
      </c>
      <c r="AD158" s="353">
        <f>_xlfn.IFNA(INDEX('Delegated Wage Grid'!D$14:D$50,MATCH($A158,ListDelegated,0)),0)</f>
        <v>0</v>
      </c>
      <c r="AE158" s="353">
        <f>_xlfn.IFNA(INDEX('Delegated Wage Grid'!E$14:E$50,MATCH($A158,ListDelegated,0)),0)</f>
        <v>0</v>
      </c>
      <c r="AF158" s="353">
        <f>_xlfn.IFNA(INDEX('Delegated Wage Grid'!F$14:F$50,MATCH($A158,ListDelegated,0)),0)</f>
        <v>0</v>
      </c>
      <c r="AG158" s="353">
        <f>_xlfn.IFNA(INDEX('Delegated Wage Grid'!G$14:G$50,MATCH($A158,ListDelegated,0)),0)</f>
        <v>0</v>
      </c>
      <c r="AH158" s="353">
        <f>_xlfn.IFNA(INDEX('Delegated Wage Grid'!H$14:H$50,MATCH($A158,ListDelegated,0)),0)</f>
        <v>0</v>
      </c>
      <c r="AI158" s="353">
        <f t="shared" si="14"/>
        <v>0</v>
      </c>
      <c r="AJ158" s="353">
        <f t="shared" si="15"/>
        <v>0</v>
      </c>
    </row>
    <row r="159" spans="1:36" x14ac:dyDescent="0.25">
      <c r="A159" s="978"/>
      <c r="B159" s="245"/>
      <c r="C159" s="847"/>
      <c r="D159" s="189"/>
      <c r="E159" s="918" t="str">
        <f t="shared" si="11"/>
        <v/>
      </c>
      <c r="F159" s="196"/>
      <c r="G159" s="235"/>
      <c r="H159" s="239" t="str">
        <f t="shared" si="12"/>
        <v/>
      </c>
      <c r="I159" s="218"/>
      <c r="J159" s="219"/>
      <c r="K159" s="219"/>
      <c r="L159" s="219"/>
      <c r="M159" s="220"/>
      <c r="N159" s="887"/>
      <c r="O159" s="209"/>
      <c r="P159" s="205"/>
      <c r="Q159" s="206"/>
      <c r="R159" s="206"/>
      <c r="S159" s="206"/>
      <c r="T159" s="206"/>
      <c r="U159" s="207"/>
      <c r="V159" s="208"/>
      <c r="W159" s="207"/>
      <c r="X159" s="207"/>
      <c r="Y159" s="209"/>
      <c r="Z159" s="370" t="str">
        <f t="shared" si="13"/>
        <v/>
      </c>
      <c r="AA159" s="468"/>
      <c r="AC159" s="806">
        <f>_xlfn.IFNA(INDEX('Delegated Wage Grid'!C$14:C$50,MATCH($A159,ListDelegated,0)),0)</f>
        <v>0</v>
      </c>
      <c r="AD159" s="353">
        <f>_xlfn.IFNA(INDEX('Delegated Wage Grid'!D$14:D$50,MATCH($A159,ListDelegated,0)),0)</f>
        <v>0</v>
      </c>
      <c r="AE159" s="353">
        <f>_xlfn.IFNA(INDEX('Delegated Wage Grid'!E$14:E$50,MATCH($A159,ListDelegated,0)),0)</f>
        <v>0</v>
      </c>
      <c r="AF159" s="353">
        <f>_xlfn.IFNA(INDEX('Delegated Wage Grid'!F$14:F$50,MATCH($A159,ListDelegated,0)),0)</f>
        <v>0</v>
      </c>
      <c r="AG159" s="353">
        <f>_xlfn.IFNA(INDEX('Delegated Wage Grid'!G$14:G$50,MATCH($A159,ListDelegated,0)),0)</f>
        <v>0</v>
      </c>
      <c r="AH159" s="353">
        <f>_xlfn.IFNA(INDEX('Delegated Wage Grid'!H$14:H$50,MATCH($A159,ListDelegated,0)),0)</f>
        <v>0</v>
      </c>
      <c r="AI159" s="353">
        <f t="shared" si="14"/>
        <v>0</v>
      </c>
      <c r="AJ159" s="353">
        <f t="shared" si="15"/>
        <v>0</v>
      </c>
    </row>
    <row r="160" spans="1:36" x14ac:dyDescent="0.25">
      <c r="A160" s="978"/>
      <c r="B160" s="245"/>
      <c r="C160" s="847"/>
      <c r="D160" s="189"/>
      <c r="E160" s="918" t="str">
        <f t="shared" si="11"/>
        <v/>
      </c>
      <c r="F160" s="196"/>
      <c r="G160" s="235"/>
      <c r="H160" s="239" t="str">
        <f t="shared" si="12"/>
        <v/>
      </c>
      <c r="I160" s="218"/>
      <c r="J160" s="219"/>
      <c r="K160" s="219"/>
      <c r="L160" s="219"/>
      <c r="M160" s="220"/>
      <c r="N160" s="887"/>
      <c r="O160" s="209"/>
      <c r="P160" s="205"/>
      <c r="Q160" s="206"/>
      <c r="R160" s="206"/>
      <c r="S160" s="206"/>
      <c r="T160" s="206"/>
      <c r="U160" s="207"/>
      <c r="V160" s="208"/>
      <c r="W160" s="207"/>
      <c r="X160" s="207"/>
      <c r="Y160" s="209"/>
      <c r="Z160" s="370" t="str">
        <f t="shared" si="13"/>
        <v/>
      </c>
      <c r="AA160" s="468"/>
      <c r="AC160" s="806">
        <f>_xlfn.IFNA(INDEX('Delegated Wage Grid'!C$14:C$50,MATCH($A160,ListDelegated,0)),0)</f>
        <v>0</v>
      </c>
      <c r="AD160" s="353">
        <f>_xlfn.IFNA(INDEX('Delegated Wage Grid'!D$14:D$50,MATCH($A160,ListDelegated,0)),0)</f>
        <v>0</v>
      </c>
      <c r="AE160" s="353">
        <f>_xlfn.IFNA(INDEX('Delegated Wage Grid'!E$14:E$50,MATCH($A160,ListDelegated,0)),0)</f>
        <v>0</v>
      </c>
      <c r="AF160" s="353">
        <f>_xlfn.IFNA(INDEX('Delegated Wage Grid'!F$14:F$50,MATCH($A160,ListDelegated,0)),0)</f>
        <v>0</v>
      </c>
      <c r="AG160" s="353">
        <f>_xlfn.IFNA(INDEX('Delegated Wage Grid'!G$14:G$50,MATCH($A160,ListDelegated,0)),0)</f>
        <v>0</v>
      </c>
      <c r="AH160" s="353">
        <f>_xlfn.IFNA(INDEX('Delegated Wage Grid'!H$14:H$50,MATCH($A160,ListDelegated,0)),0)</f>
        <v>0</v>
      </c>
      <c r="AI160" s="353">
        <f t="shared" si="14"/>
        <v>0</v>
      </c>
      <c r="AJ160" s="353">
        <f t="shared" si="15"/>
        <v>0</v>
      </c>
    </row>
    <row r="161" spans="1:36" x14ac:dyDescent="0.25">
      <c r="A161" s="978"/>
      <c r="B161" s="245"/>
      <c r="C161" s="847"/>
      <c r="D161" s="189"/>
      <c r="E161" s="918" t="str">
        <f t="shared" si="11"/>
        <v/>
      </c>
      <c r="F161" s="196"/>
      <c r="G161" s="235"/>
      <c r="H161" s="239" t="str">
        <f t="shared" si="12"/>
        <v/>
      </c>
      <c r="I161" s="218"/>
      <c r="J161" s="219"/>
      <c r="K161" s="219"/>
      <c r="L161" s="219"/>
      <c r="M161" s="220"/>
      <c r="N161" s="887"/>
      <c r="O161" s="209"/>
      <c r="P161" s="205"/>
      <c r="Q161" s="206"/>
      <c r="R161" s="206"/>
      <c r="S161" s="206"/>
      <c r="T161" s="206"/>
      <c r="U161" s="207"/>
      <c r="V161" s="208"/>
      <c r="W161" s="207"/>
      <c r="X161" s="207"/>
      <c r="Y161" s="209"/>
      <c r="Z161" s="370" t="str">
        <f t="shared" si="13"/>
        <v/>
      </c>
      <c r="AA161" s="468"/>
      <c r="AC161" s="806">
        <f>_xlfn.IFNA(INDEX('Delegated Wage Grid'!C$14:C$50,MATCH($A161,ListDelegated,0)),0)</f>
        <v>0</v>
      </c>
      <c r="AD161" s="353">
        <f>_xlfn.IFNA(INDEX('Delegated Wage Grid'!D$14:D$50,MATCH($A161,ListDelegated,0)),0)</f>
        <v>0</v>
      </c>
      <c r="AE161" s="353">
        <f>_xlfn.IFNA(INDEX('Delegated Wage Grid'!E$14:E$50,MATCH($A161,ListDelegated,0)),0)</f>
        <v>0</v>
      </c>
      <c r="AF161" s="353">
        <f>_xlfn.IFNA(INDEX('Delegated Wage Grid'!F$14:F$50,MATCH($A161,ListDelegated,0)),0)</f>
        <v>0</v>
      </c>
      <c r="AG161" s="353">
        <f>_xlfn.IFNA(INDEX('Delegated Wage Grid'!G$14:G$50,MATCH($A161,ListDelegated,0)),0)</f>
        <v>0</v>
      </c>
      <c r="AH161" s="353">
        <f>_xlfn.IFNA(INDEX('Delegated Wage Grid'!H$14:H$50,MATCH($A161,ListDelegated,0)),0)</f>
        <v>0</v>
      </c>
      <c r="AI161" s="353">
        <f t="shared" si="14"/>
        <v>0</v>
      </c>
      <c r="AJ161" s="353">
        <f t="shared" si="15"/>
        <v>0</v>
      </c>
    </row>
    <row r="162" spans="1:36" x14ac:dyDescent="0.25">
      <c r="A162" s="978"/>
      <c r="B162" s="245"/>
      <c r="C162" s="847"/>
      <c r="D162" s="189"/>
      <c r="E162" s="918" t="str">
        <f t="shared" si="11"/>
        <v/>
      </c>
      <c r="F162" s="196"/>
      <c r="G162" s="235"/>
      <c r="H162" s="239" t="str">
        <f t="shared" si="12"/>
        <v/>
      </c>
      <c r="I162" s="218"/>
      <c r="J162" s="219"/>
      <c r="K162" s="219"/>
      <c r="L162" s="219"/>
      <c r="M162" s="220"/>
      <c r="N162" s="887"/>
      <c r="O162" s="209"/>
      <c r="P162" s="205"/>
      <c r="Q162" s="206"/>
      <c r="R162" s="206"/>
      <c r="S162" s="206"/>
      <c r="T162" s="206"/>
      <c r="U162" s="207"/>
      <c r="V162" s="208"/>
      <c r="W162" s="207"/>
      <c r="X162" s="207"/>
      <c r="Y162" s="209"/>
      <c r="Z162" s="370" t="str">
        <f t="shared" si="13"/>
        <v/>
      </c>
      <c r="AA162" s="468"/>
      <c r="AC162" s="806">
        <f>_xlfn.IFNA(INDEX('Delegated Wage Grid'!C$14:C$50,MATCH($A162,ListDelegated,0)),0)</f>
        <v>0</v>
      </c>
      <c r="AD162" s="353">
        <f>_xlfn.IFNA(INDEX('Delegated Wage Grid'!D$14:D$50,MATCH($A162,ListDelegated,0)),0)</f>
        <v>0</v>
      </c>
      <c r="AE162" s="353">
        <f>_xlfn.IFNA(INDEX('Delegated Wage Grid'!E$14:E$50,MATCH($A162,ListDelegated,0)),0)</f>
        <v>0</v>
      </c>
      <c r="AF162" s="353">
        <f>_xlfn.IFNA(INDEX('Delegated Wage Grid'!F$14:F$50,MATCH($A162,ListDelegated,0)),0)</f>
        <v>0</v>
      </c>
      <c r="AG162" s="353">
        <f>_xlfn.IFNA(INDEX('Delegated Wage Grid'!G$14:G$50,MATCH($A162,ListDelegated,0)),0)</f>
        <v>0</v>
      </c>
      <c r="AH162" s="353">
        <f>_xlfn.IFNA(INDEX('Delegated Wage Grid'!H$14:H$50,MATCH($A162,ListDelegated,0)),0)</f>
        <v>0</v>
      </c>
      <c r="AI162" s="353">
        <f t="shared" si="14"/>
        <v>0</v>
      </c>
      <c r="AJ162" s="353">
        <f t="shared" si="15"/>
        <v>0</v>
      </c>
    </row>
    <row r="163" spans="1:36" x14ac:dyDescent="0.25">
      <c r="A163" s="978"/>
      <c r="B163" s="245"/>
      <c r="C163" s="847"/>
      <c r="D163" s="189"/>
      <c r="E163" s="918" t="str">
        <f t="shared" si="11"/>
        <v/>
      </c>
      <c r="F163" s="196"/>
      <c r="G163" s="235"/>
      <c r="H163" s="239" t="str">
        <f t="shared" si="12"/>
        <v/>
      </c>
      <c r="I163" s="218"/>
      <c r="J163" s="219"/>
      <c r="K163" s="219"/>
      <c r="L163" s="219"/>
      <c r="M163" s="220"/>
      <c r="N163" s="887"/>
      <c r="O163" s="209"/>
      <c r="P163" s="205"/>
      <c r="Q163" s="206"/>
      <c r="R163" s="206"/>
      <c r="S163" s="206"/>
      <c r="T163" s="206"/>
      <c r="U163" s="207"/>
      <c r="V163" s="208"/>
      <c r="W163" s="207"/>
      <c r="X163" s="207"/>
      <c r="Y163" s="209"/>
      <c r="Z163" s="370" t="str">
        <f t="shared" si="13"/>
        <v/>
      </c>
      <c r="AA163" s="468"/>
      <c r="AC163" s="806">
        <f>_xlfn.IFNA(INDEX('Delegated Wage Grid'!C$14:C$50,MATCH($A163,ListDelegated,0)),0)</f>
        <v>0</v>
      </c>
      <c r="AD163" s="353">
        <f>_xlfn.IFNA(INDEX('Delegated Wage Grid'!D$14:D$50,MATCH($A163,ListDelegated,0)),0)</f>
        <v>0</v>
      </c>
      <c r="AE163" s="353">
        <f>_xlfn.IFNA(INDEX('Delegated Wage Grid'!E$14:E$50,MATCH($A163,ListDelegated,0)),0)</f>
        <v>0</v>
      </c>
      <c r="AF163" s="353">
        <f>_xlfn.IFNA(INDEX('Delegated Wage Grid'!F$14:F$50,MATCH($A163,ListDelegated,0)),0)</f>
        <v>0</v>
      </c>
      <c r="AG163" s="353">
        <f>_xlfn.IFNA(INDEX('Delegated Wage Grid'!G$14:G$50,MATCH($A163,ListDelegated,0)),0)</f>
        <v>0</v>
      </c>
      <c r="AH163" s="353">
        <f>_xlfn.IFNA(INDEX('Delegated Wage Grid'!H$14:H$50,MATCH($A163,ListDelegated,0)),0)</f>
        <v>0</v>
      </c>
      <c r="AI163" s="353">
        <f t="shared" si="14"/>
        <v>0</v>
      </c>
      <c r="AJ163" s="353">
        <f t="shared" si="15"/>
        <v>0</v>
      </c>
    </row>
    <row r="164" spans="1:36" x14ac:dyDescent="0.25">
      <c r="A164" s="978"/>
      <c r="B164" s="245"/>
      <c r="C164" s="847"/>
      <c r="D164" s="189"/>
      <c r="E164" s="918" t="str">
        <f t="shared" si="11"/>
        <v/>
      </c>
      <c r="F164" s="196"/>
      <c r="G164" s="235"/>
      <c r="H164" s="239" t="str">
        <f t="shared" si="12"/>
        <v/>
      </c>
      <c r="I164" s="218"/>
      <c r="J164" s="219"/>
      <c r="K164" s="219"/>
      <c r="L164" s="219"/>
      <c r="M164" s="220"/>
      <c r="N164" s="887"/>
      <c r="O164" s="209"/>
      <c r="P164" s="205"/>
      <c r="Q164" s="206"/>
      <c r="R164" s="206"/>
      <c r="S164" s="206"/>
      <c r="T164" s="206"/>
      <c r="U164" s="207"/>
      <c r="V164" s="208"/>
      <c r="W164" s="207"/>
      <c r="X164" s="207"/>
      <c r="Y164" s="209"/>
      <c r="Z164" s="370" t="str">
        <f t="shared" si="13"/>
        <v/>
      </c>
      <c r="AA164" s="468"/>
      <c r="AC164" s="806">
        <f>_xlfn.IFNA(INDEX('Delegated Wage Grid'!C$14:C$50,MATCH($A164,ListDelegated,0)),0)</f>
        <v>0</v>
      </c>
      <c r="AD164" s="353">
        <f>_xlfn.IFNA(INDEX('Delegated Wage Grid'!D$14:D$50,MATCH($A164,ListDelegated,0)),0)</f>
        <v>0</v>
      </c>
      <c r="AE164" s="353">
        <f>_xlfn.IFNA(INDEX('Delegated Wage Grid'!E$14:E$50,MATCH($A164,ListDelegated,0)),0)</f>
        <v>0</v>
      </c>
      <c r="AF164" s="353">
        <f>_xlfn.IFNA(INDEX('Delegated Wage Grid'!F$14:F$50,MATCH($A164,ListDelegated,0)),0)</f>
        <v>0</v>
      </c>
      <c r="AG164" s="353">
        <f>_xlfn.IFNA(INDEX('Delegated Wage Grid'!G$14:G$50,MATCH($A164,ListDelegated,0)),0)</f>
        <v>0</v>
      </c>
      <c r="AH164" s="353">
        <f>_xlfn.IFNA(INDEX('Delegated Wage Grid'!H$14:H$50,MATCH($A164,ListDelegated,0)),0)</f>
        <v>0</v>
      </c>
      <c r="AI164" s="353">
        <f t="shared" si="14"/>
        <v>0</v>
      </c>
      <c r="AJ164" s="353">
        <f t="shared" si="15"/>
        <v>0</v>
      </c>
    </row>
    <row r="165" spans="1:36" x14ac:dyDescent="0.25">
      <c r="A165" s="978"/>
      <c r="B165" s="245"/>
      <c r="C165" s="847"/>
      <c r="D165" s="189"/>
      <c r="E165" s="918" t="str">
        <f t="shared" si="11"/>
        <v/>
      </c>
      <c r="F165" s="196"/>
      <c r="G165" s="235"/>
      <c r="H165" s="239" t="str">
        <f t="shared" si="12"/>
        <v/>
      </c>
      <c r="I165" s="218"/>
      <c r="J165" s="219"/>
      <c r="K165" s="219"/>
      <c r="L165" s="219"/>
      <c r="M165" s="220"/>
      <c r="N165" s="887"/>
      <c r="O165" s="209"/>
      <c r="P165" s="205"/>
      <c r="Q165" s="206"/>
      <c r="R165" s="206"/>
      <c r="S165" s="206"/>
      <c r="T165" s="206"/>
      <c r="U165" s="207"/>
      <c r="V165" s="208"/>
      <c r="W165" s="207"/>
      <c r="X165" s="207"/>
      <c r="Y165" s="209"/>
      <c r="Z165" s="370" t="str">
        <f t="shared" si="13"/>
        <v/>
      </c>
      <c r="AA165" s="468"/>
      <c r="AC165" s="806">
        <f>_xlfn.IFNA(INDEX('Delegated Wage Grid'!C$14:C$50,MATCH($A165,ListDelegated,0)),0)</f>
        <v>0</v>
      </c>
      <c r="AD165" s="353">
        <f>_xlfn.IFNA(INDEX('Delegated Wage Grid'!D$14:D$50,MATCH($A165,ListDelegated,0)),0)</f>
        <v>0</v>
      </c>
      <c r="AE165" s="353">
        <f>_xlfn.IFNA(INDEX('Delegated Wage Grid'!E$14:E$50,MATCH($A165,ListDelegated,0)),0)</f>
        <v>0</v>
      </c>
      <c r="AF165" s="353">
        <f>_xlfn.IFNA(INDEX('Delegated Wage Grid'!F$14:F$50,MATCH($A165,ListDelegated,0)),0)</f>
        <v>0</v>
      </c>
      <c r="AG165" s="353">
        <f>_xlfn.IFNA(INDEX('Delegated Wage Grid'!G$14:G$50,MATCH($A165,ListDelegated,0)),0)</f>
        <v>0</v>
      </c>
      <c r="AH165" s="353">
        <f>_xlfn.IFNA(INDEX('Delegated Wage Grid'!H$14:H$50,MATCH($A165,ListDelegated,0)),0)</f>
        <v>0</v>
      </c>
      <c r="AI165" s="353">
        <f t="shared" si="14"/>
        <v>0</v>
      </c>
      <c r="AJ165" s="353">
        <f t="shared" si="15"/>
        <v>0</v>
      </c>
    </row>
    <row r="166" spans="1:36" x14ac:dyDescent="0.25">
      <c r="A166" s="978"/>
      <c r="B166" s="245"/>
      <c r="C166" s="847"/>
      <c r="D166" s="189"/>
      <c r="E166" s="918" t="str">
        <f t="shared" si="11"/>
        <v/>
      </c>
      <c r="F166" s="196"/>
      <c r="G166" s="235"/>
      <c r="H166" s="239" t="str">
        <f t="shared" si="12"/>
        <v/>
      </c>
      <c r="I166" s="218"/>
      <c r="J166" s="219"/>
      <c r="K166" s="219"/>
      <c r="L166" s="219"/>
      <c r="M166" s="220"/>
      <c r="N166" s="887"/>
      <c r="O166" s="209"/>
      <c r="P166" s="205"/>
      <c r="Q166" s="206"/>
      <c r="R166" s="206"/>
      <c r="S166" s="206"/>
      <c r="T166" s="206"/>
      <c r="U166" s="207"/>
      <c r="V166" s="208"/>
      <c r="W166" s="207"/>
      <c r="X166" s="207"/>
      <c r="Y166" s="209"/>
      <c r="Z166" s="370" t="str">
        <f t="shared" si="13"/>
        <v/>
      </c>
      <c r="AA166" s="468"/>
      <c r="AC166" s="806">
        <f>_xlfn.IFNA(INDEX('Delegated Wage Grid'!C$14:C$50,MATCH($A166,ListDelegated,0)),0)</f>
        <v>0</v>
      </c>
      <c r="AD166" s="353">
        <f>_xlfn.IFNA(INDEX('Delegated Wage Grid'!D$14:D$50,MATCH($A166,ListDelegated,0)),0)</f>
        <v>0</v>
      </c>
      <c r="AE166" s="353">
        <f>_xlfn.IFNA(INDEX('Delegated Wage Grid'!E$14:E$50,MATCH($A166,ListDelegated,0)),0)</f>
        <v>0</v>
      </c>
      <c r="AF166" s="353">
        <f>_xlfn.IFNA(INDEX('Delegated Wage Grid'!F$14:F$50,MATCH($A166,ListDelegated,0)),0)</f>
        <v>0</v>
      </c>
      <c r="AG166" s="353">
        <f>_xlfn.IFNA(INDEX('Delegated Wage Grid'!G$14:G$50,MATCH($A166,ListDelegated,0)),0)</f>
        <v>0</v>
      </c>
      <c r="AH166" s="353">
        <f>_xlfn.IFNA(INDEX('Delegated Wage Grid'!H$14:H$50,MATCH($A166,ListDelegated,0)),0)</f>
        <v>0</v>
      </c>
      <c r="AI166" s="353">
        <f t="shared" si="14"/>
        <v>0</v>
      </c>
      <c r="AJ166" s="353">
        <f t="shared" si="15"/>
        <v>0</v>
      </c>
    </row>
    <row r="167" spans="1:36" x14ac:dyDescent="0.25">
      <c r="A167" s="978"/>
      <c r="B167" s="245"/>
      <c r="C167" s="847"/>
      <c r="D167" s="189"/>
      <c r="E167" s="918" t="str">
        <f t="shared" si="11"/>
        <v/>
      </c>
      <c r="F167" s="196"/>
      <c r="G167" s="235"/>
      <c r="H167" s="239" t="str">
        <f t="shared" si="12"/>
        <v/>
      </c>
      <c r="I167" s="218"/>
      <c r="J167" s="219"/>
      <c r="K167" s="219"/>
      <c r="L167" s="219"/>
      <c r="M167" s="220"/>
      <c r="N167" s="887"/>
      <c r="O167" s="209"/>
      <c r="P167" s="205"/>
      <c r="Q167" s="206"/>
      <c r="R167" s="206"/>
      <c r="S167" s="206"/>
      <c r="T167" s="206"/>
      <c r="U167" s="207"/>
      <c r="V167" s="208"/>
      <c r="W167" s="207"/>
      <c r="X167" s="207"/>
      <c r="Y167" s="209"/>
      <c r="Z167" s="370" t="str">
        <f t="shared" si="13"/>
        <v/>
      </c>
      <c r="AA167" s="468"/>
      <c r="AC167" s="806">
        <f>_xlfn.IFNA(INDEX('Delegated Wage Grid'!C$14:C$50,MATCH($A167,ListDelegated,0)),0)</f>
        <v>0</v>
      </c>
      <c r="AD167" s="353">
        <f>_xlfn.IFNA(INDEX('Delegated Wage Grid'!D$14:D$50,MATCH($A167,ListDelegated,0)),0)</f>
        <v>0</v>
      </c>
      <c r="AE167" s="353">
        <f>_xlfn.IFNA(INDEX('Delegated Wage Grid'!E$14:E$50,MATCH($A167,ListDelegated,0)),0)</f>
        <v>0</v>
      </c>
      <c r="AF167" s="353">
        <f>_xlfn.IFNA(INDEX('Delegated Wage Grid'!F$14:F$50,MATCH($A167,ListDelegated,0)),0)</f>
        <v>0</v>
      </c>
      <c r="AG167" s="353">
        <f>_xlfn.IFNA(INDEX('Delegated Wage Grid'!G$14:G$50,MATCH($A167,ListDelegated,0)),0)</f>
        <v>0</v>
      </c>
      <c r="AH167" s="353">
        <f>_xlfn.IFNA(INDEX('Delegated Wage Grid'!H$14:H$50,MATCH($A167,ListDelegated,0)),0)</f>
        <v>0</v>
      </c>
      <c r="AI167" s="353">
        <f t="shared" si="14"/>
        <v>0</v>
      </c>
      <c r="AJ167" s="353">
        <f t="shared" si="15"/>
        <v>0</v>
      </c>
    </row>
    <row r="168" spans="1:36" x14ac:dyDescent="0.25">
      <c r="A168" s="978"/>
      <c r="B168" s="245"/>
      <c r="C168" s="847"/>
      <c r="D168" s="189"/>
      <c r="E168" s="918" t="str">
        <f t="shared" si="11"/>
        <v/>
      </c>
      <c r="F168" s="196"/>
      <c r="G168" s="235"/>
      <c r="H168" s="239" t="str">
        <f t="shared" si="12"/>
        <v/>
      </c>
      <c r="I168" s="218"/>
      <c r="J168" s="219"/>
      <c r="K168" s="219"/>
      <c r="L168" s="219"/>
      <c r="M168" s="220"/>
      <c r="N168" s="887"/>
      <c r="O168" s="209"/>
      <c r="P168" s="205"/>
      <c r="Q168" s="206"/>
      <c r="R168" s="206"/>
      <c r="S168" s="206"/>
      <c r="T168" s="206"/>
      <c r="U168" s="207"/>
      <c r="V168" s="208"/>
      <c r="W168" s="207"/>
      <c r="X168" s="207"/>
      <c r="Y168" s="209"/>
      <c r="Z168" s="370" t="str">
        <f t="shared" si="13"/>
        <v/>
      </c>
      <c r="AA168" s="468"/>
      <c r="AC168" s="806">
        <f>_xlfn.IFNA(INDEX('Delegated Wage Grid'!C$14:C$50,MATCH($A168,ListDelegated,0)),0)</f>
        <v>0</v>
      </c>
      <c r="AD168" s="353">
        <f>_xlfn.IFNA(INDEX('Delegated Wage Grid'!D$14:D$50,MATCH($A168,ListDelegated,0)),0)</f>
        <v>0</v>
      </c>
      <c r="AE168" s="353">
        <f>_xlfn.IFNA(INDEX('Delegated Wage Grid'!E$14:E$50,MATCH($A168,ListDelegated,0)),0)</f>
        <v>0</v>
      </c>
      <c r="AF168" s="353">
        <f>_xlfn.IFNA(INDEX('Delegated Wage Grid'!F$14:F$50,MATCH($A168,ListDelegated,0)),0)</f>
        <v>0</v>
      </c>
      <c r="AG168" s="353">
        <f>_xlfn.IFNA(INDEX('Delegated Wage Grid'!G$14:G$50,MATCH($A168,ListDelegated,0)),0)</f>
        <v>0</v>
      </c>
      <c r="AH168" s="353">
        <f>_xlfn.IFNA(INDEX('Delegated Wage Grid'!H$14:H$50,MATCH($A168,ListDelegated,0)),0)</f>
        <v>0</v>
      </c>
      <c r="AI168" s="353">
        <f t="shared" si="14"/>
        <v>0</v>
      </c>
      <c r="AJ168" s="353">
        <f t="shared" si="15"/>
        <v>0</v>
      </c>
    </row>
    <row r="169" spans="1:36" x14ac:dyDescent="0.25">
      <c r="A169" s="978"/>
      <c r="B169" s="245"/>
      <c r="C169" s="847"/>
      <c r="D169" s="189"/>
      <c r="E169" s="918" t="str">
        <f t="shared" si="11"/>
        <v/>
      </c>
      <c r="F169" s="196"/>
      <c r="G169" s="235"/>
      <c r="H169" s="239" t="str">
        <f t="shared" si="12"/>
        <v/>
      </c>
      <c r="I169" s="218"/>
      <c r="J169" s="219"/>
      <c r="K169" s="219"/>
      <c r="L169" s="219"/>
      <c r="M169" s="220"/>
      <c r="N169" s="887"/>
      <c r="O169" s="209"/>
      <c r="P169" s="205"/>
      <c r="Q169" s="206"/>
      <c r="R169" s="206"/>
      <c r="S169" s="206"/>
      <c r="T169" s="206"/>
      <c r="U169" s="207"/>
      <c r="V169" s="208"/>
      <c r="W169" s="207"/>
      <c r="X169" s="207"/>
      <c r="Y169" s="209"/>
      <c r="Z169" s="370" t="str">
        <f t="shared" si="13"/>
        <v/>
      </c>
      <c r="AA169" s="468"/>
      <c r="AC169" s="806">
        <f>_xlfn.IFNA(INDEX('Delegated Wage Grid'!C$14:C$50,MATCH($A169,ListDelegated,0)),0)</f>
        <v>0</v>
      </c>
      <c r="AD169" s="353">
        <f>_xlfn.IFNA(INDEX('Delegated Wage Grid'!D$14:D$50,MATCH($A169,ListDelegated,0)),0)</f>
        <v>0</v>
      </c>
      <c r="AE169" s="353">
        <f>_xlfn.IFNA(INDEX('Delegated Wage Grid'!E$14:E$50,MATCH($A169,ListDelegated,0)),0)</f>
        <v>0</v>
      </c>
      <c r="AF169" s="353">
        <f>_xlfn.IFNA(INDEX('Delegated Wage Grid'!F$14:F$50,MATCH($A169,ListDelegated,0)),0)</f>
        <v>0</v>
      </c>
      <c r="AG169" s="353">
        <f>_xlfn.IFNA(INDEX('Delegated Wage Grid'!G$14:G$50,MATCH($A169,ListDelegated,0)),0)</f>
        <v>0</v>
      </c>
      <c r="AH169" s="353">
        <f>_xlfn.IFNA(INDEX('Delegated Wage Grid'!H$14:H$50,MATCH($A169,ListDelegated,0)),0)</f>
        <v>0</v>
      </c>
      <c r="AI169" s="353">
        <f t="shared" si="14"/>
        <v>0</v>
      </c>
      <c r="AJ169" s="353">
        <f t="shared" si="15"/>
        <v>0</v>
      </c>
    </row>
    <row r="170" spans="1:36" x14ac:dyDescent="0.25">
      <c r="A170" s="978"/>
      <c r="B170" s="245"/>
      <c r="C170" s="847"/>
      <c r="D170" s="189"/>
      <c r="E170" s="918" t="str">
        <f t="shared" si="11"/>
        <v/>
      </c>
      <c r="F170" s="196"/>
      <c r="G170" s="235"/>
      <c r="H170" s="239" t="str">
        <f t="shared" si="12"/>
        <v/>
      </c>
      <c r="I170" s="218"/>
      <c r="J170" s="219"/>
      <c r="K170" s="219"/>
      <c r="L170" s="219"/>
      <c r="M170" s="220"/>
      <c r="N170" s="887"/>
      <c r="O170" s="209"/>
      <c r="P170" s="205"/>
      <c r="Q170" s="206"/>
      <c r="R170" s="206"/>
      <c r="S170" s="206"/>
      <c r="T170" s="206"/>
      <c r="U170" s="207"/>
      <c r="V170" s="208"/>
      <c r="W170" s="207"/>
      <c r="X170" s="207"/>
      <c r="Y170" s="209"/>
      <c r="Z170" s="370" t="str">
        <f t="shared" si="13"/>
        <v/>
      </c>
      <c r="AA170" s="468"/>
      <c r="AC170" s="806">
        <f>_xlfn.IFNA(INDEX('Delegated Wage Grid'!C$14:C$50,MATCH($A170,ListDelegated,0)),0)</f>
        <v>0</v>
      </c>
      <c r="AD170" s="353">
        <f>_xlfn.IFNA(INDEX('Delegated Wage Grid'!D$14:D$50,MATCH($A170,ListDelegated,0)),0)</f>
        <v>0</v>
      </c>
      <c r="AE170" s="353">
        <f>_xlfn.IFNA(INDEX('Delegated Wage Grid'!E$14:E$50,MATCH($A170,ListDelegated,0)),0)</f>
        <v>0</v>
      </c>
      <c r="AF170" s="353">
        <f>_xlfn.IFNA(INDEX('Delegated Wage Grid'!F$14:F$50,MATCH($A170,ListDelegated,0)),0)</f>
        <v>0</v>
      </c>
      <c r="AG170" s="353">
        <f>_xlfn.IFNA(INDEX('Delegated Wage Grid'!G$14:G$50,MATCH($A170,ListDelegated,0)),0)</f>
        <v>0</v>
      </c>
      <c r="AH170" s="353">
        <f>_xlfn.IFNA(INDEX('Delegated Wage Grid'!H$14:H$50,MATCH($A170,ListDelegated,0)),0)</f>
        <v>0</v>
      </c>
      <c r="AI170" s="353">
        <f t="shared" si="14"/>
        <v>0</v>
      </c>
      <c r="AJ170" s="353">
        <f t="shared" si="15"/>
        <v>0</v>
      </c>
    </row>
    <row r="171" spans="1:36" x14ac:dyDescent="0.25">
      <c r="A171" s="978"/>
      <c r="B171" s="245"/>
      <c r="C171" s="847"/>
      <c r="D171" s="189"/>
      <c r="E171" s="918" t="str">
        <f t="shared" si="11"/>
        <v/>
      </c>
      <c r="F171" s="196"/>
      <c r="G171" s="235"/>
      <c r="H171" s="239" t="str">
        <f t="shared" si="12"/>
        <v/>
      </c>
      <c r="I171" s="218"/>
      <c r="J171" s="219"/>
      <c r="K171" s="219"/>
      <c r="L171" s="219"/>
      <c r="M171" s="220"/>
      <c r="N171" s="887"/>
      <c r="O171" s="209"/>
      <c r="P171" s="205"/>
      <c r="Q171" s="206"/>
      <c r="R171" s="206"/>
      <c r="S171" s="206"/>
      <c r="T171" s="206"/>
      <c r="U171" s="207"/>
      <c r="V171" s="208"/>
      <c r="W171" s="207"/>
      <c r="X171" s="207"/>
      <c r="Y171" s="209"/>
      <c r="Z171" s="370" t="str">
        <f t="shared" si="13"/>
        <v/>
      </c>
      <c r="AA171" s="468"/>
      <c r="AC171" s="806">
        <f>_xlfn.IFNA(INDEX('Delegated Wage Grid'!C$14:C$50,MATCH($A171,ListDelegated,0)),0)</f>
        <v>0</v>
      </c>
      <c r="AD171" s="353">
        <f>_xlfn.IFNA(INDEX('Delegated Wage Grid'!D$14:D$50,MATCH($A171,ListDelegated,0)),0)</f>
        <v>0</v>
      </c>
      <c r="AE171" s="353">
        <f>_xlfn.IFNA(INDEX('Delegated Wage Grid'!E$14:E$50,MATCH($A171,ListDelegated,0)),0)</f>
        <v>0</v>
      </c>
      <c r="AF171" s="353">
        <f>_xlfn.IFNA(INDEX('Delegated Wage Grid'!F$14:F$50,MATCH($A171,ListDelegated,0)),0)</f>
        <v>0</v>
      </c>
      <c r="AG171" s="353">
        <f>_xlfn.IFNA(INDEX('Delegated Wage Grid'!G$14:G$50,MATCH($A171,ListDelegated,0)),0)</f>
        <v>0</v>
      </c>
      <c r="AH171" s="353">
        <f>_xlfn.IFNA(INDEX('Delegated Wage Grid'!H$14:H$50,MATCH($A171,ListDelegated,0)),0)</f>
        <v>0</v>
      </c>
      <c r="AI171" s="353">
        <f t="shared" si="14"/>
        <v>0</v>
      </c>
      <c r="AJ171" s="353">
        <f t="shared" si="15"/>
        <v>0</v>
      </c>
    </row>
    <row r="172" spans="1:36" x14ac:dyDescent="0.25">
      <c r="A172" s="978"/>
      <c r="B172" s="245"/>
      <c r="C172" s="847"/>
      <c r="D172" s="189"/>
      <c r="E172" s="918" t="str">
        <f t="shared" si="11"/>
        <v/>
      </c>
      <c r="F172" s="196"/>
      <c r="G172" s="235"/>
      <c r="H172" s="239" t="str">
        <f t="shared" si="12"/>
        <v/>
      </c>
      <c r="I172" s="218"/>
      <c r="J172" s="219"/>
      <c r="K172" s="219"/>
      <c r="L172" s="219"/>
      <c r="M172" s="220"/>
      <c r="N172" s="887"/>
      <c r="O172" s="209"/>
      <c r="P172" s="205"/>
      <c r="Q172" s="206"/>
      <c r="R172" s="206"/>
      <c r="S172" s="206"/>
      <c r="T172" s="206"/>
      <c r="U172" s="207"/>
      <c r="V172" s="208"/>
      <c r="W172" s="207"/>
      <c r="X172" s="207"/>
      <c r="Y172" s="209"/>
      <c r="Z172" s="370" t="str">
        <f t="shared" si="13"/>
        <v/>
      </c>
      <c r="AA172" s="468"/>
      <c r="AC172" s="806">
        <f>_xlfn.IFNA(INDEX('Delegated Wage Grid'!C$14:C$50,MATCH($A172,ListDelegated,0)),0)</f>
        <v>0</v>
      </c>
      <c r="AD172" s="353">
        <f>_xlfn.IFNA(INDEX('Delegated Wage Grid'!D$14:D$50,MATCH($A172,ListDelegated,0)),0)</f>
        <v>0</v>
      </c>
      <c r="AE172" s="353">
        <f>_xlfn.IFNA(INDEX('Delegated Wage Grid'!E$14:E$50,MATCH($A172,ListDelegated,0)),0)</f>
        <v>0</v>
      </c>
      <c r="AF172" s="353">
        <f>_xlfn.IFNA(INDEX('Delegated Wage Grid'!F$14:F$50,MATCH($A172,ListDelegated,0)),0)</f>
        <v>0</v>
      </c>
      <c r="AG172" s="353">
        <f>_xlfn.IFNA(INDEX('Delegated Wage Grid'!G$14:G$50,MATCH($A172,ListDelegated,0)),0)</f>
        <v>0</v>
      </c>
      <c r="AH172" s="353">
        <f>_xlfn.IFNA(INDEX('Delegated Wage Grid'!H$14:H$50,MATCH($A172,ListDelegated,0)),0)</f>
        <v>0</v>
      </c>
      <c r="AI172" s="353">
        <f t="shared" si="14"/>
        <v>0</v>
      </c>
      <c r="AJ172" s="353">
        <f t="shared" si="15"/>
        <v>0</v>
      </c>
    </row>
    <row r="173" spans="1:36" x14ac:dyDescent="0.25">
      <c r="A173" s="978"/>
      <c r="B173" s="245"/>
      <c r="C173" s="847"/>
      <c r="D173" s="189"/>
      <c r="E173" s="918" t="str">
        <f t="shared" si="11"/>
        <v/>
      </c>
      <c r="F173" s="196"/>
      <c r="G173" s="235"/>
      <c r="H173" s="239" t="str">
        <f t="shared" si="12"/>
        <v/>
      </c>
      <c r="I173" s="218"/>
      <c r="J173" s="219"/>
      <c r="K173" s="219"/>
      <c r="L173" s="219"/>
      <c r="M173" s="220"/>
      <c r="N173" s="887"/>
      <c r="O173" s="209"/>
      <c r="P173" s="205"/>
      <c r="Q173" s="206"/>
      <c r="R173" s="206"/>
      <c r="S173" s="206"/>
      <c r="T173" s="206"/>
      <c r="U173" s="207"/>
      <c r="V173" s="208"/>
      <c r="W173" s="207"/>
      <c r="X173" s="207"/>
      <c r="Y173" s="209"/>
      <c r="Z173" s="370" t="str">
        <f t="shared" si="13"/>
        <v/>
      </c>
      <c r="AA173" s="468"/>
      <c r="AC173" s="806">
        <f>_xlfn.IFNA(INDEX('Delegated Wage Grid'!C$14:C$50,MATCH($A173,ListDelegated,0)),0)</f>
        <v>0</v>
      </c>
      <c r="AD173" s="353">
        <f>_xlfn.IFNA(INDEX('Delegated Wage Grid'!D$14:D$50,MATCH($A173,ListDelegated,0)),0)</f>
        <v>0</v>
      </c>
      <c r="AE173" s="353">
        <f>_xlfn.IFNA(INDEX('Delegated Wage Grid'!E$14:E$50,MATCH($A173,ListDelegated,0)),0)</f>
        <v>0</v>
      </c>
      <c r="AF173" s="353">
        <f>_xlfn.IFNA(INDEX('Delegated Wage Grid'!F$14:F$50,MATCH($A173,ListDelegated,0)),0)</f>
        <v>0</v>
      </c>
      <c r="AG173" s="353">
        <f>_xlfn.IFNA(INDEX('Delegated Wage Grid'!G$14:G$50,MATCH($A173,ListDelegated,0)),0)</f>
        <v>0</v>
      </c>
      <c r="AH173" s="353">
        <f>_xlfn.IFNA(INDEX('Delegated Wage Grid'!H$14:H$50,MATCH($A173,ListDelegated,0)),0)</f>
        <v>0</v>
      </c>
      <c r="AI173" s="353">
        <f t="shared" si="14"/>
        <v>0</v>
      </c>
      <c r="AJ173" s="353">
        <f t="shared" si="15"/>
        <v>0</v>
      </c>
    </row>
    <row r="174" spans="1:36" x14ac:dyDescent="0.25">
      <c r="A174" s="978"/>
      <c r="B174" s="245"/>
      <c r="C174" s="847"/>
      <c r="D174" s="189"/>
      <c r="E174" s="918" t="str">
        <f t="shared" si="11"/>
        <v/>
      </c>
      <c r="F174" s="196"/>
      <c r="G174" s="235"/>
      <c r="H174" s="239" t="str">
        <f t="shared" si="12"/>
        <v/>
      </c>
      <c r="I174" s="218"/>
      <c r="J174" s="219"/>
      <c r="K174" s="219"/>
      <c r="L174" s="219"/>
      <c r="M174" s="220"/>
      <c r="N174" s="887"/>
      <c r="O174" s="209"/>
      <c r="P174" s="205"/>
      <c r="Q174" s="206"/>
      <c r="R174" s="206"/>
      <c r="S174" s="206"/>
      <c r="T174" s="206"/>
      <c r="U174" s="207"/>
      <c r="V174" s="208"/>
      <c r="W174" s="207"/>
      <c r="X174" s="207"/>
      <c r="Y174" s="209"/>
      <c r="Z174" s="370" t="str">
        <f t="shared" si="13"/>
        <v/>
      </c>
      <c r="AA174" s="468"/>
      <c r="AC174" s="806">
        <f>_xlfn.IFNA(INDEX('Delegated Wage Grid'!C$14:C$50,MATCH($A174,ListDelegated,0)),0)</f>
        <v>0</v>
      </c>
      <c r="AD174" s="353">
        <f>_xlfn.IFNA(INDEX('Delegated Wage Grid'!D$14:D$50,MATCH($A174,ListDelegated,0)),0)</f>
        <v>0</v>
      </c>
      <c r="AE174" s="353">
        <f>_xlfn.IFNA(INDEX('Delegated Wage Grid'!E$14:E$50,MATCH($A174,ListDelegated,0)),0)</f>
        <v>0</v>
      </c>
      <c r="AF174" s="353">
        <f>_xlfn.IFNA(INDEX('Delegated Wage Grid'!F$14:F$50,MATCH($A174,ListDelegated,0)),0)</f>
        <v>0</v>
      </c>
      <c r="AG174" s="353">
        <f>_xlfn.IFNA(INDEX('Delegated Wage Grid'!G$14:G$50,MATCH($A174,ListDelegated,0)),0)</f>
        <v>0</v>
      </c>
      <c r="AH174" s="353">
        <f>_xlfn.IFNA(INDEX('Delegated Wage Grid'!H$14:H$50,MATCH($A174,ListDelegated,0)),0)</f>
        <v>0</v>
      </c>
      <c r="AI174" s="353">
        <f t="shared" si="14"/>
        <v>0</v>
      </c>
      <c r="AJ174" s="353">
        <f t="shared" si="15"/>
        <v>0</v>
      </c>
    </row>
    <row r="175" spans="1:36" x14ac:dyDescent="0.25">
      <c r="A175" s="978"/>
      <c r="B175" s="245"/>
      <c r="C175" s="847"/>
      <c r="D175" s="189"/>
      <c r="E175" s="918" t="str">
        <f t="shared" si="11"/>
        <v/>
      </c>
      <c r="F175" s="196"/>
      <c r="G175" s="235"/>
      <c r="H175" s="239" t="str">
        <f t="shared" si="12"/>
        <v/>
      </c>
      <c r="I175" s="218"/>
      <c r="J175" s="219"/>
      <c r="K175" s="219"/>
      <c r="L175" s="219"/>
      <c r="M175" s="220"/>
      <c r="N175" s="887"/>
      <c r="O175" s="209"/>
      <c r="P175" s="205"/>
      <c r="Q175" s="206"/>
      <c r="R175" s="206"/>
      <c r="S175" s="206"/>
      <c r="T175" s="206"/>
      <c r="U175" s="207"/>
      <c r="V175" s="208"/>
      <c r="W175" s="207"/>
      <c r="X175" s="207"/>
      <c r="Y175" s="209"/>
      <c r="Z175" s="370" t="str">
        <f t="shared" si="13"/>
        <v/>
      </c>
      <c r="AA175" s="468"/>
      <c r="AC175" s="806">
        <f>_xlfn.IFNA(INDEX('Delegated Wage Grid'!C$14:C$50,MATCH($A175,ListDelegated,0)),0)</f>
        <v>0</v>
      </c>
      <c r="AD175" s="353">
        <f>_xlfn.IFNA(INDEX('Delegated Wage Grid'!D$14:D$50,MATCH($A175,ListDelegated,0)),0)</f>
        <v>0</v>
      </c>
      <c r="AE175" s="353">
        <f>_xlfn.IFNA(INDEX('Delegated Wage Grid'!E$14:E$50,MATCH($A175,ListDelegated,0)),0)</f>
        <v>0</v>
      </c>
      <c r="AF175" s="353">
        <f>_xlfn.IFNA(INDEX('Delegated Wage Grid'!F$14:F$50,MATCH($A175,ListDelegated,0)),0)</f>
        <v>0</v>
      </c>
      <c r="AG175" s="353">
        <f>_xlfn.IFNA(INDEX('Delegated Wage Grid'!G$14:G$50,MATCH($A175,ListDelegated,0)),0)</f>
        <v>0</v>
      </c>
      <c r="AH175" s="353">
        <f>_xlfn.IFNA(INDEX('Delegated Wage Grid'!H$14:H$50,MATCH($A175,ListDelegated,0)),0)</f>
        <v>0</v>
      </c>
      <c r="AI175" s="353">
        <f t="shared" si="14"/>
        <v>0</v>
      </c>
      <c r="AJ175" s="353">
        <f t="shared" si="15"/>
        <v>0</v>
      </c>
    </row>
    <row r="176" spans="1:36" x14ac:dyDescent="0.25">
      <c r="A176" s="978"/>
      <c r="B176" s="245"/>
      <c r="C176" s="847"/>
      <c r="D176" s="189"/>
      <c r="E176" s="918" t="str">
        <f t="shared" si="11"/>
        <v/>
      </c>
      <c r="F176" s="196"/>
      <c r="G176" s="235"/>
      <c r="H176" s="239" t="str">
        <f t="shared" si="12"/>
        <v/>
      </c>
      <c r="I176" s="218"/>
      <c r="J176" s="219"/>
      <c r="K176" s="219"/>
      <c r="L176" s="219"/>
      <c r="M176" s="220"/>
      <c r="N176" s="887"/>
      <c r="O176" s="209"/>
      <c r="P176" s="205"/>
      <c r="Q176" s="206"/>
      <c r="R176" s="206"/>
      <c r="S176" s="206"/>
      <c r="T176" s="206"/>
      <c r="U176" s="207"/>
      <c r="V176" s="208"/>
      <c r="W176" s="207"/>
      <c r="X176" s="207"/>
      <c r="Y176" s="209"/>
      <c r="Z176" s="370" t="str">
        <f t="shared" si="13"/>
        <v/>
      </c>
      <c r="AA176" s="468"/>
      <c r="AC176" s="806">
        <f>_xlfn.IFNA(INDEX('Delegated Wage Grid'!C$14:C$50,MATCH($A176,ListDelegated,0)),0)</f>
        <v>0</v>
      </c>
      <c r="AD176" s="353">
        <f>_xlfn.IFNA(INDEX('Delegated Wage Grid'!D$14:D$50,MATCH($A176,ListDelegated,0)),0)</f>
        <v>0</v>
      </c>
      <c r="AE176" s="353">
        <f>_xlfn.IFNA(INDEX('Delegated Wage Grid'!E$14:E$50,MATCH($A176,ListDelegated,0)),0)</f>
        <v>0</v>
      </c>
      <c r="AF176" s="353">
        <f>_xlfn.IFNA(INDEX('Delegated Wage Grid'!F$14:F$50,MATCH($A176,ListDelegated,0)),0)</f>
        <v>0</v>
      </c>
      <c r="AG176" s="353">
        <f>_xlfn.IFNA(INDEX('Delegated Wage Grid'!G$14:G$50,MATCH($A176,ListDelegated,0)),0)</f>
        <v>0</v>
      </c>
      <c r="AH176" s="353">
        <f>_xlfn.IFNA(INDEX('Delegated Wage Grid'!H$14:H$50,MATCH($A176,ListDelegated,0)),0)</f>
        <v>0</v>
      </c>
      <c r="AI176" s="353">
        <f t="shared" si="14"/>
        <v>0</v>
      </c>
      <c r="AJ176" s="353">
        <f t="shared" si="15"/>
        <v>0</v>
      </c>
    </row>
    <row r="177" spans="1:36" x14ac:dyDescent="0.25">
      <c r="A177" s="978"/>
      <c r="B177" s="245"/>
      <c r="C177" s="847"/>
      <c r="D177" s="189"/>
      <c r="E177" s="918" t="str">
        <f t="shared" si="11"/>
        <v/>
      </c>
      <c r="F177" s="196"/>
      <c r="G177" s="235"/>
      <c r="H177" s="239" t="str">
        <f t="shared" si="12"/>
        <v/>
      </c>
      <c r="I177" s="218"/>
      <c r="J177" s="219"/>
      <c r="K177" s="219"/>
      <c r="L177" s="219"/>
      <c r="M177" s="220"/>
      <c r="N177" s="887"/>
      <c r="O177" s="209"/>
      <c r="P177" s="205"/>
      <c r="Q177" s="206"/>
      <c r="R177" s="206"/>
      <c r="S177" s="206"/>
      <c r="T177" s="206"/>
      <c r="U177" s="207"/>
      <c r="V177" s="208"/>
      <c r="W177" s="207"/>
      <c r="X177" s="207"/>
      <c r="Y177" s="209"/>
      <c r="Z177" s="370" t="str">
        <f t="shared" si="13"/>
        <v/>
      </c>
      <c r="AA177" s="468"/>
      <c r="AC177" s="806">
        <f>_xlfn.IFNA(INDEX('Delegated Wage Grid'!C$14:C$50,MATCH($A177,ListDelegated,0)),0)</f>
        <v>0</v>
      </c>
      <c r="AD177" s="353">
        <f>_xlfn.IFNA(INDEX('Delegated Wage Grid'!D$14:D$50,MATCH($A177,ListDelegated,0)),0)</f>
        <v>0</v>
      </c>
      <c r="AE177" s="353">
        <f>_xlfn.IFNA(INDEX('Delegated Wage Grid'!E$14:E$50,MATCH($A177,ListDelegated,0)),0)</f>
        <v>0</v>
      </c>
      <c r="AF177" s="353">
        <f>_xlfn.IFNA(INDEX('Delegated Wage Grid'!F$14:F$50,MATCH($A177,ListDelegated,0)),0)</f>
        <v>0</v>
      </c>
      <c r="AG177" s="353">
        <f>_xlfn.IFNA(INDEX('Delegated Wage Grid'!G$14:G$50,MATCH($A177,ListDelegated,0)),0)</f>
        <v>0</v>
      </c>
      <c r="AH177" s="353">
        <f>_xlfn.IFNA(INDEX('Delegated Wage Grid'!H$14:H$50,MATCH($A177,ListDelegated,0)),0)</f>
        <v>0</v>
      </c>
      <c r="AI177" s="353">
        <f t="shared" si="14"/>
        <v>0</v>
      </c>
      <c r="AJ177" s="353">
        <f t="shared" si="15"/>
        <v>0</v>
      </c>
    </row>
    <row r="178" spans="1:36" x14ac:dyDescent="0.25">
      <c r="A178" s="978"/>
      <c r="B178" s="245"/>
      <c r="C178" s="847"/>
      <c r="D178" s="189"/>
      <c r="E178" s="918" t="str">
        <f t="shared" si="11"/>
        <v/>
      </c>
      <c r="F178" s="196"/>
      <c r="G178" s="235"/>
      <c r="H178" s="239" t="str">
        <f t="shared" si="12"/>
        <v/>
      </c>
      <c r="I178" s="218"/>
      <c r="J178" s="219"/>
      <c r="K178" s="219"/>
      <c r="L178" s="219"/>
      <c r="M178" s="220"/>
      <c r="N178" s="887"/>
      <c r="O178" s="209"/>
      <c r="P178" s="205"/>
      <c r="Q178" s="206"/>
      <c r="R178" s="206"/>
      <c r="S178" s="206"/>
      <c r="T178" s="206"/>
      <c r="U178" s="207"/>
      <c r="V178" s="208"/>
      <c r="W178" s="207"/>
      <c r="X178" s="207"/>
      <c r="Y178" s="209"/>
      <c r="Z178" s="370" t="str">
        <f t="shared" si="13"/>
        <v/>
      </c>
      <c r="AA178" s="468"/>
      <c r="AC178" s="806">
        <f>_xlfn.IFNA(INDEX('Delegated Wage Grid'!C$14:C$50,MATCH($A178,ListDelegated,0)),0)</f>
        <v>0</v>
      </c>
      <c r="AD178" s="353">
        <f>_xlfn.IFNA(INDEX('Delegated Wage Grid'!D$14:D$50,MATCH($A178,ListDelegated,0)),0)</f>
        <v>0</v>
      </c>
      <c r="AE178" s="353">
        <f>_xlfn.IFNA(INDEX('Delegated Wage Grid'!E$14:E$50,MATCH($A178,ListDelegated,0)),0)</f>
        <v>0</v>
      </c>
      <c r="AF178" s="353">
        <f>_xlfn.IFNA(INDEX('Delegated Wage Grid'!F$14:F$50,MATCH($A178,ListDelegated,0)),0)</f>
        <v>0</v>
      </c>
      <c r="AG178" s="353">
        <f>_xlfn.IFNA(INDEX('Delegated Wage Grid'!G$14:G$50,MATCH($A178,ListDelegated,0)),0)</f>
        <v>0</v>
      </c>
      <c r="AH178" s="353">
        <f>_xlfn.IFNA(INDEX('Delegated Wage Grid'!H$14:H$50,MATCH($A178,ListDelegated,0)),0)</f>
        <v>0</v>
      </c>
      <c r="AI178" s="353">
        <f t="shared" si="14"/>
        <v>0</v>
      </c>
      <c r="AJ178" s="353">
        <f t="shared" si="15"/>
        <v>0</v>
      </c>
    </row>
    <row r="179" spans="1:36" x14ac:dyDescent="0.25">
      <c r="A179" s="978"/>
      <c r="B179" s="245"/>
      <c r="C179" s="847"/>
      <c r="D179" s="189"/>
      <c r="E179" s="918" t="str">
        <f t="shared" si="11"/>
        <v/>
      </c>
      <c r="F179" s="196"/>
      <c r="G179" s="235"/>
      <c r="H179" s="239" t="str">
        <f t="shared" si="12"/>
        <v/>
      </c>
      <c r="I179" s="218"/>
      <c r="J179" s="219"/>
      <c r="K179" s="219"/>
      <c r="L179" s="219"/>
      <c r="M179" s="220"/>
      <c r="N179" s="887"/>
      <c r="O179" s="209"/>
      <c r="P179" s="205"/>
      <c r="Q179" s="206"/>
      <c r="R179" s="206"/>
      <c r="S179" s="206"/>
      <c r="T179" s="206"/>
      <c r="U179" s="207"/>
      <c r="V179" s="208"/>
      <c r="W179" s="207"/>
      <c r="X179" s="207"/>
      <c r="Y179" s="209"/>
      <c r="Z179" s="370" t="str">
        <f t="shared" si="13"/>
        <v/>
      </c>
      <c r="AA179" s="468"/>
      <c r="AC179" s="806">
        <f>_xlfn.IFNA(INDEX('Delegated Wage Grid'!C$14:C$50,MATCH($A179,ListDelegated,0)),0)</f>
        <v>0</v>
      </c>
      <c r="AD179" s="353">
        <f>_xlfn.IFNA(INDEX('Delegated Wage Grid'!D$14:D$50,MATCH($A179,ListDelegated,0)),0)</f>
        <v>0</v>
      </c>
      <c r="AE179" s="353">
        <f>_xlfn.IFNA(INDEX('Delegated Wage Grid'!E$14:E$50,MATCH($A179,ListDelegated,0)),0)</f>
        <v>0</v>
      </c>
      <c r="AF179" s="353">
        <f>_xlfn.IFNA(INDEX('Delegated Wage Grid'!F$14:F$50,MATCH($A179,ListDelegated,0)),0)</f>
        <v>0</v>
      </c>
      <c r="AG179" s="353">
        <f>_xlfn.IFNA(INDEX('Delegated Wage Grid'!G$14:G$50,MATCH($A179,ListDelegated,0)),0)</f>
        <v>0</v>
      </c>
      <c r="AH179" s="353">
        <f>_xlfn.IFNA(INDEX('Delegated Wage Grid'!H$14:H$50,MATCH($A179,ListDelegated,0)),0)</f>
        <v>0</v>
      </c>
      <c r="AI179" s="353">
        <f t="shared" si="14"/>
        <v>0</v>
      </c>
      <c r="AJ179" s="353">
        <f t="shared" si="15"/>
        <v>0</v>
      </c>
    </row>
    <row r="180" spans="1:36" x14ac:dyDescent="0.25">
      <c r="A180" s="978"/>
      <c r="B180" s="245"/>
      <c r="C180" s="847"/>
      <c r="D180" s="189"/>
      <c r="E180" s="918" t="str">
        <f t="shared" si="11"/>
        <v/>
      </c>
      <c r="F180" s="196"/>
      <c r="G180" s="235"/>
      <c r="H180" s="239" t="str">
        <f t="shared" si="12"/>
        <v/>
      </c>
      <c r="I180" s="218"/>
      <c r="J180" s="219"/>
      <c r="K180" s="219"/>
      <c r="L180" s="219"/>
      <c r="M180" s="220"/>
      <c r="N180" s="887"/>
      <c r="O180" s="209"/>
      <c r="P180" s="205"/>
      <c r="Q180" s="206"/>
      <c r="R180" s="206"/>
      <c r="S180" s="206"/>
      <c r="T180" s="206"/>
      <c r="U180" s="207"/>
      <c r="V180" s="208"/>
      <c r="W180" s="207"/>
      <c r="X180" s="207"/>
      <c r="Y180" s="209"/>
      <c r="Z180" s="370" t="str">
        <f t="shared" si="13"/>
        <v/>
      </c>
      <c r="AA180" s="468"/>
      <c r="AC180" s="806">
        <f>_xlfn.IFNA(INDEX('Delegated Wage Grid'!C$14:C$50,MATCH($A180,ListDelegated,0)),0)</f>
        <v>0</v>
      </c>
      <c r="AD180" s="353">
        <f>_xlfn.IFNA(INDEX('Delegated Wage Grid'!D$14:D$50,MATCH($A180,ListDelegated,0)),0)</f>
        <v>0</v>
      </c>
      <c r="AE180" s="353">
        <f>_xlfn.IFNA(INDEX('Delegated Wage Grid'!E$14:E$50,MATCH($A180,ListDelegated,0)),0)</f>
        <v>0</v>
      </c>
      <c r="AF180" s="353">
        <f>_xlfn.IFNA(INDEX('Delegated Wage Grid'!F$14:F$50,MATCH($A180,ListDelegated,0)),0)</f>
        <v>0</v>
      </c>
      <c r="AG180" s="353">
        <f>_xlfn.IFNA(INDEX('Delegated Wage Grid'!G$14:G$50,MATCH($A180,ListDelegated,0)),0)</f>
        <v>0</v>
      </c>
      <c r="AH180" s="353">
        <f>_xlfn.IFNA(INDEX('Delegated Wage Grid'!H$14:H$50,MATCH($A180,ListDelegated,0)),0)</f>
        <v>0</v>
      </c>
      <c r="AI180" s="353">
        <f t="shared" si="14"/>
        <v>0</v>
      </c>
      <c r="AJ180" s="353">
        <f t="shared" si="15"/>
        <v>0</v>
      </c>
    </row>
    <row r="181" spans="1:36" x14ac:dyDescent="0.25">
      <c r="A181" s="978"/>
      <c r="B181" s="245"/>
      <c r="C181" s="847"/>
      <c r="D181" s="189"/>
      <c r="E181" s="918" t="str">
        <f t="shared" si="11"/>
        <v/>
      </c>
      <c r="F181" s="196"/>
      <c r="G181" s="235"/>
      <c r="H181" s="239" t="str">
        <f t="shared" si="12"/>
        <v/>
      </c>
      <c r="I181" s="218"/>
      <c r="J181" s="219"/>
      <c r="K181" s="219"/>
      <c r="L181" s="219"/>
      <c r="M181" s="220"/>
      <c r="N181" s="887"/>
      <c r="O181" s="209"/>
      <c r="P181" s="205"/>
      <c r="Q181" s="206"/>
      <c r="R181" s="206"/>
      <c r="S181" s="206"/>
      <c r="T181" s="206"/>
      <c r="U181" s="207"/>
      <c r="V181" s="208"/>
      <c r="W181" s="207"/>
      <c r="X181" s="207"/>
      <c r="Y181" s="209"/>
      <c r="Z181" s="370" t="str">
        <f t="shared" si="13"/>
        <v/>
      </c>
      <c r="AA181" s="468"/>
      <c r="AC181" s="806">
        <f>_xlfn.IFNA(INDEX('Delegated Wage Grid'!C$14:C$50,MATCH($A181,ListDelegated,0)),0)</f>
        <v>0</v>
      </c>
      <c r="AD181" s="353">
        <f>_xlfn.IFNA(INDEX('Delegated Wage Grid'!D$14:D$50,MATCH($A181,ListDelegated,0)),0)</f>
        <v>0</v>
      </c>
      <c r="AE181" s="353">
        <f>_xlfn.IFNA(INDEX('Delegated Wage Grid'!E$14:E$50,MATCH($A181,ListDelegated,0)),0)</f>
        <v>0</v>
      </c>
      <c r="AF181" s="353">
        <f>_xlfn.IFNA(INDEX('Delegated Wage Grid'!F$14:F$50,MATCH($A181,ListDelegated,0)),0)</f>
        <v>0</v>
      </c>
      <c r="AG181" s="353">
        <f>_xlfn.IFNA(INDEX('Delegated Wage Grid'!G$14:G$50,MATCH($A181,ListDelegated,0)),0)</f>
        <v>0</v>
      </c>
      <c r="AH181" s="353">
        <f>_xlfn.IFNA(INDEX('Delegated Wage Grid'!H$14:H$50,MATCH($A181,ListDelegated,0)),0)</f>
        <v>0</v>
      </c>
      <c r="AI181" s="353">
        <f t="shared" si="14"/>
        <v>0</v>
      </c>
      <c r="AJ181" s="353">
        <f t="shared" si="15"/>
        <v>0</v>
      </c>
    </row>
    <row r="182" spans="1:36" x14ac:dyDescent="0.25">
      <c r="A182" s="978"/>
      <c r="B182" s="245"/>
      <c r="C182" s="847"/>
      <c r="D182" s="189"/>
      <c r="E182" s="918" t="str">
        <f t="shared" si="11"/>
        <v/>
      </c>
      <c r="F182" s="196"/>
      <c r="G182" s="235"/>
      <c r="H182" s="239" t="str">
        <f t="shared" si="12"/>
        <v/>
      </c>
      <c r="I182" s="218"/>
      <c r="J182" s="219"/>
      <c r="K182" s="219"/>
      <c r="L182" s="219"/>
      <c r="M182" s="220"/>
      <c r="N182" s="887"/>
      <c r="O182" s="209"/>
      <c r="P182" s="205"/>
      <c r="Q182" s="206"/>
      <c r="R182" s="206"/>
      <c r="S182" s="206"/>
      <c r="T182" s="206"/>
      <c r="U182" s="207"/>
      <c r="V182" s="208"/>
      <c r="W182" s="207"/>
      <c r="X182" s="207"/>
      <c r="Y182" s="209"/>
      <c r="Z182" s="370" t="str">
        <f t="shared" si="13"/>
        <v/>
      </c>
      <c r="AA182" s="468"/>
      <c r="AC182" s="806">
        <f>_xlfn.IFNA(INDEX('Delegated Wage Grid'!C$14:C$50,MATCH($A182,ListDelegated,0)),0)</f>
        <v>0</v>
      </c>
      <c r="AD182" s="353">
        <f>_xlfn.IFNA(INDEX('Delegated Wage Grid'!D$14:D$50,MATCH($A182,ListDelegated,0)),0)</f>
        <v>0</v>
      </c>
      <c r="AE182" s="353">
        <f>_xlfn.IFNA(INDEX('Delegated Wage Grid'!E$14:E$50,MATCH($A182,ListDelegated,0)),0)</f>
        <v>0</v>
      </c>
      <c r="AF182" s="353">
        <f>_xlfn.IFNA(INDEX('Delegated Wage Grid'!F$14:F$50,MATCH($A182,ListDelegated,0)),0)</f>
        <v>0</v>
      </c>
      <c r="AG182" s="353">
        <f>_xlfn.IFNA(INDEX('Delegated Wage Grid'!G$14:G$50,MATCH($A182,ListDelegated,0)),0)</f>
        <v>0</v>
      </c>
      <c r="AH182" s="353">
        <f>_xlfn.IFNA(INDEX('Delegated Wage Grid'!H$14:H$50,MATCH($A182,ListDelegated,0)),0)</f>
        <v>0</v>
      </c>
      <c r="AI182" s="353">
        <f t="shared" si="14"/>
        <v>0</v>
      </c>
      <c r="AJ182" s="353">
        <f t="shared" si="15"/>
        <v>0</v>
      </c>
    </row>
    <row r="183" spans="1:36" x14ac:dyDescent="0.25">
      <c r="A183" s="978"/>
      <c r="B183" s="245"/>
      <c r="C183" s="847"/>
      <c r="D183" s="189"/>
      <c r="E183" s="918" t="str">
        <f t="shared" si="11"/>
        <v/>
      </c>
      <c r="F183" s="196"/>
      <c r="G183" s="235"/>
      <c r="H183" s="239" t="str">
        <f t="shared" si="12"/>
        <v/>
      </c>
      <c r="I183" s="218"/>
      <c r="J183" s="219"/>
      <c r="K183" s="219"/>
      <c r="L183" s="219"/>
      <c r="M183" s="220"/>
      <c r="N183" s="887"/>
      <c r="O183" s="209"/>
      <c r="P183" s="205"/>
      <c r="Q183" s="206"/>
      <c r="R183" s="206"/>
      <c r="S183" s="206"/>
      <c r="T183" s="206"/>
      <c r="U183" s="207"/>
      <c r="V183" s="208"/>
      <c r="W183" s="207"/>
      <c r="X183" s="207"/>
      <c r="Y183" s="209"/>
      <c r="Z183" s="370" t="str">
        <f t="shared" si="13"/>
        <v/>
      </c>
      <c r="AA183" s="468"/>
      <c r="AC183" s="806">
        <f>_xlfn.IFNA(INDEX('Delegated Wage Grid'!C$14:C$50,MATCH($A183,ListDelegated,0)),0)</f>
        <v>0</v>
      </c>
      <c r="AD183" s="353">
        <f>_xlfn.IFNA(INDEX('Delegated Wage Grid'!D$14:D$50,MATCH($A183,ListDelegated,0)),0)</f>
        <v>0</v>
      </c>
      <c r="AE183" s="353">
        <f>_xlfn.IFNA(INDEX('Delegated Wage Grid'!E$14:E$50,MATCH($A183,ListDelegated,0)),0)</f>
        <v>0</v>
      </c>
      <c r="AF183" s="353">
        <f>_xlfn.IFNA(INDEX('Delegated Wage Grid'!F$14:F$50,MATCH($A183,ListDelegated,0)),0)</f>
        <v>0</v>
      </c>
      <c r="AG183" s="353">
        <f>_xlfn.IFNA(INDEX('Delegated Wage Grid'!G$14:G$50,MATCH($A183,ListDelegated,0)),0)</f>
        <v>0</v>
      </c>
      <c r="AH183" s="353">
        <f>_xlfn.IFNA(INDEX('Delegated Wage Grid'!H$14:H$50,MATCH($A183,ListDelegated,0)),0)</f>
        <v>0</v>
      </c>
      <c r="AI183" s="353">
        <f t="shared" si="14"/>
        <v>0</v>
      </c>
      <c r="AJ183" s="353">
        <f t="shared" si="15"/>
        <v>0</v>
      </c>
    </row>
    <row r="184" spans="1:36" x14ac:dyDescent="0.25">
      <c r="A184" s="978"/>
      <c r="B184" s="245"/>
      <c r="C184" s="847"/>
      <c r="D184" s="189"/>
      <c r="E184" s="918" t="str">
        <f t="shared" si="11"/>
        <v/>
      </c>
      <c r="F184" s="196"/>
      <c r="G184" s="235"/>
      <c r="H184" s="239" t="str">
        <f t="shared" si="12"/>
        <v/>
      </c>
      <c r="I184" s="218"/>
      <c r="J184" s="219"/>
      <c r="K184" s="219"/>
      <c r="L184" s="219"/>
      <c r="M184" s="220"/>
      <c r="N184" s="887"/>
      <c r="O184" s="209"/>
      <c r="P184" s="205"/>
      <c r="Q184" s="206"/>
      <c r="R184" s="206"/>
      <c r="S184" s="206"/>
      <c r="T184" s="206"/>
      <c r="U184" s="207"/>
      <c r="V184" s="208"/>
      <c r="W184" s="207"/>
      <c r="X184" s="207"/>
      <c r="Y184" s="209"/>
      <c r="Z184" s="370" t="str">
        <f t="shared" si="13"/>
        <v/>
      </c>
      <c r="AA184" s="468"/>
      <c r="AC184" s="806">
        <f>_xlfn.IFNA(INDEX('Delegated Wage Grid'!C$14:C$50,MATCH($A184,ListDelegated,0)),0)</f>
        <v>0</v>
      </c>
      <c r="AD184" s="353">
        <f>_xlfn.IFNA(INDEX('Delegated Wage Grid'!D$14:D$50,MATCH($A184,ListDelegated,0)),0)</f>
        <v>0</v>
      </c>
      <c r="AE184" s="353">
        <f>_xlfn.IFNA(INDEX('Delegated Wage Grid'!E$14:E$50,MATCH($A184,ListDelegated,0)),0)</f>
        <v>0</v>
      </c>
      <c r="AF184" s="353">
        <f>_xlfn.IFNA(INDEX('Delegated Wage Grid'!F$14:F$50,MATCH($A184,ListDelegated,0)),0)</f>
        <v>0</v>
      </c>
      <c r="AG184" s="353">
        <f>_xlfn.IFNA(INDEX('Delegated Wage Grid'!G$14:G$50,MATCH($A184,ListDelegated,0)),0)</f>
        <v>0</v>
      </c>
      <c r="AH184" s="353">
        <f>_xlfn.IFNA(INDEX('Delegated Wage Grid'!H$14:H$50,MATCH($A184,ListDelegated,0)),0)</f>
        <v>0</v>
      </c>
      <c r="AI184" s="353">
        <f t="shared" si="14"/>
        <v>0</v>
      </c>
      <c r="AJ184" s="353">
        <f t="shared" si="15"/>
        <v>0</v>
      </c>
    </row>
    <row r="185" spans="1:36" x14ac:dyDescent="0.25">
      <c r="A185" s="978"/>
      <c r="B185" s="245"/>
      <c r="C185" s="847"/>
      <c r="D185" s="189"/>
      <c r="E185" s="918" t="str">
        <f t="shared" si="11"/>
        <v/>
      </c>
      <c r="F185" s="196"/>
      <c r="G185" s="235"/>
      <c r="H185" s="239" t="str">
        <f t="shared" si="12"/>
        <v/>
      </c>
      <c r="I185" s="218"/>
      <c r="J185" s="219"/>
      <c r="K185" s="219"/>
      <c r="L185" s="219"/>
      <c r="M185" s="220"/>
      <c r="N185" s="887"/>
      <c r="O185" s="209"/>
      <c r="P185" s="205"/>
      <c r="Q185" s="206"/>
      <c r="R185" s="206"/>
      <c r="S185" s="206"/>
      <c r="T185" s="206"/>
      <c r="U185" s="207"/>
      <c r="V185" s="208"/>
      <c r="W185" s="207"/>
      <c r="X185" s="207"/>
      <c r="Y185" s="209"/>
      <c r="Z185" s="370" t="str">
        <f t="shared" si="13"/>
        <v/>
      </c>
      <c r="AA185" s="468"/>
      <c r="AC185" s="806">
        <f>_xlfn.IFNA(INDEX('Delegated Wage Grid'!C$14:C$50,MATCH($A185,ListDelegated,0)),0)</f>
        <v>0</v>
      </c>
      <c r="AD185" s="353">
        <f>_xlfn.IFNA(INDEX('Delegated Wage Grid'!D$14:D$50,MATCH($A185,ListDelegated,0)),0)</f>
        <v>0</v>
      </c>
      <c r="AE185" s="353">
        <f>_xlfn.IFNA(INDEX('Delegated Wage Grid'!E$14:E$50,MATCH($A185,ListDelegated,0)),0)</f>
        <v>0</v>
      </c>
      <c r="AF185" s="353">
        <f>_xlfn.IFNA(INDEX('Delegated Wage Grid'!F$14:F$50,MATCH($A185,ListDelegated,0)),0)</f>
        <v>0</v>
      </c>
      <c r="AG185" s="353">
        <f>_xlfn.IFNA(INDEX('Delegated Wage Grid'!G$14:G$50,MATCH($A185,ListDelegated,0)),0)</f>
        <v>0</v>
      </c>
      <c r="AH185" s="353">
        <f>_xlfn.IFNA(INDEX('Delegated Wage Grid'!H$14:H$50,MATCH($A185,ListDelegated,0)),0)</f>
        <v>0</v>
      </c>
      <c r="AI185" s="353">
        <f t="shared" si="14"/>
        <v>0</v>
      </c>
      <c r="AJ185" s="353">
        <f t="shared" si="15"/>
        <v>0</v>
      </c>
    </row>
    <row r="186" spans="1:36" x14ac:dyDescent="0.25">
      <c r="A186" s="978"/>
      <c r="B186" s="245"/>
      <c r="C186" s="847"/>
      <c r="D186" s="189"/>
      <c r="E186" s="918" t="str">
        <f t="shared" si="11"/>
        <v/>
      </c>
      <c r="F186" s="196"/>
      <c r="G186" s="235"/>
      <c r="H186" s="239" t="str">
        <f t="shared" si="12"/>
        <v/>
      </c>
      <c r="I186" s="218"/>
      <c r="J186" s="219"/>
      <c r="K186" s="219"/>
      <c r="L186" s="219"/>
      <c r="M186" s="220"/>
      <c r="N186" s="887"/>
      <c r="O186" s="209"/>
      <c r="P186" s="205"/>
      <c r="Q186" s="206"/>
      <c r="R186" s="206"/>
      <c r="S186" s="206"/>
      <c r="T186" s="206"/>
      <c r="U186" s="207"/>
      <c r="V186" s="208"/>
      <c r="W186" s="207"/>
      <c r="X186" s="207"/>
      <c r="Y186" s="209"/>
      <c r="Z186" s="370" t="str">
        <f t="shared" si="13"/>
        <v/>
      </c>
      <c r="AA186" s="468"/>
      <c r="AC186" s="806">
        <f>_xlfn.IFNA(INDEX('Delegated Wage Grid'!C$14:C$50,MATCH($A186,ListDelegated,0)),0)</f>
        <v>0</v>
      </c>
      <c r="AD186" s="353">
        <f>_xlfn.IFNA(INDEX('Delegated Wage Grid'!D$14:D$50,MATCH($A186,ListDelegated,0)),0)</f>
        <v>0</v>
      </c>
      <c r="AE186" s="353">
        <f>_xlfn.IFNA(INDEX('Delegated Wage Grid'!E$14:E$50,MATCH($A186,ListDelegated,0)),0)</f>
        <v>0</v>
      </c>
      <c r="AF186" s="353">
        <f>_xlfn.IFNA(INDEX('Delegated Wage Grid'!F$14:F$50,MATCH($A186,ListDelegated,0)),0)</f>
        <v>0</v>
      </c>
      <c r="AG186" s="353">
        <f>_xlfn.IFNA(INDEX('Delegated Wage Grid'!G$14:G$50,MATCH($A186,ListDelegated,0)),0)</f>
        <v>0</v>
      </c>
      <c r="AH186" s="353">
        <f>_xlfn.IFNA(INDEX('Delegated Wage Grid'!H$14:H$50,MATCH($A186,ListDelegated,0)),0)</f>
        <v>0</v>
      </c>
      <c r="AI186" s="353">
        <f t="shared" si="14"/>
        <v>0</v>
      </c>
      <c r="AJ186" s="353">
        <f t="shared" si="15"/>
        <v>0</v>
      </c>
    </row>
    <row r="187" spans="1:36" x14ac:dyDescent="0.25">
      <c r="A187" s="978"/>
      <c r="B187" s="245"/>
      <c r="C187" s="847"/>
      <c r="D187" s="189"/>
      <c r="E187" s="918" t="str">
        <f t="shared" si="11"/>
        <v/>
      </c>
      <c r="F187" s="196"/>
      <c r="G187" s="235"/>
      <c r="H187" s="239" t="str">
        <f t="shared" si="12"/>
        <v/>
      </c>
      <c r="I187" s="218"/>
      <c r="J187" s="219"/>
      <c r="K187" s="219"/>
      <c r="L187" s="219"/>
      <c r="M187" s="220"/>
      <c r="N187" s="887"/>
      <c r="O187" s="209"/>
      <c r="P187" s="205"/>
      <c r="Q187" s="206"/>
      <c r="R187" s="206"/>
      <c r="S187" s="206"/>
      <c r="T187" s="206"/>
      <c r="U187" s="207"/>
      <c r="V187" s="208"/>
      <c r="W187" s="207"/>
      <c r="X187" s="207"/>
      <c r="Y187" s="209"/>
      <c r="Z187" s="370" t="str">
        <f t="shared" si="13"/>
        <v/>
      </c>
      <c r="AA187" s="468"/>
      <c r="AC187" s="806">
        <f>_xlfn.IFNA(INDEX('Delegated Wage Grid'!C$14:C$50,MATCH($A187,ListDelegated,0)),0)</f>
        <v>0</v>
      </c>
      <c r="AD187" s="353">
        <f>_xlfn.IFNA(INDEX('Delegated Wage Grid'!D$14:D$50,MATCH($A187,ListDelegated,0)),0)</f>
        <v>0</v>
      </c>
      <c r="AE187" s="353">
        <f>_xlfn.IFNA(INDEX('Delegated Wage Grid'!E$14:E$50,MATCH($A187,ListDelegated,0)),0)</f>
        <v>0</v>
      </c>
      <c r="AF187" s="353">
        <f>_xlfn.IFNA(INDEX('Delegated Wage Grid'!F$14:F$50,MATCH($A187,ListDelegated,0)),0)</f>
        <v>0</v>
      </c>
      <c r="AG187" s="353">
        <f>_xlfn.IFNA(INDEX('Delegated Wage Grid'!G$14:G$50,MATCH($A187,ListDelegated,0)),0)</f>
        <v>0</v>
      </c>
      <c r="AH187" s="353">
        <f>_xlfn.IFNA(INDEX('Delegated Wage Grid'!H$14:H$50,MATCH($A187,ListDelegated,0)),0)</f>
        <v>0</v>
      </c>
      <c r="AI187" s="353">
        <f t="shared" si="14"/>
        <v>0</v>
      </c>
      <c r="AJ187" s="353">
        <f t="shared" si="15"/>
        <v>0</v>
      </c>
    </row>
    <row r="188" spans="1:36" x14ac:dyDescent="0.25">
      <c r="A188" s="978"/>
      <c r="B188" s="245"/>
      <c r="C188" s="847"/>
      <c r="D188" s="189"/>
      <c r="E188" s="918" t="str">
        <f t="shared" si="11"/>
        <v/>
      </c>
      <c r="F188" s="196"/>
      <c r="G188" s="235"/>
      <c r="H188" s="239" t="str">
        <f t="shared" si="12"/>
        <v/>
      </c>
      <c r="I188" s="218"/>
      <c r="J188" s="219"/>
      <c r="K188" s="219"/>
      <c r="L188" s="219"/>
      <c r="M188" s="220"/>
      <c r="N188" s="887"/>
      <c r="O188" s="209"/>
      <c r="P188" s="205"/>
      <c r="Q188" s="206"/>
      <c r="R188" s="206"/>
      <c r="S188" s="206"/>
      <c r="T188" s="206"/>
      <c r="U188" s="207"/>
      <c r="V188" s="208"/>
      <c r="W188" s="207"/>
      <c r="X188" s="207"/>
      <c r="Y188" s="209"/>
      <c r="Z188" s="370" t="str">
        <f t="shared" si="13"/>
        <v/>
      </c>
      <c r="AA188" s="468"/>
      <c r="AC188" s="806">
        <f>_xlfn.IFNA(INDEX('Delegated Wage Grid'!C$14:C$50,MATCH($A188,ListDelegated,0)),0)</f>
        <v>0</v>
      </c>
      <c r="AD188" s="353">
        <f>_xlfn.IFNA(INDEX('Delegated Wage Grid'!D$14:D$50,MATCH($A188,ListDelegated,0)),0)</f>
        <v>0</v>
      </c>
      <c r="AE188" s="353">
        <f>_xlfn.IFNA(INDEX('Delegated Wage Grid'!E$14:E$50,MATCH($A188,ListDelegated,0)),0)</f>
        <v>0</v>
      </c>
      <c r="AF188" s="353">
        <f>_xlfn.IFNA(INDEX('Delegated Wage Grid'!F$14:F$50,MATCH($A188,ListDelegated,0)),0)</f>
        <v>0</v>
      </c>
      <c r="AG188" s="353">
        <f>_xlfn.IFNA(INDEX('Delegated Wage Grid'!G$14:G$50,MATCH($A188,ListDelegated,0)),0)</f>
        <v>0</v>
      </c>
      <c r="AH188" s="353">
        <f>_xlfn.IFNA(INDEX('Delegated Wage Grid'!H$14:H$50,MATCH($A188,ListDelegated,0)),0)</f>
        <v>0</v>
      </c>
      <c r="AI188" s="353">
        <f t="shared" si="14"/>
        <v>0</v>
      </c>
      <c r="AJ188" s="353">
        <f t="shared" si="15"/>
        <v>0</v>
      </c>
    </row>
    <row r="189" spans="1:36" x14ac:dyDescent="0.25">
      <c r="A189" s="978"/>
      <c r="B189" s="245"/>
      <c r="C189" s="847"/>
      <c r="D189" s="189"/>
      <c r="E189" s="918" t="str">
        <f t="shared" si="11"/>
        <v/>
      </c>
      <c r="F189" s="196"/>
      <c r="G189" s="235"/>
      <c r="H189" s="239" t="str">
        <f t="shared" si="12"/>
        <v/>
      </c>
      <c r="I189" s="218"/>
      <c r="J189" s="219"/>
      <c r="K189" s="219"/>
      <c r="L189" s="219"/>
      <c r="M189" s="220"/>
      <c r="N189" s="887"/>
      <c r="O189" s="209"/>
      <c r="P189" s="205"/>
      <c r="Q189" s="206"/>
      <c r="R189" s="206"/>
      <c r="S189" s="206"/>
      <c r="T189" s="206"/>
      <c r="U189" s="207"/>
      <c r="V189" s="208"/>
      <c r="W189" s="207"/>
      <c r="X189" s="207"/>
      <c r="Y189" s="209"/>
      <c r="Z189" s="370" t="str">
        <f t="shared" si="13"/>
        <v/>
      </c>
      <c r="AA189" s="468"/>
      <c r="AC189" s="806">
        <f>_xlfn.IFNA(INDEX('Delegated Wage Grid'!C$14:C$50,MATCH($A189,ListDelegated,0)),0)</f>
        <v>0</v>
      </c>
      <c r="AD189" s="353">
        <f>_xlfn.IFNA(INDEX('Delegated Wage Grid'!D$14:D$50,MATCH($A189,ListDelegated,0)),0)</f>
        <v>0</v>
      </c>
      <c r="AE189" s="353">
        <f>_xlfn.IFNA(INDEX('Delegated Wage Grid'!E$14:E$50,MATCH($A189,ListDelegated,0)),0)</f>
        <v>0</v>
      </c>
      <c r="AF189" s="353">
        <f>_xlfn.IFNA(INDEX('Delegated Wage Grid'!F$14:F$50,MATCH($A189,ListDelegated,0)),0)</f>
        <v>0</v>
      </c>
      <c r="AG189" s="353">
        <f>_xlfn.IFNA(INDEX('Delegated Wage Grid'!G$14:G$50,MATCH($A189,ListDelegated,0)),0)</f>
        <v>0</v>
      </c>
      <c r="AH189" s="353">
        <f>_xlfn.IFNA(INDEX('Delegated Wage Grid'!H$14:H$50,MATCH($A189,ListDelegated,0)),0)</f>
        <v>0</v>
      </c>
      <c r="AI189" s="353">
        <f t="shared" si="14"/>
        <v>0</v>
      </c>
      <c r="AJ189" s="353">
        <f t="shared" si="15"/>
        <v>0</v>
      </c>
    </row>
    <row r="190" spans="1:36" x14ac:dyDescent="0.25">
      <c r="A190" s="978"/>
      <c r="B190" s="245"/>
      <c r="C190" s="847"/>
      <c r="D190" s="189"/>
      <c r="E190" s="918" t="str">
        <f t="shared" si="11"/>
        <v/>
      </c>
      <c r="F190" s="196"/>
      <c r="G190" s="235"/>
      <c r="H190" s="239" t="str">
        <f t="shared" si="12"/>
        <v/>
      </c>
      <c r="I190" s="218"/>
      <c r="J190" s="219"/>
      <c r="K190" s="219"/>
      <c r="L190" s="219"/>
      <c r="M190" s="220"/>
      <c r="N190" s="887"/>
      <c r="O190" s="209"/>
      <c r="P190" s="205"/>
      <c r="Q190" s="206"/>
      <c r="R190" s="206"/>
      <c r="S190" s="206"/>
      <c r="T190" s="206"/>
      <c r="U190" s="207"/>
      <c r="V190" s="208"/>
      <c r="W190" s="207"/>
      <c r="X190" s="207"/>
      <c r="Y190" s="209"/>
      <c r="Z190" s="370" t="str">
        <f t="shared" si="13"/>
        <v/>
      </c>
      <c r="AA190" s="468"/>
      <c r="AC190" s="806">
        <f>_xlfn.IFNA(INDEX('Delegated Wage Grid'!C$14:C$50,MATCH($A190,ListDelegated,0)),0)</f>
        <v>0</v>
      </c>
      <c r="AD190" s="353">
        <f>_xlfn.IFNA(INDEX('Delegated Wage Grid'!D$14:D$50,MATCH($A190,ListDelegated,0)),0)</f>
        <v>0</v>
      </c>
      <c r="AE190" s="353">
        <f>_xlfn.IFNA(INDEX('Delegated Wage Grid'!E$14:E$50,MATCH($A190,ListDelegated,0)),0)</f>
        <v>0</v>
      </c>
      <c r="AF190" s="353">
        <f>_xlfn.IFNA(INDEX('Delegated Wage Grid'!F$14:F$50,MATCH($A190,ListDelegated,0)),0)</f>
        <v>0</v>
      </c>
      <c r="AG190" s="353">
        <f>_xlfn.IFNA(INDEX('Delegated Wage Grid'!G$14:G$50,MATCH($A190,ListDelegated,0)),0)</f>
        <v>0</v>
      </c>
      <c r="AH190" s="353">
        <f>_xlfn.IFNA(INDEX('Delegated Wage Grid'!H$14:H$50,MATCH($A190,ListDelegated,0)),0)</f>
        <v>0</v>
      </c>
      <c r="AI190" s="353">
        <f t="shared" si="14"/>
        <v>0</v>
      </c>
      <c r="AJ190" s="353">
        <f t="shared" si="15"/>
        <v>0</v>
      </c>
    </row>
    <row r="191" spans="1:36" x14ac:dyDescent="0.25">
      <c r="A191" s="978"/>
      <c r="B191" s="245"/>
      <c r="C191" s="847"/>
      <c r="D191" s="189"/>
      <c r="E191" s="918" t="str">
        <f t="shared" si="11"/>
        <v/>
      </c>
      <c r="F191" s="196"/>
      <c r="G191" s="235"/>
      <c r="H191" s="239" t="str">
        <f t="shared" si="12"/>
        <v/>
      </c>
      <c r="I191" s="218"/>
      <c r="J191" s="219"/>
      <c r="K191" s="219"/>
      <c r="L191" s="219"/>
      <c r="M191" s="220"/>
      <c r="N191" s="887"/>
      <c r="O191" s="209"/>
      <c r="P191" s="205"/>
      <c r="Q191" s="206"/>
      <c r="R191" s="206"/>
      <c r="S191" s="206"/>
      <c r="T191" s="206"/>
      <c r="U191" s="207"/>
      <c r="V191" s="208"/>
      <c r="W191" s="207"/>
      <c r="X191" s="207"/>
      <c r="Y191" s="209"/>
      <c r="Z191" s="370" t="str">
        <f t="shared" si="13"/>
        <v/>
      </c>
      <c r="AA191" s="468"/>
      <c r="AC191" s="806">
        <f>_xlfn.IFNA(INDEX('Delegated Wage Grid'!C$14:C$50,MATCH($A191,ListDelegated,0)),0)</f>
        <v>0</v>
      </c>
      <c r="AD191" s="353">
        <f>_xlfn.IFNA(INDEX('Delegated Wage Grid'!D$14:D$50,MATCH($A191,ListDelegated,0)),0)</f>
        <v>0</v>
      </c>
      <c r="AE191" s="353">
        <f>_xlfn.IFNA(INDEX('Delegated Wage Grid'!E$14:E$50,MATCH($A191,ListDelegated,0)),0)</f>
        <v>0</v>
      </c>
      <c r="AF191" s="353">
        <f>_xlfn.IFNA(INDEX('Delegated Wage Grid'!F$14:F$50,MATCH($A191,ListDelegated,0)),0)</f>
        <v>0</v>
      </c>
      <c r="AG191" s="353">
        <f>_xlfn.IFNA(INDEX('Delegated Wage Grid'!G$14:G$50,MATCH($A191,ListDelegated,0)),0)</f>
        <v>0</v>
      </c>
      <c r="AH191" s="353">
        <f>_xlfn.IFNA(INDEX('Delegated Wage Grid'!H$14:H$50,MATCH($A191,ListDelegated,0)),0)</f>
        <v>0</v>
      </c>
      <c r="AI191" s="353">
        <f t="shared" si="14"/>
        <v>0</v>
      </c>
      <c r="AJ191" s="353">
        <f t="shared" si="15"/>
        <v>0</v>
      </c>
    </row>
    <row r="192" spans="1:36" x14ac:dyDescent="0.25">
      <c r="A192" s="978"/>
      <c r="B192" s="245"/>
      <c r="C192" s="847"/>
      <c r="D192" s="189"/>
      <c r="E192" s="918" t="str">
        <f t="shared" si="11"/>
        <v/>
      </c>
      <c r="F192" s="196"/>
      <c r="G192" s="235"/>
      <c r="H192" s="239" t="str">
        <f t="shared" si="12"/>
        <v/>
      </c>
      <c r="I192" s="218"/>
      <c r="J192" s="219"/>
      <c r="K192" s="219"/>
      <c r="L192" s="219"/>
      <c r="M192" s="220"/>
      <c r="N192" s="887"/>
      <c r="O192" s="209"/>
      <c r="P192" s="205"/>
      <c r="Q192" s="206"/>
      <c r="R192" s="206"/>
      <c r="S192" s="206"/>
      <c r="T192" s="206"/>
      <c r="U192" s="207"/>
      <c r="V192" s="208"/>
      <c r="W192" s="207"/>
      <c r="X192" s="207"/>
      <c r="Y192" s="209"/>
      <c r="Z192" s="370" t="str">
        <f t="shared" si="13"/>
        <v/>
      </c>
      <c r="AA192" s="468"/>
      <c r="AC192" s="806">
        <f>_xlfn.IFNA(INDEX('Delegated Wage Grid'!C$14:C$50,MATCH($A192,ListDelegated,0)),0)</f>
        <v>0</v>
      </c>
      <c r="AD192" s="353">
        <f>_xlfn.IFNA(INDEX('Delegated Wage Grid'!D$14:D$50,MATCH($A192,ListDelegated,0)),0)</f>
        <v>0</v>
      </c>
      <c r="AE192" s="353">
        <f>_xlfn.IFNA(INDEX('Delegated Wage Grid'!E$14:E$50,MATCH($A192,ListDelegated,0)),0)</f>
        <v>0</v>
      </c>
      <c r="AF192" s="353">
        <f>_xlfn.IFNA(INDEX('Delegated Wage Grid'!F$14:F$50,MATCH($A192,ListDelegated,0)),0)</f>
        <v>0</v>
      </c>
      <c r="AG192" s="353">
        <f>_xlfn.IFNA(INDEX('Delegated Wage Grid'!G$14:G$50,MATCH($A192,ListDelegated,0)),0)</f>
        <v>0</v>
      </c>
      <c r="AH192" s="353">
        <f>_xlfn.IFNA(INDEX('Delegated Wage Grid'!H$14:H$50,MATCH($A192,ListDelegated,0)),0)</f>
        <v>0</v>
      </c>
      <c r="AI192" s="353">
        <f t="shared" si="14"/>
        <v>0</v>
      </c>
      <c r="AJ192" s="353">
        <f t="shared" si="15"/>
        <v>0</v>
      </c>
    </row>
    <row r="193" spans="1:36" x14ac:dyDescent="0.25">
      <c r="A193" s="978"/>
      <c r="B193" s="245"/>
      <c r="C193" s="847"/>
      <c r="D193" s="189"/>
      <c r="E193" s="918" t="str">
        <f t="shared" si="11"/>
        <v/>
      </c>
      <c r="F193" s="196"/>
      <c r="G193" s="235"/>
      <c r="H193" s="239" t="str">
        <f t="shared" si="12"/>
        <v/>
      </c>
      <c r="I193" s="218"/>
      <c r="J193" s="219"/>
      <c r="K193" s="219"/>
      <c r="L193" s="219"/>
      <c r="M193" s="220"/>
      <c r="N193" s="887"/>
      <c r="O193" s="209"/>
      <c r="P193" s="205"/>
      <c r="Q193" s="206"/>
      <c r="R193" s="206"/>
      <c r="S193" s="206"/>
      <c r="T193" s="206"/>
      <c r="U193" s="207"/>
      <c r="V193" s="208"/>
      <c r="W193" s="207"/>
      <c r="X193" s="207"/>
      <c r="Y193" s="209"/>
      <c r="Z193" s="370" t="str">
        <f t="shared" si="13"/>
        <v/>
      </c>
      <c r="AA193" s="468"/>
      <c r="AC193" s="806">
        <f>_xlfn.IFNA(INDEX('Delegated Wage Grid'!C$14:C$50,MATCH($A193,ListDelegated,0)),0)</f>
        <v>0</v>
      </c>
      <c r="AD193" s="353">
        <f>_xlfn.IFNA(INDEX('Delegated Wage Grid'!D$14:D$50,MATCH($A193,ListDelegated,0)),0)</f>
        <v>0</v>
      </c>
      <c r="AE193" s="353">
        <f>_xlfn.IFNA(INDEX('Delegated Wage Grid'!E$14:E$50,MATCH($A193,ListDelegated,0)),0)</f>
        <v>0</v>
      </c>
      <c r="AF193" s="353">
        <f>_xlfn.IFNA(INDEX('Delegated Wage Grid'!F$14:F$50,MATCH($A193,ListDelegated,0)),0)</f>
        <v>0</v>
      </c>
      <c r="AG193" s="353">
        <f>_xlfn.IFNA(INDEX('Delegated Wage Grid'!G$14:G$50,MATCH($A193,ListDelegated,0)),0)</f>
        <v>0</v>
      </c>
      <c r="AH193" s="353">
        <f>_xlfn.IFNA(INDEX('Delegated Wage Grid'!H$14:H$50,MATCH($A193,ListDelegated,0)),0)</f>
        <v>0</v>
      </c>
      <c r="AI193" s="353">
        <f t="shared" si="14"/>
        <v>0</v>
      </c>
      <c r="AJ193" s="353">
        <f t="shared" si="15"/>
        <v>0</v>
      </c>
    </row>
    <row r="194" spans="1:36" x14ac:dyDescent="0.25">
      <c r="A194" s="978"/>
      <c r="B194" s="245"/>
      <c r="C194" s="847"/>
      <c r="D194" s="189"/>
      <c r="E194" s="918" t="str">
        <f t="shared" si="11"/>
        <v/>
      </c>
      <c r="F194" s="196"/>
      <c r="G194" s="235"/>
      <c r="H194" s="239" t="str">
        <f t="shared" si="12"/>
        <v/>
      </c>
      <c r="I194" s="218"/>
      <c r="J194" s="219"/>
      <c r="K194" s="219"/>
      <c r="L194" s="219"/>
      <c r="M194" s="220"/>
      <c r="N194" s="887"/>
      <c r="O194" s="209"/>
      <c r="P194" s="205"/>
      <c r="Q194" s="206"/>
      <c r="R194" s="206"/>
      <c r="S194" s="206"/>
      <c r="T194" s="206"/>
      <c r="U194" s="207"/>
      <c r="V194" s="208"/>
      <c r="W194" s="207"/>
      <c r="X194" s="207"/>
      <c r="Y194" s="209"/>
      <c r="Z194" s="370" t="str">
        <f t="shared" si="13"/>
        <v/>
      </c>
      <c r="AA194" s="468"/>
      <c r="AC194" s="806">
        <f>_xlfn.IFNA(INDEX('Delegated Wage Grid'!C$14:C$50,MATCH($A194,ListDelegated,0)),0)</f>
        <v>0</v>
      </c>
      <c r="AD194" s="353">
        <f>_xlfn.IFNA(INDEX('Delegated Wage Grid'!D$14:D$50,MATCH($A194,ListDelegated,0)),0)</f>
        <v>0</v>
      </c>
      <c r="AE194" s="353">
        <f>_xlfn.IFNA(INDEX('Delegated Wage Grid'!E$14:E$50,MATCH($A194,ListDelegated,0)),0)</f>
        <v>0</v>
      </c>
      <c r="AF194" s="353">
        <f>_xlfn.IFNA(INDEX('Delegated Wage Grid'!F$14:F$50,MATCH($A194,ListDelegated,0)),0)</f>
        <v>0</v>
      </c>
      <c r="AG194" s="353">
        <f>_xlfn.IFNA(INDEX('Delegated Wage Grid'!G$14:G$50,MATCH($A194,ListDelegated,0)),0)</f>
        <v>0</v>
      </c>
      <c r="AH194" s="353">
        <f>_xlfn.IFNA(INDEX('Delegated Wage Grid'!H$14:H$50,MATCH($A194,ListDelegated,0)),0)</f>
        <v>0</v>
      </c>
      <c r="AI194" s="353">
        <f t="shared" si="14"/>
        <v>0</v>
      </c>
      <c r="AJ194" s="353">
        <f t="shared" si="15"/>
        <v>0</v>
      </c>
    </row>
    <row r="195" spans="1:36" x14ac:dyDescent="0.25">
      <c r="A195" s="978"/>
      <c r="B195" s="245"/>
      <c r="C195" s="847"/>
      <c r="D195" s="189"/>
      <c r="E195" s="918" t="str">
        <f t="shared" si="11"/>
        <v/>
      </c>
      <c r="F195" s="196"/>
      <c r="G195" s="235"/>
      <c r="H195" s="239" t="str">
        <f t="shared" si="12"/>
        <v/>
      </c>
      <c r="I195" s="218"/>
      <c r="J195" s="219"/>
      <c r="K195" s="219"/>
      <c r="L195" s="219"/>
      <c r="M195" s="220"/>
      <c r="N195" s="887"/>
      <c r="O195" s="209"/>
      <c r="P195" s="205"/>
      <c r="Q195" s="206"/>
      <c r="R195" s="206"/>
      <c r="S195" s="206"/>
      <c r="T195" s="206"/>
      <c r="U195" s="207"/>
      <c r="V195" s="208"/>
      <c r="W195" s="207"/>
      <c r="X195" s="207"/>
      <c r="Y195" s="209"/>
      <c r="Z195" s="370" t="str">
        <f t="shared" si="13"/>
        <v/>
      </c>
      <c r="AA195" s="468"/>
      <c r="AC195" s="806">
        <f>_xlfn.IFNA(INDEX('Delegated Wage Grid'!C$14:C$50,MATCH($A195,ListDelegated,0)),0)</f>
        <v>0</v>
      </c>
      <c r="AD195" s="353">
        <f>_xlfn.IFNA(INDEX('Delegated Wage Grid'!D$14:D$50,MATCH($A195,ListDelegated,0)),0)</f>
        <v>0</v>
      </c>
      <c r="AE195" s="353">
        <f>_xlfn.IFNA(INDEX('Delegated Wage Grid'!E$14:E$50,MATCH($A195,ListDelegated,0)),0)</f>
        <v>0</v>
      </c>
      <c r="AF195" s="353">
        <f>_xlfn.IFNA(INDEX('Delegated Wage Grid'!F$14:F$50,MATCH($A195,ListDelegated,0)),0)</f>
        <v>0</v>
      </c>
      <c r="AG195" s="353">
        <f>_xlfn.IFNA(INDEX('Delegated Wage Grid'!G$14:G$50,MATCH($A195,ListDelegated,0)),0)</f>
        <v>0</v>
      </c>
      <c r="AH195" s="353">
        <f>_xlfn.IFNA(INDEX('Delegated Wage Grid'!H$14:H$50,MATCH($A195,ListDelegated,0)),0)</f>
        <v>0</v>
      </c>
      <c r="AI195" s="353">
        <f t="shared" si="14"/>
        <v>0</v>
      </c>
      <c r="AJ195" s="353">
        <f t="shared" si="15"/>
        <v>0</v>
      </c>
    </row>
    <row r="196" spans="1:36" ht="15.75" thickBot="1" x14ac:dyDescent="0.3">
      <c r="A196" s="979"/>
      <c r="B196" s="248"/>
      <c r="C196" s="848"/>
      <c r="D196" s="190"/>
      <c r="E196" s="919" t="str">
        <f t="shared" si="11"/>
        <v/>
      </c>
      <c r="F196" s="198"/>
      <c r="G196" s="236"/>
      <c r="H196" s="240" t="str">
        <f t="shared" si="12"/>
        <v/>
      </c>
      <c r="I196" s="221"/>
      <c r="J196" s="222"/>
      <c r="K196" s="222"/>
      <c r="L196" s="222"/>
      <c r="M196" s="223"/>
      <c r="N196" s="888"/>
      <c r="O196" s="214"/>
      <c r="P196" s="210"/>
      <c r="Q196" s="211"/>
      <c r="R196" s="211"/>
      <c r="S196" s="211"/>
      <c r="T196" s="211"/>
      <c r="U196" s="212"/>
      <c r="V196" s="213"/>
      <c r="W196" s="212"/>
      <c r="X196" s="212"/>
      <c r="Y196" s="214"/>
      <c r="Z196" s="371" t="str">
        <f t="shared" si="13"/>
        <v/>
      </c>
      <c r="AA196" s="469"/>
      <c r="AC196" s="806">
        <f>_xlfn.IFNA(INDEX('Delegated Wage Grid'!C$14:C$50,MATCH($A196,ListDelegated,0)),0)</f>
        <v>0</v>
      </c>
      <c r="AD196" s="353">
        <f>_xlfn.IFNA(INDEX('Delegated Wage Grid'!D$14:D$50,MATCH($A196,ListDelegated,0)),0)</f>
        <v>0</v>
      </c>
      <c r="AE196" s="353">
        <f>_xlfn.IFNA(INDEX('Delegated Wage Grid'!E$14:E$50,MATCH($A196,ListDelegated,0)),0)</f>
        <v>0</v>
      </c>
      <c r="AF196" s="353">
        <f>_xlfn.IFNA(INDEX('Delegated Wage Grid'!F$14:F$50,MATCH($A196,ListDelegated,0)),0)</f>
        <v>0</v>
      </c>
      <c r="AG196" s="353">
        <f>_xlfn.IFNA(INDEX('Delegated Wage Grid'!G$14:G$50,MATCH($A196,ListDelegated,0)),0)</f>
        <v>0</v>
      </c>
      <c r="AH196" s="353">
        <f>_xlfn.IFNA(INDEX('Delegated Wage Grid'!H$14:H$50,MATCH($A196,ListDelegated,0)),0)</f>
        <v>0</v>
      </c>
      <c r="AI196" s="353">
        <f t="shared" si="14"/>
        <v>0</v>
      </c>
      <c r="AJ196" s="353">
        <f t="shared" si="15"/>
        <v>0</v>
      </c>
    </row>
  </sheetData>
  <sheetProtection algorithmName="SHA-512" hashValue="tu5r5I9HI6+clBxXA7XXSZcaMGZUuca1Tgg6J3vqL50ls2yT0ZibK9JYHyi3CqwgSYCL6uoV/KY+K0DKB6j+JQ==" saltValue="Yr5WwA3MkDkVYaMKVWJmkQ==" spinCount="100000" sheet="1" objects="1" scenarios="1"/>
  <mergeCells count="25">
    <mergeCell ref="N9:R9"/>
    <mergeCell ref="T9:W9"/>
    <mergeCell ref="N10:R10"/>
    <mergeCell ref="T10:W10"/>
    <mergeCell ref="Y13:Y14"/>
    <mergeCell ref="W13:W14"/>
    <mergeCell ref="N13:O13"/>
    <mergeCell ref="P13:U13"/>
    <mergeCell ref="A9:M9"/>
    <mergeCell ref="C12:C15"/>
    <mergeCell ref="D12:D15"/>
    <mergeCell ref="F12:M12"/>
    <mergeCell ref="F13:G13"/>
    <mergeCell ref="H13:M13"/>
    <mergeCell ref="A12:A15"/>
    <mergeCell ref="E12:E15"/>
    <mergeCell ref="B12:B15"/>
    <mergeCell ref="Z13:Z14"/>
    <mergeCell ref="AA13:AA14"/>
    <mergeCell ref="A10:M10"/>
    <mergeCell ref="N12:U12"/>
    <mergeCell ref="V13:V14"/>
    <mergeCell ref="V12:Y12"/>
    <mergeCell ref="Z12:AA12"/>
    <mergeCell ref="X13:X14"/>
  </mergeCells>
  <conditionalFormatting sqref="G17:G196">
    <cfRule type="expression" dxfId="115" priority="14">
      <formula>AND(F17&gt;0,ISBLANK(G17))</formula>
    </cfRule>
  </conditionalFormatting>
  <conditionalFormatting sqref="C17:C196">
    <cfRule type="expression" dxfId="114" priority="7">
      <formula>IF(AND(NOT(ISBLANK(A17)),ISBLANK(C17)),TRUE,FALSE)</formula>
    </cfRule>
  </conditionalFormatting>
  <conditionalFormatting sqref="D17:D196">
    <cfRule type="expression" dxfId="113" priority="6">
      <formula>IF(AND(NOT(ISBLANK(A17)),ISBLANK(D17)),TRUE,FALSE)</formula>
    </cfRule>
  </conditionalFormatting>
  <conditionalFormatting sqref="F17:F196">
    <cfRule type="expression" dxfId="112" priority="2">
      <formula>AND(G17&gt;0,ISBLANK(F17))</formula>
    </cfRule>
  </conditionalFormatting>
  <conditionalFormatting sqref="A17:A196">
    <cfRule type="expression" dxfId="111" priority="1">
      <formula>AND(OR(NOT(ISBLANK(C17)), NOT(ISBLANK(D17))), ISBLANK(A17))</formula>
    </cfRule>
  </conditionalFormatting>
  <dataValidations count="8">
    <dataValidation type="decimal" operator="greaterThanOrEqual" allowBlank="1" showInputMessage="1" showErrorMessage="1" error="Please enter a dollar amount greater than or equal to $0.00." sqref="G17:G196" xr:uid="{00000000-0002-0000-0700-000000000000}">
      <formula1>0</formula1>
    </dataValidation>
    <dataValidation type="decimal" operator="greaterThanOrEqual" allowBlank="1" showInputMessage="1" showErrorMessage="1" error="Please enter a number greater than or equal to 0.0." sqref="I17:M196 F17:F196" xr:uid="{00000000-0002-0000-0700-000001000000}">
      <formula1>0</formula1>
    </dataValidation>
    <dataValidation type="whole" operator="greaterThanOrEqual" allowBlank="1" showInputMessage="1" showErrorMessage="1" error="Please enter a whole number greater than or equal to 0." sqref="N17:Y196" xr:uid="{00000000-0002-0000-0700-000002000000}">
      <formula1>0</formula1>
    </dataValidation>
    <dataValidation type="list" allowBlank="1" sqref="A17:A196" xr:uid="{00000000-0002-0000-0700-000003000000}">
      <formula1>ListDelegated</formula1>
    </dataValidation>
    <dataValidation type="list" allowBlank="1" showInputMessage="1" showErrorMessage="1" error="Please choose an option from the drop-down list." sqref="D17:D196" xr:uid="{00000000-0002-0000-0700-000004000000}">
      <formula1>ListStandardHours</formula1>
    </dataValidation>
    <dataValidation type="list" allowBlank="1" showInputMessage="1" showErrorMessage="1" error="Please choose an option from the drop-down list." sqref="C17:C196" xr:uid="{00000000-0002-0000-0700-000005000000}">
      <formula1>ListEmploymentType</formula1>
    </dataValidation>
    <dataValidation type="decimal" allowBlank="1" showInputMessage="1" showErrorMessage="1" error="Please enter a percentage between 0.0% and 100.0%." sqref="AA17:AA196" xr:uid="{00000000-0002-0000-0700-000006000000}">
      <formula1>0</formula1>
      <formula2>1</formula2>
    </dataValidation>
    <dataValidation type="list" allowBlank="1" sqref="B17:B196" xr:uid="{37D42F56-12A6-4754-BC5B-0974D1565F3D}">
      <formula1>listDelegatedGridLevel</formula1>
    </dataValidation>
  </dataValidations>
  <pageMargins left="0.7" right="0.7" top="0.75" bottom="0.75" header="0.3" footer="0.3"/>
  <pageSetup paperSize="5" scale="48"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pageSetUpPr fitToPage="1"/>
  </sheetPr>
  <dimension ref="A1:U67"/>
  <sheetViews>
    <sheetView zoomScaleNormal="100" workbookViewId="0">
      <selection activeCell="T21" sqref="T21"/>
    </sheetView>
  </sheetViews>
  <sheetFormatPr defaultColWidth="9.140625" defaultRowHeight="15" x14ac:dyDescent="0.25"/>
  <cols>
    <col min="1" max="1" width="13.7109375" style="87" customWidth="1"/>
    <col min="2" max="2" width="10.7109375" style="87" customWidth="1"/>
    <col min="3" max="3" width="2.85546875" style="176" customWidth="1"/>
    <col min="4" max="4" width="10.7109375" style="87" customWidth="1"/>
    <col min="5" max="5" width="9.140625" style="87" customWidth="1"/>
    <col min="6" max="9" width="10.7109375" style="87" customWidth="1"/>
    <col min="10" max="10" width="2.85546875" style="87" customWidth="1"/>
    <col min="11" max="13" width="10.7109375" style="87" customWidth="1"/>
    <col min="14" max="14" width="9.140625" style="87"/>
    <col min="15" max="15" width="40.7109375" style="87" customWidth="1"/>
    <col min="16" max="21" width="10.7109375" style="87" customWidth="1"/>
    <col min="22" max="16384" width="9.140625" style="87"/>
  </cols>
  <sheetData>
    <row r="1" spans="1:21" s="85" customFormat="1" ht="15" customHeight="1" x14ac:dyDescent="0.25">
      <c r="C1" s="173"/>
    </row>
    <row r="2" spans="1:21" s="85" customFormat="1" ht="15" customHeight="1" x14ac:dyDescent="0.25">
      <c r="C2" s="173"/>
    </row>
    <row r="3" spans="1:21" s="85" customFormat="1" ht="15" customHeight="1" x14ac:dyDescent="0.25">
      <c r="C3" s="173"/>
    </row>
    <row r="4" spans="1:21" s="85" customFormat="1" ht="15" customHeight="1" x14ac:dyDescent="0.25">
      <c r="C4" s="173"/>
    </row>
    <row r="5" spans="1:21" s="85" customFormat="1" ht="15" customHeight="1" x14ac:dyDescent="0.25">
      <c r="C5" s="173"/>
    </row>
    <row r="6" spans="1:21" s="85" customFormat="1" ht="15" customHeight="1" x14ac:dyDescent="0.25">
      <c r="C6" s="173"/>
    </row>
    <row r="7" spans="1:21" s="85" customFormat="1" ht="15" customHeight="1" x14ac:dyDescent="0.25">
      <c r="C7" s="173"/>
    </row>
    <row r="8" spans="1:21" s="85" customFormat="1" ht="15" customHeight="1" x14ac:dyDescent="0.25">
      <c r="C8" s="173"/>
    </row>
    <row r="9" spans="1:21" ht="18.75" x14ac:dyDescent="0.25">
      <c r="A9" s="1118" t="s">
        <v>404</v>
      </c>
      <c r="B9" s="1118"/>
      <c r="C9" s="1118"/>
      <c r="D9" s="1118"/>
      <c r="E9" s="1118"/>
      <c r="F9" s="1118"/>
      <c r="G9" s="1118"/>
      <c r="H9" s="1118"/>
      <c r="I9" s="1118"/>
      <c r="J9" s="1118"/>
      <c r="K9" s="1118"/>
      <c r="L9" s="1118"/>
      <c r="M9" s="1118"/>
      <c r="N9" s="86"/>
      <c r="O9" s="86"/>
      <c r="P9" s="86"/>
      <c r="Q9" s="86"/>
      <c r="R9" s="86"/>
      <c r="S9" s="86"/>
      <c r="T9" s="86"/>
      <c r="U9" s="86"/>
    </row>
    <row r="10" spans="1:21" ht="18.75" x14ac:dyDescent="0.25">
      <c r="A10" s="1118" t="s">
        <v>618</v>
      </c>
      <c r="B10" s="1118"/>
      <c r="C10" s="1118"/>
      <c r="D10" s="1118"/>
      <c r="E10" s="1118"/>
      <c r="F10" s="1118"/>
      <c r="G10" s="1118"/>
      <c r="H10" s="1118"/>
      <c r="I10" s="1118"/>
      <c r="J10" s="1118"/>
      <c r="K10" s="1118"/>
      <c r="L10" s="1118"/>
      <c r="M10" s="1118"/>
      <c r="N10" s="86"/>
      <c r="O10" s="86"/>
      <c r="P10" s="86"/>
      <c r="Q10" s="86"/>
      <c r="R10" s="86"/>
      <c r="S10" s="86"/>
      <c r="T10" s="86"/>
      <c r="U10" s="86"/>
    </row>
    <row r="11" spans="1:21" x14ac:dyDescent="0.25">
      <c r="A11" s="86"/>
      <c r="B11" s="86"/>
      <c r="C11" s="174"/>
      <c r="D11" s="86"/>
      <c r="E11" s="86"/>
      <c r="F11" s="86"/>
      <c r="G11" s="86"/>
      <c r="H11" s="86"/>
      <c r="I11" s="86"/>
      <c r="J11" s="86"/>
      <c r="K11" s="86"/>
      <c r="L11" s="86"/>
      <c r="M11" s="86"/>
      <c r="N11" s="86"/>
      <c r="O11" s="86"/>
      <c r="P11" s="86"/>
      <c r="Q11" s="86"/>
      <c r="R11" s="86"/>
      <c r="S11" s="86"/>
      <c r="T11" s="86"/>
      <c r="U11" s="86"/>
    </row>
    <row r="12" spans="1:21" ht="45" customHeight="1" thickBot="1" x14ac:dyDescent="0.3">
      <c r="A12" s="1119" t="s">
        <v>782</v>
      </c>
      <c r="B12" s="1119"/>
      <c r="C12" s="1119"/>
      <c r="D12" s="1119"/>
      <c r="E12" s="588"/>
      <c r="F12" s="1119" t="s">
        <v>783</v>
      </c>
      <c r="G12" s="1119"/>
      <c r="H12" s="1119"/>
      <c r="I12" s="1119"/>
      <c r="J12" s="1119"/>
      <c r="K12" s="1119"/>
      <c r="L12" s="1119"/>
      <c r="M12" s="1119"/>
      <c r="N12" s="588"/>
      <c r="O12" s="1119" t="s">
        <v>784</v>
      </c>
      <c r="P12" s="1120"/>
      <c r="Q12" s="1120"/>
      <c r="R12" s="1120"/>
      <c r="S12" s="1120"/>
      <c r="T12" s="1120"/>
      <c r="U12" s="1120"/>
    </row>
    <row r="13" spans="1:21" x14ac:dyDescent="0.25">
      <c r="A13" s="1111"/>
      <c r="B13" s="1111" t="s">
        <v>167</v>
      </c>
      <c r="C13" s="175"/>
      <c r="D13" s="1111" t="s">
        <v>329</v>
      </c>
      <c r="E13" s="86"/>
      <c r="F13" s="1111"/>
      <c r="G13" s="1115" t="s">
        <v>167</v>
      </c>
      <c r="H13" s="1116"/>
      <c r="I13" s="1117"/>
      <c r="J13" s="86"/>
      <c r="K13" s="1115" t="s">
        <v>329</v>
      </c>
      <c r="L13" s="1116"/>
      <c r="M13" s="1117"/>
      <c r="N13" s="86"/>
      <c r="O13" s="405" t="s">
        <v>439</v>
      </c>
      <c r="P13" s="1115" t="s">
        <v>327</v>
      </c>
      <c r="Q13" s="1116"/>
      <c r="R13" s="1117"/>
      <c r="S13" s="1115" t="s">
        <v>328</v>
      </c>
      <c r="T13" s="1117"/>
      <c r="U13" s="1111" t="s">
        <v>319</v>
      </c>
    </row>
    <row r="14" spans="1:21" ht="26.25" thickBot="1" x14ac:dyDescent="0.3">
      <c r="A14" s="1112"/>
      <c r="B14" s="1112"/>
      <c r="C14" s="175"/>
      <c r="D14" s="1112"/>
      <c r="E14" s="86"/>
      <c r="F14" s="1112"/>
      <c r="G14" s="170" t="s">
        <v>171</v>
      </c>
      <c r="H14" s="486" t="s">
        <v>170</v>
      </c>
      <c r="I14" s="489" t="s">
        <v>477</v>
      </c>
      <c r="J14" s="86"/>
      <c r="K14" s="170" t="s">
        <v>171</v>
      </c>
      <c r="L14" s="486" t="s">
        <v>170</v>
      </c>
      <c r="M14" s="489" t="s">
        <v>477</v>
      </c>
      <c r="N14" s="86"/>
      <c r="O14" s="427" t="s">
        <v>440</v>
      </c>
      <c r="P14" s="167" t="s">
        <v>322</v>
      </c>
      <c r="Q14" s="171" t="s">
        <v>323</v>
      </c>
      <c r="R14" s="172" t="s">
        <v>324</v>
      </c>
      <c r="S14" s="29" t="s">
        <v>363</v>
      </c>
      <c r="T14" s="172" t="s">
        <v>326</v>
      </c>
      <c r="U14" s="1112"/>
    </row>
    <row r="15" spans="1:21" x14ac:dyDescent="0.25">
      <c r="A15" s="51" t="s">
        <v>293</v>
      </c>
      <c r="B15" s="308"/>
      <c r="C15" s="309"/>
      <c r="D15" s="308"/>
      <c r="E15" s="86"/>
      <c r="F15" s="51" t="s">
        <v>320</v>
      </c>
      <c r="G15" s="312"/>
      <c r="H15" s="487"/>
      <c r="I15" s="313"/>
      <c r="J15" s="314"/>
      <c r="K15" s="312"/>
      <c r="L15" s="487"/>
      <c r="M15" s="313"/>
      <c r="N15" s="86"/>
      <c r="O15" s="168" t="s">
        <v>237</v>
      </c>
      <c r="P15" s="315"/>
      <c r="Q15" s="324"/>
      <c r="R15" s="325"/>
      <c r="S15" s="315"/>
      <c r="T15" s="325"/>
      <c r="U15" s="326">
        <f t="shared" ref="U15:U16" si="0">SUM(P15:T15)</f>
        <v>0</v>
      </c>
    </row>
    <row r="16" spans="1:21" x14ac:dyDescent="0.25">
      <c r="A16" s="168" t="s">
        <v>294</v>
      </c>
      <c r="B16" s="310"/>
      <c r="C16" s="309"/>
      <c r="D16" s="310"/>
      <c r="E16" s="86"/>
      <c r="F16" s="168">
        <v>20</v>
      </c>
      <c r="G16" s="315"/>
      <c r="H16" s="324"/>
      <c r="I16" s="316"/>
      <c r="J16" s="314"/>
      <c r="K16" s="315"/>
      <c r="L16" s="324"/>
      <c r="M16" s="316"/>
      <c r="N16" s="86"/>
      <c r="O16" s="169" t="s">
        <v>325</v>
      </c>
      <c r="P16" s="317"/>
      <c r="Q16" s="432"/>
      <c r="R16" s="433"/>
      <c r="S16" s="317"/>
      <c r="T16" s="433"/>
      <c r="U16" s="435">
        <f t="shared" si="0"/>
        <v>0</v>
      </c>
    </row>
    <row r="17" spans="1:21" x14ac:dyDescent="0.25">
      <c r="A17" s="168" t="s">
        <v>295</v>
      </c>
      <c r="B17" s="310"/>
      <c r="C17" s="309"/>
      <c r="D17" s="310"/>
      <c r="E17" s="86"/>
      <c r="F17" s="168">
        <v>21</v>
      </c>
      <c r="G17" s="315"/>
      <c r="H17" s="324"/>
      <c r="I17" s="316"/>
      <c r="J17" s="314"/>
      <c r="K17" s="315"/>
      <c r="L17" s="324"/>
      <c r="M17" s="316"/>
      <c r="N17" s="86"/>
      <c r="O17" s="407" t="s">
        <v>441</v>
      </c>
      <c r="P17" s="1109"/>
      <c r="Q17" s="1034"/>
      <c r="R17" s="1110"/>
      <c r="S17" s="428"/>
      <c r="T17" s="429"/>
      <c r="U17" s="326">
        <f>SUM(P17:T17)</f>
        <v>0</v>
      </c>
    </row>
    <row r="18" spans="1:21" x14ac:dyDescent="0.25">
      <c r="A18" s="168" t="s">
        <v>296</v>
      </c>
      <c r="B18" s="310"/>
      <c r="C18" s="309"/>
      <c r="D18" s="310"/>
      <c r="E18" s="86"/>
      <c r="F18" s="168">
        <v>22</v>
      </c>
      <c r="G18" s="315"/>
      <c r="H18" s="324"/>
      <c r="I18" s="316"/>
      <c r="J18" s="314"/>
      <c r="K18" s="315"/>
      <c r="L18" s="324"/>
      <c r="M18" s="316"/>
      <c r="N18" s="86"/>
      <c r="O18" s="454" t="s">
        <v>442</v>
      </c>
      <c r="P18" s="1109"/>
      <c r="Q18" s="1034"/>
      <c r="R18" s="1110"/>
      <c r="S18" s="428"/>
      <c r="T18" s="429"/>
      <c r="U18" s="326">
        <f>SUM(P18:T18)</f>
        <v>0</v>
      </c>
    </row>
    <row r="19" spans="1:21" ht="15.75" thickBot="1" x14ac:dyDescent="0.3">
      <c r="A19" s="168" t="s">
        <v>297</v>
      </c>
      <c r="B19" s="310"/>
      <c r="C19" s="309"/>
      <c r="D19" s="310"/>
      <c r="E19" s="86"/>
      <c r="F19" s="168">
        <v>23</v>
      </c>
      <c r="G19" s="315"/>
      <c r="H19" s="324"/>
      <c r="I19" s="316"/>
      <c r="J19" s="314"/>
      <c r="K19" s="315"/>
      <c r="L19" s="324"/>
      <c r="M19" s="316"/>
      <c r="N19" s="86"/>
      <c r="O19" s="464" t="s">
        <v>466</v>
      </c>
      <c r="P19" s="1107"/>
      <c r="Q19" s="1049"/>
      <c r="R19" s="1108"/>
      <c r="S19" s="430"/>
      <c r="T19" s="431"/>
      <c r="U19" s="327">
        <f>SUM(P19:T19)</f>
        <v>0</v>
      </c>
    </row>
    <row r="20" spans="1:21" x14ac:dyDescent="0.25">
      <c r="A20" s="168" t="s">
        <v>298</v>
      </c>
      <c r="B20" s="310"/>
      <c r="C20" s="309"/>
      <c r="D20" s="310"/>
      <c r="E20" s="86"/>
      <c r="F20" s="168">
        <v>24</v>
      </c>
      <c r="G20" s="315"/>
      <c r="H20" s="324"/>
      <c r="I20" s="316"/>
      <c r="J20" s="314"/>
      <c r="K20" s="315"/>
      <c r="L20" s="324"/>
      <c r="M20" s="316"/>
      <c r="N20" s="86"/>
      <c r="O20" s="86"/>
      <c r="P20" s="86"/>
      <c r="Q20" s="86"/>
      <c r="R20" s="86"/>
      <c r="S20" s="86"/>
      <c r="T20" s="86"/>
      <c r="U20" s="86"/>
    </row>
    <row r="21" spans="1:21" x14ac:dyDescent="0.25">
      <c r="A21" s="168" t="s">
        <v>299</v>
      </c>
      <c r="B21" s="310"/>
      <c r="C21" s="309"/>
      <c r="D21" s="310"/>
      <c r="E21" s="86"/>
      <c r="F21" s="168">
        <v>25</v>
      </c>
      <c r="G21" s="315"/>
      <c r="H21" s="324"/>
      <c r="I21" s="316"/>
      <c r="J21" s="314"/>
      <c r="K21" s="315"/>
      <c r="L21" s="324"/>
      <c r="M21" s="316"/>
      <c r="N21" s="86"/>
      <c r="O21" s="86"/>
      <c r="P21" s="86"/>
      <c r="Q21" s="86"/>
      <c r="R21" s="86"/>
      <c r="S21" s="86"/>
      <c r="T21" s="588"/>
      <c r="U21" s="588"/>
    </row>
    <row r="22" spans="1:21" ht="15" customHeight="1" x14ac:dyDescent="0.25">
      <c r="A22" s="168" t="s">
        <v>300</v>
      </c>
      <c r="B22" s="310"/>
      <c r="C22" s="309"/>
      <c r="D22" s="310"/>
      <c r="E22" s="86"/>
      <c r="F22" s="168">
        <v>26</v>
      </c>
      <c r="G22" s="315"/>
      <c r="H22" s="324"/>
      <c r="I22" s="316"/>
      <c r="J22" s="314"/>
      <c r="K22" s="315"/>
      <c r="L22" s="324"/>
      <c r="M22" s="316"/>
      <c r="N22" s="86"/>
      <c r="O22" s="86"/>
      <c r="P22" s="86"/>
      <c r="Q22" s="86"/>
      <c r="R22" s="86"/>
      <c r="S22" s="86"/>
      <c r="T22" s="588"/>
      <c r="U22" s="588"/>
    </row>
    <row r="23" spans="1:21" x14ac:dyDescent="0.25">
      <c r="A23" s="168" t="s">
        <v>301</v>
      </c>
      <c r="B23" s="310"/>
      <c r="C23" s="309"/>
      <c r="D23" s="310"/>
      <c r="E23" s="86"/>
      <c r="F23" s="168">
        <v>27</v>
      </c>
      <c r="G23" s="315"/>
      <c r="H23" s="324"/>
      <c r="I23" s="316"/>
      <c r="J23" s="314"/>
      <c r="K23" s="315"/>
      <c r="L23" s="324"/>
      <c r="M23" s="316"/>
      <c r="N23" s="86"/>
      <c r="O23" s="86"/>
      <c r="P23" s="86"/>
      <c r="Q23" s="86"/>
      <c r="R23" s="86"/>
      <c r="S23" s="86"/>
      <c r="T23" s="588"/>
      <c r="U23" s="588"/>
    </row>
    <row r="24" spans="1:21" x14ac:dyDescent="0.25">
      <c r="A24" s="168" t="s">
        <v>302</v>
      </c>
      <c r="B24" s="310"/>
      <c r="C24" s="309"/>
      <c r="D24" s="310"/>
      <c r="E24" s="86"/>
      <c r="F24" s="168">
        <v>28</v>
      </c>
      <c r="G24" s="315"/>
      <c r="H24" s="324"/>
      <c r="I24" s="316"/>
      <c r="J24" s="314"/>
      <c r="K24" s="315"/>
      <c r="L24" s="324"/>
      <c r="M24" s="316"/>
      <c r="N24" s="86"/>
      <c r="O24" s="86"/>
      <c r="P24" s="86"/>
      <c r="Q24" s="86"/>
      <c r="R24" s="86"/>
      <c r="S24" s="86"/>
      <c r="T24" s="588"/>
      <c r="U24" s="588"/>
    </row>
    <row r="25" spans="1:21" x14ac:dyDescent="0.25">
      <c r="A25" s="168" t="s">
        <v>303</v>
      </c>
      <c r="B25" s="310"/>
      <c r="C25" s="309"/>
      <c r="D25" s="310"/>
      <c r="E25" s="86"/>
      <c r="F25" s="168">
        <v>29</v>
      </c>
      <c r="G25" s="315"/>
      <c r="H25" s="324"/>
      <c r="I25" s="316"/>
      <c r="J25" s="314"/>
      <c r="K25" s="315"/>
      <c r="L25" s="324"/>
      <c r="M25" s="316"/>
      <c r="N25" s="86"/>
      <c r="O25" s="86"/>
      <c r="P25" s="86"/>
      <c r="Q25" s="86"/>
      <c r="R25" s="86"/>
      <c r="S25" s="86"/>
      <c r="T25" s="588"/>
      <c r="U25" s="588"/>
    </row>
    <row r="26" spans="1:21" x14ac:dyDescent="0.25">
      <c r="A26" s="168" t="s">
        <v>304</v>
      </c>
      <c r="B26" s="310"/>
      <c r="C26" s="309"/>
      <c r="D26" s="310"/>
      <c r="E26" s="86"/>
      <c r="F26" s="168">
        <v>30</v>
      </c>
      <c r="G26" s="315"/>
      <c r="H26" s="324"/>
      <c r="I26" s="316"/>
      <c r="J26" s="314"/>
      <c r="K26" s="315"/>
      <c r="L26" s="324"/>
      <c r="M26" s="316"/>
      <c r="N26" s="86"/>
      <c r="O26" s="86"/>
      <c r="P26" s="86"/>
      <c r="Q26" s="86"/>
      <c r="R26" s="86"/>
      <c r="S26" s="86"/>
      <c r="T26" s="588"/>
      <c r="U26" s="588"/>
    </row>
    <row r="27" spans="1:21" x14ac:dyDescent="0.25">
      <c r="A27" s="168" t="s">
        <v>305</v>
      </c>
      <c r="B27" s="310"/>
      <c r="C27" s="309"/>
      <c r="D27" s="310"/>
      <c r="E27" s="86"/>
      <c r="F27" s="168">
        <v>31</v>
      </c>
      <c r="G27" s="315"/>
      <c r="H27" s="324"/>
      <c r="I27" s="316"/>
      <c r="J27" s="314"/>
      <c r="K27" s="315"/>
      <c r="L27" s="324"/>
      <c r="M27" s="316"/>
      <c r="N27" s="86"/>
      <c r="O27" s="86"/>
      <c r="P27" s="86"/>
      <c r="Q27" s="86"/>
      <c r="R27" s="86"/>
      <c r="S27" s="86"/>
      <c r="T27" s="588"/>
      <c r="U27" s="588"/>
    </row>
    <row r="28" spans="1:21" x14ac:dyDescent="0.25">
      <c r="A28" s="168" t="s">
        <v>306</v>
      </c>
      <c r="B28" s="310"/>
      <c r="C28" s="309"/>
      <c r="D28" s="310"/>
      <c r="E28" s="86"/>
      <c r="F28" s="168">
        <v>32</v>
      </c>
      <c r="G28" s="315"/>
      <c r="H28" s="324"/>
      <c r="I28" s="316"/>
      <c r="J28" s="314"/>
      <c r="K28" s="315"/>
      <c r="L28" s="324"/>
      <c r="M28" s="316"/>
      <c r="N28" s="86"/>
      <c r="O28" s="86"/>
      <c r="P28" s="86"/>
      <c r="Q28" s="86"/>
      <c r="R28" s="86"/>
      <c r="S28" s="86"/>
      <c r="T28" s="588"/>
      <c r="U28" s="588"/>
    </row>
    <row r="29" spans="1:21" x14ac:dyDescent="0.25">
      <c r="A29" s="168" t="s">
        <v>307</v>
      </c>
      <c r="B29" s="310"/>
      <c r="C29" s="309"/>
      <c r="D29" s="310"/>
      <c r="E29" s="86"/>
      <c r="F29" s="168">
        <v>33</v>
      </c>
      <c r="G29" s="315"/>
      <c r="H29" s="324"/>
      <c r="I29" s="316"/>
      <c r="J29" s="314"/>
      <c r="K29" s="315"/>
      <c r="L29" s="324"/>
      <c r="M29" s="316"/>
      <c r="N29" s="86"/>
      <c r="O29" s="86"/>
      <c r="P29" s="86"/>
      <c r="Q29" s="86"/>
      <c r="R29" s="86"/>
      <c r="S29" s="86"/>
      <c r="T29" s="588"/>
      <c r="U29" s="588"/>
    </row>
    <row r="30" spans="1:21" x14ac:dyDescent="0.25">
      <c r="A30" s="168" t="s">
        <v>308</v>
      </c>
      <c r="B30" s="310"/>
      <c r="C30" s="309"/>
      <c r="D30" s="310"/>
      <c r="E30" s="86"/>
      <c r="F30" s="168">
        <v>34</v>
      </c>
      <c r="G30" s="315"/>
      <c r="H30" s="324"/>
      <c r="I30" s="316"/>
      <c r="J30" s="314"/>
      <c r="K30" s="315"/>
      <c r="L30" s="324"/>
      <c r="M30" s="316"/>
      <c r="N30" s="86"/>
      <c r="O30" s="86"/>
      <c r="P30" s="86"/>
      <c r="Q30" s="86"/>
      <c r="R30" s="86"/>
      <c r="S30" s="86"/>
      <c r="T30" s="588"/>
      <c r="U30" s="588"/>
    </row>
    <row r="31" spans="1:21" x14ac:dyDescent="0.25">
      <c r="A31" s="168" t="s">
        <v>309</v>
      </c>
      <c r="B31" s="310"/>
      <c r="C31" s="309"/>
      <c r="D31" s="310"/>
      <c r="E31" s="86"/>
      <c r="F31" s="168">
        <v>35</v>
      </c>
      <c r="G31" s="315"/>
      <c r="H31" s="324"/>
      <c r="I31" s="316"/>
      <c r="J31" s="314"/>
      <c r="K31" s="315"/>
      <c r="L31" s="324"/>
      <c r="M31" s="316"/>
      <c r="N31" s="86"/>
      <c r="O31" s="86"/>
      <c r="P31" s="86"/>
      <c r="Q31" s="86"/>
      <c r="R31" s="86"/>
      <c r="S31" s="86"/>
      <c r="T31" s="588"/>
      <c r="U31" s="588"/>
    </row>
    <row r="32" spans="1:21" x14ac:dyDescent="0.25">
      <c r="A32" s="168" t="s">
        <v>310</v>
      </c>
      <c r="B32" s="310"/>
      <c r="C32" s="309"/>
      <c r="D32" s="310"/>
      <c r="E32" s="86"/>
      <c r="F32" s="168">
        <v>36</v>
      </c>
      <c r="G32" s="315"/>
      <c r="H32" s="324"/>
      <c r="I32" s="316"/>
      <c r="J32" s="314"/>
      <c r="K32" s="315"/>
      <c r="L32" s="324"/>
      <c r="M32" s="316"/>
      <c r="N32" s="86"/>
      <c r="O32" s="86"/>
      <c r="P32" s="86"/>
      <c r="Q32" s="86"/>
      <c r="R32" s="86"/>
      <c r="S32" s="86"/>
      <c r="T32" s="588"/>
      <c r="U32" s="588"/>
    </row>
    <row r="33" spans="1:21" x14ac:dyDescent="0.25">
      <c r="A33" s="168" t="s">
        <v>311</v>
      </c>
      <c r="B33" s="310"/>
      <c r="C33" s="309"/>
      <c r="D33" s="310"/>
      <c r="E33" s="86"/>
      <c r="F33" s="168">
        <v>37</v>
      </c>
      <c r="G33" s="315"/>
      <c r="H33" s="324"/>
      <c r="I33" s="316"/>
      <c r="J33" s="314"/>
      <c r="K33" s="315"/>
      <c r="L33" s="324"/>
      <c r="M33" s="316"/>
      <c r="N33" s="86"/>
      <c r="O33" s="86"/>
      <c r="P33" s="86"/>
      <c r="Q33" s="86"/>
      <c r="R33" s="86"/>
      <c r="S33" s="86"/>
      <c r="T33" s="588"/>
      <c r="U33" s="588"/>
    </row>
    <row r="34" spans="1:21" x14ac:dyDescent="0.25">
      <c r="A34" s="168" t="s">
        <v>312</v>
      </c>
      <c r="B34" s="310"/>
      <c r="C34" s="309"/>
      <c r="D34" s="310"/>
      <c r="E34" s="86"/>
      <c r="F34" s="168">
        <v>38</v>
      </c>
      <c r="G34" s="315"/>
      <c r="H34" s="324"/>
      <c r="I34" s="316"/>
      <c r="J34" s="314"/>
      <c r="K34" s="315"/>
      <c r="L34" s="324"/>
      <c r="M34" s="316"/>
      <c r="N34" s="86"/>
      <c r="O34" s="86"/>
      <c r="P34" s="86"/>
      <c r="Q34" s="86"/>
      <c r="R34" s="86"/>
      <c r="S34" s="86"/>
      <c r="T34" s="588"/>
      <c r="U34" s="588"/>
    </row>
    <row r="35" spans="1:21" x14ac:dyDescent="0.25">
      <c r="A35" s="168" t="s">
        <v>313</v>
      </c>
      <c r="B35" s="310"/>
      <c r="C35" s="309"/>
      <c r="D35" s="310"/>
      <c r="E35" s="86"/>
      <c r="F35" s="168">
        <v>39</v>
      </c>
      <c r="G35" s="315"/>
      <c r="H35" s="324"/>
      <c r="I35" s="316"/>
      <c r="J35" s="314"/>
      <c r="K35" s="315"/>
      <c r="L35" s="324"/>
      <c r="M35" s="316"/>
      <c r="N35" s="86"/>
      <c r="O35" s="86"/>
      <c r="P35" s="86"/>
      <c r="Q35" s="86"/>
      <c r="R35" s="86"/>
      <c r="S35" s="86"/>
      <c r="T35" s="588"/>
      <c r="U35" s="588"/>
    </row>
    <row r="36" spans="1:21" x14ac:dyDescent="0.25">
      <c r="A36" s="168" t="s">
        <v>314</v>
      </c>
      <c r="B36" s="310"/>
      <c r="C36" s="309"/>
      <c r="D36" s="310"/>
      <c r="E36" s="86"/>
      <c r="F36" s="168">
        <v>40</v>
      </c>
      <c r="G36" s="315"/>
      <c r="H36" s="324"/>
      <c r="I36" s="316"/>
      <c r="J36" s="314"/>
      <c r="K36" s="315"/>
      <c r="L36" s="324"/>
      <c r="M36" s="316"/>
      <c r="N36" s="86"/>
      <c r="O36" s="86"/>
      <c r="P36" s="86"/>
      <c r="Q36" s="86"/>
      <c r="R36" s="86"/>
      <c r="S36" s="86"/>
      <c r="T36" s="588"/>
      <c r="U36" s="588"/>
    </row>
    <row r="37" spans="1:21" x14ac:dyDescent="0.25">
      <c r="A37" s="168" t="s">
        <v>315</v>
      </c>
      <c r="B37" s="310"/>
      <c r="C37" s="309"/>
      <c r="D37" s="310"/>
      <c r="E37" s="86"/>
      <c r="F37" s="168">
        <v>41</v>
      </c>
      <c r="G37" s="315"/>
      <c r="H37" s="324"/>
      <c r="I37" s="316"/>
      <c r="J37" s="314"/>
      <c r="K37" s="315"/>
      <c r="L37" s="324"/>
      <c r="M37" s="316"/>
      <c r="N37" s="86"/>
      <c r="O37" s="86"/>
      <c r="P37" s="86"/>
      <c r="Q37" s="86"/>
      <c r="R37" s="86"/>
      <c r="S37" s="86"/>
      <c r="T37" s="588"/>
      <c r="U37" s="588"/>
    </row>
    <row r="38" spans="1:21" ht="14.45" customHeight="1" x14ac:dyDescent="0.25">
      <c r="A38" s="168" t="s">
        <v>316</v>
      </c>
      <c r="B38" s="310"/>
      <c r="C38" s="309"/>
      <c r="D38" s="310"/>
      <c r="E38" s="86"/>
      <c r="F38" s="168">
        <v>42</v>
      </c>
      <c r="G38" s="315"/>
      <c r="H38" s="324"/>
      <c r="I38" s="316"/>
      <c r="J38" s="314"/>
      <c r="K38" s="315"/>
      <c r="L38" s="324"/>
      <c r="M38" s="316"/>
      <c r="N38" s="86"/>
      <c r="O38" s="86"/>
      <c r="P38" s="86"/>
      <c r="Q38" s="86"/>
      <c r="R38" s="86"/>
      <c r="S38" s="86"/>
      <c r="T38" s="588"/>
      <c r="U38" s="588"/>
    </row>
    <row r="39" spans="1:21" x14ac:dyDescent="0.25">
      <c r="A39" s="168" t="s">
        <v>317</v>
      </c>
      <c r="B39" s="310"/>
      <c r="C39" s="309"/>
      <c r="D39" s="310"/>
      <c r="E39" s="86"/>
      <c r="F39" s="168">
        <v>43</v>
      </c>
      <c r="G39" s="315"/>
      <c r="H39" s="324"/>
      <c r="I39" s="316"/>
      <c r="J39" s="314"/>
      <c r="K39" s="315"/>
      <c r="L39" s="324"/>
      <c r="M39" s="316"/>
      <c r="N39" s="86"/>
      <c r="O39" s="86"/>
      <c r="P39" s="86"/>
      <c r="Q39" s="86"/>
      <c r="R39" s="86"/>
      <c r="S39" s="86"/>
      <c r="T39" s="588"/>
      <c r="U39" s="588"/>
    </row>
    <row r="40" spans="1:21" x14ac:dyDescent="0.25">
      <c r="A40" s="168" t="s">
        <v>318</v>
      </c>
      <c r="B40" s="310"/>
      <c r="C40" s="309"/>
      <c r="D40" s="310"/>
      <c r="E40" s="86"/>
      <c r="F40" s="168">
        <v>44</v>
      </c>
      <c r="G40" s="315"/>
      <c r="H40" s="324"/>
      <c r="I40" s="316"/>
      <c r="J40" s="314"/>
      <c r="K40" s="315"/>
      <c r="L40" s="324"/>
      <c r="M40" s="316"/>
      <c r="N40" s="86"/>
      <c r="O40" s="86"/>
      <c r="P40" s="86"/>
      <c r="Q40" s="86"/>
      <c r="R40" s="86"/>
      <c r="S40" s="86"/>
      <c r="T40" s="588"/>
      <c r="U40" s="588"/>
    </row>
    <row r="41" spans="1:21" x14ac:dyDescent="0.25">
      <c r="A41" s="346" t="s">
        <v>370</v>
      </c>
      <c r="B41" s="310"/>
      <c r="C41" s="309"/>
      <c r="D41" s="311"/>
      <c r="E41" s="86"/>
      <c r="F41" s="168">
        <v>45</v>
      </c>
      <c r="G41" s="315"/>
      <c r="H41" s="324"/>
      <c r="I41" s="316"/>
      <c r="J41" s="314"/>
      <c r="K41" s="315"/>
      <c r="L41" s="324"/>
      <c r="M41" s="316"/>
      <c r="N41" s="86"/>
      <c r="O41" s="86"/>
      <c r="P41" s="86"/>
      <c r="Q41" s="86"/>
      <c r="R41" s="86"/>
      <c r="S41" s="86"/>
      <c r="T41" s="588"/>
      <c r="U41" s="588"/>
    </row>
    <row r="42" spans="1:21" x14ac:dyDescent="0.25">
      <c r="A42" s="346" t="s">
        <v>371</v>
      </c>
      <c r="B42" s="310"/>
      <c r="C42" s="309"/>
      <c r="D42" s="310"/>
      <c r="E42" s="86"/>
      <c r="F42" s="168">
        <v>46</v>
      </c>
      <c r="G42" s="315"/>
      <c r="H42" s="324"/>
      <c r="I42" s="316"/>
      <c r="J42" s="314"/>
      <c r="K42" s="315"/>
      <c r="L42" s="324"/>
      <c r="M42" s="316"/>
      <c r="N42" s="86"/>
      <c r="O42" s="86"/>
      <c r="P42" s="86"/>
      <c r="Q42" s="86"/>
      <c r="R42" s="86"/>
      <c r="S42" s="86"/>
      <c r="T42" s="588"/>
      <c r="U42" s="588"/>
    </row>
    <row r="43" spans="1:21" x14ac:dyDescent="0.25">
      <c r="A43" s="346" t="s">
        <v>372</v>
      </c>
      <c r="B43" s="351"/>
      <c r="C43" s="175"/>
      <c r="D43" s="351"/>
      <c r="E43" s="86"/>
      <c r="F43" s="168">
        <v>47</v>
      </c>
      <c r="G43" s="315"/>
      <c r="H43" s="324"/>
      <c r="I43" s="316"/>
      <c r="J43" s="314"/>
      <c r="K43" s="315"/>
      <c r="L43" s="324"/>
      <c r="M43" s="316"/>
      <c r="N43" s="86"/>
      <c r="O43" s="86"/>
      <c r="P43" s="86"/>
      <c r="Q43" s="86"/>
      <c r="R43" s="86"/>
      <c r="S43" s="86"/>
      <c r="T43" s="588"/>
      <c r="U43" s="588"/>
    </row>
    <row r="44" spans="1:21" x14ac:dyDescent="0.25">
      <c r="A44" s="346" t="s">
        <v>373</v>
      </c>
      <c r="B44" s="351"/>
      <c r="C44" s="175"/>
      <c r="D44" s="351"/>
      <c r="E44" s="86"/>
      <c r="F44" s="168">
        <v>48</v>
      </c>
      <c r="G44" s="315"/>
      <c r="H44" s="324"/>
      <c r="I44" s="316"/>
      <c r="J44" s="314"/>
      <c r="K44" s="315"/>
      <c r="L44" s="324"/>
      <c r="M44" s="316"/>
      <c r="N44" s="86"/>
      <c r="O44" s="86"/>
      <c r="P44" s="86"/>
      <c r="Q44" s="86"/>
      <c r="R44" s="86"/>
      <c r="S44" s="86"/>
      <c r="T44" s="588"/>
      <c r="U44" s="588"/>
    </row>
    <row r="45" spans="1:21" x14ac:dyDescent="0.25">
      <c r="A45" s="346" t="s">
        <v>374</v>
      </c>
      <c r="B45" s="351"/>
      <c r="C45" s="175"/>
      <c r="D45" s="351"/>
      <c r="E45" s="86"/>
      <c r="F45" s="168">
        <v>49</v>
      </c>
      <c r="G45" s="315"/>
      <c r="H45" s="324"/>
      <c r="I45" s="316"/>
      <c r="J45" s="314"/>
      <c r="K45" s="315"/>
      <c r="L45" s="324"/>
      <c r="M45" s="316"/>
      <c r="N45" s="86"/>
      <c r="O45" s="86"/>
      <c r="P45" s="86"/>
      <c r="Q45" s="86"/>
      <c r="R45" s="86"/>
      <c r="S45" s="86"/>
      <c r="T45" s="588"/>
      <c r="U45" s="588"/>
    </row>
    <row r="46" spans="1:21" x14ac:dyDescent="0.25">
      <c r="A46" s="346" t="s">
        <v>375</v>
      </c>
      <c r="B46" s="351"/>
      <c r="C46" s="175"/>
      <c r="D46" s="351"/>
      <c r="E46" s="86"/>
      <c r="F46" s="168">
        <v>50</v>
      </c>
      <c r="G46" s="315"/>
      <c r="H46" s="324"/>
      <c r="I46" s="316"/>
      <c r="J46" s="314"/>
      <c r="K46" s="315"/>
      <c r="L46" s="324"/>
      <c r="M46" s="316"/>
      <c r="N46" s="86"/>
      <c r="O46" s="86"/>
      <c r="P46" s="86"/>
      <c r="Q46" s="86"/>
      <c r="R46" s="86"/>
      <c r="S46" s="86"/>
      <c r="T46" s="588"/>
      <c r="U46" s="588"/>
    </row>
    <row r="47" spans="1:21" x14ac:dyDescent="0.25">
      <c r="A47" s="346" t="s">
        <v>376</v>
      </c>
      <c r="B47" s="351"/>
      <c r="C47" s="175"/>
      <c r="D47" s="351"/>
      <c r="E47" s="86"/>
      <c r="F47" s="168">
        <v>51</v>
      </c>
      <c r="G47" s="315"/>
      <c r="H47" s="324"/>
      <c r="I47" s="316"/>
      <c r="J47" s="314"/>
      <c r="K47" s="315"/>
      <c r="L47" s="324"/>
      <c r="M47" s="316"/>
      <c r="N47" s="86"/>
      <c r="O47" s="86"/>
      <c r="P47" s="86"/>
      <c r="Q47" s="86"/>
      <c r="R47" s="86"/>
      <c r="S47" s="86"/>
      <c r="T47" s="588"/>
      <c r="U47" s="588"/>
    </row>
    <row r="48" spans="1:21" x14ac:dyDescent="0.25">
      <c r="A48" s="346" t="s">
        <v>377</v>
      </c>
      <c r="B48" s="351"/>
      <c r="C48" s="175"/>
      <c r="D48" s="351"/>
      <c r="E48" s="86"/>
      <c r="F48" s="168">
        <v>52</v>
      </c>
      <c r="G48" s="315"/>
      <c r="H48" s="324"/>
      <c r="I48" s="316"/>
      <c r="J48" s="314"/>
      <c r="K48" s="315"/>
      <c r="L48" s="324"/>
      <c r="M48" s="316"/>
      <c r="N48" s="86"/>
      <c r="O48" s="86"/>
      <c r="P48" s="86"/>
      <c r="Q48" s="86"/>
      <c r="R48" s="86"/>
      <c r="S48" s="86"/>
      <c r="T48" s="86"/>
      <c r="U48" s="86"/>
    </row>
    <row r="49" spans="1:21" x14ac:dyDescent="0.25">
      <c r="A49" s="346" t="s">
        <v>378</v>
      </c>
      <c r="B49" s="351"/>
      <c r="C49" s="175"/>
      <c r="D49" s="351"/>
      <c r="E49" s="86"/>
      <c r="F49" s="168">
        <v>53</v>
      </c>
      <c r="G49" s="315"/>
      <c r="H49" s="324"/>
      <c r="I49" s="316"/>
      <c r="J49" s="314"/>
      <c r="K49" s="315"/>
      <c r="L49" s="324"/>
      <c r="M49" s="316"/>
      <c r="N49" s="86"/>
      <c r="O49" s="86"/>
      <c r="P49" s="86"/>
      <c r="Q49" s="86"/>
      <c r="R49" s="86"/>
      <c r="S49" s="86"/>
      <c r="T49" s="86"/>
      <c r="U49" s="86"/>
    </row>
    <row r="50" spans="1:21" x14ac:dyDescent="0.25">
      <c r="A50" s="346" t="s">
        <v>379</v>
      </c>
      <c r="B50" s="351"/>
      <c r="C50" s="175"/>
      <c r="D50" s="351"/>
      <c r="E50" s="86"/>
      <c r="F50" s="168">
        <v>54</v>
      </c>
      <c r="G50" s="315"/>
      <c r="H50" s="324"/>
      <c r="I50" s="316"/>
      <c r="J50" s="314"/>
      <c r="K50" s="315"/>
      <c r="L50" s="324"/>
      <c r="M50" s="316"/>
      <c r="N50" s="86"/>
      <c r="O50" s="86"/>
      <c r="P50" s="86"/>
      <c r="Q50" s="86"/>
      <c r="R50" s="86"/>
      <c r="S50" s="86"/>
      <c r="T50" s="86"/>
      <c r="U50" s="86"/>
    </row>
    <row r="51" spans="1:21" x14ac:dyDescent="0.25">
      <c r="A51" s="346" t="s">
        <v>380</v>
      </c>
      <c r="B51" s="351"/>
      <c r="C51" s="175"/>
      <c r="D51" s="351"/>
      <c r="E51" s="86"/>
      <c r="F51" s="168">
        <v>55</v>
      </c>
      <c r="G51" s="315"/>
      <c r="H51" s="324"/>
      <c r="I51" s="316"/>
      <c r="J51" s="314"/>
      <c r="K51" s="315"/>
      <c r="L51" s="324"/>
      <c r="M51" s="316"/>
      <c r="N51" s="86"/>
      <c r="O51" s="86"/>
      <c r="P51" s="86"/>
      <c r="Q51" s="86"/>
      <c r="R51" s="86"/>
      <c r="S51" s="86"/>
      <c r="T51" s="86"/>
      <c r="U51" s="86"/>
    </row>
    <row r="52" spans="1:21" x14ac:dyDescent="0.25">
      <c r="A52" s="346" t="s">
        <v>381</v>
      </c>
      <c r="B52" s="351"/>
      <c r="C52" s="175"/>
      <c r="D52" s="351"/>
      <c r="E52" s="86"/>
      <c r="F52" s="168">
        <v>56</v>
      </c>
      <c r="G52" s="315"/>
      <c r="H52" s="324"/>
      <c r="I52" s="316"/>
      <c r="J52" s="314"/>
      <c r="K52" s="315"/>
      <c r="L52" s="324"/>
      <c r="M52" s="316"/>
      <c r="N52" s="86"/>
      <c r="O52" s="86"/>
      <c r="P52" s="86"/>
      <c r="Q52" s="86"/>
      <c r="R52" s="86"/>
      <c r="S52" s="86"/>
      <c r="T52" s="86"/>
      <c r="U52" s="86"/>
    </row>
    <row r="53" spans="1:21" x14ac:dyDescent="0.25">
      <c r="A53" s="346" t="s">
        <v>382</v>
      </c>
      <c r="B53" s="351"/>
      <c r="C53" s="175"/>
      <c r="D53" s="351"/>
      <c r="E53" s="86"/>
      <c r="F53" s="168">
        <v>57</v>
      </c>
      <c r="G53" s="315"/>
      <c r="H53" s="324"/>
      <c r="I53" s="316"/>
      <c r="J53" s="314"/>
      <c r="K53" s="315"/>
      <c r="L53" s="324"/>
      <c r="M53" s="316"/>
      <c r="N53" s="86"/>
      <c r="O53" s="86"/>
      <c r="P53" s="86"/>
      <c r="Q53" s="86"/>
      <c r="R53" s="86"/>
      <c r="S53" s="86"/>
      <c r="T53" s="86"/>
      <c r="U53" s="86"/>
    </row>
    <row r="54" spans="1:21" x14ac:dyDescent="0.25">
      <c r="A54" s="346" t="s">
        <v>383</v>
      </c>
      <c r="B54" s="351"/>
      <c r="C54" s="175"/>
      <c r="D54" s="351"/>
      <c r="E54" s="86"/>
      <c r="F54" s="168">
        <v>58</v>
      </c>
      <c r="G54" s="315"/>
      <c r="H54" s="324"/>
      <c r="I54" s="316"/>
      <c r="J54" s="314"/>
      <c r="K54" s="315"/>
      <c r="L54" s="324"/>
      <c r="M54" s="316"/>
      <c r="N54" s="86"/>
      <c r="O54" s="86"/>
      <c r="P54" s="86"/>
      <c r="Q54" s="86"/>
      <c r="R54" s="86"/>
      <c r="S54" s="86"/>
      <c r="T54" s="86"/>
      <c r="U54" s="86"/>
    </row>
    <row r="55" spans="1:21" x14ac:dyDescent="0.25">
      <c r="A55" s="346" t="s">
        <v>384</v>
      </c>
      <c r="B55" s="351"/>
      <c r="C55" s="175"/>
      <c r="D55" s="351"/>
      <c r="E55" s="86"/>
      <c r="F55" s="168">
        <v>59</v>
      </c>
      <c r="G55" s="315"/>
      <c r="H55" s="324"/>
      <c r="I55" s="316"/>
      <c r="J55" s="314"/>
      <c r="K55" s="315"/>
      <c r="L55" s="324"/>
      <c r="M55" s="316"/>
      <c r="N55" s="86"/>
      <c r="O55" s="86"/>
      <c r="P55" s="86"/>
      <c r="Q55" s="86"/>
      <c r="R55" s="86"/>
      <c r="S55" s="86"/>
      <c r="T55" s="86"/>
      <c r="U55" s="86"/>
    </row>
    <row r="56" spans="1:21" x14ac:dyDescent="0.25">
      <c r="A56" s="346" t="s">
        <v>385</v>
      </c>
      <c r="B56" s="351"/>
      <c r="C56" s="175"/>
      <c r="D56" s="351"/>
      <c r="E56" s="86"/>
      <c r="F56" s="168">
        <v>60</v>
      </c>
      <c r="G56" s="315"/>
      <c r="H56" s="324"/>
      <c r="I56" s="316"/>
      <c r="J56" s="314"/>
      <c r="K56" s="315"/>
      <c r="L56" s="324"/>
      <c r="M56" s="316"/>
      <c r="N56" s="86"/>
      <c r="O56" s="86"/>
      <c r="P56" s="86"/>
      <c r="Q56" s="86"/>
      <c r="R56" s="86"/>
      <c r="S56" s="86"/>
      <c r="T56" s="86"/>
      <c r="U56" s="86"/>
    </row>
    <row r="57" spans="1:21" x14ac:dyDescent="0.25">
      <c r="A57" s="346" t="s">
        <v>386</v>
      </c>
      <c r="B57" s="351"/>
      <c r="C57" s="175"/>
      <c r="D57" s="351"/>
      <c r="E57" s="86"/>
      <c r="F57" s="168">
        <v>61</v>
      </c>
      <c r="G57" s="315"/>
      <c r="H57" s="324"/>
      <c r="I57" s="316"/>
      <c r="J57" s="314"/>
      <c r="K57" s="315"/>
      <c r="L57" s="324"/>
      <c r="M57" s="316"/>
      <c r="N57" s="86"/>
      <c r="O57" s="86"/>
      <c r="P57" s="86"/>
      <c r="Q57" s="86"/>
      <c r="R57" s="86"/>
      <c r="S57" s="86"/>
      <c r="T57" s="86"/>
      <c r="U57" s="86"/>
    </row>
    <row r="58" spans="1:21" x14ac:dyDescent="0.25">
      <c r="A58" s="346" t="s">
        <v>387</v>
      </c>
      <c r="B58" s="351"/>
      <c r="C58" s="175"/>
      <c r="D58" s="351"/>
      <c r="E58" s="86"/>
      <c r="F58" s="168">
        <v>62</v>
      </c>
      <c r="G58" s="315"/>
      <c r="H58" s="324"/>
      <c r="I58" s="316"/>
      <c r="J58" s="314"/>
      <c r="K58" s="315"/>
      <c r="L58" s="324"/>
      <c r="M58" s="316"/>
      <c r="N58" s="86"/>
      <c r="O58" s="86"/>
      <c r="P58" s="86"/>
      <c r="Q58" s="86"/>
      <c r="R58" s="86"/>
      <c r="S58" s="86"/>
      <c r="T58" s="86"/>
      <c r="U58" s="86"/>
    </row>
    <row r="59" spans="1:21" x14ac:dyDescent="0.25">
      <c r="A59" s="346" t="s">
        <v>388</v>
      </c>
      <c r="B59" s="351"/>
      <c r="C59" s="175"/>
      <c r="D59" s="351"/>
      <c r="E59" s="86"/>
      <c r="F59" s="168">
        <v>63</v>
      </c>
      <c r="G59" s="315"/>
      <c r="H59" s="324"/>
      <c r="I59" s="316"/>
      <c r="J59" s="314"/>
      <c r="K59" s="315"/>
      <c r="L59" s="324"/>
      <c r="M59" s="316"/>
      <c r="N59" s="86"/>
      <c r="O59" s="86"/>
      <c r="P59" s="86"/>
      <c r="Q59" s="86"/>
      <c r="R59" s="86"/>
      <c r="S59" s="86"/>
      <c r="T59" s="86"/>
      <c r="U59" s="86"/>
    </row>
    <row r="60" spans="1:21" x14ac:dyDescent="0.25">
      <c r="A60" s="346" t="s">
        <v>389</v>
      </c>
      <c r="B60" s="351"/>
      <c r="C60" s="175"/>
      <c r="D60" s="351"/>
      <c r="E60" s="86"/>
      <c r="F60" s="168">
        <v>64</v>
      </c>
      <c r="G60" s="315"/>
      <c r="H60" s="324"/>
      <c r="I60" s="316"/>
      <c r="J60" s="314"/>
      <c r="K60" s="315"/>
      <c r="L60" s="324"/>
      <c r="M60" s="316"/>
      <c r="N60" s="86"/>
      <c r="O60" s="86"/>
      <c r="P60" s="86"/>
      <c r="Q60" s="86"/>
      <c r="R60" s="86"/>
      <c r="S60" s="86"/>
      <c r="T60" s="86"/>
      <c r="U60" s="86"/>
    </row>
    <row r="61" spans="1:21" x14ac:dyDescent="0.25">
      <c r="A61" s="346" t="s">
        <v>390</v>
      </c>
      <c r="B61" s="351"/>
      <c r="C61" s="175"/>
      <c r="D61" s="351"/>
      <c r="E61" s="86"/>
      <c r="F61" s="168">
        <v>65</v>
      </c>
      <c r="G61" s="315"/>
      <c r="H61" s="324"/>
      <c r="I61" s="316"/>
      <c r="J61" s="314"/>
      <c r="K61" s="315"/>
      <c r="L61" s="324"/>
      <c r="M61" s="316"/>
      <c r="N61" s="86"/>
      <c r="O61" s="86"/>
      <c r="P61" s="86"/>
      <c r="Q61" s="86"/>
      <c r="R61" s="86"/>
      <c r="S61" s="86"/>
      <c r="T61" s="86"/>
      <c r="U61" s="86"/>
    </row>
    <row r="62" spans="1:21" x14ac:dyDescent="0.25">
      <c r="A62" s="346" t="s">
        <v>391</v>
      </c>
      <c r="B62" s="351"/>
      <c r="C62" s="175"/>
      <c r="D62" s="351"/>
      <c r="E62" s="86"/>
      <c r="F62" s="168">
        <v>66</v>
      </c>
      <c r="G62" s="315"/>
      <c r="H62" s="324"/>
      <c r="I62" s="316"/>
      <c r="J62" s="314"/>
      <c r="K62" s="315"/>
      <c r="L62" s="324"/>
      <c r="M62" s="316"/>
      <c r="N62" s="86"/>
      <c r="O62" s="86"/>
      <c r="P62" s="86"/>
      <c r="Q62" s="86"/>
      <c r="R62" s="86"/>
      <c r="S62" s="86"/>
      <c r="T62" s="86"/>
      <c r="U62" s="86"/>
    </row>
    <row r="63" spans="1:21" x14ac:dyDescent="0.25">
      <c r="A63" s="346" t="s">
        <v>392</v>
      </c>
      <c r="B63" s="351"/>
      <c r="C63" s="175"/>
      <c r="D63" s="351"/>
      <c r="E63" s="86"/>
      <c r="F63" s="168">
        <v>67</v>
      </c>
      <c r="G63" s="315"/>
      <c r="H63" s="324"/>
      <c r="I63" s="316"/>
      <c r="J63" s="314"/>
      <c r="K63" s="315"/>
      <c r="L63" s="324"/>
      <c r="M63" s="316"/>
      <c r="N63" s="86"/>
      <c r="O63" s="86"/>
      <c r="P63" s="86"/>
      <c r="Q63" s="86"/>
      <c r="R63" s="86"/>
      <c r="S63" s="86"/>
      <c r="T63" s="86"/>
      <c r="U63" s="86"/>
    </row>
    <row r="64" spans="1:21" x14ac:dyDescent="0.25">
      <c r="A64" s="346" t="s">
        <v>393</v>
      </c>
      <c r="B64" s="351"/>
      <c r="C64" s="175"/>
      <c r="D64" s="351"/>
      <c r="E64" s="86"/>
      <c r="F64" s="168">
        <v>68</v>
      </c>
      <c r="G64" s="315"/>
      <c r="H64" s="324"/>
      <c r="I64" s="316"/>
      <c r="J64" s="314"/>
      <c r="K64" s="315"/>
      <c r="L64" s="324"/>
      <c r="M64" s="316"/>
      <c r="N64" s="86"/>
      <c r="O64" s="86"/>
      <c r="P64" s="86"/>
      <c r="Q64" s="86"/>
      <c r="R64" s="86"/>
      <c r="S64" s="86"/>
      <c r="T64" s="86"/>
      <c r="U64" s="86"/>
    </row>
    <row r="65" spans="1:21" x14ac:dyDescent="0.25">
      <c r="A65" s="346" t="s">
        <v>394</v>
      </c>
      <c r="B65" s="351"/>
      <c r="C65" s="175"/>
      <c r="D65" s="351"/>
      <c r="E65" s="86"/>
      <c r="F65" s="168">
        <v>69</v>
      </c>
      <c r="G65" s="315"/>
      <c r="H65" s="324"/>
      <c r="I65" s="316"/>
      <c r="J65" s="314"/>
      <c r="K65" s="315"/>
      <c r="L65" s="324"/>
      <c r="M65" s="316"/>
      <c r="N65" s="86"/>
      <c r="O65" s="86"/>
      <c r="P65" s="86"/>
      <c r="Q65" s="86"/>
      <c r="R65" s="86"/>
      <c r="S65" s="86"/>
      <c r="T65" s="86"/>
      <c r="U65" s="86"/>
    </row>
    <row r="66" spans="1:21" ht="15.75" thickBot="1" x14ac:dyDescent="0.3">
      <c r="A66" s="347" t="s">
        <v>395</v>
      </c>
      <c r="B66" s="352"/>
      <c r="C66" s="175"/>
      <c r="D66" s="352"/>
      <c r="E66" s="86"/>
      <c r="F66" s="169" t="s">
        <v>321</v>
      </c>
      <c r="G66" s="317"/>
      <c r="H66" s="472"/>
      <c r="I66" s="318"/>
      <c r="J66" s="314"/>
      <c r="K66" s="317"/>
      <c r="L66" s="472"/>
      <c r="M66" s="318"/>
      <c r="N66" s="86"/>
      <c r="O66" s="86"/>
      <c r="P66" s="86"/>
      <c r="Q66" s="86"/>
      <c r="R66" s="86"/>
      <c r="S66" s="86"/>
      <c r="T66" s="86"/>
      <c r="U66" s="86"/>
    </row>
    <row r="67" spans="1:21" ht="15.75" thickBot="1" x14ac:dyDescent="0.3">
      <c r="A67" s="344" t="s">
        <v>319</v>
      </c>
      <c r="B67" s="350">
        <f>SUM(B15:B66)</f>
        <v>0</v>
      </c>
      <c r="C67" s="175"/>
      <c r="D67" s="350">
        <f>SUM(D15:D66)</f>
        <v>0</v>
      </c>
      <c r="E67" s="86"/>
      <c r="F67" s="179" t="s">
        <v>319</v>
      </c>
      <c r="G67" s="319">
        <f>SUM(G15:G66)</f>
        <v>0</v>
      </c>
      <c r="H67" s="488">
        <f>SUM(H15:H66)</f>
        <v>0</v>
      </c>
      <c r="I67" s="320">
        <f t="shared" ref="I67:M67" si="1">SUM(I15:I66)</f>
        <v>0</v>
      </c>
      <c r="J67" s="314"/>
      <c r="K67" s="319">
        <f t="shared" si="1"/>
        <v>0</v>
      </c>
      <c r="L67" s="488">
        <f t="shared" si="1"/>
        <v>0</v>
      </c>
      <c r="M67" s="320">
        <f t="shared" si="1"/>
        <v>0</v>
      </c>
      <c r="N67" s="86"/>
    </row>
  </sheetData>
  <sheetProtection algorithmName="SHA-512" hashValue="HQdSyw1kdIhix10iSLF6StqJUesLKmHU5y4u0BWjpyB9CF7NEhI8RscobSbwjKgfOe/jJuINmTUqp2R1MPdIoA==" saltValue="LN9rKEVu4t1Vxgl9lStlsw==" spinCount="100000" sheet="1" objects="1" scenarios="1"/>
  <mergeCells count="17">
    <mergeCell ref="K13:M13"/>
    <mergeCell ref="A13:A14"/>
    <mergeCell ref="B13:B14"/>
    <mergeCell ref="D13:D14"/>
    <mergeCell ref="F13:F14"/>
    <mergeCell ref="G13:I13"/>
    <mergeCell ref="P13:R13"/>
    <mergeCell ref="P19:R19"/>
    <mergeCell ref="S13:T13"/>
    <mergeCell ref="U13:U14"/>
    <mergeCell ref="P17:R17"/>
    <mergeCell ref="P18:R18"/>
    <mergeCell ref="A9:M9"/>
    <mergeCell ref="A10:M10"/>
    <mergeCell ref="A12:D12"/>
    <mergeCell ref="F12:M12"/>
    <mergeCell ref="O12:U12"/>
  </mergeCells>
  <dataValidations count="1">
    <dataValidation type="whole" operator="greaterThanOrEqual" allowBlank="1" showInputMessage="1" showErrorMessage="1" error="Please enter a whole number greater than or equal to 0." sqref="D15:D41 B15:B41 G15:I66 K15:M66 P15:T19" xr:uid="{00000000-0002-0000-0800-000000000000}">
      <formula1>0</formula1>
    </dataValidation>
  </dataValidations>
  <pageMargins left="0.7" right="0.7" top="0.75" bottom="0.75" header="0.3" footer="0.3"/>
  <pageSetup paperSize="5" scale="67"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21</vt:i4>
      </vt:variant>
    </vt:vector>
  </HeadingPairs>
  <TitlesOfParts>
    <vt:vector size="47" baseType="lpstr">
      <vt:lpstr>Home</vt:lpstr>
      <vt:lpstr>H2</vt:lpstr>
      <vt:lpstr>Q1</vt:lpstr>
      <vt:lpstr>R1</vt:lpstr>
      <vt:lpstr>A1</vt:lpstr>
      <vt:lpstr>A2</vt:lpstr>
      <vt:lpstr>A3</vt:lpstr>
      <vt:lpstr>A4</vt:lpstr>
      <vt:lpstr>A5</vt:lpstr>
      <vt:lpstr>B1</vt:lpstr>
      <vt:lpstr>B2</vt:lpstr>
      <vt:lpstr>C1</vt:lpstr>
      <vt:lpstr>C2</vt:lpstr>
      <vt:lpstr>D1</vt:lpstr>
      <vt:lpstr>D2</vt:lpstr>
      <vt:lpstr>E1</vt:lpstr>
      <vt:lpstr>E2</vt:lpstr>
      <vt:lpstr>E3</vt:lpstr>
      <vt:lpstr>E4</vt:lpstr>
      <vt:lpstr>E5</vt:lpstr>
      <vt:lpstr>Wage Grid</vt:lpstr>
      <vt:lpstr>Delegated Wage Grid</vt:lpstr>
      <vt:lpstr>Job Families</vt:lpstr>
      <vt:lpstr>Wage Calculator</vt:lpstr>
      <vt:lpstr>Lists</vt:lpstr>
      <vt:lpstr>WebsiteImport</vt:lpstr>
      <vt:lpstr>LikertAgree</vt:lpstr>
      <vt:lpstr>ListBargainingUnit</vt:lpstr>
      <vt:lpstr>ListBenefitProvider</vt:lpstr>
      <vt:lpstr>ListDelegated</vt:lpstr>
      <vt:lpstr>listDelegatedGridLevel</vt:lpstr>
      <vt:lpstr>ListEmployeeGroup</vt:lpstr>
      <vt:lpstr>ListEmploymentType</vt:lpstr>
      <vt:lpstr>listFunders</vt:lpstr>
      <vt:lpstr>ListGender</vt:lpstr>
      <vt:lpstr>ListGridLevel</vt:lpstr>
      <vt:lpstr>ListLegalStatus</vt:lpstr>
      <vt:lpstr>ListManagement</vt:lpstr>
      <vt:lpstr>ListNonUnion</vt:lpstr>
      <vt:lpstr>ListPayroll</vt:lpstr>
      <vt:lpstr>ListPensionPlan</vt:lpstr>
      <vt:lpstr>ListPositionType</vt:lpstr>
      <vt:lpstr>ListStandardHours</vt:lpstr>
      <vt:lpstr>ListSubdivision</vt:lpstr>
      <vt:lpstr>ListUnion</vt:lpstr>
      <vt:lpstr>ListYesNo</vt:lpstr>
      <vt:lpstr>ListYN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Lin</dc:creator>
  <cp:lastModifiedBy>Natalie Hoi</cp:lastModifiedBy>
  <cp:lastPrinted>2015-03-30T18:28:11Z</cp:lastPrinted>
  <dcterms:created xsi:type="dcterms:W3CDTF">2015-03-10T17:44:05Z</dcterms:created>
  <dcterms:modified xsi:type="dcterms:W3CDTF">2025-03-26T22:35:57Z</dcterms:modified>
</cp:coreProperties>
</file>